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xml" PartName="/xl/drawings/drawing9.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4E4E2650-E655-4DF7-8162-7D49D01206F9}" xr6:coauthVersionLast="45" xr6:coauthVersionMax="45" xr10:uidLastSave="{00000000-0000-0000-0000-000000000000}"/>
  <bookViews>
    <workbookView xWindow="1320" yWindow="3120" windowWidth="27480" windowHeight="11910"/>
  </bookViews>
  <sheets>
    <sheet name="Introduction" sheetId="117" r:id="rId1"/>
    <sheet name="Water" sheetId="85" r:id="rId2"/>
    <sheet name="Sanitation" sheetId="105" r:id="rId3"/>
    <sheet name="Hygiene" sheetId="116" r:id="rId4"/>
    <sheet name="WHS03" sheetId="139" r:id="rId5"/>
    <sheet name="DHS05" sheetId="140" r:id="rId6"/>
    <sheet name="AIS09" sheetId="141" r:id="rId7"/>
    <sheet name="DHS12" sheetId="142" r:id="rId8"/>
    <sheet name="MICS15" sheetId="144" r:id="rId9"/>
    <sheet name="data_summary" sheetId="145" r:id="rId10"/>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<sst xmlns="http://schemas.openxmlformats.org/spreadsheetml/2006/main" count="31490" uniqueCount="655">
  <si>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</si>
  <si>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</si>
  <si>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</si>
  <si>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</si>
  <si>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</si>
  <si>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</si>
  <si>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</si>
  <si>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</si>
  <si>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</si>
  <si>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</si>
  <si>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</si>
  <si>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</si>
  <si>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</si>
  <si>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</si>
  <si>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</si>
  <si>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</si>
  <si>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</si>
  <si>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</si>
  <si>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</si>
  <si>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</si>
  <si>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</si>
  <si>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</si>
  <si>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</si>
  <si>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</si>
  <si>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</si>
  <si>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</si>
  <si>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</si>
  <si>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</si>
  <si>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</si>
  <si>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</si>
  <si>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</si>
  <si>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</si>
  <si>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</si>
  <si>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</si>
  <si>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</si>
  <si>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</si>
  <si>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</si>
  <si>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</si>
  <si>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</si>
  <si>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</si>
  <si>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</si>
  <si>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</si>
  <si>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</si>
  <si>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</si>
  <si>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</si>
  <si>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</si>
  <si>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</si>
  <si>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</si>
  <si>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</si>
  <si>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</si>
  <si>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</si>
  <si>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</si>
  <si>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</si>
  <si>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</si>
  <si>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</si>
  <si>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</si>
  <si>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</si>
  <si>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</si>
  <si>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</si>
  <si>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</si>
  <si>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</si>
  <si>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</si>
  <si>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</si>
  <si>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</si>
  <si>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</si>
  <si>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</si>
  <si>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</si>
  <si>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</si>
  <si>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</si>
  <si>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</si>
  <si>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</si>
  <si>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</si>
  <si>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</si>
  <si>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</si>
  <si>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</si>
  <si>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</si>
  <si>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</si>
  <si>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</si>
  <si>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</si>
  <si>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</si>
  <si>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</si>
  <si>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</si>
  <si>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</si>
  <si>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</si>
  <si>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</si>
  <si>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</si>
  <si>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</si>
  <si>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</si>
  <si>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</si>
  <si>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</si>
  <si>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</si>
  <si>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</si>
  <si>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</si>
  <si>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</si>
  <si>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</si>
  <si>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</si>
  <si>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</si>
  <si>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</si>
  <si>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</si>
  <si>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</si>
  <si>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</si>
  <si>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</si>
  <si>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</si>
  <si>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</si>
  <si>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</si>
  <si>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</si>
  <si>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</si>
  <si>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</si>
  <si>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</si>
  <si>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</si>
  <si>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</si>
  <si>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</si>
  <si>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</si>
  <si>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</si>
  <si>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</si>
  <si>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</si>
  <si>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</si>
  <si>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</si>
  <si>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</si>
  <si>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</si>
  <si>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</si>
  <si>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</si>
  <si>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</si>
  <si>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</si>
  <si>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</si>
  <si>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</si>
  <si>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</si>
  <si>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</si>
  <si>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</si>
  <si>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</si>
  <si>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</si>
  <si>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</si>
  <si>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</si>
  <si>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</si>
  <si>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</si>
  <si>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</si>
  <si>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</si>
  <si>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</si>
  <si>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</si>
  <si>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</si>
  <si>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</si>
  <si>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</si>
  <si>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</si>
  <si>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</si>
  <si>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</si>
  <si>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</si>
  <si>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</si>
  <si>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</si>
  <si>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</si>
  <si>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</si>
  <si>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</si>
  <si>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</si>
  <si>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</si>
  <si>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</si>
  <si>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</si>
  <si>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</si>
  <si>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Water source on premises</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</si>
  <si>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</si>
  <si>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</si>
  <si>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</si>
  <si>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</si>
  <si>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</si>
  <si>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</si>
  <si>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</si>
  <si>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</si>
  <si>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</si>
  <si>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Shared among Improved Sanitation</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</si>
  <si>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</si>
  <si>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</si>
  <si>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</si>
  <si>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</si>
  <si>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</si>
  <si>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</si>
  <si>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</si>
  <si>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</si>
  <si>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Total</t>
  </si>
  <si>
    <t>WHS03</t>
  </si>
  <si>
    <t>Congo</t>
  </si>
  <si>
    <t>Count</t>
  </si>
  <si>
    <t>W_text_t</t>
  </si>
  <si>
    <t/>
  </si>
  <si>
    <t>W_text_i</t>
  </si>
  <si>
    <t>S_text_s</t>
  </si>
  <si>
    <t>S_text_i</t>
  </si>
  <si>
    <t>Urban/Rural</t>
  </si>
  <si>
    <t>Urban</t>
  </si>
  <si>
    <t>Rural</t>
  </si>
  <si>
    <t>Missing</t>
  </si>
  <si>
    <t>2003</t>
  </si>
  <si>
    <t>Component Matrix</t>
  </si>
  <si>
    <t>Component</t>
  </si>
  <si>
    <t>1</t>
  </si>
  <si>
    <t>Has Electricity</t>
  </si>
  <si>
    <t>Has Television</t>
  </si>
  <si>
    <t>Has hearth floor</t>
  </si>
  <si>
    <t>Uses separate building as kitchen</t>
  </si>
  <si>
    <t>Has Refrigerator</t>
  </si>
  <si>
    <t>Has hard floor</t>
  </si>
  <si>
    <t>Has Mobile telephone</t>
  </si>
  <si>
    <t>Has Clock</t>
  </si>
  <si>
    <t>Uses wood fuel</t>
  </si>
  <si>
    <t>Has cement, brick, stone or wood wall</t>
  </si>
  <si>
    <t>Kooks outdoor</t>
  </si>
  <si>
    <t>Heats house</t>
  </si>
  <si>
    <t>Uses wood heating</t>
  </si>
  <si>
    <t>Uses gaz fuel</t>
  </si>
  <si>
    <t>Permanent Income question 16</t>
  </si>
  <si>
    <t>Has Bucket</t>
  </si>
  <si>
    <t>Uses separate room as kitchen</t>
  </si>
  <si>
    <t>Uses open fire without chimney</t>
  </si>
  <si>
    <t>Uses open fire with chimney</t>
  </si>
  <si>
    <t>Has Fix telephone</t>
  </si>
  <si>
    <t>Has mud brick wall</t>
  </si>
  <si>
    <t>Has Computer</t>
  </si>
  <si>
    <t>Uses kerozene heating</t>
  </si>
  <si>
    <t>Have mosquito bed</t>
  </si>
  <si>
    <t>Uses electricity fuel</t>
  </si>
  <si>
    <t>Permanent Income question 17</t>
  </si>
  <si>
    <t>Has thatch wall</t>
  </si>
  <si>
    <t>Uses charcoal fuel</t>
  </si>
  <si>
    <t>Has Car</t>
  </si>
  <si>
    <t>Has metal sheet wall</t>
  </si>
  <si>
    <t>Uses coal fuel</t>
  </si>
  <si>
    <t>Uses kerozene fuel</t>
  </si>
  <si>
    <t>Permanent Income question 20</t>
  </si>
  <si>
    <t>Has Bicycle</t>
  </si>
  <si>
    <t>Uses charcoal heating</t>
  </si>
  <si>
    <t>Has Dish washing machine</t>
  </si>
  <si>
    <t>Uses electricity heating</t>
  </si>
  <si>
    <t>Uses living or sleeping room as kitchen</t>
  </si>
  <si>
    <t>Uses gaz heating</t>
  </si>
  <si>
    <t>Uses closed stove with chimney</t>
  </si>
  <si>
    <t>Permanent Income question 18</t>
  </si>
  <si>
    <t>Has Clothes washing machine</t>
  </si>
  <si>
    <t>Permanent Income question 19</t>
  </si>
  <si>
    <t>Uses coal heating</t>
  </si>
  <si>
    <t>Has plastic sheet wall</t>
  </si>
  <si>
    <t>Uses shrubs grass fuel</t>
  </si>
  <si>
    <t>bed nets treated with insecticide</t>
  </si>
  <si>
    <t>Uses agriculture crop fuel</t>
  </si>
  <si>
    <t>Communalities</t>
  </si>
  <si>
    <t>Extraction</t>
  </si>
  <si>
    <t>Total Variance Explained</t>
  </si>
  <si>
    <t>Extraction Sums of Squared Loadings</t>
  </si>
  <si>
    <t>% of Variance</t>
  </si>
  <si>
    <t>Cumulative %</t>
  </si>
  <si>
    <t>Component Score Coefficient Matrix</t>
  </si>
  <si>
    <t>Component Score Covariance Matrix</t>
  </si>
  <si>
    <t>Brazzaville</t>
  </si>
  <si>
    <t>Nord</t>
  </si>
  <si>
    <t>Pointe Noire</t>
  </si>
  <si>
    <t>Sud</t>
  </si>
  <si>
    <t>Source of drinking water</t>
  </si>
  <si>
    <t>Piped into dwelling</t>
  </si>
  <si>
    <t>Piped into yard/plot</t>
  </si>
  <si>
    <t>Piped into neighbor' yard/plot {CG}</t>
  </si>
  <si>
    <t>Open well in dwelling, yard/plot {CG}</t>
  </si>
  <si>
    <t>Open public well {CG}</t>
  </si>
  <si>
    <t>Protected well in dwelling or yard/plot {CG}</t>
  </si>
  <si>
    <t>Protected, pumped {CG}</t>
  </si>
  <si>
    <t>Protected surface water {CG}</t>
  </si>
  <si>
    <t>Non-protected surface water {CG}</t>
  </si>
  <si>
    <t>River, pond, lake {CG}</t>
  </si>
  <si>
    <t>Rainwater</t>
  </si>
  <si>
    <t>Tanker truck</t>
  </si>
  <si>
    <t>Bottled water</t>
  </si>
  <si>
    <t>DHS12</t>
  </si>
  <si>
    <t>Flush toilet</t>
  </si>
  <si>
    <t>Traditional pit toilet</t>
  </si>
  <si>
    <t>Ventilated improved pit latrine</t>
  </si>
  <si>
    <t>No facility, bush, field</t>
  </si>
  <si>
    <t>OTHER</t>
  </si>
  <si>
    <t>DHS05</t>
  </si>
  <si>
    <t>Ratio of Shared improved based on:</t>
  </si>
  <si>
    <t>Ratio of Improved latrines based on:</t>
  </si>
  <si>
    <t>2005</t>
  </si>
  <si>
    <t>Has earth/sand floor</t>
  </si>
  <si>
    <t>Has television</t>
  </si>
  <si>
    <t>Household fuel type: charcoal</t>
  </si>
  <si>
    <t>Has electricity</t>
  </si>
  <si>
    <t>Has cement floor</t>
  </si>
  <si>
    <t>Has a mobile telephone</t>
  </si>
  <si>
    <t>Has rechaud à gaz/cuisinière {CG}</t>
  </si>
  <si>
    <t>Has metal roof</t>
  </si>
  <si>
    <t>Has no roof</t>
  </si>
  <si>
    <t>Has stone wall</t>
  </si>
  <si>
    <t>Has refrigerator</t>
  </si>
  <si>
    <t>Household fuel type: LPG, natural gas</t>
  </si>
  <si>
    <t>Has no wall</t>
  </si>
  <si>
    <t>Has radio</t>
  </si>
  <si>
    <t>Has ceramic tile floor</t>
  </si>
  <si>
    <t>Has car/truck</t>
  </si>
  <si>
    <t>Has computer {CG}</t>
  </si>
  <si>
    <t>Has rechaud à pétrole {CG}</t>
  </si>
  <si>
    <t>Has bamboo with mud wall</t>
  </si>
  <si>
    <t>Household fuel type: coal/lignite</t>
  </si>
  <si>
    <t>Has cement wall</t>
  </si>
  <si>
    <t>Household fuel type: electricity</t>
  </si>
  <si>
    <t>Has boat without motor {CG}</t>
  </si>
  <si>
    <t>Has straw with mud wall</t>
  </si>
  <si>
    <t>Has wood floor</t>
  </si>
  <si>
    <t>Has vinyl/asphalt strip floor</t>
  </si>
  <si>
    <t>Has motorcycle/scooter</t>
  </si>
  <si>
    <t>Number of members per sleeping room</t>
  </si>
  <si>
    <t>Has telephone</t>
  </si>
  <si>
    <t>Household fuel type: biogas</t>
  </si>
  <si>
    <t>Has bicycle</t>
  </si>
  <si>
    <t>Have bednet for sleeping</t>
  </si>
  <si>
    <t>Has stone with mud wall</t>
  </si>
  <si>
    <t>Has carpet floor</t>
  </si>
  <si>
    <t>Has wood roof</t>
  </si>
  <si>
    <t>Household fuel type: wood, straw</t>
  </si>
  <si>
    <t>Has a boat with a motor</t>
  </si>
  <si>
    <t>Bouénza</t>
  </si>
  <si>
    <t>Cuvette</t>
  </si>
  <si>
    <t>Cuvette-Ouest</t>
  </si>
  <si>
    <t>Kouilou</t>
  </si>
  <si>
    <t>Lékoumou</t>
  </si>
  <si>
    <t>Likouala</t>
  </si>
  <si>
    <t>Niari</t>
  </si>
  <si>
    <t>Plateaux</t>
  </si>
  <si>
    <t>Pointe-Noire</t>
  </si>
  <si>
    <t>Pool</t>
  </si>
  <si>
    <t>Sangha</t>
  </si>
  <si>
    <t>Piped to yard/plot</t>
  </si>
  <si>
    <t>Public tap/standpipe</t>
  </si>
  <si>
    <t>Tube well or borehole</t>
  </si>
  <si>
    <t>Protected well</t>
  </si>
  <si>
    <t>Unprotected well</t>
  </si>
  <si>
    <t>Protected spring</t>
  </si>
  <si>
    <t>Unprotected spring</t>
  </si>
  <si>
    <t>River/dam/lake/ponds/stream/canal/irirgation channel</t>
  </si>
  <si>
    <t>Improved pit latrine</t>
  </si>
  <si>
    <t>AIS09</t>
  </si>
  <si>
    <t>Time to improved source based on:</t>
  </si>
  <si>
    <t>2009</t>
  </si>
  <si>
    <t>Has gas stove</t>
  </si>
  <si>
    <t>Has a computer</t>
  </si>
  <si>
    <t>Has a watch</t>
  </si>
  <si>
    <t>Has oil stove</t>
  </si>
  <si>
    <t>Household fuel type: kerosene</t>
  </si>
  <si>
    <t>Has a boat without motor</t>
  </si>
  <si>
    <t>Household does not cook</t>
  </si>
  <si>
    <t>Household fuel type: grass, straw</t>
  </si>
  <si>
    <t>Has parquet/polished wood floor</t>
  </si>
  <si>
    <t>Bouenza</t>
  </si>
  <si>
    <t>Cuvette - Ouest</t>
  </si>
  <si>
    <t>Lekoumou</t>
  </si>
  <si>
    <t>River/dam/lake/ponds/stream/canal/irrigation channel</t>
  </si>
  <si>
    <t>Flush to piped sewer system</t>
  </si>
  <si>
    <t>Flush to pit latrine</t>
  </si>
  <si>
    <t>Flush to somewhere else</t>
  </si>
  <si>
    <t>Ventilated Improved Pit latrine (VIP)</t>
  </si>
  <si>
    <t>Pit latrine with slab</t>
  </si>
  <si>
    <t>Pit latrine without slab/open pit</t>
  </si>
  <si>
    <t>No facility/bush/field</t>
  </si>
  <si>
    <t>Bucket toilet</t>
  </si>
  <si>
    <t>Hanging toilet/latrine</t>
  </si>
  <si>
    <t>2012</t>
  </si>
  <si>
    <t>floor11</t>
  </si>
  <si>
    <t>fuel2</t>
  </si>
  <si>
    <t>fuel8</t>
  </si>
  <si>
    <t>Household cooks in owm house</t>
  </si>
  <si>
    <t>floor33</t>
  </si>
  <si>
    <t>Household cooks outside house</t>
  </si>
  <si>
    <t>wall31</t>
  </si>
  <si>
    <t>Has bank account</t>
  </si>
  <si>
    <t>roof31</t>
  </si>
  <si>
    <t>Has watch</t>
  </si>
  <si>
    <t>floor32</t>
  </si>
  <si>
    <t>Has mobile telephone</t>
  </si>
  <si>
    <t>fuel7</t>
  </si>
  <si>
    <t>roof11</t>
  </si>
  <si>
    <t>Household cooks in other house</t>
  </si>
  <si>
    <t>wall21</t>
  </si>
  <si>
    <t>fuel5</t>
  </si>
  <si>
    <t>wall25</t>
  </si>
  <si>
    <t>wall33</t>
  </si>
  <si>
    <t>Persons per rooms</t>
  </si>
  <si>
    <t>Household owns: agricultural land</t>
  </si>
  <si>
    <t>wall22</t>
  </si>
  <si>
    <t>roof22</t>
  </si>
  <si>
    <t>floor34</t>
  </si>
  <si>
    <t>floor31</t>
  </si>
  <si>
    <t>wall13</t>
  </si>
  <si>
    <t>wall34</t>
  </si>
  <si>
    <t>wall12</t>
  </si>
  <si>
    <t>wall96</t>
  </si>
  <si>
    <t>fuel1</t>
  </si>
  <si>
    <t>Has telephone (land-line)</t>
  </si>
  <si>
    <t>wall32</t>
  </si>
  <si>
    <t>wall23</t>
  </si>
  <si>
    <t>floor21</t>
  </si>
  <si>
    <t>roof21</t>
  </si>
  <si>
    <t>anima7</t>
  </si>
  <si>
    <t>roof33</t>
  </si>
  <si>
    <t>anima5</t>
  </si>
  <si>
    <t>Has boat with a motor</t>
  </si>
  <si>
    <t>roof96</t>
  </si>
  <si>
    <t>roof23</t>
  </si>
  <si>
    <t>fuel95</t>
  </si>
  <si>
    <t>roof32</t>
  </si>
  <si>
    <t>anima2</t>
  </si>
  <si>
    <t>roof35</t>
  </si>
  <si>
    <t>anima4</t>
  </si>
  <si>
    <t>roof34</t>
  </si>
  <si>
    <t>fuel12</t>
  </si>
  <si>
    <t>wall11</t>
  </si>
  <si>
    <t>floor96</t>
  </si>
  <si>
    <t>wall24</t>
  </si>
  <si>
    <t>anima6</t>
  </si>
  <si>
    <t>MICS15</t>
  </si>
  <si>
    <t>BOUENZA</t>
  </si>
  <si>
    <t>BRAZZAVILLE</t>
  </si>
  <si>
    <t>CUVETTE</t>
  </si>
  <si>
    <t>CUVETTE OUEST</t>
  </si>
  <si>
    <t>KOUILOU</t>
  </si>
  <si>
    <t>LEKOUMOU</t>
  </si>
  <si>
    <t>LIKOUALA</t>
  </si>
  <si>
    <t>NIARI</t>
  </si>
  <si>
    <t>PLATEAUX</t>
  </si>
  <si>
    <t>POINTE-NOIRE</t>
  </si>
  <si>
    <t>POOL</t>
  </si>
  <si>
    <t>SANGHA</t>
  </si>
  <si>
    <t>D?où provient principalement l?eau que boivent les membres de votre ménage</t>
  </si>
  <si>
    <t>Robinet dans le logement</t>
  </si>
  <si>
    <t>Robinet dans la concession, cour ou parcelle</t>
  </si>
  <si>
    <t>Robinet du voisin</t>
  </si>
  <si>
    <t>Robinet public / Borne fontaine</t>
  </si>
  <si>
    <t>Puits à pompe / Forage</t>
  </si>
  <si>
    <t>Puits protégé</t>
  </si>
  <si>
    <t>Puits non protégé</t>
  </si>
  <si>
    <t>Source protégée</t>
  </si>
  <si>
    <t>Source non protégée</t>
  </si>
  <si>
    <t>Eau de pluie</t>
  </si>
  <si>
    <t>Camion-citerne</t>
  </si>
  <si>
    <t>Eau de surface (rivière, fleuve, barrage, lac, mare, canal, canal d?irrigation)</t>
  </si>
  <si>
    <t>Eau en bouteille</t>
  </si>
  <si>
    <t>Autre</t>
  </si>
  <si>
    <t>Non Déclarée</t>
  </si>
  <si>
    <t>Habituellement, quel type de toilettes les membres de votre ménage utilisent-ils</t>
  </si>
  <si>
    <t>Connectée à fosse septique</t>
  </si>
  <si>
    <t>Reliée à des latrines</t>
  </si>
  <si>
    <t>Reliée à autre chose</t>
  </si>
  <si>
    <t>Reliée à endroit inconnu/pas sûr/ NSP où</t>
  </si>
  <si>
    <t>Latrines améliorées ventilées (LAV)</t>
  </si>
  <si>
    <t>Latrines à fosses avec dalle</t>
  </si>
  <si>
    <t>Latrines à fosses sans dalle/trou ouvert</t>
  </si>
  <si>
    <t>Toilettes à compostage</t>
  </si>
  <si>
    <t>Seaux</t>
  </si>
  <si>
    <t>Toilettes / latrines suspendues</t>
  </si>
  <si>
    <t>Pas de toilettes, nature</t>
  </si>
  <si>
    <t>Montrez-moi, s?il vous plait, où les membres de votre ménage se lavent les mains la plupart du temps</t>
  </si>
  <si>
    <t>Observé</t>
  </si>
  <si>
    <t>Pas dans le logement / terrain / jardin / cour</t>
  </si>
  <si>
    <t>Pas de permission de voir</t>
  </si>
  <si>
    <t>Autre raison</t>
  </si>
  <si>
    <t>Wood fuel</t>
  </si>
  <si>
    <t>Cooker</t>
  </si>
  <si>
    <t>Earth/sand floor</t>
  </si>
  <si>
    <t>Refrigetaror</t>
  </si>
  <si>
    <t>Television</t>
  </si>
  <si>
    <t>LPG fuel</t>
  </si>
  <si>
    <t>Electricity</t>
  </si>
  <si>
    <t>Stove that works with solar energy</t>
  </si>
  <si>
    <t>Cement floor</t>
  </si>
  <si>
    <t>Household owns bank account</t>
  </si>
  <si>
    <t>Cement walls</t>
  </si>
  <si>
    <t>Ceramic tiles floor</t>
  </si>
  <si>
    <t>does not cook</t>
  </si>
  <si>
    <t>Metal/tin roof</t>
  </si>
  <si>
    <t>Watch</t>
  </si>
  <si>
    <t>Home improves</t>
  </si>
  <si>
    <t>Iron</t>
  </si>
  <si>
    <t>Car/truck</t>
  </si>
  <si>
    <t>Mobile telephone</t>
  </si>
  <si>
    <t>Rents dwelling</t>
  </si>
  <si>
    <t>Owns dwelling</t>
  </si>
  <si>
    <t>Charcoal fuel</t>
  </si>
  <si>
    <t>Radio</t>
  </si>
  <si>
    <t>Wood planks walls</t>
  </si>
  <si>
    <t>Sod roof</t>
  </si>
  <si>
    <t>Shingles walls</t>
  </si>
  <si>
    <t>cooks on closed owen</t>
  </si>
  <si>
    <t>Non-mobile telephone</t>
  </si>
  <si>
    <t>Animal drawn cart</t>
  </si>
  <si>
    <t>Bamboo with mud wall</t>
  </si>
  <si>
    <t>Persons per sleeping rooms</t>
  </si>
  <si>
    <t>Brick walls</t>
  </si>
  <si>
    <t>Reused wood walls</t>
  </si>
  <si>
    <t>Kerosene fuel</t>
  </si>
  <si>
    <t>Thatch/palm leaf roof</t>
  </si>
  <si>
    <t>Finished wooden walls</t>
  </si>
  <si>
    <t>Motorcycle/scooter</t>
  </si>
  <si>
    <t>Dirt walls</t>
  </si>
  <si>
    <t>Modern chair</t>
  </si>
  <si>
    <t>Fan</t>
  </si>
  <si>
    <t>Ceramic tiles roof</t>
  </si>
  <si>
    <t>Tricycle</t>
  </si>
  <si>
    <t>cooks on open owen</t>
  </si>
  <si>
    <t>cooks at open sky</t>
  </si>
  <si>
    <t>Bicycle</t>
  </si>
  <si>
    <t>Vinyl/asphalt strip floor</t>
  </si>
  <si>
    <t>Covered adobe walls</t>
  </si>
  <si>
    <t>Electricity fuel</t>
  </si>
  <si>
    <t>Pierre</t>
  </si>
  <si>
    <t>Uncovered adobe walls</t>
  </si>
  <si>
    <t>Cement blocks walls</t>
  </si>
  <si>
    <t>Cement roof</t>
  </si>
  <si>
    <t>Other dwelling arrangement</t>
  </si>
  <si>
    <t>Palm/bamboo roof</t>
  </si>
  <si>
    <t>cattle0</t>
  </si>
  <si>
    <t>Stone with lime/cement walls</t>
  </si>
  <si>
    <t>Wood planks floor</t>
  </si>
  <si>
    <t>Carpet floor</t>
  </si>
  <si>
    <t>chicken1</t>
  </si>
  <si>
    <t>cattle10</t>
  </si>
  <si>
    <t>Cane/palm/trunks walls</t>
  </si>
  <si>
    <t>chicken0</t>
  </si>
  <si>
    <t>Boat with motor</t>
  </si>
  <si>
    <t>No food cooked</t>
  </si>
  <si>
    <t>sheep0</t>
  </si>
  <si>
    <t>cattle5</t>
  </si>
  <si>
    <t>pig10</t>
  </si>
  <si>
    <t>No walls</t>
  </si>
  <si>
    <t>sheep30</t>
  </si>
  <si>
    <t>goat10</t>
  </si>
  <si>
    <t>Wood roof</t>
  </si>
  <si>
    <t>Petrol</t>
  </si>
  <si>
    <t>chicken10</t>
  </si>
  <si>
    <t>Parquet/polished wood floor</t>
  </si>
  <si>
    <t>sheep10</t>
  </si>
  <si>
    <t>Rustic mat roof</t>
  </si>
  <si>
    <t>sheep1</t>
  </si>
  <si>
    <t>goat30</t>
  </si>
  <si>
    <t>cattle1</t>
  </si>
  <si>
    <t>Straw/shrub/grass fuel</t>
  </si>
  <si>
    <t>pig0</t>
  </si>
  <si>
    <t>Plywood walls</t>
  </si>
  <si>
    <t>goat1</t>
  </si>
  <si>
    <t>chicken30</t>
  </si>
  <si>
    <t>Wood planks roof</t>
  </si>
  <si>
    <t>Cardboard roof</t>
  </si>
  <si>
    <t>pig5</t>
  </si>
  <si>
    <t>goat0</t>
  </si>
  <si>
    <t>pig1</t>
  </si>
  <si>
    <t>Congo_PR</t>
  </si>
  <si>
    <t>National</t>
  </si>
  <si>
    <t>2015</t>
  </si>
  <si>
    <t>% Improved
&lt; = 30min</t>
  </si>
  <si>
    <t>iso3</t>
  </si>
  <si>
    <t>COG</t>
  </si>
  <si>
    <t>year</t>
  </si>
  <si>
    <t>data_source</t>
  </si>
  <si>
    <t>COG_2003_WHS</t>
  </si>
  <si>
    <t>COG_2005_DHS</t>
  </si>
  <si>
    <t>COG_2009_AIS</t>
  </si>
  <si>
    <t>COG_2012_DHS</t>
  </si>
  <si>
    <t>COG_2015_MICS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</si>
  <si>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</si>
  <si>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</si>
  <si>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</si>
  <si>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</si>
  <si>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</si>
  <si>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</si>
  <si>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</si>
  <si>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</si>
  <si>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</si>
  <si>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</si>
  <si>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</si>
  <si>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</si>
  <si>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</si>
  <si>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</si>
  <si>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</si>
  <si>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</si>
  <si>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</si>
  <si>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</si>
  <si>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</si>
  <si>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</si>
  <si>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</si>
  <si>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</si>
  <si>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w_quality</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</si>
  <si>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</si>
  <si>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</si>
  <si>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</si>
  <si>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</si>
  <si>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</si>
  <si>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</si>
  <si>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</si>
  <si>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</si>
  <si>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</si>
  <si>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</si>
  <si>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</si>
  <si>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</si>
  <si>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</si>
  <si>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</si>
  <si>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</si>
  <si>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</si>
  <si>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</si>
  <si>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</si>
  <si>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</si>
  <si>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</si>
  <si>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</si>
  <si>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</si>
  <si>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</si>
  <si>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</si>
  <si>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</si>
  <si>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</si>
  <si>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</si>
  <si>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</si>
  <si>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</si>
  <si>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</si>
  <si>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t>
  </si>
  <si>
    <t>region_2</t>
  </si>
  <si>
    <t>region_3</t>
  </si>
  <si>
    <t>region_4</t>
  </si>
  <si>
    <t>region_5</t>
  </si>
  <si>
    <t>region_6</t>
  </si>
  <si>
    <t>region_7</t>
  </si>
  <si>
    <t>region_8</t>
  </si>
  <si>
    <t>region_9</t>
  </si>
  <si>
    <t>region_10</t>
  </si>
  <si>
    <t>region_11</t>
  </si>
  <si>
    <t>region_12</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</si>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</sst>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6981">
    <xf numFmtId="0" fontId="0"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165" fontId="26" fillId="3" borderId="10" applyFont="false" applyFill="false" applyBorder="false" applyAlignment="false" applyProtection="false"/>
    <xf numFmtId="0" fontId="129" fillId="3" borderId="10"/>
    <xf numFmtId="0" fontId="129" fillId="3" borderId="10"/>
    <xf numFmtId="0" fontId="129" fillId="3" borderId="10"/>
    <xf numFmtId="165" fontId="26" fillId="3" borderId="10" applyFont="false" applyFill="false" applyBorder="false" applyAlignment="false" applyProtection="false"/>
    <xf numFmtId="0" fontId="26" fillId="3" borderId="10"/>
    <xf numFmtId="0" fontId="130" fillId="18" borderId="10">
      <alignment horizontal="center" vertical="center"/>
    </xf>
    <xf numFmtId="0" fontId="130" fillId="20" borderId="10">
      <alignment horizontal="center" vertical="center"/>
    </xf>
    <xf numFmtId="0" fontId="132" fillId="3" borderId="10" applyNumberFormat="false" applyFill="false" applyBorder="false" applyAlignment="false" applyProtection="false"/>
    <xf numFmtId="0" fontId="133" fillId="15" borderId="10">
      <alignment horizontal="center"/>
    </xf>
    <xf numFmtId="0" fontId="127" fillId="15" borderId="10">
      <alignment horizontal="left"/>
    </xf>
    <xf numFmtId="0" fontId="131" fillId="21" borderId="46">
      <alignment horizontal="center"/>
    </xf>
    <xf numFmtId="0" fontId="131" fillId="19" borderId="46">
      <alignment horizontal="center" vertical="center" wrapText="true"/>
    </xf>
    <xf numFmtId="0" fontId="134" fillId="15" borderId="10">
      <alignment horizontal="center" vertical="center"/>
    </xf>
    <xf numFmtId="0" fontId="127" fillId="22" borderId="47">
      <alignment vertical="center" wrapText="true"/>
    </xf>
    <xf numFmtId="0" fontId="131" fillId="23" borderId="10">
      <alignment vertical="center"/>
    </xf>
    <xf numFmtId="0" fontId="115" fillId="24" borderId="44">
      <alignment vertical="center" wrapText="true"/>
    </xf>
    <xf numFmtId="0" fontId="126" fillId="25" borderId="45" applyBorder="false">
      <alignment vertical="center" wrapText="true"/>
    </xf>
    <xf numFmtId="164" fontId="127" fillId="17" borderId="48">
      <alignment vertical="center" wrapText="true"/>
    </xf>
    <xf numFmtId="1" fontId="128" fillId="24" borderId="49" applyFill="false" applyBorder="false">
      <alignment horizontal="center"/>
    </xf>
    <xf numFmtId="0" fontId="127" fillId="24" borderId="5">
      <alignment vertical="center" wrapText="true"/>
    </xf>
    <xf numFmtId="164" fontId="127" fillId="24" borderId="48">
      <alignment vertical="center" wrapText="true"/>
    </xf>
    <xf numFmtId="0" fontId="131" fillId="16" borderId="10">
      <alignment horizontal="left"/>
    </xf>
    <xf numFmtId="0" fontId="129" fillId="3" borderId="10"/>
    <xf numFmtId="0" fontId="26" fillId="3" borderId="10"/>
    <xf numFmtId="0" fontId="132" fillId="3" borderId="10" applyNumberFormat="false" applyFill="false" applyBorder="false" applyAlignment="false" applyProtection="false"/>
    <xf numFmtId="0" fontId="130" fillId="20" borderId="10">
      <alignment horizontal="center" vertical="center"/>
    </xf>
    <xf numFmtId="0" fontId="26"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6" fillId="3" borderId="10"/>
    <xf numFmtId="0" fontId="26"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3515">
    <xf numFmtId="0" fontId="0" fillId="0" borderId="0" xfId="0"/>
    <xf numFmtId="164" fontId="117" fillId="3" borderId="27" xfId="19344" applyNumberFormat="true" applyFont="true" applyFill="true" applyBorder="true" applyAlignment="true" applyProtection="true">
      <alignment horizontal="center"/>
      <protection locked="false"/>
    </xf>
    <xf numFmtId="164" fontId="117" fillId="3" borderId="30" xfId="19344" applyNumberFormat="true" applyFont="true" applyFill="true" applyBorder="true" applyAlignment="true" applyProtection="true">
      <alignment horizontal="center"/>
      <protection locked="false"/>
    </xf>
    <xf numFmtId="164" fontId="117" fillId="3" borderId="33" xfId="19344" applyNumberFormat="true" applyFont="true" applyFill="true" applyBorder="true" applyAlignment="true" applyProtection="true">
      <alignment horizontal="center"/>
      <protection locked="false"/>
    </xf>
    <xf numFmtId="0" fontId="124" fillId="3" borderId="10" xfId="19344" applyFont="true" applyProtection="true">
      <protection locked="false"/>
    </xf>
    <xf numFmtId="0" fontId="136" fillId="15" borderId="10" xfId="34385" applyFont="true" applyFill="true"/>
    <xf numFmtId="0" fontId="137" fillId="15" borderId="10" xfId="34385" applyFont="true" applyFill="true"/>
    <xf numFmtId="0" fontId="26" fillId="15" borderId="10" xfId="34389" applyFill="true"/>
    <xf numFmtId="0" fontId="26" fillId="3" borderId="10" xfId="34389"/>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41" fillId="15" borderId="10" xfId="34385" applyFont="true" applyFill="true" applyAlignment="true">
      <alignment horizontal="center"/>
    </xf>
    <xf numFmtId="0" fontId="135" fillId="15" borderId="10" xfId="34385" applyFont="true" applyFill="true" applyAlignment="true">
      <alignment horizontal="center" wrapText="true"/>
    </xf>
    <xf numFmtId="0" fontId="142" fillId="15" borderId="10" xfId="34385" applyFont="true" applyFill="true"/>
    <xf numFmtId="0" fontId="143" fillId="15" borderId="10" xfId="34387" applyFont="true" applyFill="true" applyBorder="true" applyAlignment="true">
      <alignment horizontal="center"/>
    </xf>
    <xf numFmtId="0" fontId="144" fillId="15" borderId="10" xfId="34387" applyFont="true" applyFill="true" applyBorder="true" applyAlignment="true">
      <alignment horizontal="center"/>
    </xf>
    <xf numFmtId="0" fontId="118" fillId="15" borderId="10" xfId="34385" applyFont="true" applyFill="true" applyAlignment="true">
      <alignment horizontal="center"/>
    </xf>
    <xf numFmtId="0" fontId="145" fillId="15" borderId="10" xfId="34385" applyFont="true" applyFill="true"/>
    <xf numFmtId="0" fontId="72" fillId="15" borderId="10" xfId="34385" applyFont="true" applyFill="true" applyAlignment="true">
      <alignment horizontal="center"/>
    </xf>
    <xf numFmtId="0" fontId="135" fillId="15" borderId="10" xfId="34385" applyFont="true" applyFill="true"/>
    <xf numFmtId="0" fontId="146" fillId="15" borderId="10" xfId="34387" applyFont="true" applyFill="true" applyBorder="true" applyAlignment="true">
      <alignment horizontal="center"/>
    </xf>
    <xf numFmtId="0" fontId="147" fillId="15" borderId="10" xfId="34385" applyFont="true" applyFill="true"/>
    <xf numFmtId="0" fontId="148" fillId="15" borderId="10" xfId="34385" applyFont="true" applyFill="true"/>
    <xf numFmtId="0" fontId="149" fillId="15" borderId="10" xfId="34385" applyFont="true" applyFill="true"/>
    <xf numFmtId="0" fontId="130" fillId="15" borderId="10" xfId="34388" applyFill="true">
      <alignment horizontal="center" vertical="center"/>
    </xf>
    <xf numFmtId="0" fontId="150" fillId="4" borderId="10" xfId="34388" applyFont="true" applyFill="true">
      <alignment horizontal="center" vertical="center"/>
    </xf>
    <xf numFmtId="0" fontId="116" fillId="15" borderId="10" xfId="34385" applyFont="true" applyFill="true"/>
    <xf numFmtId="0" fontId="73" fillId="15" borderId="10" xfId="34385" applyFont="true" applyFill="true" applyAlignment="true">
      <alignment horizontal="left" indent="1"/>
    </xf>
    <xf numFmtId="0" fontId="144" fillId="15" borderId="10" xfId="34387" applyFont="true" applyFill="true" applyAlignment="true">
      <alignment horizontal="left" indent="1"/>
    </xf>
    <xf numFmtId="0" fontId="151" fillId="15" borderId="10" xfId="34385" applyFont="true" applyFill="true" applyAlignment="true">
      <alignment horizontal="left" indent="1"/>
    </xf>
    <xf numFmtId="0" fontId="144" fillId="15" borderId="10" xfId="34387" applyFont="true" applyFill="true" applyAlignment="true">
      <alignment horizontal="left" indent="2"/>
    </xf>
    <xf numFmtId="0" fontId="124" fillId="3" borderId="10" xfId="34389" applyFont="true"/>
    <xf numFmtId="1" fontId="26" fillId="4" borderId="2" xfId="19344" applyNumberFormat="true" applyFont="true" applyFill="true" applyBorder="true" applyAlignment="true" applyProtection="true">
      <alignment horizontal="center"/>
    </xf>
    <xf numFmtId="1" fontId="26" fillId="4" borderId="6" xfId="19344" applyNumberFormat="true" applyFont="true" applyFill="true" applyBorder="true" applyAlignment="true" applyProtection="true">
      <alignment horizontal="center"/>
    </xf>
    <xf numFmtId="164" fontId="122" fillId="3" borderId="10" xfId="19344" applyNumberFormat="true" applyFont="true" applyAlignment="true" applyProtection="true">
      <protection locked="false"/>
    </xf>
    <xf numFmtId="0" fontId="26" fillId="3" borderId="10" xfId="19344" applyFont="true" applyProtection="true">
      <protection locked="false"/>
    </xf>
    <xf numFmtId="0" fontId="26" fillId="3" borderId="10" xfId="19344" applyNumberFormat="true" applyFont="true" applyProtection="true">
      <protection locked="false"/>
    </xf>
    <xf numFmtId="0" fontId="26" fillId="3" borderId="10" xfId="19344" applyFont="true" applyAlignment="true" applyProtection="true">
      <alignment horizontal="center"/>
      <protection locked="false"/>
    </xf>
    <xf numFmtId="1" fontId="112" fillId="3" borderId="10" xfId="19344" applyNumberFormat="true" applyFont="true" applyAlignment="true" applyProtection="true">
      <alignment horizontal="center"/>
      <protection locked="false"/>
    </xf>
    <xf numFmtId="0" fontId="73" fillId="3" borderId="10" xfId="19344" applyFont="true" applyProtection="true">
      <protection locked="false"/>
    </xf>
    <xf numFmtId="0" fontId="115" fillId="4" borderId="13" xfId="19344" applyFont="true" applyFill="true" applyBorder="true" applyAlignment="true" applyProtection="true">
      <alignment horizontal="center" vertical="center" wrapText="true"/>
      <protection locked="false"/>
    </xf>
    <xf numFmtId="1" fontId="115" fillId="4" borderId="14" xfId="19344" applyNumberFormat="true" applyFont="true" applyFill="true" applyBorder="true" applyAlignment="true" applyProtection="true">
      <alignment horizontal="center" vertical="center" wrapText="true"/>
      <protection locked="false"/>
    </xf>
    <xf numFmtId="0" fontId="115" fillId="4" borderId="15" xfId="19344" applyFont="true" applyFill="true" applyBorder="true" applyAlignment="true" applyProtection="true">
      <alignment horizontal="center" vertical="center" wrapText="true"/>
      <protection locked="false"/>
    </xf>
    <xf numFmtId="0" fontId="115" fillId="3" borderId="10" xfId="19344" applyFont="true" applyProtection="true">
      <protection locked="false"/>
    </xf>
    <xf numFmtId="164" fontId="117" fillId="9" borderId="16" xfId="19344" applyNumberFormat="true" applyFont="true" applyFill="true" applyBorder="true" applyAlignment="true" applyProtection="true">
      <alignment horizontal="center"/>
      <protection locked="false"/>
    </xf>
    <xf numFmtId="164" fontId="117" fillId="6" borderId="17" xfId="19344" applyNumberFormat="true" applyFont="true" applyFill="true" applyBorder="true" applyAlignment="true" applyProtection="true">
      <alignment horizontal="center"/>
      <protection locked="false"/>
    </xf>
    <xf numFmtId="164" fontId="117" fillId="7" borderId="17" xfId="19344" applyNumberFormat="true" applyFont="true" applyFill="true" applyBorder="true" applyAlignment="true" applyProtection="true">
      <alignment horizontal="center"/>
      <protection locked="false"/>
    </xf>
    <xf numFmtId="164" fontId="117" fillId="8" borderId="20" xfId="19344" applyNumberFormat="true" applyFont="true" applyFill="true" applyBorder="true" applyAlignment="true" applyProtection="true">
      <alignment horizontal="center"/>
      <protection locked="false"/>
    </xf>
    <xf numFmtId="1" fontId="26" fillId="4" borderId="6" xfId="19344" applyNumberFormat="true" applyFont="true" applyFill="true" applyBorder="true" applyAlignment="true" applyProtection="true">
      <alignment horizontal="center"/>
      <protection locked="false"/>
    </xf>
    <xf numFmtId="164" fontId="117" fillId="9" borderId="8" xfId="19344" applyNumberFormat="true" applyFont="true" applyFill="true" applyBorder="true" applyAlignment="true" applyProtection="true">
      <alignment horizontal="center"/>
      <protection locked="false"/>
    </xf>
    <xf numFmtId="164" fontId="117" fillId="6" borderId="9" xfId="19344" applyNumberFormat="true" applyFont="true" applyFill="true" applyBorder="true" applyAlignment="true" applyProtection="true">
      <alignment horizontal="center"/>
      <protection locked="false"/>
    </xf>
    <xf numFmtId="164" fontId="117" fillId="7" borderId="9" xfId="19344" applyNumberFormat="true" applyFont="true" applyFill="true" applyBorder="true" applyAlignment="true" applyProtection="true">
      <alignment horizontal="center"/>
      <protection locked="false"/>
    </xf>
    <xf numFmtId="164" fontId="117" fillId="8" borderId="22" xfId="19344" applyNumberFormat="true" applyFont="true" applyFill="true" applyBorder="true" applyAlignment="true" applyProtection="true">
      <alignment horizontal="center"/>
      <protection locked="false"/>
    </xf>
    <xf numFmtId="0" fontId="115" fillId="4" borderId="18" xfId="19344" applyFont="true" applyFill="true" applyBorder="true" applyAlignment="true" applyProtection="true">
      <alignment horizontal="center" vertical="center" wrapText="true"/>
      <protection locked="false"/>
    </xf>
    <xf numFmtId="0" fontId="115" fillId="4" borderId="14" xfId="19344" applyFont="true" applyFill="true" applyBorder="true" applyAlignment="true" applyProtection="true">
      <alignment horizontal="center" vertical="center" wrapText="true"/>
      <protection locked="false"/>
    </xf>
    <xf numFmtId="164" fontId="117" fillId="4" borderId="16" xfId="19344" applyNumberFormat="true" applyFont="true" applyFill="true" applyBorder="true" applyAlignment="true" applyProtection="true">
      <alignment horizontal="center" vertical="center"/>
      <protection locked="false"/>
    </xf>
    <xf numFmtId="164" fontId="117" fillId="9" borderId="17" xfId="19344" applyNumberFormat="true" applyFont="true" applyFill="true" applyBorder="true" applyAlignment="true" applyProtection="true">
      <alignment horizontal="center" vertical="center"/>
      <protection locked="false"/>
    </xf>
    <xf numFmtId="164" fontId="117" fillId="10" borderId="17" xfId="19344" applyNumberFormat="true" applyFont="true" applyFill="true" applyBorder="true" applyAlignment="true" applyProtection="true">
      <alignment horizontal="center" vertical="center"/>
      <protection locked="false"/>
    </xf>
    <xf numFmtId="164" fontId="117" fillId="11" borderId="17" xfId="19344" applyNumberFormat="true" applyFont="true" applyFill="true" applyBorder="true" applyAlignment="true" applyProtection="true">
      <alignment horizontal="center" vertical="center"/>
      <protection locked="false"/>
    </xf>
    <xf numFmtId="164" fontId="117" fillId="12" borderId="20" xfId="19344" applyNumberFormat="true" applyFont="true" applyFill="true" applyBorder="true" applyAlignment="true" applyProtection="true">
      <alignment horizontal="center" vertical="center"/>
      <protection locked="false"/>
    </xf>
    <xf numFmtId="164" fontId="117" fillId="6" borderId="17" xfId="19344" applyNumberFormat="true" applyFont="true" applyFill="true" applyBorder="true" applyAlignment="true" applyProtection="true">
      <alignment horizontal="center" vertical="center"/>
      <protection locked="false"/>
    </xf>
    <xf numFmtId="164" fontId="117" fillId="7" borderId="17" xfId="19344" applyNumberFormat="true" applyFont="true" applyFill="true" applyBorder="true" applyAlignment="true" applyProtection="true">
      <alignment horizontal="center" vertical="center"/>
      <protection locked="false"/>
    </xf>
    <xf numFmtId="164" fontId="117" fillId="8" borderId="20" xfId="19344" applyNumberFormat="true" applyFont="true" applyFill="true" applyBorder="true" applyAlignment="true" applyProtection="true">
      <alignment horizontal="center" vertical="center"/>
      <protection locked="false"/>
    </xf>
    <xf numFmtId="0" fontId="26" fillId="3" borderId="10" xfId="19344" applyFont="true" applyAlignment="true" applyProtection="true">
      <alignment vertical="center"/>
      <protection locked="false"/>
    </xf>
    <xf numFmtId="164" fontId="117" fillId="4" borderId="8" xfId="19344" applyNumberFormat="true" applyFont="true" applyFill="true" applyBorder="true" applyAlignment="true" applyProtection="true">
      <alignment horizontal="center" vertical="center"/>
      <protection locked="false"/>
    </xf>
    <xf numFmtId="164" fontId="117" fillId="9" borderId="9" xfId="19344" applyNumberFormat="true" applyFont="true" applyFill="true" applyBorder="true" applyAlignment="true" applyProtection="true">
      <alignment horizontal="center" vertical="center"/>
      <protection locked="false"/>
    </xf>
    <xf numFmtId="164" fontId="117" fillId="6" borderId="9" xfId="19344" applyNumberFormat="true" applyFont="true" applyFill="true" applyBorder="true" applyAlignment="true" applyProtection="true">
      <alignment horizontal="center" vertical="center"/>
      <protection locked="false"/>
    </xf>
    <xf numFmtId="164" fontId="117" fillId="7" borderId="9" xfId="19344" applyNumberFormat="true" applyFont="true" applyFill="true" applyBorder="true" applyAlignment="true" applyProtection="true">
      <alignment horizontal="center" vertical="center"/>
      <protection locked="false"/>
    </xf>
    <xf numFmtId="164" fontId="117" fillId="8" borderId="22" xfId="19344" applyNumberFormat="true" applyFont="true" applyFill="true" applyBorder="true" applyAlignment="true" applyProtection="true">
      <alignment horizontal="center" vertical="center"/>
      <protection locked="false"/>
    </xf>
    <xf numFmtId="1" fontId="26" fillId="4" borderId="4" xfId="19344" applyNumberFormat="true" applyFont="true" applyFill="true" applyBorder="true" applyAlignment="true" applyProtection="true">
      <alignment horizontal="center"/>
      <protection locked="false"/>
    </xf>
    <xf numFmtId="164" fontId="117" fillId="3" borderId="19" xfId="19344" applyNumberFormat="true" applyFont="true" applyBorder="true" applyAlignment="true" applyProtection="true">
      <alignment horizontal="center"/>
      <protection locked="false"/>
    </xf>
    <xf numFmtId="164" fontId="117" fillId="3" borderId="23" xfId="19344" applyNumberFormat="true" applyFont="true" applyBorder="true" applyAlignment="true" applyProtection="true">
      <alignment horizontal="center"/>
      <protection locked="false"/>
    </xf>
    <xf numFmtId="164" fontId="117" fillId="3" borderId="11" xfId="19344" applyNumberFormat="true" applyFont="true" applyBorder="true" applyAlignment="true" applyProtection="true">
      <alignment horizontal="center"/>
      <protection locked="false"/>
    </xf>
    <xf numFmtId="164" fontId="117" fillId="3" borderId="20" xfId="19344" applyNumberFormat="true" applyFont="true" applyBorder="true" applyAlignment="true" applyProtection="true">
      <alignment horizontal="center"/>
      <protection locked="false"/>
    </xf>
    <xf numFmtId="164" fontId="117" fillId="3" borderId="21" xfId="19344" applyNumberFormat="true" applyFont="true" applyBorder="true" applyAlignment="true" applyProtection="true">
      <alignment horizontal="center"/>
      <protection locked="false"/>
    </xf>
    <xf numFmtId="164" fontId="117" fillId="3" borderId="7" xfId="19344" applyNumberFormat="true" applyFont="true" applyBorder="true" applyAlignment="true" applyProtection="true">
      <alignment horizontal="center"/>
      <protection locked="false"/>
    </xf>
    <xf numFmtId="164" fontId="117" fillId="3" borderId="12" xfId="19344" applyNumberFormat="true" applyFont="true" applyBorder="true" applyAlignment="true" applyProtection="true">
      <alignment horizontal="center"/>
      <protection locked="false"/>
    </xf>
    <xf numFmtId="164" fontId="117" fillId="3" borderId="22" xfId="19344" applyNumberFormat="true" applyFont="true" applyBorder="true" applyAlignment="true" applyProtection="true">
      <alignment horizontal="center"/>
      <protection locked="false"/>
    </xf>
    <xf numFmtId="0" fontId="26" fillId="3" borderId="24" xfId="19344" applyFont="true" applyBorder="true" applyProtection="true">
      <protection locked="false"/>
    </xf>
    <xf numFmtId="0" fontId="26" fillId="3" borderId="25" xfId="19344" applyFont="true" applyBorder="true" applyProtection="true">
      <protection locked="false"/>
    </xf>
    <xf numFmtId="0" fontId="73" fillId="4" borderId="26" xfId="19344" applyFont="true" applyFill="true" applyBorder="true" applyAlignment="true" applyProtection="true">
      <alignment horizontal="center" vertical="center"/>
      <protection locked="false"/>
    </xf>
    <xf numFmtId="0" fontId="115" fillId="4" borderId="25" xfId="19344" applyFont="true" applyFill="true" applyBorder="true" applyAlignment="true" applyProtection="true">
      <alignment horizontal="center" vertical="center"/>
      <protection locked="false"/>
    </xf>
    <xf numFmtId="0" fontId="115" fillId="4" borderId="18" xfId="19344" applyFont="true" applyFill="true" applyBorder="true" applyAlignment="true" applyProtection="true">
      <alignment horizontal="center" vertical="center"/>
      <protection locked="false"/>
    </xf>
    <xf numFmtId="0" fontId="117" fillId="3" borderId="10" xfId="19344" applyFont="true" applyFill="true" applyBorder="true" applyProtection="true">
      <protection locked="false"/>
    </xf>
    <xf numFmtId="0" fontId="115" fillId="4" borderId="26" xfId="19344" applyFont="true" applyFill="true" applyBorder="true" applyAlignment="true" applyProtection="true">
      <alignment horizontal="center" vertical="center" wrapText="true"/>
      <protection locked="false"/>
    </xf>
    <xf numFmtId="164" fontId="26" fillId="3" borderId="10" xfId="19344" applyNumberFormat="true" applyFont="true" applyProtection="true">
      <protection locked="false"/>
    </xf>
    <xf numFmtId="0" fontId="119" fillId="3" borderId="4" xfId="19344" applyFont="true" applyBorder="true" applyAlignment="true" applyProtection="true">
      <alignment vertical="center" textRotation="90"/>
      <protection locked="false"/>
    </xf>
    <xf numFmtId="164" fontId="117" fillId="3" borderId="29" xfId="19344" applyNumberFormat="true" applyFont="true" applyFill="true" applyBorder="true" applyAlignment="true" applyProtection="true">
      <alignment horizontal="center"/>
      <protection locked="false"/>
    </xf>
    <xf numFmtId="164" fontId="117" fillId="3" borderId="10" xfId="19344" applyNumberFormat="true" applyFont="true" applyFill="true" applyBorder="true" applyAlignment="true" applyProtection="true">
      <alignment horizontal="center"/>
      <protection locked="false"/>
    </xf>
    <xf numFmtId="164" fontId="117" fillId="3" borderId="28" xfId="19344" applyNumberFormat="true" applyFont="true" applyFill="true" applyBorder="true" applyAlignment="true" applyProtection="true">
      <alignment horizontal="center"/>
      <protection locked="false"/>
    </xf>
    <xf numFmtId="164" fontId="117" fillId="3" borderId="32" xfId="19344" applyNumberFormat="true" applyFont="true" applyFill="true" applyBorder="true" applyAlignment="true" applyProtection="true">
      <alignment horizontal="center"/>
      <protection locked="false"/>
    </xf>
    <xf numFmtId="164" fontId="117" fillId="3" borderId="31" xfId="19344" applyNumberFormat="true" applyFont="true" applyFill="true" applyBorder="true" applyAlignment="true" applyProtection="true">
      <alignment horizontal="center"/>
      <protection locked="false"/>
    </xf>
    <xf numFmtId="1" fontId="26" fillId="3" borderId="10" xfId="19344" applyNumberFormat="true" applyFont="true" applyProtection="true">
      <protection locked="false"/>
    </xf>
    <xf numFmtId="164" fontId="117" fillId="3" borderId="35" xfId="19344" applyNumberFormat="true" applyFont="true" applyFill="true" applyBorder="true" applyAlignment="true" applyProtection="true">
      <alignment horizontal="center"/>
      <protection locked="false"/>
    </xf>
    <xf numFmtId="164" fontId="117" fillId="3" borderId="5" xfId="19344" applyNumberFormat="true" applyFont="true" applyFill="true" applyBorder="true" applyAlignment="true" applyProtection="true">
      <alignment horizontal="center"/>
      <protection locked="false"/>
    </xf>
    <xf numFmtId="164" fontId="117" fillId="3" borderId="6" xfId="19344" applyNumberFormat="true" applyFont="true" applyFill="true" applyBorder="true" applyAlignment="true" applyProtection="true">
      <alignment horizontal="center"/>
      <protection locked="false"/>
    </xf>
    <xf numFmtId="164" fontId="117" fillId="3" borderId="34" xfId="19344" applyNumberFormat="true" applyFont="true" applyFill="true" applyBorder="true" applyAlignment="true" applyProtection="true">
      <alignment horizontal="center"/>
      <protection locked="false"/>
    </xf>
    <xf numFmtId="0" fontId="26" fillId="3" borderId="12" xfId="19344" applyFont="true" applyBorder="true" applyProtection="true">
      <protection locked="false"/>
    </xf>
    <xf numFmtId="0" fontId="26" fillId="3" borderId="10" xfId="19344" applyFont="true" applyBorder="true" applyProtection="true">
      <protection locked="false"/>
    </xf>
    <xf numFmtId="164" fontId="26" fillId="3" borderId="10" xfId="19344" applyNumberFormat="true" applyFont="true" applyAlignment="true" applyProtection="true">
      <alignment horizontal="center"/>
      <protection locked="false"/>
    </xf>
    <xf numFmtId="164" fontId="117" fillId="3" borderId="10" xfId="19344" applyNumberFormat="true" applyFont="true" applyAlignment="true" applyProtection="true">
      <alignment horizontal="center"/>
      <protection locked="false"/>
    </xf>
    <xf numFmtId="0" fontId="26" fillId="4" borderId="26" xfId="19344" applyFont="true" applyFill="true" applyBorder="true" applyAlignment="true" applyProtection="true">
      <alignment horizontal="center" vertical="center"/>
      <protection locked="false"/>
    </xf>
    <xf numFmtId="164" fontId="117" fillId="5" borderId="16" xfId="19344" applyNumberFormat="true" applyFont="true" applyFill="true" applyBorder="true" applyAlignment="true" applyProtection="true">
      <alignment horizontal="center"/>
      <protection locked="false"/>
    </xf>
    <xf numFmtId="164" fontId="117" fillId="5" borderId="8" xfId="19344" applyNumberFormat="true" applyFont="true" applyFill="true" applyBorder="true" applyAlignment="true" applyProtection="true">
      <alignment horizontal="center"/>
      <protection locked="false"/>
    </xf>
    <xf numFmtId="164" fontId="117" fillId="5" borderId="17" xfId="19344" applyNumberFormat="true" applyFont="true" applyFill="true" applyBorder="true" applyAlignment="true" applyProtection="true">
      <alignment horizontal="center" vertical="center"/>
      <protection locked="false"/>
    </xf>
    <xf numFmtId="164" fontId="117" fillId="5" borderId="9" xfId="19344" applyNumberFormat="true" applyFont="true" applyFill="true" applyBorder="true" applyAlignment="true" applyProtection="true">
      <alignment horizontal="center" vertical="center"/>
      <protection locked="false"/>
    </xf>
    <xf numFmtId="0" fontId="72" fillId="0" borderId="10" xfId="0" applyFont="true" applyFill="true" applyBorder="true" applyAlignment="true" applyProtection="true">
      <alignment horizontal="center" vertical="center"/>
      <protection locked="false"/>
    </xf>
    <xf numFmtId="0" fontId="26" fillId="3" borderId="10" xfId="19344" applyFont="true" applyAlignment="true" applyProtection="true">
      <alignment horizontal="center" vertical="center"/>
      <protection locked="false"/>
    </xf>
    <xf numFmtId="0" fontId="26" fillId="0" borderId="10" xfId="19344" applyFont="true" applyFill="true" applyProtection="true">
      <protection locked="false"/>
    </xf>
    <xf numFmtId="1" fontId="112" fillId="3" borderId="10" xfId="19344" applyNumberFormat="true" applyFont="true" applyAlignment="true" applyProtection="true">
      <alignment horizontal="center" vertical="center"/>
      <protection locked="false"/>
    </xf>
    <xf numFmtId="0" fontId="26" fillId="27" borderId="10" xfId="19344" applyFill="true" applyAlignment="true">
      <alignment wrapText="true"/>
    </xf>
    <xf numFmtId="0" fontId="157" fillId="27" borderId="10" xfId="19344" applyFont="true" applyFill="true" applyAlignment="true">
      <alignment horizontal="left" vertical="top"/>
    </xf>
    <xf numFmtId="170" fontId="157" fillId="27" borderId="10" xfId="19344" applyNumberFormat="true" applyFont="true" applyFill="true" applyAlignment="true">
      <alignment horizontal="right" vertical="top" wrapText="true"/>
    </xf>
    <xf numFmtId="0" fontId="161" fillId="30" borderId="67" xfId="19344" applyFont="true" applyFill="true" applyBorder="true" applyAlignment="true">
      <alignment vertical="center"/>
    </xf>
    <xf numFmtId="0" fontId="161" fillId="9" borderId="67" xfId="19344" applyFont="true" applyFill="true" applyBorder="true" applyAlignment="true">
      <alignment vertical="center"/>
    </xf>
    <xf numFmtId="0" fontId="161" fillId="31" borderId="67" xfId="19344" applyFont="true" applyFill="true" applyBorder="true" applyAlignment="true">
      <alignment vertical="center"/>
    </xf>
    <xf numFmtId="0" fontId="161" fillId="32" borderId="1" xfId="19344" applyFont="true" applyFill="true" applyBorder="true" applyAlignment="true">
      <alignment vertical="center"/>
    </xf>
    <xf numFmtId="0" fontId="118" fillId="3" borderId="10" xfId="19344" applyFont="true" applyAlignment="true">
      <alignment horizontal="right"/>
    </xf>
    <xf numFmtId="0" fontId="155" fillId="27" borderId="10" xfId="19344" applyFont="true" applyFill="true" applyBorder="true" applyAlignment="true">
      <alignment horizontal="left"/>
    </xf>
    <xf numFmtId="0" fontId="155" fillId="27" borderId="10" xfId="19344" applyFont="true" applyFill="true" applyBorder="true" applyAlignment="true"/>
    <xf numFmtId="0" fontId="26" fillId="3" borderId="10" xfId="19344" applyFont="true" applyBorder="true" applyAlignment="true"/>
    <xf numFmtId="0" fontId="26" fillId="3" borderId="10" xfId="34389" applyBorder="true"/>
    <xf numFmtId="0" fontId="26" fillId="27" borderId="10" xfId="19344" applyFill="true" applyBorder="true" applyAlignment="true">
      <alignment wrapText="true"/>
    </xf>
    <xf numFmtId="0" fontId="155" fillId="15" borderId="10" xfId="19344" applyFont="true" applyFill="true" applyBorder="true" applyAlignment="true">
      <alignment horizontal="left"/>
    </xf>
    <xf numFmtId="0" fontId="154" fillId="27" borderId="10" xfId="19344" applyFont="true" applyFill="true" applyBorder="true" applyAlignment="true">
      <alignment wrapText="true"/>
    </xf>
    <xf numFmtId="0" fontId="156" fillId="3" borderId="10" xfId="19344" applyFont="true" applyBorder="true"/>
    <xf numFmtId="0" fontId="163" fillId="27" borderId="10" xfId="19344" applyFont="true" applyFill="true" applyBorder="true" applyAlignment="true">
      <alignment wrapText="true"/>
    </xf>
    <xf numFmtId="0" fontId="162" fillId="27" borderId="10" xfId="19344" applyFont="true" applyFill="true" applyBorder="true" applyAlignment="true">
      <alignment wrapText="true"/>
    </xf>
    <xf numFmtId="170" fontId="157"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6" fillId="27" borderId="10" xfId="19344" applyFill="true" applyAlignment="true">
      <alignment vertical="center" wrapText="true"/>
    </xf>
    <xf numFmtId="0" fontId="0" fillId="0" borderId="10" xfId="0" applyBorder="true" applyAlignment="true">
      <alignment vertical="center"/>
    </xf>
    <xf numFmtId="0" fontId="26" fillId="27" borderId="10" xfId="19344" applyFill="true" applyAlignment="true">
      <alignment vertical="center"/>
    </xf>
    <xf numFmtId="0" fontId="26" fillId="27" borderId="10" xfId="19344" applyFill="true" applyAlignment="true"/>
    <xf numFmtId="0" fontId="26" fillId="3" borderId="10" xfId="19344" applyAlignment="true">
      <alignment vertical="center"/>
    </xf>
    <xf numFmtId="0" fontId="26" fillId="15" borderId="10" xfId="19344" applyFill="true" applyAlignment="true"/>
    <xf numFmtId="0" fontId="161" fillId="29" borderId="1" xfId="19344" applyFont="true" applyFill="true" applyBorder="true" applyAlignment="true">
      <alignment vertical="center"/>
    </xf>
    <xf numFmtId="0" fontId="166" fillId="15" borderId="3" xfId="19344" applyFont="true" applyFill="true" applyBorder="true" applyAlignment="true">
      <alignment horizontal="left"/>
    </xf>
    <xf numFmtId="0" fontId="138" fillId="27" borderId="4" xfId="19344" applyFont="true" applyFill="true" applyBorder="true" applyAlignment="true"/>
    <xf numFmtId="0" fontId="166" fillId="27" borderId="10" xfId="19344" applyFont="true" applyFill="true" applyBorder="true" applyAlignment="true"/>
    <xf numFmtId="0" fontId="168" fillId="3" borderId="4" xfId="19344" applyFont="true" applyBorder="true" applyAlignment="true"/>
    <xf numFmtId="0" fontId="166" fillId="27" borderId="10" xfId="19344" applyFont="true" applyFill="true" applyBorder="true" applyAlignment="true">
      <alignment horizontal="left"/>
    </xf>
    <xf numFmtId="0" fontId="166" fillId="27" borderId="3" xfId="19344" applyFont="true" applyFill="true" applyBorder="true" applyAlignment="true">
      <alignment horizontal="left"/>
    </xf>
    <xf numFmtId="0" fontId="166" fillId="15" borderId="3" xfId="19344" applyFont="true" applyFill="true" applyBorder="true" applyAlignment="true">
      <alignment vertical="center"/>
    </xf>
    <xf numFmtId="0" fontId="138" fillId="27" borderId="4" xfId="19344" applyFont="true" applyFill="true" applyBorder="true" applyAlignment="true">
      <alignment vertical="center"/>
    </xf>
    <xf numFmtId="0" fontId="166" fillId="27" borderId="1" xfId="19344" applyFont="true" applyFill="true" applyBorder="true" applyAlignment="true">
      <alignment vertical="center"/>
    </xf>
    <xf numFmtId="0" fontId="138" fillId="3" borderId="2" xfId="19344" applyFont="true" applyBorder="true" applyAlignment="true">
      <alignment vertical="center"/>
    </xf>
    <xf numFmtId="0" fontId="166" fillId="27" borderId="3" xfId="19344" applyFont="true" applyFill="true" applyBorder="true" applyAlignment="true">
      <alignment vertical="center"/>
    </xf>
    <xf numFmtId="0" fontId="138" fillId="3" borderId="4" xfId="19344" applyFont="true" applyBorder="true" applyAlignment="true">
      <alignment vertical="center"/>
    </xf>
    <xf numFmtId="0" fontId="167" fillId="27" borderId="3" xfId="19344" applyFont="true" applyFill="true" applyBorder="true" applyAlignment="true">
      <alignment vertical="center"/>
    </xf>
    <xf numFmtId="0" fontId="167" fillId="3" borderId="4" xfId="19344" applyFont="true" applyBorder="true" applyAlignment="true">
      <alignment vertical="center"/>
    </xf>
    <xf numFmtId="0" fontId="167" fillId="3" borderId="3" xfId="19344" applyFont="true" applyBorder="true" applyAlignment="true">
      <alignment vertical="center"/>
    </xf>
    <xf numFmtId="0" fontId="167" fillId="27" borderId="4" xfId="19344" applyFont="true" applyFill="true" applyBorder="true" applyAlignment="true">
      <alignment vertical="center"/>
    </xf>
    <xf numFmtId="0" fontId="153" fillId="26" borderId="58" xfId="40344" applyFont="true" applyFill="true" applyBorder="true" applyAlignment="true">
      <alignment horizontal="left" vertical="center"/>
    </xf>
    <xf numFmtId="0" fontId="153" fillId="26" borderId="59" xfId="40356" applyFont="true" applyFill="true" applyBorder="true" applyAlignment="true">
      <alignment horizontal="left" vertical="center"/>
    </xf>
    <xf numFmtId="0" fontId="153" fillId="26" borderId="60" xfId="40376" applyFont="true" applyFill="true" applyBorder="true" applyAlignment="true">
      <alignment horizontal="left" vertical="center"/>
    </xf>
    <xf numFmtId="0" fontId="153" fillId="26" borderId="58" xfId="40412" applyFont="true" applyFill="true" applyBorder="true" applyAlignment="true">
      <alignment horizontal="left" vertical="center"/>
    </xf>
    <xf numFmtId="0" fontId="153" fillId="26" borderId="59" xfId="40424" applyFont="true" applyFill="true" applyBorder="true" applyAlignment="true">
      <alignment horizontal="left" vertical="center"/>
    </xf>
    <xf numFmtId="0" fontId="153" fillId="26" borderId="60" xfId="40436" applyFont="true" applyFill="true" applyBorder="true" applyAlignment="true">
      <alignment horizontal="left" vertical="center"/>
    </xf>
    <xf numFmtId="0" fontId="153" fillId="3" borderId="57" xfId="40400" applyFont="true" applyBorder="true" applyAlignment="true">
      <alignment horizontal="left" vertical="center"/>
    </xf>
    <xf numFmtId="0" fontId="153" fillId="26" borderId="58" xfId="39990" applyFont="true" applyFill="true" applyBorder="true" applyAlignment="true">
      <alignment horizontal="left" vertical="center"/>
    </xf>
    <xf numFmtId="0" fontId="153" fillId="26" borderId="59" xfId="40002" applyFont="true" applyFill="true" applyBorder="true" applyAlignment="true">
      <alignment horizontal="left" vertical="center"/>
    </xf>
    <xf numFmtId="0" fontId="153" fillId="26" borderId="60" xfId="40014" applyFont="true" applyFill="true" applyBorder="true" applyAlignment="true">
      <alignment horizontal="left" vertical="center"/>
    </xf>
    <xf numFmtId="0" fontId="153" fillId="26" borderId="58" xfId="40050" applyFont="true" applyFill="true" applyBorder="true" applyAlignment="true">
      <alignment horizontal="left" vertical="center"/>
    </xf>
    <xf numFmtId="0" fontId="153" fillId="26" borderId="59" xfId="40062" applyFont="true" applyFill="true" applyBorder="true" applyAlignment="true">
      <alignment horizontal="left" vertical="center"/>
    </xf>
    <xf numFmtId="0" fontId="153" fillId="26" borderId="60" xfId="40074" applyFont="true" applyFill="true" applyBorder="true" applyAlignment="true">
      <alignment horizontal="left" vertical="center"/>
    </xf>
    <xf numFmtId="0" fontId="153" fillId="26" borderId="58" xfId="40110" applyFont="true" applyFill="true" applyBorder="true" applyAlignment="true">
      <alignment horizontal="left" vertical="center"/>
    </xf>
    <xf numFmtId="0" fontId="153" fillId="26" borderId="59" xfId="40122" applyFont="true" applyFill="true" applyBorder="true" applyAlignment="true">
      <alignment horizontal="left" vertical="center"/>
    </xf>
    <xf numFmtId="0" fontId="153" fillId="26" borderId="58" xfId="40170" applyFont="true" applyFill="true" applyBorder="true" applyAlignment="true">
      <alignment horizontal="left" vertical="center"/>
    </xf>
    <xf numFmtId="0" fontId="153" fillId="26" borderId="59" xfId="40182" applyFont="true" applyFill="true" applyBorder="true" applyAlignment="true">
      <alignment horizontal="left" vertical="center"/>
    </xf>
    <xf numFmtId="0" fontId="153" fillId="26" borderId="60" xfId="40194" applyFont="true" applyFill="true" applyBorder="true" applyAlignment="true">
      <alignment horizontal="left" vertical="center"/>
    </xf>
    <xf numFmtId="0" fontId="153" fillId="26" borderId="58" xfId="40230" applyFont="true" applyFill="true" applyBorder="true" applyAlignment="true">
      <alignment horizontal="left" vertical="center"/>
    </xf>
    <xf numFmtId="0" fontId="153" fillId="26" borderId="59" xfId="40242" applyFont="true" applyFill="true" applyBorder="true" applyAlignment="true">
      <alignment horizontal="left" vertical="center"/>
    </xf>
    <xf numFmtId="0" fontId="153" fillId="26" borderId="58" xfId="40290" applyFont="true" applyFill="true" applyBorder="true" applyAlignment="true">
      <alignment horizontal="left" vertical="center"/>
    </xf>
    <xf numFmtId="0" fontId="153" fillId="26" borderId="59" xfId="40302" applyFont="true" applyFill="true" applyBorder="true" applyAlignment="true">
      <alignment horizontal="left" vertical="center"/>
    </xf>
    <xf numFmtId="0" fontId="153" fillId="26" borderId="58" xfId="40418" applyFont="true" applyFill="true" applyBorder="true" applyAlignment="true">
      <alignment horizontal="left" vertical="center"/>
    </xf>
    <xf numFmtId="0" fontId="153" fillId="26" borderId="59" xfId="40430" applyFont="true" applyFill="true" applyBorder="true" applyAlignment="true">
      <alignment horizontal="left" vertical="center"/>
    </xf>
    <xf numFmtId="0" fontId="153" fillId="26" borderId="60" xfId="40442" applyFont="true" applyFill="true" applyBorder="true" applyAlignment="true">
      <alignment horizontal="left" vertical="center"/>
    </xf>
    <xf numFmtId="0" fontId="153" fillId="3" borderId="57" xfId="40406" applyFont="true" applyBorder="true" applyAlignment="true">
      <alignment horizontal="left" vertical="center"/>
    </xf>
    <xf numFmtId="0" fontId="153" fillId="3" borderId="54" xfId="39980" applyFont="true" applyBorder="true" applyAlignment="true">
      <alignment horizontal="center" vertical="center" wrapText="true"/>
    </xf>
    <xf numFmtId="0" fontId="153" fillId="3" borderId="55" xfId="39982" applyFont="true" applyBorder="true" applyAlignment="true">
      <alignment horizontal="center" vertical="center" wrapText="true"/>
    </xf>
    <xf numFmtId="0" fontId="153" fillId="3" borderId="54" xfId="40040" applyFont="true" applyBorder="true" applyAlignment="true">
      <alignment horizontal="center" vertical="center" wrapText="true"/>
    </xf>
    <xf numFmtId="0" fontId="153" fillId="3" borderId="55" xfId="40042" applyFont="true" applyBorder="true" applyAlignment="true">
      <alignment horizontal="center" vertical="center" wrapText="true"/>
    </xf>
    <xf numFmtId="0" fontId="153" fillId="3" borderId="54" xfId="40100" applyFont="true" applyBorder="true" applyAlignment="true">
      <alignment horizontal="center" vertical="center" wrapText="true"/>
    </xf>
    <xf numFmtId="0" fontId="153" fillId="3" borderId="55" xfId="40102" applyFont="true" applyBorder="true" applyAlignment="true">
      <alignment horizontal="center" vertical="center" wrapText="true"/>
    </xf>
    <xf numFmtId="0" fontId="153" fillId="3" borderId="54" xfId="40160" applyFont="true" applyBorder="true" applyAlignment="true">
      <alignment horizontal="center" vertical="center" wrapText="true"/>
    </xf>
    <xf numFmtId="0" fontId="153" fillId="3" borderId="55" xfId="40162" applyFont="true" applyBorder="true" applyAlignment="true">
      <alignment horizontal="center" vertical="center" wrapText="true"/>
    </xf>
    <xf numFmtId="0" fontId="153" fillId="3" borderId="54" xfId="40220" applyFont="true" applyBorder="true" applyAlignment="true">
      <alignment horizontal="center" vertical="center" wrapText="true"/>
    </xf>
    <xf numFmtId="0" fontId="153" fillId="3" borderId="55" xfId="40222" applyFont="true" applyBorder="true" applyAlignment="true">
      <alignment horizontal="center" vertical="center" wrapText="true"/>
    </xf>
    <xf numFmtId="0" fontId="153" fillId="3" borderId="54" xfId="40280" applyFont="true" applyBorder="true" applyAlignment="true">
      <alignment horizontal="center" vertical="center" wrapText="true"/>
    </xf>
    <xf numFmtId="0" fontId="153" fillId="3" borderId="55" xfId="40282" applyFont="true" applyBorder="true" applyAlignment="true">
      <alignment horizontal="center" vertical="center" wrapText="true"/>
    </xf>
    <xf numFmtId="0" fontId="153" fillId="3" borderId="54" xfId="40334" applyFont="true" applyBorder="true" applyAlignment="true">
      <alignment horizontal="center" vertical="center" wrapText="true"/>
    </xf>
    <xf numFmtId="0" fontId="153" fillId="3" borderId="55" xfId="40335" applyFont="true" applyBorder="true" applyAlignment="true">
      <alignment horizontal="center" vertical="center" wrapText="true"/>
    </xf>
    <xf numFmtId="0" fontId="153" fillId="3" borderId="55" xfId="40336" applyFont="true" applyBorder="true" applyAlignment="true">
      <alignment horizontal="center" vertical="center" wrapText="true"/>
    </xf>
    <xf numFmtId="0" fontId="153" fillId="3" borderId="54" xfId="40340" applyFont="true" applyBorder="true" applyAlignment="true">
      <alignment horizontal="center" vertical="center" wrapText="true"/>
    </xf>
    <xf numFmtId="0" fontId="153" fillId="3" borderId="55" xfId="40342" applyFont="true" applyBorder="true" applyAlignment="true">
      <alignment horizontal="center" vertical="center" wrapText="true"/>
    </xf>
    <xf numFmtId="0" fontId="153" fillId="3" borderId="54" xfId="40402" applyFont="true" applyBorder="true" applyAlignment="true">
      <alignment horizontal="center" vertical="center" wrapText="true"/>
    </xf>
    <xf numFmtId="0" fontId="153" fillId="3" borderId="55" xfId="40404" applyFont="true" applyBorder="true" applyAlignment="true">
      <alignment horizontal="center" vertical="center" wrapText="true"/>
    </xf>
    <xf numFmtId="0" fontId="153" fillId="3" borderId="54" xfId="40408" applyFont="true" applyBorder="true" applyAlignment="true">
      <alignment horizontal="center" vertical="center" wrapText="true"/>
    </xf>
    <xf numFmtId="0" fontId="153" fillId="3" borderId="55" xfId="40410" applyFont="true" applyBorder="true" applyAlignment="true">
      <alignment horizontal="center" vertical="center" wrapText="true"/>
    </xf>
    <xf numFmtId="0" fontId="164" fillId="3" borderId="10" xfId="39959" applyFont="true" applyAlignment="true">
      <alignment horizontal="left" vertical="center"/>
    </xf>
    <xf numFmtId="0" fontId="153" fillId="3" borderId="10" xfId="40020" applyFont="true" applyAlignment="true">
      <alignment horizontal="left" vertical="center"/>
    </xf>
    <xf numFmtId="0" fontId="164" fillId="3" borderId="10" xfId="40019" applyFont="true" applyAlignment="true">
      <alignment horizontal="left" vertical="center"/>
    </xf>
    <xf numFmtId="0" fontId="153" fillId="3" borderId="10" xfId="40080" applyFont="true" applyAlignment="true">
      <alignment horizontal="left" vertical="center"/>
    </xf>
    <xf numFmtId="0" fontId="164" fillId="3" borderId="10" xfId="40079" applyFont="true" applyAlignment="true">
      <alignment horizontal="left" vertical="center"/>
    </xf>
    <xf numFmtId="0" fontId="164" fillId="3" borderId="10" xfId="40139" applyFont="true" applyAlignment="true">
      <alignment horizontal="left" vertical="center"/>
    </xf>
    <xf numFmtId="0" fontId="153" fillId="3" borderId="10" xfId="40200" applyFont="true" applyAlignment="true">
      <alignment horizontal="left" vertical="center"/>
    </xf>
    <xf numFmtId="0" fontId="164" fillId="3" borderId="10" xfId="40199" applyFont="true" applyAlignment="true">
      <alignment horizontal="left" vertical="center"/>
    </xf>
    <xf numFmtId="0" fontId="164" fillId="3" borderId="10" xfId="40259" applyFont="true" applyAlignment="true">
      <alignment horizontal="left" vertical="center"/>
    </xf>
    <xf numFmtId="0" fontId="153" fillId="3" borderId="57" xfId="40332" applyFont="true" applyBorder="true" applyAlignment="true">
      <alignment horizontal="left" vertical="center"/>
    </xf>
    <xf numFmtId="0" fontId="164" fillId="3" borderId="10" xfId="40319" applyFont="true" applyAlignment="true">
      <alignment horizontal="left" vertical="center"/>
    </xf>
    <xf numFmtId="0" fontId="164" fillId="3" borderId="10" xfId="40387" applyFont="true" applyAlignment="true">
      <alignment horizontal="left" vertical="center"/>
    </xf>
    <xf numFmtId="0" fontId="153" fillId="3" borderId="57" xfId="39978" applyFont="true" applyBorder="true" applyAlignment="true">
      <alignment horizontal="left" vertical="center"/>
    </xf>
    <xf numFmtId="0" fontId="164" fillId="3" borderId="10" xfId="39965" applyFont="true" applyAlignment="true">
      <alignment horizontal="left" vertical="center"/>
    </xf>
    <xf numFmtId="0" fontId="153" fillId="3" borderId="57" xfId="40038" applyFont="true" applyBorder="true" applyAlignment="true">
      <alignment horizontal="left" vertical="center"/>
    </xf>
    <xf numFmtId="0" fontId="164" fillId="3" borderId="10" xfId="40025" applyFont="true" applyAlignment="true">
      <alignment horizontal="left" vertical="center"/>
    </xf>
    <xf numFmtId="0" fontId="153" fillId="3" borderId="57" xfId="40098" applyFont="true" applyBorder="true" applyAlignment="true">
      <alignment horizontal="left" vertical="center"/>
    </xf>
    <xf numFmtId="0" fontId="164" fillId="3" borderId="10" xfId="40085" applyFont="true" applyAlignment="true">
      <alignment horizontal="left" vertical="center"/>
    </xf>
    <xf numFmtId="0" fontId="153" fillId="3" borderId="57" xfId="40158" applyFont="true" applyBorder="true" applyAlignment="true">
      <alignment horizontal="left" vertical="center"/>
    </xf>
    <xf numFmtId="0" fontId="164" fillId="3" borderId="10" xfId="40145" applyFont="true" applyAlignment="true">
      <alignment horizontal="left" vertical="center"/>
    </xf>
    <xf numFmtId="0" fontId="153" fillId="3" borderId="57" xfId="40218" applyFont="true" applyBorder="true" applyAlignment="true">
      <alignment horizontal="left" vertical="center"/>
    </xf>
    <xf numFmtId="0" fontId="164" fillId="3" borderId="10" xfId="40205" applyFont="true" applyAlignment="true">
      <alignment horizontal="left" vertical="center"/>
    </xf>
    <xf numFmtId="0" fontId="153" fillId="3" borderId="57" xfId="40278" applyFont="true" applyBorder="true" applyAlignment="true">
      <alignment horizontal="left" vertical="center"/>
    </xf>
    <xf numFmtId="0" fontId="164" fillId="3" borderId="10" xfId="40265" applyFont="true" applyAlignment="true">
      <alignment horizontal="left" vertical="center"/>
    </xf>
    <xf numFmtId="0" fontId="153" fillId="3" borderId="57" xfId="40338" applyFont="true" applyBorder="true" applyAlignment="true">
      <alignment horizontal="left" vertical="center"/>
    </xf>
    <xf numFmtId="0" fontId="164" fillId="3" borderId="10" xfId="40325" applyFont="true" applyAlignment="true">
      <alignment horizontal="left" vertical="center"/>
    </xf>
    <xf numFmtId="0" fontId="164" fillId="3" borderId="10" xfId="40393" applyFont="true" applyAlignment="true">
      <alignment horizontal="left" vertical="center"/>
    </xf>
    <xf numFmtId="0" fontId="153" fillId="33" borderId="10" xfId="40388" applyFont="true" applyFill="true" applyAlignment="true">
      <alignment horizontal="left" vertical="center"/>
    </xf>
    <xf numFmtId="0" fontId="153" fillId="34" borderId="10" xfId="40320" applyFont="true" applyFill="true" applyAlignment="true">
      <alignment horizontal="left" vertical="center"/>
    </xf>
    <xf numFmtId="0" fontId="153" fillId="30" borderId="10" xfId="40260" applyFont="true" applyFill="true" applyAlignment="true">
      <alignment horizontal="left" vertical="center"/>
    </xf>
    <xf numFmtId="0" fontId="153" fillId="31" borderId="10" xfId="40140" applyFont="true" applyFill="true" applyAlignment="true">
      <alignment horizontal="left" vertical="center"/>
    </xf>
    <xf numFmtId="0" fontId="153" fillId="9" borderId="10" xfId="39960" applyFont="true" applyFill="true" applyAlignment="true">
      <alignment horizontal="left" vertical="center"/>
    </xf>
    <xf numFmtId="1" fontId="73" fillId="4" borderId="39" xfId="19344" applyNumberFormat="true" applyFont="true" applyFill="true" applyBorder="true" applyAlignment="true" applyProtection="true">
      <alignment horizontal="center" vertical="center"/>
    </xf>
    <xf numFmtId="1" fontId="73" fillId="4" borderId="42" xfId="19344" applyNumberFormat="true" applyFont="true" applyFill="true" applyBorder="true" applyAlignment="true" applyProtection="true">
      <alignment horizontal="center" vertical="center"/>
    </xf>
    <xf numFmtId="0" fontId="26" fillId="0" borderId="10" xfId="19344" applyFill="true" applyBorder="true" applyAlignment="true">
      <alignment wrapText="true"/>
    </xf>
    <xf numFmtId="0" fontId="26" fillId="0" borderId="10" xfId="19344" applyFill="true" applyBorder="true" applyAlignment="true">
      <alignment vertical="top" wrapText="true"/>
    </xf>
    <xf numFmtId="0" fontId="138" fillId="15" borderId="10" xfId="19344" applyFont="true" applyFill="true" applyAlignment="true">
      <alignment vertical="top" wrapText="true"/>
    </xf>
    <xf numFmtId="0" fontId="138" fillId="0" borderId="10" xfId="19344" applyFont="true" applyFill="true" applyBorder="true" applyAlignment="true">
      <alignment vertical="top" wrapText="true"/>
    </xf>
    <xf numFmtId="0" fontId="0" fillId="0" borderId="10" xfId="0" applyFill="true" applyBorder="true" applyAlignment="true">
      <alignment vertical="center"/>
    </xf>
    <xf numFmtId="0" fontId="26" fillId="0" borderId="10" xfId="19344" applyFill="true" applyBorder="true" applyAlignment="true">
      <alignment vertical="center" wrapText="true"/>
    </xf>
    <xf numFmtId="0" fontId="161" fillId="32" borderId="11" xfId="19344" applyFont="true" applyFill="true" applyBorder="true" applyAlignment="true">
      <alignment vertical="center"/>
    </xf>
    <xf numFmtId="0" fontId="26" fillId="15" borderId="10" xfId="19344" applyFill="true" applyAlignment="true">
      <alignment wrapText="true"/>
    </xf>
    <xf numFmtId="0" fontId="117" fillId="3" borderId="10" xfId="19344" applyFont="true" applyFill="true" applyBorder="true" applyAlignment="true" applyProtection="true">
      <alignment horizontal="center" vertical="center"/>
      <protection locked="false"/>
    </xf>
    <xf numFmtId="164" fontId="26" fillId="3" borderId="10" xfId="19344" applyNumberFormat="true" applyFont="true" applyAlignment="true" applyProtection="true">
      <alignment horizontal="center" vertical="center"/>
      <protection locked="false"/>
    </xf>
    <xf numFmtId="0" fontId="167" fillId="27" borderId="5" xfId="19344" applyFont="true" applyFill="true" applyBorder="true" applyAlignment="true">
      <alignment vertical="center"/>
    </xf>
    <xf numFmtId="0" fontId="176" fillId="27" borderId="6" xfId="19344" applyFont="true" applyFill="true" applyBorder="true" applyAlignment="true">
      <alignment vertical="center"/>
    </xf>
    <xf numFmtId="0" fontId="176" fillId="27" borderId="4" xfId="19344" applyFont="true" applyFill="true" applyBorder="true" applyAlignment="true">
      <alignment vertical="center"/>
    </xf>
    <xf numFmtId="0" fontId="167" fillId="27" borderId="4" xfId="19344" applyFont="true" applyFill="true" applyBorder="true" applyAlignment="true"/>
    <xf numFmtId="0" fontId="167" fillId="27" borderId="6" xfId="19344" applyFont="true" applyFill="true" applyBorder="true" applyAlignment="true"/>
    <xf numFmtId="169" fontId="152" fillId="0" borderId="10" xfId="39997" applyNumberFormat="true" applyFont="true" applyFill="true" applyBorder="true" applyAlignment="true">
      <alignment horizontal="right" vertical="center"/>
    </xf>
    <xf numFmtId="169" fontId="152" fillId="0" borderId="10" xfId="40009" applyNumberFormat="true" applyFont="true" applyFill="true" applyBorder="true" applyAlignment="true">
      <alignment horizontal="right" vertical="center"/>
    </xf>
    <xf numFmtId="0" fontId="0" fillId="0" borderId="10" xfId="0" applyBorder="true"/>
    <xf numFmtId="169" fontId="152" fillId="0" borderId="10" xfId="39985" applyNumberFormat="true" applyFont="true" applyFill="true" applyBorder="true" applyAlignment="true">
      <alignment horizontal="right" vertical="center"/>
    </xf>
    <xf numFmtId="0" fontId="0" fillId="0" borderId="10" xfId="0" applyFill="true" applyBorder="true"/>
    <xf numFmtId="0" fontId="166" fillId="15" borderId="1" xfId="19344" applyFont="true" applyFill="true" applyBorder="true" applyAlignment="true"/>
    <xf numFmtId="0" fontId="138" fillId="15" borderId="2" xfId="19344" applyFont="true" applyFill="true" applyBorder="true" applyAlignment="true"/>
    <xf numFmtId="0" fontId="166" fillId="15" borderId="3" xfId="19344" applyFont="true" applyFill="true" applyBorder="true" applyAlignment="true"/>
    <xf numFmtId="0" fontId="138" fillId="15" borderId="4" xfId="19344" applyFont="true" applyFill="true" applyBorder="true" applyAlignment="true"/>
    <xf numFmtId="0" fontId="167" fillId="15" borderId="3" xfId="19344" applyFont="true" applyFill="true" applyBorder="true" applyAlignment="true"/>
    <xf numFmtId="0" fontId="167" fillId="15" borderId="4" xfId="19344" applyFont="true" applyFill="true" applyBorder="true" applyAlignment="true"/>
    <xf numFmtId="0" fontId="167" fillId="15" borderId="3" xfId="19344" applyFont="true" applyFill="true" applyBorder="true" applyAlignment="true">
      <alignment vertical="center"/>
    </xf>
    <xf numFmtId="0" fontId="167" fillId="15" borderId="4" xfId="19344" applyFont="true" applyFill="true" applyBorder="true" applyAlignment="true">
      <alignment vertical="center"/>
    </xf>
    <xf numFmtId="0" fontId="176" fillId="15" borderId="4" xfId="19344" applyFont="true" applyFill="true" applyBorder="true" applyAlignment="true">
      <alignment vertical="center"/>
    </xf>
    <xf numFmtId="0" fontId="153" fillId="26" borderId="70" xfId="40242" applyFont="true" applyFill="true" applyBorder="true" applyAlignment="true">
      <alignment horizontal="left" vertical="center"/>
    </xf>
    <xf numFmtId="0" fontId="153" fillId="26" borderId="59" xfId="40254" applyFont="true" applyFill="true" applyBorder="true" applyAlignment="true">
      <alignment horizontal="left" vertical="center"/>
    </xf>
    <xf numFmtId="0" fontId="153" fillId="26" borderId="58" xfId="40109" applyFont="true" applyFill="true" applyBorder="true" applyAlignment="true">
      <alignment horizontal="left" vertical="center" wrapText="true"/>
    </xf>
    <xf numFmtId="0" fontId="153" fillId="26" borderId="59" xfId="40121" applyFont="true" applyFill="true" applyBorder="true" applyAlignment="true">
      <alignment horizontal="left" vertical="center" wrapText="true"/>
    </xf>
    <xf numFmtId="0" fontId="26" fillId="3" borderId="10" xfId="19344" applyAlignment="true"/>
    <xf numFmtId="0" fontId="179" fillId="27" borderId="4" xfId="19344" applyFont="true" applyFill="true" applyBorder="true" applyAlignment="true"/>
    <xf numFmtId="0" fontId="179" fillId="3" borderId="4" xfId="19344" applyFont="true" applyBorder="true" applyAlignment="true"/>
    <xf numFmtId="0" fontId="179" fillId="27" borderId="6" xfId="19344" applyFont="true" applyFill="true" applyBorder="true" applyAlignment="true"/>
    <xf numFmtId="0" fontId="26" fillId="3" borderId="10" xfId="19344" applyAlignment="true">
      <alignment vertical="center" wrapText="true"/>
    </xf>
    <xf numFmtId="170" fontId="158" fillId="2" borderId="74" xfId="19344" applyNumberFormat="true" applyFont="true" applyFill="true" applyBorder="true" applyAlignment="true">
      <alignment vertical="center"/>
    </xf>
    <xf numFmtId="170" fontId="158" fillId="2" borderId="75" xfId="19344" applyNumberFormat="true" applyFont="true" applyFill="true" applyBorder="true" applyAlignment="true">
      <alignment vertical="center"/>
    </xf>
    <xf numFmtId="0" fontId="153" fillId="26" borderId="102" xfId="40115" applyFont="true" applyFill="true" applyBorder="true" applyAlignment="true">
      <alignment horizontal="left" vertical="center" wrapText="true"/>
    </xf>
    <xf numFmtId="0" fontId="153" fillId="3" borderId="10" xfId="39972" applyFont="true" applyBorder="true" applyAlignment="true">
      <alignment horizontal="left" vertical="center"/>
    </xf>
    <xf numFmtId="0" fontId="153" fillId="3" borderId="10" xfId="40032" applyFont="true" applyBorder="true" applyAlignment="true">
      <alignment horizontal="left" vertical="center"/>
    </xf>
    <xf numFmtId="0" fontId="153" fillId="3" borderId="10" xfId="40092" applyFont="true" applyBorder="true" applyAlignment="true">
      <alignment horizontal="left" vertical="center"/>
    </xf>
    <xf numFmtId="0" fontId="153" fillId="3" borderId="10" xfId="40152" applyFont="true" applyBorder="true" applyAlignment="true">
      <alignment horizontal="left" vertical="center"/>
    </xf>
    <xf numFmtId="0" fontId="153" fillId="3" borderId="10" xfId="40212" applyFont="true" applyBorder="true" applyAlignment="true">
      <alignment horizontal="left" vertical="center"/>
    </xf>
    <xf numFmtId="0" fontId="153" fillId="3" borderId="10" xfId="40272" applyFont="true" applyBorder="true" applyAlignment="true">
      <alignment horizontal="left" vertical="center"/>
    </xf>
    <xf numFmtId="170" fontId="158" fillId="2" borderId="106" xfId="19344" applyNumberFormat="true" applyFont="true" applyFill="true" applyBorder="true" applyAlignment="true">
      <alignment vertical="center"/>
    </xf>
    <xf numFmtId="0" fontId="153" fillId="26" borderId="107" xfId="40115" applyFont="true" applyFill="true" applyBorder="true" applyAlignment="true">
      <alignment horizontal="left" vertical="center" wrapText="true"/>
    </xf>
    <xf numFmtId="0" fontId="153" fillId="26" borderId="107" xfId="40235" applyFont="true" applyFill="true" applyBorder="true" applyAlignment="true">
      <alignment horizontal="left" vertical="center" wrapText="true"/>
    </xf>
    <xf numFmtId="0" fontId="153" fillId="26" borderId="107" xfId="40295" applyFont="true" applyFill="true" applyBorder="true" applyAlignment="true">
      <alignment horizontal="left" vertical="center" wrapText="true"/>
    </xf>
    <xf numFmtId="0" fontId="153" fillId="26" borderId="108" xfId="39984" applyFont="true" applyFill="true" applyBorder="true" applyAlignment="true">
      <alignment horizontal="left" vertical="center"/>
    </xf>
    <xf numFmtId="0" fontId="153" fillId="26" borderId="109" xfId="39996" applyFont="true" applyFill="true" applyBorder="true" applyAlignment="true">
      <alignment horizontal="left" vertical="center"/>
    </xf>
    <xf numFmtId="0" fontId="153" fillId="26" borderId="110" xfId="40008" applyFont="true" applyFill="true" applyBorder="true" applyAlignment="true">
      <alignment horizontal="left" vertical="center"/>
    </xf>
    <xf numFmtId="0" fontId="153" fillId="26" borderId="108" xfId="40044" applyFont="true" applyFill="true" applyBorder="true" applyAlignment="true">
      <alignment horizontal="left" vertical="center"/>
    </xf>
    <xf numFmtId="0" fontId="153" fillId="26" borderId="109" xfId="40056" applyFont="true" applyFill="true" applyBorder="true" applyAlignment="true">
      <alignment horizontal="left" vertical="center"/>
    </xf>
    <xf numFmtId="0" fontId="153" fillId="26" borderId="109" xfId="40062" applyFont="true" applyFill="true" applyBorder="true" applyAlignment="true">
      <alignment horizontal="left" vertical="center"/>
    </xf>
    <xf numFmtId="0" fontId="153" fillId="26" borderId="110" xfId="40074" applyFont="true" applyFill="true" applyBorder="true" applyAlignment="true">
      <alignment horizontal="left" vertical="center"/>
    </xf>
    <xf numFmtId="0" fontId="153" fillId="26" borderId="108" xfId="40104" applyFont="true" applyFill="true" applyBorder="true" applyAlignment="true">
      <alignment horizontal="left" vertical="center"/>
    </xf>
    <xf numFmtId="0" fontId="153" fillId="26" borderId="109" xfId="40116" applyFont="true" applyFill="true" applyBorder="true" applyAlignment="true">
      <alignment horizontal="left" vertical="center"/>
    </xf>
    <xf numFmtId="0" fontId="153" fillId="26" borderId="110" xfId="40116" applyFont="true" applyFill="true" applyBorder="true" applyAlignment="true">
      <alignment horizontal="left" vertical="center"/>
    </xf>
    <xf numFmtId="0" fontId="153" fillId="26" borderId="108" xfId="40164" applyFont="true" applyFill="true" applyBorder="true" applyAlignment="true">
      <alignment horizontal="left" vertical="center"/>
    </xf>
    <xf numFmtId="0" fontId="153" fillId="26" borderId="109" xfId="40176" applyFont="true" applyFill="true" applyBorder="true" applyAlignment="true">
      <alignment horizontal="left" vertical="center"/>
    </xf>
    <xf numFmtId="0" fontId="153" fillId="26" borderId="110" xfId="40188" applyFont="true" applyFill="true" applyBorder="true" applyAlignment="true">
      <alignment horizontal="left" vertical="center"/>
    </xf>
    <xf numFmtId="0" fontId="153" fillId="26" borderId="108" xfId="40224" applyFont="true" applyFill="true" applyBorder="true" applyAlignment="true">
      <alignment horizontal="left" vertical="center"/>
    </xf>
    <xf numFmtId="0" fontId="153" fillId="26" borderId="109" xfId="40236" applyFont="true" applyFill="true" applyBorder="true" applyAlignment="true">
      <alignment horizontal="left" vertical="center"/>
    </xf>
    <xf numFmtId="0" fontId="153" fillId="26" borderId="109" xfId="40248" applyFont="true" applyFill="true" applyBorder="true" applyAlignment="true">
      <alignment horizontal="left" vertical="center"/>
    </xf>
    <xf numFmtId="0" fontId="153" fillId="26" borderId="110" xfId="40236" applyFont="true" applyFill="true" applyBorder="true" applyAlignment="true">
      <alignment horizontal="left" vertical="center"/>
    </xf>
    <xf numFmtId="0" fontId="153" fillId="26" borderId="108" xfId="40284" applyFont="true" applyFill="true" applyBorder="true" applyAlignment="true">
      <alignment horizontal="left" vertical="center"/>
    </xf>
    <xf numFmtId="0" fontId="153" fillId="26" borderId="109" xfId="40296" applyFont="true" applyFill="true" applyBorder="true" applyAlignment="true">
      <alignment horizontal="left" vertical="center"/>
    </xf>
    <xf numFmtId="0" fontId="153" fillId="26" borderId="110" xfId="40296" applyFont="true" applyFill="true" applyBorder="true" applyAlignment="true">
      <alignment horizontal="left" vertical="center"/>
    </xf>
    <xf numFmtId="0" fontId="153" fillId="3" borderId="52" xfId="39974" applyFont="true" applyBorder="true" applyAlignment="true">
      <alignment horizontal="center" vertical="center" wrapText="true"/>
    </xf>
    <xf numFmtId="0" fontId="153" fillId="3" borderId="112" xfId="39974" applyFont="true" applyBorder="true" applyAlignment="true">
      <alignment horizontal="center" vertical="center" wrapText="true"/>
    </xf>
    <xf numFmtId="0" fontId="153" fillId="3" borderId="53" xfId="39975" applyFont="true" applyBorder="true" applyAlignment="true">
      <alignment horizontal="center" vertical="center" wrapText="true"/>
    </xf>
    <xf numFmtId="0" fontId="153" fillId="3" borderId="111" xfId="39974" applyFont="true" applyBorder="true" applyAlignment="true">
      <alignment horizontal="center" vertical="center" wrapText="true"/>
    </xf>
    <xf numFmtId="0" fontId="153" fillId="3" borderId="52" xfId="40034" applyFont="true" applyBorder="true" applyAlignment="true">
      <alignment horizontal="center" vertical="center" wrapText="true"/>
    </xf>
    <xf numFmtId="0" fontId="153" fillId="3" borderId="97" xfId="40035" applyFont="true" applyBorder="true" applyAlignment="true">
      <alignment horizontal="center" vertical="center" wrapText="true"/>
    </xf>
    <xf numFmtId="0" fontId="153" fillId="3" borderId="112" xfId="40034" applyFont="true" applyBorder="true" applyAlignment="true">
      <alignment horizontal="center" vertical="center" wrapText="true"/>
    </xf>
    <xf numFmtId="0" fontId="153" fillId="3" borderId="53" xfId="40035" applyFont="true" applyBorder="true" applyAlignment="true">
      <alignment horizontal="center" vertical="center" wrapText="true"/>
    </xf>
    <xf numFmtId="0" fontId="153" fillId="3" borderId="111" xfId="40034" applyFont="true" applyBorder="true" applyAlignment="true">
      <alignment horizontal="center" vertical="center" wrapText="true"/>
    </xf>
    <xf numFmtId="0" fontId="153" fillId="3" borderId="52" xfId="40094" applyFont="true" applyBorder="true" applyAlignment="true">
      <alignment horizontal="center" vertical="center" wrapText="true"/>
    </xf>
    <xf numFmtId="0" fontId="153" fillId="3" borderId="97" xfId="40095" applyFont="true" applyBorder="true" applyAlignment="true">
      <alignment horizontal="center" vertical="center" wrapText="true"/>
    </xf>
    <xf numFmtId="0" fontId="153" fillId="3" borderId="112" xfId="40094" applyFont="true" applyBorder="true" applyAlignment="true">
      <alignment horizontal="center" vertical="center" wrapText="true"/>
    </xf>
    <xf numFmtId="0" fontId="153" fillId="3" borderId="53" xfId="40095" applyFont="true" applyBorder="true" applyAlignment="true">
      <alignment horizontal="center" vertical="center" wrapText="true"/>
    </xf>
    <xf numFmtId="0" fontId="153" fillId="3" borderId="111" xfId="40094" applyFont="true" applyBorder="true" applyAlignment="true">
      <alignment horizontal="center" vertical="center" wrapText="true"/>
    </xf>
    <xf numFmtId="0" fontId="153" fillId="3" borderId="52" xfId="40154" applyFont="true" applyBorder="true" applyAlignment="true">
      <alignment horizontal="center" vertical="center" wrapText="true"/>
    </xf>
    <xf numFmtId="0" fontId="153" fillId="3" borderId="112" xfId="40154" applyFont="true" applyBorder="true" applyAlignment="true">
      <alignment horizontal="center" vertical="center" wrapText="true"/>
    </xf>
    <xf numFmtId="0" fontId="153" fillId="3" borderId="53" xfId="40155" applyFont="true" applyBorder="true" applyAlignment="true">
      <alignment horizontal="center" vertical="center" wrapText="true"/>
    </xf>
    <xf numFmtId="0" fontId="153" fillId="3" borderId="111" xfId="40154" applyFont="true" applyBorder="true" applyAlignment="true">
      <alignment horizontal="center" vertical="center" wrapText="true"/>
    </xf>
    <xf numFmtId="0" fontId="153" fillId="3" borderId="53" xfId="40156" applyFont="true" applyBorder="true" applyAlignment="true">
      <alignment horizontal="center" vertical="center" wrapText="true"/>
    </xf>
    <xf numFmtId="0" fontId="153" fillId="3" borderId="52" xfId="40214" applyFont="true" applyBorder="true" applyAlignment="true">
      <alignment horizontal="center" vertical="center" wrapText="true"/>
    </xf>
    <xf numFmtId="0" fontId="153" fillId="3" borderId="112" xfId="40214" applyFont="true" applyBorder="true" applyAlignment="true">
      <alignment horizontal="center" vertical="center" wrapText="true"/>
    </xf>
    <xf numFmtId="0" fontId="153" fillId="3" borderId="53" xfId="40215" applyFont="true" applyBorder="true" applyAlignment="true">
      <alignment horizontal="center" vertical="center" wrapText="true"/>
    </xf>
    <xf numFmtId="0" fontId="153" fillId="3" borderId="111" xfId="40214" applyFont="true" applyBorder="true" applyAlignment="true">
      <alignment horizontal="center" vertical="center" wrapText="true"/>
    </xf>
    <xf numFmtId="0" fontId="153" fillId="3" borderId="53" xfId="40216" applyFont="true" applyBorder="true" applyAlignment="true">
      <alignment horizontal="center" vertical="center" wrapText="true"/>
    </xf>
    <xf numFmtId="0" fontId="153" fillId="3" borderId="52" xfId="40274" applyFont="true" applyBorder="true" applyAlignment="true">
      <alignment horizontal="center" vertical="center" wrapText="true"/>
    </xf>
    <xf numFmtId="0" fontId="153" fillId="3" borderId="112" xfId="40274" applyFont="true" applyBorder="true" applyAlignment="true">
      <alignment horizontal="center" vertical="center" wrapText="true"/>
    </xf>
    <xf numFmtId="0" fontId="153" fillId="3" borderId="53" xfId="40275" applyFont="true" applyBorder="true" applyAlignment="true">
      <alignment horizontal="center" vertical="center" wrapText="true"/>
    </xf>
    <xf numFmtId="0" fontId="153" fillId="3" borderId="111" xfId="40274" applyFont="true" applyBorder="true" applyAlignment="true">
      <alignment horizontal="center" vertical="center" wrapText="true"/>
    </xf>
    <xf numFmtId="0" fontId="153" fillId="3" borderId="53" xfId="40276" applyFont="true" applyBorder="true" applyAlignment="true">
      <alignment horizontal="center" vertical="center" wrapText="true"/>
    </xf>
    <xf numFmtId="170" fontId="157" fillId="27" borderId="118" xfId="19344" applyNumberFormat="true" applyFont="true" applyFill="true" applyBorder="true" applyAlignment="true">
      <alignment horizontal="center" vertical="center"/>
    </xf>
    <xf numFmtId="170" fontId="157" fillId="27" borderId="119" xfId="19344" applyNumberFormat="true" applyFont="true" applyFill="true" applyBorder="true" applyAlignment="true">
      <alignment horizontal="center" vertical="center"/>
    </xf>
    <xf numFmtId="170" fontId="157" fillId="27" borderId="120" xfId="19344" applyNumberFormat="true" applyFont="true" applyFill="true" applyBorder="true" applyAlignment="true">
      <alignment horizontal="center" vertical="center"/>
    </xf>
    <xf numFmtId="170" fontId="157" fillId="27" borderId="121" xfId="19344" applyNumberFormat="true" applyFont="true" applyFill="true" applyBorder="true" applyAlignment="true">
      <alignment horizontal="center" vertical="center"/>
    </xf>
    <xf numFmtId="170" fontId="157" fillId="27" borderId="122" xfId="19344" applyNumberFormat="true" applyFont="true" applyFill="true" applyBorder="true" applyAlignment="true">
      <alignment horizontal="center" vertical="center"/>
    </xf>
    <xf numFmtId="170" fontId="157" fillId="27" borderId="80" xfId="19344" applyNumberFormat="true" applyFont="true" applyFill="true" applyBorder="true" applyAlignment="true">
      <alignment horizontal="center" vertical="center"/>
    </xf>
    <xf numFmtId="170" fontId="157" fillId="27" borderId="51" xfId="19344" applyNumberFormat="true" applyFont="true" applyFill="true" applyBorder="true" applyAlignment="true">
      <alignment horizontal="center" vertical="center"/>
    </xf>
    <xf numFmtId="170" fontId="157" fillId="27" borderId="95" xfId="19344" applyNumberFormat="true" applyFont="true" applyFill="true" applyBorder="true" applyAlignment="true">
      <alignment horizontal="center" vertical="center"/>
    </xf>
    <xf numFmtId="170" fontId="157" fillId="27" borderId="88" xfId="19344" applyNumberFormat="true" applyFont="true" applyFill="true" applyBorder="true" applyAlignment="true">
      <alignment horizontal="center" vertical="center"/>
    </xf>
    <xf numFmtId="170" fontId="157" fillId="27" borderId="68" xfId="19344" applyNumberFormat="true" applyFont="true" applyFill="true" applyBorder="true" applyAlignment="true">
      <alignment horizontal="center" vertical="center"/>
    </xf>
    <xf numFmtId="170" fontId="157" fillId="27" borderId="81" xfId="19344" applyNumberFormat="true" applyFont="true" applyFill="true" applyBorder="true" applyAlignment="true">
      <alignment horizontal="center" vertical="center"/>
    </xf>
    <xf numFmtId="170" fontId="157" fillId="27" borderId="50" xfId="19344" applyNumberFormat="true" applyFont="true" applyFill="true" applyBorder="true" applyAlignment="true">
      <alignment horizontal="center" vertical="center"/>
    </xf>
    <xf numFmtId="170" fontId="157" fillId="27" borderId="96" xfId="19344" applyNumberFormat="true" applyFont="true" applyFill="true" applyBorder="true" applyAlignment="true">
      <alignment horizontal="center" vertical="center"/>
    </xf>
    <xf numFmtId="170" fontId="157" fillId="27" borderId="89" xfId="19344" applyNumberFormat="true" applyFont="true" applyFill="true" applyBorder="true" applyAlignment="true">
      <alignment horizontal="center" vertical="center"/>
    </xf>
    <xf numFmtId="170" fontId="157" fillId="27" borderId="69" xfId="19344" applyNumberFormat="true" applyFont="true" applyFill="true" applyBorder="true" applyAlignment="true">
      <alignment horizontal="center" vertical="center"/>
    </xf>
    <xf numFmtId="169" fontId="152" fillId="28" borderId="113" xfId="40105" applyNumberFormat="true" applyFont="true" applyFill="true" applyBorder="true" applyAlignment="true">
      <alignment horizontal="center" vertical="center"/>
    </xf>
    <xf numFmtId="169" fontId="152" fillId="28" borderId="114" xfId="40106" applyNumberFormat="true" applyFont="true" applyFill="true" applyBorder="true" applyAlignment="true">
      <alignment horizontal="center" vertical="center"/>
    </xf>
    <xf numFmtId="169" fontId="152" fillId="28" borderId="115" xfId="40107" applyNumberFormat="true" applyFont="true" applyFill="true" applyBorder="true" applyAlignment="true">
      <alignment horizontal="center" vertical="center"/>
    </xf>
    <xf numFmtId="169" fontId="152" fillId="28" borderId="116" xfId="40106" applyNumberFormat="true" applyFont="true" applyFill="true" applyBorder="true" applyAlignment="true">
      <alignment horizontal="center" vertical="center"/>
    </xf>
    <xf numFmtId="169" fontId="152" fillId="28" borderId="117" xfId="40107" applyNumberFormat="true" applyFont="true" applyFill="true" applyBorder="true" applyAlignment="true">
      <alignment horizontal="center" vertical="center"/>
    </xf>
    <xf numFmtId="169" fontId="152" fillId="28" borderId="113" xfId="40106" applyNumberFormat="true" applyFont="true" applyFill="true" applyBorder="true" applyAlignment="true">
      <alignment horizontal="center" vertical="center"/>
    </xf>
    <xf numFmtId="169" fontId="152" fillId="28" borderId="117" xfId="40108" applyNumberFormat="true" applyFont="true" applyFill="true" applyBorder="true" applyAlignment="true">
      <alignment horizontal="center" vertical="center"/>
    </xf>
    <xf numFmtId="169" fontId="152" fillId="28" borderId="78" xfId="40117" applyNumberFormat="true" applyFont="true" applyFill="true" applyBorder="true" applyAlignment="true">
      <alignment horizontal="center" vertical="center"/>
    </xf>
    <xf numFmtId="169" fontId="152" fillId="28" borderId="56" xfId="40118" applyNumberFormat="true" applyFont="true" applyFill="true" applyBorder="true" applyAlignment="true">
      <alignment horizontal="center" vertical="center"/>
    </xf>
    <xf numFmtId="169" fontId="152" fillId="28" borderId="93" xfId="40119" applyNumberFormat="true" applyFont="true" applyFill="true" applyBorder="true" applyAlignment="true">
      <alignment horizontal="center" vertical="center"/>
    </xf>
    <xf numFmtId="169" fontId="152" fillId="28" borderId="63" xfId="40118" applyNumberFormat="true" applyFont="true" applyFill="true" applyBorder="true" applyAlignment="true">
      <alignment horizontal="center" vertical="center"/>
    </xf>
    <xf numFmtId="169" fontId="152" fillId="28" borderId="64" xfId="40119" applyNumberFormat="true" applyFont="true" applyFill="true" applyBorder="true" applyAlignment="true">
      <alignment horizontal="center" vertical="center"/>
    </xf>
    <xf numFmtId="169" fontId="152" fillId="28" borderId="78" xfId="40118" applyNumberFormat="true" applyFont="true" applyFill="true" applyBorder="true" applyAlignment="true">
      <alignment horizontal="center" vertical="center"/>
    </xf>
    <xf numFmtId="169" fontId="152" fillId="28" borderId="64" xfId="40120" applyNumberFormat="true" applyFont="true" applyFill="true" applyBorder="true" applyAlignment="true">
      <alignment horizontal="center" vertical="center"/>
    </xf>
    <xf numFmtId="169" fontId="152" fillId="28" borderId="85" xfId="40117" applyNumberFormat="true" applyFont="true" applyFill="true" applyBorder="true" applyAlignment="true">
      <alignment horizontal="center" vertical="center"/>
    </xf>
    <xf numFmtId="169" fontId="152" fillId="28" borderId="86" xfId="40118" applyNumberFormat="true" applyFont="true" applyFill="true" applyBorder="true" applyAlignment="true">
      <alignment horizontal="center" vertical="center"/>
    </xf>
    <xf numFmtId="169" fontId="152" fillId="28" borderId="98" xfId="40119" applyNumberFormat="true" applyFont="true" applyFill="true" applyBorder="true" applyAlignment="true">
      <alignment horizontal="center" vertical="center"/>
    </xf>
    <xf numFmtId="169" fontId="152" fillId="28" borderId="101" xfId="40118" applyNumberFormat="true" applyFont="true" applyFill="true" applyBorder="true" applyAlignment="true">
      <alignment horizontal="center" vertical="center"/>
    </xf>
    <xf numFmtId="169" fontId="152" fillId="28" borderId="87" xfId="40119" applyNumberFormat="true" applyFont="true" applyFill="true" applyBorder="true" applyAlignment="true">
      <alignment horizontal="center" vertical="center"/>
    </xf>
    <xf numFmtId="169" fontId="152" fillId="28" borderId="85" xfId="40118" applyNumberFormat="true" applyFont="true" applyFill="true" applyBorder="true" applyAlignment="true">
      <alignment horizontal="center" vertical="center"/>
    </xf>
    <xf numFmtId="169" fontId="152" fillId="28" borderId="87" xfId="40120" applyNumberFormat="true" applyFont="true" applyFill="true" applyBorder="true" applyAlignment="true">
      <alignment horizontal="center" vertical="center"/>
    </xf>
    <xf numFmtId="169" fontId="152" fillId="28" borderId="78" xfId="40237" applyNumberFormat="true" applyFont="true" applyFill="true" applyBorder="true" applyAlignment="true">
      <alignment horizontal="center" vertical="center"/>
    </xf>
    <xf numFmtId="169" fontId="152" fillId="28" borderId="56" xfId="40238" applyNumberFormat="true" applyFont="true" applyFill="true" applyBorder="true" applyAlignment="true">
      <alignment horizontal="center" vertical="center"/>
    </xf>
    <xf numFmtId="169" fontId="152" fillId="28" borderId="93" xfId="40239" applyNumberFormat="true" applyFont="true" applyFill="true" applyBorder="true" applyAlignment="true">
      <alignment horizontal="center" vertical="center"/>
    </xf>
    <xf numFmtId="169" fontId="152" fillId="28" borderId="63" xfId="40238" applyNumberFormat="true" applyFont="true" applyFill="true" applyBorder="true" applyAlignment="true">
      <alignment horizontal="center" vertical="center"/>
    </xf>
    <xf numFmtId="169" fontId="152" fillId="28" borderId="64" xfId="40239" applyNumberFormat="true" applyFont="true" applyFill="true" applyBorder="true" applyAlignment="true">
      <alignment horizontal="center" vertical="center"/>
    </xf>
    <xf numFmtId="169" fontId="152" fillId="28" borderId="78" xfId="40238" applyNumberFormat="true" applyFont="true" applyFill="true" applyBorder="true" applyAlignment="true">
      <alignment horizontal="center" vertical="center"/>
    </xf>
    <xf numFmtId="169" fontId="152" fillId="28" borderId="64" xfId="40240" applyNumberFormat="true" applyFont="true" applyFill="true" applyBorder="true" applyAlignment="true">
      <alignment horizontal="center" vertical="center"/>
    </xf>
    <xf numFmtId="169" fontId="152" fillId="28" borderId="85" xfId="40237" applyNumberFormat="true" applyFont="true" applyFill="true" applyBorder="true" applyAlignment="true">
      <alignment horizontal="center" vertical="center"/>
    </xf>
    <xf numFmtId="169" fontId="152" fillId="28" borderId="86" xfId="40238" applyNumberFormat="true" applyFont="true" applyFill="true" applyBorder="true" applyAlignment="true">
      <alignment horizontal="center" vertical="center"/>
    </xf>
    <xf numFmtId="169" fontId="152" fillId="28" borderId="98" xfId="40239" applyNumberFormat="true" applyFont="true" applyFill="true" applyBorder="true" applyAlignment="true">
      <alignment horizontal="center" vertical="center"/>
    </xf>
    <xf numFmtId="169" fontId="152" fillId="28" borderId="101" xfId="40238" applyNumberFormat="true" applyFont="true" applyFill="true" applyBorder="true" applyAlignment="true">
      <alignment horizontal="center" vertical="center"/>
    </xf>
    <xf numFmtId="169" fontId="152" fillId="28" borderId="87" xfId="40239" applyNumberFormat="true" applyFont="true" applyFill="true" applyBorder="true" applyAlignment="true">
      <alignment horizontal="center" vertical="center"/>
    </xf>
    <xf numFmtId="169" fontId="152" fillId="28" borderId="85" xfId="40238" applyNumberFormat="true" applyFont="true" applyFill="true" applyBorder="true" applyAlignment="true">
      <alignment horizontal="center" vertical="center"/>
    </xf>
    <xf numFmtId="169" fontId="152" fillId="28" borderId="87" xfId="40240" applyNumberFormat="true" applyFont="true" applyFill="true" applyBorder="true" applyAlignment="true">
      <alignment horizontal="center" vertical="center"/>
    </xf>
    <xf numFmtId="169" fontId="152" fillId="28" borderId="78" xfId="40297" applyNumberFormat="true" applyFont="true" applyFill="true" applyBorder="true" applyAlignment="true">
      <alignment horizontal="center" vertical="center"/>
    </xf>
    <xf numFmtId="169" fontId="152" fillId="28" borderId="56" xfId="40298" applyNumberFormat="true" applyFont="true" applyFill="true" applyBorder="true" applyAlignment="true">
      <alignment horizontal="center" vertical="center"/>
    </xf>
    <xf numFmtId="169" fontId="152" fillId="28" borderId="93" xfId="40299" applyNumberFormat="true" applyFont="true" applyFill="true" applyBorder="true" applyAlignment="true">
      <alignment horizontal="center" vertical="center"/>
    </xf>
    <xf numFmtId="169" fontId="152" fillId="28" borderId="63" xfId="40298" applyNumberFormat="true" applyFont="true" applyFill="true" applyBorder="true" applyAlignment="true">
      <alignment horizontal="center" vertical="center"/>
    </xf>
    <xf numFmtId="169" fontId="152" fillId="28" borderId="64" xfId="40299" applyNumberFormat="true" applyFont="true" applyFill="true" applyBorder="true" applyAlignment="true">
      <alignment horizontal="center" vertical="center"/>
    </xf>
    <xf numFmtId="169" fontId="152" fillId="28" borderId="78" xfId="40298" applyNumberFormat="true" applyFont="true" applyFill="true" applyBorder="true" applyAlignment="true">
      <alignment horizontal="center" vertical="center"/>
    </xf>
    <xf numFmtId="169" fontId="152" fillId="28" borderId="64" xfId="40300" applyNumberFormat="true" applyFont="true" applyFill="true" applyBorder="true" applyAlignment="true">
      <alignment horizontal="center" vertical="center"/>
    </xf>
    <xf numFmtId="169" fontId="152" fillId="28" borderId="85" xfId="40297" applyNumberFormat="true" applyFont="true" applyFill="true" applyBorder="true" applyAlignment="true">
      <alignment horizontal="center" vertical="center"/>
    </xf>
    <xf numFmtId="169" fontId="152" fillId="28" borderId="86" xfId="40298" applyNumberFormat="true" applyFont="true" applyFill="true" applyBorder="true" applyAlignment="true">
      <alignment horizontal="center" vertical="center"/>
    </xf>
    <xf numFmtId="169" fontId="152" fillId="28" borderId="98" xfId="40299" applyNumberFormat="true" applyFont="true" applyFill="true" applyBorder="true" applyAlignment="true">
      <alignment horizontal="center" vertical="center"/>
    </xf>
    <xf numFmtId="169" fontId="152" fillId="28" borderId="101" xfId="40298" applyNumberFormat="true" applyFont="true" applyFill="true" applyBorder="true" applyAlignment="true">
      <alignment horizontal="center" vertical="center"/>
    </xf>
    <xf numFmtId="169" fontId="152" fillId="28" borderId="87" xfId="40299" applyNumberFormat="true" applyFont="true" applyFill="true" applyBorder="true" applyAlignment="true">
      <alignment horizontal="center" vertical="center"/>
    </xf>
    <xf numFmtId="169" fontId="152" fillId="28" borderId="85" xfId="40298" applyNumberFormat="true" applyFont="true" applyFill="true" applyBorder="true" applyAlignment="true">
      <alignment horizontal="center" vertical="center"/>
    </xf>
    <xf numFmtId="169" fontId="152" fillId="28" borderId="87" xfId="40300" applyNumberFormat="true" applyFont="true" applyFill="true" applyBorder="true" applyAlignment="true">
      <alignment horizontal="center" vertical="center"/>
    </xf>
    <xf numFmtId="0" fontId="167" fillId="27" borderId="3" xfId="19344" applyFont="true" applyFill="true" applyBorder="true" applyAlignment="true">
      <alignment horizontal="left"/>
    </xf>
    <xf numFmtId="0" fontId="167" fillId="27" borderId="5" xfId="19344" applyFont="true" applyFill="true" applyBorder="true" applyAlignment="true"/>
    <xf numFmtId="0" fontId="153" fillId="3" borderId="111" xfId="39973" applyFont="true" applyBorder="true" applyAlignment="true">
      <alignment horizontal="center" vertical="center"/>
    </xf>
    <xf numFmtId="0" fontId="153" fillId="3" borderId="52" xfId="39974" applyFont="true" applyBorder="true" applyAlignment="true">
      <alignment horizontal="center" vertical="center"/>
    </xf>
    <xf numFmtId="0" fontId="153" fillId="3" borderId="97" xfId="39975" applyFont="true" applyBorder="true" applyAlignment="true">
      <alignment horizontal="center" vertical="center"/>
    </xf>
    <xf numFmtId="0" fontId="153" fillId="3" borderId="111" xfId="40033" applyFont="true" applyBorder="true" applyAlignment="true">
      <alignment horizontal="center" vertical="center"/>
    </xf>
    <xf numFmtId="0" fontId="153" fillId="3" borderId="52" xfId="40034" applyFont="true" applyBorder="true" applyAlignment="true">
      <alignment horizontal="center" vertical="center"/>
    </xf>
    <xf numFmtId="0" fontId="153" fillId="3" borderId="97" xfId="40035" applyFont="true" applyBorder="true" applyAlignment="true">
      <alignment horizontal="center" vertical="center"/>
    </xf>
    <xf numFmtId="0" fontId="153" fillId="3" borderId="111" xfId="40093" applyFont="true" applyBorder="true" applyAlignment="true">
      <alignment horizontal="center" vertical="center"/>
    </xf>
    <xf numFmtId="0" fontId="153" fillId="3" borderId="52" xfId="40094" applyFont="true" applyBorder="true" applyAlignment="true">
      <alignment horizontal="center" vertical="center"/>
    </xf>
    <xf numFmtId="0" fontId="153" fillId="3" borderId="97" xfId="40095" applyFont="true" applyBorder="true" applyAlignment="true">
      <alignment horizontal="center" vertical="center"/>
    </xf>
    <xf numFmtId="170" fontId="157" fillId="27" borderId="10" xfId="19344" applyNumberFormat="true" applyFont="true" applyFill="true" applyAlignment="true">
      <alignment horizontal="right" vertical="top"/>
    </xf>
    <xf numFmtId="0" fontId="153" fillId="3" borderId="111" xfId="40153" applyFont="true" applyBorder="true" applyAlignment="true">
      <alignment horizontal="center" vertical="center"/>
    </xf>
    <xf numFmtId="0" fontId="153" fillId="3" borderId="52" xfId="40154" applyFont="true" applyBorder="true" applyAlignment="true">
      <alignment horizontal="center" vertical="center"/>
    </xf>
    <xf numFmtId="0" fontId="153" fillId="3" borderId="97" xfId="40155" applyFont="true" applyBorder="true" applyAlignment="true">
      <alignment horizontal="center" vertical="center"/>
    </xf>
    <xf numFmtId="0" fontId="153" fillId="3" borderId="111" xfId="40213" applyFont="true" applyBorder="true" applyAlignment="true">
      <alignment horizontal="center" vertical="center"/>
    </xf>
    <xf numFmtId="0" fontId="153" fillId="3" borderId="52" xfId="40214" applyFont="true" applyBorder="true" applyAlignment="true">
      <alignment horizontal="center" vertical="center"/>
    </xf>
    <xf numFmtId="0" fontId="153" fillId="3" borderId="97" xfId="40215" applyFont="true" applyBorder="true" applyAlignment="true">
      <alignment horizontal="center" vertical="center"/>
    </xf>
    <xf numFmtId="0" fontId="179" fillId="27" borderId="3" xfId="19344" applyFont="true" applyFill="true" applyBorder="true" applyAlignment="true"/>
    <xf numFmtId="0" fontId="179" fillId="27" borderId="5" xfId="19344" applyFont="true" applyFill="true" applyBorder="true" applyAlignment="true"/>
    <xf numFmtId="0" fontId="153" fillId="3" borderId="111" xfId="40273" applyFont="true" applyBorder="true" applyAlignment="true">
      <alignment horizontal="center" vertical="center"/>
    </xf>
    <xf numFmtId="0" fontId="153" fillId="3" borderId="52" xfId="40274" applyFont="true" applyBorder="true" applyAlignment="true">
      <alignment horizontal="center" vertical="center"/>
    </xf>
    <xf numFmtId="0" fontId="153" fillId="3" borderId="97" xfId="40275" applyFont="true" applyBorder="true" applyAlignment="true">
      <alignment horizontal="center" vertical="center"/>
    </xf>
    <xf numFmtId="0" fontId="153" fillId="3" borderId="54" xfId="40334" applyFont="true" applyBorder="true" applyAlignment="true">
      <alignment horizontal="center" vertical="center"/>
    </xf>
    <xf numFmtId="0" fontId="153" fillId="3" borderId="54" xfId="40402" applyFont="true" applyBorder="true" applyAlignment="true">
      <alignment horizontal="center" vertical="center"/>
    </xf>
    <xf numFmtId="0" fontId="138" fillId="15" borderId="10" xfId="19344" applyFont="true" applyFill="true" applyAlignment="true">
      <alignment vertical="top"/>
    </xf>
    <xf numFmtId="0" fontId="138" fillId="0" borderId="10" xfId="19344" applyFont="true" applyFill="true" applyBorder="true" applyAlignment="true">
      <alignment vertical="top"/>
    </xf>
    <xf numFmtId="0" fontId="26" fillId="0" borderId="10" xfId="19344" applyFill="true" applyBorder="true" applyAlignment="true">
      <alignment vertical="top"/>
    </xf>
    <xf numFmtId="0" fontId="0" fillId="0" borderId="0" xfId="0" applyAlignment="true"/>
    <xf numFmtId="0" fontId="118" fillId="3" borderId="10" xfId="19344" applyFont="true" applyAlignment="true"/>
    <xf numFmtId="3" fontId="26" fillId="3" borderId="10" xfId="19344" applyNumberFormat="true" applyAlignment="true"/>
    <xf numFmtId="0" fontId="153" fillId="26" borderId="58" xfId="40532" applyFont="true" applyFill="true" applyBorder="true" applyAlignment="true">
      <alignment horizontal="left" vertical="center"/>
    </xf>
    <xf numFmtId="0" fontId="153" fillId="26" borderId="59" xfId="40538" applyFont="true" applyFill="true" applyBorder="true" applyAlignment="true">
      <alignment horizontal="left" vertical="center"/>
    </xf>
    <xf numFmtId="0" fontId="153" fillId="26" borderId="60" xfId="40544" applyFont="true" applyFill="true" applyBorder="true" applyAlignment="true">
      <alignment horizontal="left" vertical="center"/>
    </xf>
    <xf numFmtId="0" fontId="153" fillId="26" borderId="123" xfId="40296" applyFont="true" applyFill="true" applyBorder="true" applyAlignment="true">
      <alignment horizontal="left" vertical="center"/>
    </xf>
    <xf numFmtId="0" fontId="153" fillId="3" borderId="10" xfId="40088" applyFont="true" applyBorder="true" applyAlignment="true">
      <alignment horizontal="center" vertical="center"/>
    </xf>
    <xf numFmtId="0" fontId="153"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7" fillId="27" borderId="124" xfId="19344" applyNumberFormat="true" applyFont="true" applyFill="true" applyBorder="true" applyAlignment="true">
      <alignment horizontal="center" vertical="center"/>
    </xf>
    <xf numFmtId="168" fontId="152" fillId="28" borderId="61" xfId="40112" applyNumberFormat="true" applyFont="true" applyFill="true" applyBorder="true" applyAlignment="true">
      <alignment horizontal="center" vertical="center"/>
    </xf>
    <xf numFmtId="168" fontId="152" fillId="28" borderId="62" xfId="40114" applyNumberFormat="true" applyFont="true" applyFill="true" applyBorder="true" applyAlignment="true">
      <alignment horizontal="center" vertical="center"/>
    </xf>
    <xf numFmtId="168" fontId="152" fillId="28" borderId="56" xfId="40124" applyNumberFormat="true" applyFont="true" applyFill="true" applyBorder="true" applyAlignment="true">
      <alignment horizontal="center" vertical="center"/>
    </xf>
    <xf numFmtId="168" fontId="152" fillId="28" borderId="64" xfId="40126" applyNumberFormat="true" applyFont="true" applyFill="true" applyBorder="true" applyAlignment="true">
      <alignment horizontal="center" vertical="center"/>
    </xf>
    <xf numFmtId="168" fontId="152" fillId="28" borderId="72" xfId="40244" applyNumberFormat="true" applyFont="true" applyFill="true" applyBorder="true" applyAlignment="true">
      <alignment horizontal="center" vertical="center"/>
    </xf>
    <xf numFmtId="168" fontId="152" fillId="28" borderId="73" xfId="40246" applyNumberFormat="true" applyFont="true" applyFill="true" applyBorder="true" applyAlignment="true">
      <alignment horizontal="center" vertical="center"/>
    </xf>
    <xf numFmtId="168" fontId="152" fillId="28" borderId="56" xfId="40244" applyNumberFormat="true" applyFont="true" applyFill="true" applyBorder="true" applyAlignment="true">
      <alignment horizontal="center" vertical="center"/>
    </xf>
    <xf numFmtId="168" fontId="152" fillId="28" borderId="64" xfId="40246" applyNumberFormat="true" applyFont="true" applyFill="true" applyBorder="true" applyAlignment="true">
      <alignment horizontal="center" vertical="center"/>
    </xf>
    <xf numFmtId="168" fontId="152" fillId="28" borderId="56" xfId="40304" applyNumberFormat="true" applyFont="true" applyFill="true" applyBorder="true" applyAlignment="true">
      <alignment horizontal="center" vertical="center"/>
    </xf>
    <xf numFmtId="168" fontId="152" fillId="28" borderId="64" xfId="40306" applyNumberFormat="true" applyFont="true" applyFill="true" applyBorder="true" applyAlignment="true">
      <alignment horizontal="center" vertical="center"/>
    </xf>
    <xf numFmtId="0" fontId="26" fillId="3" borderId="10" xfId="19344" applyAlignment="true">
      <alignment horizontal="center" vertical="center"/>
    </xf>
    <xf numFmtId="0" fontId="26" fillId="0" borderId="10" xfId="19344" applyFill="true" applyBorder="true" applyAlignment="true">
      <alignment horizontal="center" vertical="center"/>
    </xf>
    <xf numFmtId="0" fontId="153" fillId="3" borderId="76" xfId="40333" applyFont="true" applyBorder="true" applyAlignment="true">
      <alignment horizontal="center" vertical="center"/>
    </xf>
    <xf numFmtId="0" fontId="153" fillId="3" borderId="91" xfId="40335" applyFont="true" applyBorder="true" applyAlignment="true">
      <alignment horizontal="center" vertical="center"/>
    </xf>
    <xf numFmtId="0" fontId="153" fillId="3" borderId="76" xfId="40334" applyFont="true" applyBorder="true" applyAlignment="true">
      <alignment horizontal="center" vertical="center" wrapText="true"/>
    </xf>
    <xf numFmtId="0" fontId="153" fillId="3" borderId="91" xfId="40335" applyFont="true" applyBorder="true" applyAlignment="true">
      <alignment horizontal="center" vertical="center" wrapText="true"/>
    </xf>
    <xf numFmtId="0" fontId="153" fillId="3" borderId="76" xfId="40401" applyFont="true" applyBorder="true" applyAlignment="true">
      <alignment horizontal="center" vertical="center"/>
    </xf>
    <xf numFmtId="0" fontId="153" fillId="3" borderId="91" xfId="40403" applyFont="true" applyBorder="true" applyAlignment="true">
      <alignment horizontal="center" vertical="center"/>
    </xf>
    <xf numFmtId="0" fontId="153" fillId="3" borderId="76" xfId="40402" applyFont="true" applyBorder="true" applyAlignment="true">
      <alignment horizontal="center" vertical="center" wrapText="true"/>
    </xf>
    <xf numFmtId="0" fontId="153" fillId="3" borderId="91" xfId="40403" applyFont="true" applyBorder="true" applyAlignment="true">
      <alignment horizontal="center" vertical="center" wrapText="true"/>
    </xf>
    <xf numFmtId="0" fontId="153" fillId="3" borderId="11" xfId="40396" applyFont="true" applyBorder="true" applyAlignment="true">
      <alignment horizontal="center" vertical="center"/>
    </xf>
    <xf numFmtId="0" fontId="153" fillId="3" borderId="11" xfId="40398" applyFont="true" applyBorder="true" applyAlignment="true">
      <alignment horizontal="center" vertical="center"/>
    </xf>
    <xf numFmtId="0" fontId="0" fillId="0" borderId="11" xfId="0" applyFill="true" applyBorder="true" applyAlignment="true">
      <alignment vertical="center"/>
    </xf>
    <xf numFmtId="0" fontId="153" fillId="3" borderId="11" xfId="40262" applyFont="true" applyBorder="true" applyAlignment="true">
      <alignment horizontal="center" vertical="center"/>
    </xf>
    <xf numFmtId="0" fontId="153" fillId="3" borderId="11" xfId="40264" applyFont="true" applyBorder="true" applyAlignment="true">
      <alignment horizontal="center" vertical="center"/>
    </xf>
    <xf numFmtId="0" fontId="0" fillId="0" borderId="11" xfId="0" applyFill="true" applyBorder="true" applyAlignment="true">
      <alignment horizontal="center" vertical="center"/>
    </xf>
    <xf numFmtId="0" fontId="153" fillId="3" borderId="11" xfId="40202" applyFont="true" applyBorder="true" applyAlignment="true">
      <alignment horizontal="center" vertical="center"/>
    </xf>
    <xf numFmtId="0" fontId="153" fillId="3" borderId="11" xfId="40204" applyFont="true" applyBorder="true" applyAlignment="true">
      <alignment horizontal="center" vertical="center"/>
    </xf>
    <xf numFmtId="0" fontId="26" fillId="27" borderId="3" xfId="19344" applyFill="true" applyBorder="true" applyAlignment="true">
      <alignment wrapText="true"/>
    </xf>
    <xf numFmtId="0" fontId="26" fillId="3" borderId="10" xfId="19344" applyBorder="true" applyAlignment="true">
      <alignment wrapText="true"/>
    </xf>
    <xf numFmtId="0" fontId="153" fillId="3" borderId="11" xfId="40142" applyFont="true" applyBorder="true" applyAlignment="true">
      <alignment horizontal="center" vertical="center"/>
    </xf>
    <xf numFmtId="0" fontId="153" fillId="3" borderId="11" xfId="40144" applyFont="true" applyBorder="true" applyAlignment="true">
      <alignment horizontal="center" vertical="center"/>
    </xf>
    <xf numFmtId="170" fontId="157" fillId="27" borderId="125" xfId="19344" applyNumberFormat="true" applyFont="true" applyFill="true" applyBorder="true" applyAlignment="true">
      <alignment horizontal="center" vertical="center"/>
    </xf>
    <xf numFmtId="170" fontId="157" fillId="27" borderId="126" xfId="19344" applyNumberFormat="true" applyFont="true" applyFill="true" applyBorder="true" applyAlignment="true">
      <alignment horizontal="center" vertical="center"/>
    </xf>
    <xf numFmtId="0" fontId="153" fillId="3" borderId="11" xfId="40082" applyFont="true" applyBorder="true" applyAlignment="true">
      <alignment horizontal="center" vertical="center"/>
    </xf>
    <xf numFmtId="0" fontId="153" fillId="3" borderId="11" xfId="40084" applyFont="true" applyBorder="true" applyAlignment="true">
      <alignment horizontal="center" vertical="center"/>
    </xf>
    <xf numFmtId="0" fontId="153" fillId="3" borderId="11" xfId="40022" applyFont="true" applyBorder="true" applyAlignment="true">
      <alignment horizontal="center" vertical="center"/>
    </xf>
    <xf numFmtId="0" fontId="153" fillId="3" borderId="11" xfId="40024" applyFont="true" applyBorder="true" applyAlignment="true">
      <alignment horizontal="center" vertical="center"/>
    </xf>
    <xf numFmtId="0" fontId="153" fillId="3" borderId="11" xfId="39962" applyFont="true" applyBorder="true" applyAlignment="true">
      <alignment horizontal="center" vertical="center"/>
    </xf>
    <xf numFmtId="0" fontId="153" fillId="3" borderId="11" xfId="39964" applyFont="true" applyBorder="true" applyAlignment="true">
      <alignment horizontal="center" vertical="center"/>
    </xf>
    <xf numFmtId="170" fontId="157" fillId="27" borderId="128" xfId="19344" applyNumberFormat="true" applyFont="true" applyFill="true" applyBorder="true" applyAlignment="true">
      <alignment horizontal="center" vertical="center"/>
    </xf>
    <xf numFmtId="0" fontId="153" fillId="3" borderId="76" xfId="39979" applyFont="true" applyBorder="true" applyAlignment="true">
      <alignment horizontal="center" vertical="center" wrapText="true"/>
    </xf>
    <xf numFmtId="0" fontId="153" fillId="3" borderId="91" xfId="39981" applyFont="true" applyBorder="true" applyAlignment="true">
      <alignment horizontal="center" vertical="center" wrapText="true"/>
    </xf>
    <xf numFmtId="0" fontId="153" fillId="3" borderId="76" xfId="39980" applyFont="true" applyBorder="true" applyAlignment="true">
      <alignment horizontal="center" vertical="center" wrapText="true"/>
    </xf>
    <xf numFmtId="0" fontId="153" fillId="3" borderId="11" xfId="39968" applyFont="true" applyBorder="true" applyAlignment="true">
      <alignment horizontal="center" vertical="center"/>
    </xf>
    <xf numFmtId="0" fontId="153" fillId="3" borderId="11" xfId="39970" applyFont="true" applyBorder="true" applyAlignment="true">
      <alignment horizontal="center" vertical="center"/>
    </xf>
    <xf numFmtId="0" fontId="153" fillId="3" borderId="76" xfId="40039" applyFont="true" applyBorder="true" applyAlignment="true">
      <alignment horizontal="center" vertical="center" wrapText="true"/>
    </xf>
    <xf numFmtId="0" fontId="153" fillId="3" borderId="91" xfId="40041" applyFont="true" applyBorder="true" applyAlignment="true">
      <alignment horizontal="center" vertical="center" wrapText="true"/>
    </xf>
    <xf numFmtId="0" fontId="153" fillId="3" borderId="76" xfId="40099" applyFont="true" applyBorder="true" applyAlignment="true">
      <alignment horizontal="center" vertical="center" wrapText="true"/>
    </xf>
    <xf numFmtId="0" fontId="153" fillId="3" borderId="91" xfId="40101" applyFont="true" applyBorder="true" applyAlignment="true">
      <alignment horizontal="center" vertical="center" wrapText="true"/>
    </xf>
    <xf numFmtId="168" fontId="152" fillId="28" borderId="77" xfId="40111" applyNumberFormat="true" applyFont="true" applyFill="true" applyBorder="true" applyAlignment="true">
      <alignment horizontal="center" vertical="center"/>
    </xf>
    <xf numFmtId="168" fontId="152" fillId="28" borderId="92" xfId="40113" applyNumberFormat="true" applyFont="true" applyFill="true" applyBorder="true" applyAlignment="true">
      <alignment horizontal="center" vertical="center"/>
    </xf>
    <xf numFmtId="168" fontId="152" fillId="28" borderId="78" xfId="40123" applyNumberFormat="true" applyFont="true" applyFill="true" applyBorder="true" applyAlignment="true">
      <alignment horizontal="center" vertical="center"/>
    </xf>
    <xf numFmtId="168" fontId="152" fillId="28" borderId="93" xfId="40125" applyNumberFormat="true" applyFont="true" applyFill="true" applyBorder="true" applyAlignment="true">
      <alignment horizontal="center" vertical="center"/>
    </xf>
    <xf numFmtId="168" fontId="152" fillId="28" borderId="85" xfId="40123" applyNumberFormat="true" applyFont="true" applyFill="true" applyBorder="true" applyAlignment="true">
      <alignment horizontal="center" vertical="center"/>
    </xf>
    <xf numFmtId="168" fontId="152" fillId="28" borderId="86" xfId="40124" applyNumberFormat="true" applyFont="true" applyFill="true" applyBorder="true" applyAlignment="true">
      <alignment horizontal="center" vertical="center"/>
    </xf>
    <xf numFmtId="168" fontId="152" fillId="28" borderId="98" xfId="40125" applyNumberFormat="true" applyFont="true" applyFill="true" applyBorder="true" applyAlignment="true">
      <alignment horizontal="center" vertical="center"/>
    </xf>
    <xf numFmtId="0" fontId="153" fillId="3" borderId="76" xfId="40040" applyFont="true" applyBorder="true" applyAlignment="true">
      <alignment horizontal="center" vertical="center" wrapText="true"/>
    </xf>
    <xf numFmtId="0" fontId="153" fillId="3" borderId="76" xfId="40100" applyFont="true" applyBorder="true" applyAlignment="true">
      <alignment horizontal="center" vertical="center" wrapText="true"/>
    </xf>
    <xf numFmtId="168" fontId="152" fillId="28" borderId="77" xfId="40112" applyNumberFormat="true" applyFont="true" applyFill="true" applyBorder="true" applyAlignment="true">
      <alignment horizontal="center" vertical="center"/>
    </xf>
    <xf numFmtId="168" fontId="152" fillId="28" borderId="78" xfId="40124" applyNumberFormat="true" applyFont="true" applyFill="true" applyBorder="true" applyAlignment="true">
      <alignment horizontal="center" vertical="center"/>
    </xf>
    <xf numFmtId="168" fontId="152" fillId="28" borderId="85" xfId="40124" applyNumberFormat="true" applyFont="true" applyFill="true" applyBorder="true" applyAlignment="true">
      <alignment horizontal="center" vertical="center"/>
    </xf>
    <xf numFmtId="0" fontId="153" fillId="3" borderId="11" xfId="40028" applyFont="true" applyBorder="true" applyAlignment="true">
      <alignment horizontal="center" vertical="center"/>
    </xf>
    <xf numFmtId="0" fontId="153" fillId="3" borderId="11" xfId="40030" applyFont="true" applyBorder="true" applyAlignment="true">
      <alignment horizontal="center" vertical="center"/>
    </xf>
    <xf numFmtId="168" fontId="152" fillId="28" borderId="87" xfId="40126" applyNumberFormat="true" applyFont="true" applyFill="true" applyBorder="true" applyAlignment="true">
      <alignment horizontal="center" vertical="center"/>
    </xf>
    <xf numFmtId="0" fontId="153" fillId="3" borderId="76" xfId="40159" applyFont="true" applyBorder="true" applyAlignment="true">
      <alignment horizontal="center" vertical="center" wrapText="true"/>
    </xf>
    <xf numFmtId="0" fontId="153" fillId="3" borderId="91" xfId="40161" applyFont="true" applyBorder="true" applyAlignment="true">
      <alignment horizontal="center" vertical="center" wrapText="true"/>
    </xf>
    <xf numFmtId="0" fontId="153" fillId="3" borderId="76" xfId="40160" applyFont="true" applyBorder="true" applyAlignment="true">
      <alignment horizontal="center" vertical="center" wrapText="true"/>
    </xf>
    <xf numFmtId="0" fontId="153" fillId="3" borderId="11" xfId="40148" applyFont="true" applyBorder="true" applyAlignment="true">
      <alignment horizontal="center" vertical="center"/>
    </xf>
    <xf numFmtId="0" fontId="153" fillId="3" borderId="11" xfId="40150" applyFont="true" applyBorder="true" applyAlignment="true">
      <alignment horizontal="center" vertical="center"/>
    </xf>
    <xf numFmtId="0" fontId="153" fillId="3" borderId="76" xfId="40219" applyFont="true" applyBorder="true" applyAlignment="true">
      <alignment horizontal="center" vertical="center" wrapText="true"/>
    </xf>
    <xf numFmtId="0" fontId="153" fillId="3" borderId="91" xfId="40221" applyFont="true" applyBorder="true" applyAlignment="true">
      <alignment horizontal="center" vertical="center" wrapText="true"/>
    </xf>
    <xf numFmtId="168" fontId="152" fillId="28" borderId="82" xfId="40243" applyNumberFormat="true" applyFont="true" applyFill="true" applyBorder="true" applyAlignment="true">
      <alignment horizontal="center" vertical="center"/>
    </xf>
    <xf numFmtId="168" fontId="152" fillId="28" borderId="99" xfId="40245" applyNumberFormat="true" applyFont="true" applyFill="true" applyBorder="true" applyAlignment="true">
      <alignment horizontal="center" vertical="center"/>
    </xf>
    <xf numFmtId="168" fontId="152" fillId="28" borderId="78" xfId="40243" applyNumberFormat="true" applyFont="true" applyFill="true" applyBorder="true" applyAlignment="true">
      <alignment horizontal="center" vertical="center"/>
    </xf>
    <xf numFmtId="168" fontId="152" fillId="28" borderId="93" xfId="40245" applyNumberFormat="true" applyFont="true" applyFill="true" applyBorder="true" applyAlignment="true">
      <alignment horizontal="center" vertical="center"/>
    </xf>
    <xf numFmtId="0" fontId="153" fillId="3" borderId="76" xfId="40279" applyFont="true" applyBorder="true" applyAlignment="true">
      <alignment horizontal="center" vertical="center" wrapText="true"/>
    </xf>
    <xf numFmtId="0" fontId="153" fillId="3" borderId="91" xfId="40281" applyFont="true" applyBorder="true" applyAlignment="true">
      <alignment horizontal="center" vertical="center" wrapText="true"/>
    </xf>
    <xf numFmtId="168" fontId="152" fillId="28" borderId="78" xfId="40303" applyNumberFormat="true" applyFont="true" applyFill="true" applyBorder="true" applyAlignment="true">
      <alignment horizontal="center" vertical="center"/>
    </xf>
    <xf numFmtId="168" fontId="152" fillId="28" borderId="93" xfId="40305" applyNumberFormat="true" applyFont="true" applyFill="true" applyBorder="true" applyAlignment="true">
      <alignment horizontal="center" vertical="center"/>
    </xf>
    <xf numFmtId="168" fontId="152" fillId="28" borderId="85" xfId="40303" applyNumberFormat="true" applyFont="true" applyFill="true" applyBorder="true" applyAlignment="true">
      <alignment horizontal="center" vertical="center"/>
    </xf>
    <xf numFmtId="168" fontId="152" fillId="28" borderId="86" xfId="40304" applyNumberFormat="true" applyFont="true" applyFill="true" applyBorder="true" applyAlignment="true">
      <alignment horizontal="center" vertical="center"/>
    </xf>
    <xf numFmtId="168" fontId="152" fillId="28" borderId="98" xfId="40305" applyNumberFormat="true" applyFont="true" applyFill="true" applyBorder="true" applyAlignment="true">
      <alignment horizontal="center" vertical="center"/>
    </xf>
    <xf numFmtId="0" fontId="153" fillId="3" borderId="76" xfId="40220" applyFont="true" applyBorder="true" applyAlignment="true">
      <alignment horizontal="center" vertical="center" wrapText="true"/>
    </xf>
    <xf numFmtId="168" fontId="152" fillId="28" borderId="82" xfId="40244" applyNumberFormat="true" applyFont="true" applyFill="true" applyBorder="true" applyAlignment="true">
      <alignment horizontal="center" vertical="center"/>
    </xf>
    <xf numFmtId="168" fontId="152" fillId="28" borderId="78" xfId="40244" applyNumberFormat="true" applyFont="true" applyFill="true" applyBorder="true" applyAlignment="true">
      <alignment horizontal="center" vertical="center"/>
    </xf>
    <xf numFmtId="0" fontId="153" fillId="3" borderId="76" xfId="40280" applyFont="true" applyBorder="true" applyAlignment="true">
      <alignment horizontal="center" vertical="center" wrapText="true"/>
    </xf>
    <xf numFmtId="168" fontId="152" fillId="28" borderId="78" xfId="40304" applyNumberFormat="true" applyFont="true" applyFill="true" applyBorder="true" applyAlignment="true">
      <alignment horizontal="center" vertical="center"/>
    </xf>
    <xf numFmtId="168" fontId="152" fillId="28" borderId="85" xfId="40304" applyNumberFormat="true" applyFont="true" applyFill="true" applyBorder="true" applyAlignment="true">
      <alignment horizontal="center" vertical="center"/>
    </xf>
    <xf numFmtId="0" fontId="153" fillId="3" borderId="11" xfId="40208" applyFont="true" applyBorder="true" applyAlignment="true">
      <alignment horizontal="center" vertical="center"/>
    </xf>
    <xf numFmtId="0" fontId="153" fillId="3" borderId="11" xfId="40210" applyFont="true" applyBorder="true" applyAlignment="true">
      <alignment horizontal="center" vertical="center"/>
    </xf>
    <xf numFmtId="168" fontId="152" fillId="28" borderId="85" xfId="40244" applyNumberFormat="true" applyFont="true" applyFill="true" applyBorder="true" applyAlignment="true">
      <alignment horizontal="center" vertical="center"/>
    </xf>
    <xf numFmtId="168" fontId="152" fillId="28" borderId="86" xfId="40244" applyNumberFormat="true" applyFont="true" applyFill="true" applyBorder="true" applyAlignment="true">
      <alignment horizontal="center" vertical="center"/>
    </xf>
    <xf numFmtId="168" fontId="152" fillId="28" borderId="87" xfId="40246" applyNumberFormat="true" applyFont="true" applyFill="true" applyBorder="true" applyAlignment="true">
      <alignment horizontal="center" vertical="center"/>
    </xf>
    <xf numFmtId="168" fontId="152" fillId="28" borderId="98" xfId="40245" applyNumberFormat="true" applyFont="true" applyFill="true" applyBorder="true" applyAlignment="true">
      <alignment horizontal="center" vertical="center"/>
    </xf>
    <xf numFmtId="168" fontId="152" fillId="28" borderId="85" xfId="40243" applyNumberFormat="true" applyFont="true" applyFill="true" applyBorder="true" applyAlignment="true">
      <alignment horizontal="center" vertical="center"/>
    </xf>
    <xf numFmtId="0" fontId="153" fillId="3" borderId="11" xfId="40268" applyFont="true" applyBorder="true" applyAlignment="true">
      <alignment horizontal="center" vertical="center"/>
    </xf>
    <xf numFmtId="0" fontId="153" fillId="3" borderId="11" xfId="40270" applyFont="true" applyBorder="true" applyAlignment="true">
      <alignment horizontal="center" vertical="center"/>
    </xf>
    <xf numFmtId="168" fontId="152" fillId="28" borderId="87" xfId="40306" applyNumberFormat="true" applyFont="true" applyFill="true" applyBorder="true" applyAlignment="true">
      <alignment horizontal="center" vertical="center"/>
    </xf>
    <xf numFmtId="0" fontId="153" fillId="3" borderId="76" xfId="40339" applyFont="true" applyBorder="true" applyAlignment="true">
      <alignment horizontal="center" vertical="center" wrapText="true"/>
    </xf>
    <xf numFmtId="0" fontId="153" fillId="3" borderId="91" xfId="40341" applyFont="true" applyBorder="true" applyAlignment="true">
      <alignment horizontal="center" vertical="center" wrapText="true"/>
    </xf>
    <xf numFmtId="0" fontId="153" fillId="3" borderId="76" xfId="40340" applyFont="true" applyBorder="true" applyAlignment="true">
      <alignment horizontal="center" vertical="center" wrapText="true"/>
    </xf>
    <xf numFmtId="0" fontId="153" fillId="3" borderId="11" xfId="40328" applyFont="true" applyBorder="true" applyAlignment="true">
      <alignment horizontal="center" vertical="center"/>
    </xf>
    <xf numFmtId="0" fontId="153" fillId="3" borderId="11" xfId="40330" applyFont="true" applyBorder="true" applyAlignment="true">
      <alignment horizontal="center" vertical="center"/>
    </xf>
    <xf numFmtId="0" fontId="153" fillId="3" borderId="76" xfId="40407" applyFont="true" applyBorder="true" applyAlignment="true">
      <alignment horizontal="center" vertical="center" wrapText="true"/>
    </xf>
    <xf numFmtId="0" fontId="153" fillId="3" borderId="91" xfId="40409" applyFont="true" applyBorder="true" applyAlignment="true">
      <alignment horizontal="center" vertical="center" wrapText="true"/>
    </xf>
    <xf numFmtId="0" fontId="153" fillId="3" borderId="76" xfId="40408" applyFont="true" applyBorder="true" applyAlignment="true">
      <alignment horizontal="center" vertical="center" wrapText="true"/>
    </xf>
    <xf numFmtId="169" fontId="117" fillId="28" borderId="113" xfId="39985" applyNumberFormat="true" applyFont="true" applyFill="true" applyBorder="true" applyAlignment="true">
      <alignment horizontal="center" vertical="center"/>
    </xf>
    <xf numFmtId="169" fontId="117" fillId="28" borderId="78" xfId="39997" applyNumberFormat="true" applyFont="true" applyFill="true" applyBorder="true" applyAlignment="true">
      <alignment horizontal="center" vertical="center"/>
    </xf>
    <xf numFmtId="169" fontId="117" fillId="28" borderId="85" xfId="40009" applyNumberFormat="true" applyFont="true" applyFill="true" applyBorder="true" applyAlignment="true">
      <alignment horizontal="center" vertical="center"/>
    </xf>
    <xf numFmtId="169" fontId="117" fillId="28" borderId="113" xfId="40045" applyNumberFormat="true" applyFont="true" applyFill="true" applyBorder="true" applyAlignment="true">
      <alignment horizontal="center" vertical="center"/>
    </xf>
    <xf numFmtId="169" fontId="117" fillId="28" borderId="78" xfId="40057" applyNumberFormat="true" applyFont="true" applyFill="true" applyBorder="true" applyAlignment="true">
      <alignment horizontal="center" vertical="center"/>
    </xf>
    <xf numFmtId="169" fontId="117" fillId="28" borderId="85" xfId="40069" applyNumberFormat="true" applyFont="true" applyFill="true" applyBorder="true" applyAlignment="true">
      <alignment horizontal="center" vertical="center"/>
    </xf>
    <xf numFmtId="169" fontId="117" fillId="28" borderId="113" xfId="40165" applyNumberFormat="true" applyFont="true" applyFill="true" applyBorder="true" applyAlignment="true">
      <alignment horizontal="center" vertical="center"/>
    </xf>
    <xf numFmtId="169" fontId="117" fillId="28" borderId="78" xfId="40177" applyNumberFormat="true" applyFont="true" applyFill="true" applyBorder="true" applyAlignment="true">
      <alignment horizontal="center" vertical="center"/>
    </xf>
    <xf numFmtId="169" fontId="117" fillId="28" borderId="85" xfId="40189" applyNumberFormat="true" applyFont="true" applyFill="true" applyBorder="true" applyAlignment="true">
      <alignment horizontal="center" vertical="center"/>
    </xf>
    <xf numFmtId="169" fontId="117" fillId="28" borderId="78" xfId="40237" applyNumberFormat="true" applyFont="true" applyFill="true" applyBorder="true" applyAlignment="true">
      <alignment horizontal="center" vertical="center"/>
    </xf>
    <xf numFmtId="169" fontId="117" fillId="28" borderId="78" xfId="40249" applyNumberFormat="true" applyFont="true" applyFill="true" applyBorder="true" applyAlignment="true">
      <alignment horizontal="center" vertical="center"/>
    </xf>
    <xf numFmtId="169" fontId="117" fillId="28" borderId="113" xfId="40285" applyNumberFormat="true" applyFont="true" applyFill="true" applyBorder="true" applyAlignment="true">
      <alignment horizontal="center" vertical="center"/>
    </xf>
    <xf numFmtId="169" fontId="117" fillId="28" borderId="78" xfId="40297" applyNumberFormat="true" applyFont="true" applyFill="true" applyBorder="true" applyAlignment="true">
      <alignment horizontal="center" vertical="center"/>
    </xf>
    <xf numFmtId="169" fontId="117" fillId="28" borderId="77" xfId="40413" applyNumberFormat="true" applyFont="true" applyFill="true" applyBorder="true" applyAlignment="true">
      <alignment horizontal="center" vertical="center"/>
    </xf>
    <xf numFmtId="169" fontId="117" fillId="28" borderId="78" xfId="40425" applyNumberFormat="true" applyFont="true" applyFill="true" applyBorder="true" applyAlignment="true">
      <alignment horizontal="center" vertical="center"/>
    </xf>
    <xf numFmtId="169" fontId="117" fillId="28" borderId="85" xfId="40437" applyNumberFormat="true" applyFont="true" applyFill="true" applyBorder="true" applyAlignment="true">
      <alignment horizontal="center" vertical="center"/>
    </xf>
    <xf numFmtId="169" fontId="117" fillId="28" borderId="114" xfId="39986" applyNumberFormat="true" applyFont="true" applyFill="true" applyBorder="true" applyAlignment="true">
      <alignment horizontal="center" vertical="center"/>
    </xf>
    <xf numFmtId="169" fontId="117" fillId="28" borderId="56" xfId="39998" applyNumberFormat="true" applyFont="true" applyFill="true" applyBorder="true" applyAlignment="true">
      <alignment horizontal="center" vertical="center"/>
    </xf>
    <xf numFmtId="169" fontId="117" fillId="28" borderId="86" xfId="40010" applyNumberFormat="true" applyFont="true" applyFill="true" applyBorder="true" applyAlignment="true">
      <alignment horizontal="center" vertical="center"/>
    </xf>
    <xf numFmtId="169" fontId="117" fillId="28" borderId="114" xfId="40046" applyNumberFormat="true" applyFont="true" applyFill="true" applyBorder="true" applyAlignment="true">
      <alignment horizontal="center" vertical="center"/>
    </xf>
    <xf numFmtId="169" fontId="117" fillId="28" borderId="56" xfId="40058" applyNumberFormat="true" applyFont="true" applyFill="true" applyBorder="true" applyAlignment="true">
      <alignment horizontal="center" vertical="center"/>
    </xf>
    <xf numFmtId="169" fontId="117" fillId="28" borderId="86" xfId="40070" applyNumberFormat="true" applyFont="true" applyFill="true" applyBorder="true" applyAlignment="true">
      <alignment horizontal="center" vertical="center"/>
    </xf>
    <xf numFmtId="169" fontId="117" fillId="28" borderId="114" xfId="40166" applyNumberFormat="true" applyFont="true" applyFill="true" applyBorder="true" applyAlignment="true">
      <alignment horizontal="center" vertical="center"/>
    </xf>
    <xf numFmtId="169" fontId="117" fillId="28" borderId="56" xfId="40178" applyNumberFormat="true" applyFont="true" applyFill="true" applyBorder="true" applyAlignment="true">
      <alignment horizontal="center" vertical="center"/>
    </xf>
    <xf numFmtId="169" fontId="117" fillId="28" borderId="86" xfId="40190" applyNumberFormat="true" applyFont="true" applyFill="true" applyBorder="true" applyAlignment="true">
      <alignment horizontal="center" vertical="center"/>
    </xf>
    <xf numFmtId="169" fontId="117" fillId="28" borderId="56" xfId="40238" applyNumberFormat="true" applyFont="true" applyFill="true" applyBorder="true" applyAlignment="true">
      <alignment horizontal="center" vertical="center"/>
    </xf>
    <xf numFmtId="169" fontId="117" fillId="28" borderId="56" xfId="40250" applyNumberFormat="true" applyFont="true" applyFill="true" applyBorder="true" applyAlignment="true">
      <alignment horizontal="center" vertical="center"/>
    </xf>
    <xf numFmtId="169" fontId="117" fillId="28" borderId="114" xfId="40286" applyNumberFormat="true" applyFont="true" applyFill="true" applyBorder="true" applyAlignment="true">
      <alignment horizontal="center" vertical="center"/>
    </xf>
    <xf numFmtId="169" fontId="117" fillId="28" borderId="56" xfId="40298" applyNumberFormat="true" applyFont="true" applyFill="true" applyBorder="true" applyAlignment="true">
      <alignment horizontal="center" vertical="center"/>
    </xf>
    <xf numFmtId="169" fontId="117" fillId="28" borderId="61" xfId="40414" applyNumberFormat="true" applyFont="true" applyFill="true" applyBorder="true" applyAlignment="true">
      <alignment horizontal="center" vertical="center"/>
    </xf>
    <xf numFmtId="169" fontId="117" fillId="28" borderId="56" xfId="40426" applyNumberFormat="true" applyFont="true" applyFill="true" applyBorder="true" applyAlignment="true">
      <alignment horizontal="center" vertical="center"/>
    </xf>
    <xf numFmtId="169" fontId="117" fillId="28" borderId="86" xfId="40438" applyNumberFormat="true" applyFont="true" applyFill="true" applyBorder="true" applyAlignment="true">
      <alignment horizontal="center" vertical="center"/>
    </xf>
    <xf numFmtId="169" fontId="117" fillId="28" borderId="115" xfId="39987" applyNumberFormat="true" applyFont="true" applyFill="true" applyBorder="true" applyAlignment="true">
      <alignment horizontal="center" vertical="center"/>
    </xf>
    <xf numFmtId="169" fontId="117" fillId="28" borderId="93" xfId="39999" applyNumberFormat="true" applyFont="true" applyFill="true" applyBorder="true" applyAlignment="true">
      <alignment horizontal="center" vertical="center"/>
    </xf>
    <xf numFmtId="169" fontId="117" fillId="28" borderId="98" xfId="40011" applyNumberFormat="true" applyFont="true" applyFill="true" applyBorder="true" applyAlignment="true">
      <alignment horizontal="center" vertical="center"/>
    </xf>
    <xf numFmtId="169" fontId="117" fillId="28" borderId="115" xfId="40047" applyNumberFormat="true" applyFont="true" applyFill="true" applyBorder="true" applyAlignment="true">
      <alignment horizontal="center" vertical="center"/>
    </xf>
    <xf numFmtId="169" fontId="117" fillId="28" borderId="93" xfId="40059" applyNumberFormat="true" applyFont="true" applyFill="true" applyBorder="true" applyAlignment="true">
      <alignment horizontal="center" vertical="center"/>
    </xf>
    <xf numFmtId="169" fontId="117" fillId="28" borderId="98" xfId="40071" applyNumberFormat="true" applyFont="true" applyFill="true" applyBorder="true" applyAlignment="true">
      <alignment horizontal="center" vertical="center"/>
    </xf>
    <xf numFmtId="169" fontId="117" fillId="28" borderId="115" xfId="40167" applyNumberFormat="true" applyFont="true" applyFill="true" applyBorder="true" applyAlignment="true">
      <alignment horizontal="center" vertical="center"/>
    </xf>
    <xf numFmtId="169" fontId="117" fillId="28" borderId="93" xfId="40179" applyNumberFormat="true" applyFont="true" applyFill="true" applyBorder="true" applyAlignment="true">
      <alignment horizontal="center" vertical="center"/>
    </xf>
    <xf numFmtId="169" fontId="117" fillId="28" borderId="98" xfId="40191" applyNumberFormat="true" applyFont="true" applyFill="true" applyBorder="true" applyAlignment="true">
      <alignment horizontal="center" vertical="center"/>
    </xf>
    <xf numFmtId="169" fontId="117" fillId="28" borderId="93" xfId="40239" applyNumberFormat="true" applyFont="true" applyFill="true" applyBorder="true" applyAlignment="true">
      <alignment horizontal="center" vertical="center"/>
    </xf>
    <xf numFmtId="169" fontId="117" fillId="28" borderId="93" xfId="40251" applyNumberFormat="true" applyFont="true" applyFill="true" applyBorder="true" applyAlignment="true">
      <alignment horizontal="center" vertical="center"/>
    </xf>
    <xf numFmtId="169" fontId="117" fillId="28" borderId="115" xfId="40287" applyNumberFormat="true" applyFont="true" applyFill="true" applyBorder="true" applyAlignment="true">
      <alignment horizontal="center" vertical="center"/>
    </xf>
    <xf numFmtId="169" fontId="117" fillId="28" borderId="93" xfId="40299" applyNumberFormat="true" applyFont="true" applyFill="true" applyBorder="true" applyAlignment="true">
      <alignment horizontal="center" vertical="center"/>
    </xf>
    <xf numFmtId="169" fontId="117" fillId="28" borderId="92" xfId="40415" applyNumberFormat="true" applyFont="true" applyFill="true" applyBorder="true" applyAlignment="true">
      <alignment horizontal="center" vertical="center"/>
    </xf>
    <xf numFmtId="169" fontId="117" fillId="28" borderId="93" xfId="40427" applyNumberFormat="true" applyFont="true" applyFill="true" applyBorder="true" applyAlignment="true">
      <alignment horizontal="center" vertical="center"/>
    </xf>
    <xf numFmtId="169" fontId="117" fillId="28" borderId="98" xfId="40439" applyNumberFormat="true" applyFont="true" applyFill="true" applyBorder="true" applyAlignment="true">
      <alignment horizontal="center" vertical="center"/>
    </xf>
    <xf numFmtId="169" fontId="117" fillId="28" borderId="116" xfId="39986" applyNumberFormat="true" applyFont="true" applyFill="true" applyBorder="true" applyAlignment="true">
      <alignment horizontal="center" vertical="center"/>
    </xf>
    <xf numFmtId="169" fontId="117" fillId="28" borderId="63" xfId="39998" applyNumberFormat="true" applyFont="true" applyFill="true" applyBorder="true" applyAlignment="true">
      <alignment horizontal="center" vertical="center"/>
    </xf>
    <xf numFmtId="169" fontId="117" fillId="28" borderId="101" xfId="40010" applyNumberFormat="true" applyFont="true" applyFill="true" applyBorder="true" applyAlignment="true">
      <alignment horizontal="center" vertical="center"/>
    </xf>
    <xf numFmtId="169" fontId="117" fillId="28" borderId="116" xfId="40046" applyNumberFormat="true" applyFont="true" applyFill="true" applyBorder="true" applyAlignment="true">
      <alignment horizontal="center" vertical="center"/>
    </xf>
    <xf numFmtId="169" fontId="117" fillId="28" borderId="63" xfId="40058" applyNumberFormat="true" applyFont="true" applyFill="true" applyBorder="true" applyAlignment="true">
      <alignment horizontal="center" vertical="center"/>
    </xf>
    <xf numFmtId="169" fontId="117" fillId="28" borderId="101" xfId="40070" applyNumberFormat="true" applyFont="true" applyFill="true" applyBorder="true" applyAlignment="true">
      <alignment horizontal="center" vertical="center"/>
    </xf>
    <xf numFmtId="169" fontId="117" fillId="28" borderId="116" xfId="40166" applyNumberFormat="true" applyFont="true" applyFill="true" applyBorder="true" applyAlignment="true">
      <alignment horizontal="center" vertical="center"/>
    </xf>
    <xf numFmtId="169" fontId="117" fillId="28" borderId="63" xfId="40178" applyNumberFormat="true" applyFont="true" applyFill="true" applyBorder="true" applyAlignment="true">
      <alignment horizontal="center" vertical="center"/>
    </xf>
    <xf numFmtId="169" fontId="117" fillId="28" borderId="101" xfId="40190" applyNumberFormat="true" applyFont="true" applyFill="true" applyBorder="true" applyAlignment="true">
      <alignment horizontal="center" vertical="center"/>
    </xf>
    <xf numFmtId="169" fontId="117" fillId="28" borderId="63" xfId="40238" applyNumberFormat="true" applyFont="true" applyFill="true" applyBorder="true" applyAlignment="true">
      <alignment horizontal="center" vertical="center"/>
    </xf>
    <xf numFmtId="169" fontId="117" fillId="28" borderId="63" xfId="40250" applyNumberFormat="true" applyFont="true" applyFill="true" applyBorder="true" applyAlignment="true">
      <alignment horizontal="center" vertical="center"/>
    </xf>
    <xf numFmtId="169" fontId="117" fillId="28" borderId="116" xfId="40286" applyNumberFormat="true" applyFont="true" applyFill="true" applyBorder="true" applyAlignment="true">
      <alignment horizontal="center" vertical="center"/>
    </xf>
    <xf numFmtId="169" fontId="117" fillId="28" borderId="63" xfId="40298" applyNumberFormat="true" applyFont="true" applyFill="true" applyBorder="true" applyAlignment="true">
      <alignment horizontal="center" vertical="center"/>
    </xf>
    <xf numFmtId="169" fontId="117" fillId="28" borderId="77" xfId="40414" applyNumberFormat="true" applyFont="true" applyFill="true" applyBorder="true" applyAlignment="true">
      <alignment horizontal="center" vertical="center"/>
    </xf>
    <xf numFmtId="169" fontId="117" fillId="28" borderId="78" xfId="40426" applyNumberFormat="true" applyFont="true" applyFill="true" applyBorder="true" applyAlignment="true">
      <alignment horizontal="center" vertical="center"/>
    </xf>
    <xf numFmtId="169" fontId="117" fillId="28" borderId="85" xfId="40438" applyNumberFormat="true" applyFont="true" applyFill="true" applyBorder="true" applyAlignment="true">
      <alignment horizontal="center" vertical="center"/>
    </xf>
    <xf numFmtId="169" fontId="117" fillId="28" borderId="117" xfId="39987" applyNumberFormat="true" applyFont="true" applyFill="true" applyBorder="true" applyAlignment="true">
      <alignment horizontal="center" vertical="center"/>
    </xf>
    <xf numFmtId="169" fontId="117" fillId="28" borderId="64" xfId="39999" applyNumberFormat="true" applyFont="true" applyFill="true" applyBorder="true" applyAlignment="true">
      <alignment horizontal="center" vertical="center"/>
    </xf>
    <xf numFmtId="169" fontId="117" fillId="28" borderId="87" xfId="40011" applyNumberFormat="true" applyFont="true" applyFill="true" applyBorder="true" applyAlignment="true">
      <alignment horizontal="center" vertical="center"/>
    </xf>
    <xf numFmtId="169" fontId="117" fillId="28" borderId="117" xfId="40047" applyNumberFormat="true" applyFont="true" applyFill="true" applyBorder="true" applyAlignment="true">
      <alignment horizontal="center" vertical="center"/>
    </xf>
    <xf numFmtId="169" fontId="117" fillId="28" borderId="64" xfId="40059" applyNumberFormat="true" applyFont="true" applyFill="true" applyBorder="true" applyAlignment="true">
      <alignment horizontal="center" vertical="center"/>
    </xf>
    <xf numFmtId="169" fontId="117" fillId="28" borderId="87" xfId="40071" applyNumberFormat="true" applyFont="true" applyFill="true" applyBorder="true" applyAlignment="true">
      <alignment horizontal="center" vertical="center"/>
    </xf>
    <xf numFmtId="169" fontId="117" fillId="28" borderId="117" xfId="40167" applyNumberFormat="true" applyFont="true" applyFill="true" applyBorder="true" applyAlignment="true">
      <alignment horizontal="center" vertical="center"/>
    </xf>
    <xf numFmtId="169" fontId="117" fillId="28" borderId="64" xfId="40179" applyNumberFormat="true" applyFont="true" applyFill="true" applyBorder="true" applyAlignment="true">
      <alignment horizontal="center" vertical="center"/>
    </xf>
    <xf numFmtId="169" fontId="117" fillId="28" borderId="87" xfId="40191" applyNumberFormat="true" applyFont="true" applyFill="true" applyBorder="true" applyAlignment="true">
      <alignment horizontal="center" vertical="center"/>
    </xf>
    <xf numFmtId="169" fontId="117" fillId="28" borderId="64" xfId="40239" applyNumberFormat="true" applyFont="true" applyFill="true" applyBorder="true" applyAlignment="true">
      <alignment horizontal="center" vertical="center"/>
    </xf>
    <xf numFmtId="169" fontId="117" fillId="28" borderId="64" xfId="40251" applyNumberFormat="true" applyFont="true" applyFill="true" applyBorder="true" applyAlignment="true">
      <alignment horizontal="center" vertical="center"/>
    </xf>
    <xf numFmtId="169" fontId="117" fillId="28" borderId="117" xfId="40287" applyNumberFormat="true" applyFont="true" applyFill="true" applyBorder="true" applyAlignment="true">
      <alignment horizontal="center" vertical="center"/>
    </xf>
    <xf numFmtId="169" fontId="117" fillId="28" borderId="64" xfId="40299" applyNumberFormat="true" applyFont="true" applyFill="true" applyBorder="true" applyAlignment="true">
      <alignment horizontal="center" vertical="center"/>
    </xf>
    <xf numFmtId="169" fontId="117" fillId="28" borderId="113" xfId="39986" applyNumberFormat="true" applyFont="true" applyFill="true" applyBorder="true" applyAlignment="true">
      <alignment horizontal="center" vertical="center"/>
    </xf>
    <xf numFmtId="169" fontId="117" fillId="28" borderId="78" xfId="39998" applyNumberFormat="true" applyFont="true" applyFill="true" applyBorder="true" applyAlignment="true">
      <alignment horizontal="center" vertical="center"/>
    </xf>
    <xf numFmtId="169" fontId="117" fillId="28" borderId="85" xfId="40010" applyNumberFormat="true" applyFont="true" applyFill="true" applyBorder="true" applyAlignment="true">
      <alignment horizontal="center" vertical="center"/>
    </xf>
    <xf numFmtId="169" fontId="117" fillId="28" borderId="113" xfId="40046" applyNumberFormat="true" applyFont="true" applyFill="true" applyBorder="true" applyAlignment="true">
      <alignment horizontal="center" vertical="center"/>
    </xf>
    <xf numFmtId="169" fontId="117" fillId="28" borderId="78" xfId="40058" applyNumberFormat="true" applyFont="true" applyFill="true" applyBorder="true" applyAlignment="true">
      <alignment horizontal="center" vertical="center"/>
    </xf>
    <xf numFmtId="169" fontId="117" fillId="28" borderId="85" xfId="40070" applyNumberFormat="true" applyFont="true" applyFill="true" applyBorder="true" applyAlignment="true">
      <alignment horizontal="center" vertical="center"/>
    </xf>
    <xf numFmtId="169" fontId="117" fillId="28" borderId="113" xfId="40166" applyNumberFormat="true" applyFont="true" applyFill="true" applyBorder="true" applyAlignment="true">
      <alignment horizontal="center" vertical="center"/>
    </xf>
    <xf numFmtId="169" fontId="117" fillId="28" borderId="78" xfId="40178" applyNumberFormat="true" applyFont="true" applyFill="true" applyBorder="true" applyAlignment="true">
      <alignment horizontal="center" vertical="center"/>
    </xf>
    <xf numFmtId="169" fontId="117" fillId="28" borderId="85" xfId="40190" applyNumberFormat="true" applyFont="true" applyFill="true" applyBorder="true" applyAlignment="true">
      <alignment horizontal="center" vertical="center"/>
    </xf>
    <xf numFmtId="169" fontId="117" fillId="28" borderId="78" xfId="40238" applyNumberFormat="true" applyFont="true" applyFill="true" applyBorder="true" applyAlignment="true">
      <alignment horizontal="center" vertical="center"/>
    </xf>
    <xf numFmtId="169" fontId="117" fillId="28" borderId="78" xfId="40250" applyNumberFormat="true" applyFont="true" applyFill="true" applyBorder="true" applyAlignment="true">
      <alignment horizontal="center" vertical="center"/>
    </xf>
    <xf numFmtId="169" fontId="117" fillId="28" borderId="113" xfId="40286" applyNumberFormat="true" applyFont="true" applyFill="true" applyBorder="true" applyAlignment="true">
      <alignment horizontal="center" vertical="center"/>
    </xf>
    <xf numFmtId="169" fontId="117" fillId="28" borderId="78" xfId="40298" applyNumberFormat="true" applyFont="true" applyFill="true" applyBorder="true" applyAlignment="true">
      <alignment horizontal="center" vertical="center"/>
    </xf>
    <xf numFmtId="169" fontId="117" fillId="28" borderId="127" xfId="40072" applyNumberFormat="true" applyFont="true" applyFill="true" applyBorder="true" applyAlignment="true">
      <alignment horizontal="center" vertical="center"/>
    </xf>
    <xf numFmtId="169" fontId="117" fillId="28" borderId="87" xfId="40072" applyNumberFormat="true" applyFont="true" applyFill="true" applyBorder="true" applyAlignment="true">
      <alignment horizontal="center" vertical="center"/>
    </xf>
    <xf numFmtId="169" fontId="117" fillId="28" borderId="117" xfId="39988" applyNumberFormat="true" applyFont="true" applyFill="true" applyBorder="true" applyAlignment="true">
      <alignment horizontal="center" vertical="center"/>
    </xf>
    <xf numFmtId="169" fontId="117" fillId="28" borderId="64" xfId="40000" applyNumberFormat="true" applyFont="true" applyFill="true" applyBorder="true" applyAlignment="true">
      <alignment horizontal="center" vertical="center"/>
    </xf>
    <xf numFmtId="169" fontId="117" fillId="28" borderId="87" xfId="40012" applyNumberFormat="true" applyFont="true" applyFill="true" applyBorder="true" applyAlignment="true">
      <alignment horizontal="center" vertical="center"/>
    </xf>
    <xf numFmtId="169" fontId="117" fillId="28" borderId="117" xfId="40048" applyNumberFormat="true" applyFont="true" applyFill="true" applyBorder="true" applyAlignment="true">
      <alignment horizontal="center" vertical="center"/>
    </xf>
    <xf numFmtId="169" fontId="117" fillId="28" borderId="64" xfId="40060" applyNumberFormat="true" applyFont="true" applyFill="true" applyBorder="true" applyAlignment="true">
      <alignment horizontal="center" vertical="center"/>
    </xf>
    <xf numFmtId="169" fontId="117" fillId="28" borderId="117" xfId="40168" applyNumberFormat="true" applyFont="true" applyFill="true" applyBorder="true" applyAlignment="true">
      <alignment horizontal="center" vertical="center"/>
    </xf>
    <xf numFmtId="169" fontId="117" fillId="28" borderId="64" xfId="40180" applyNumberFormat="true" applyFont="true" applyFill="true" applyBorder="true" applyAlignment="true">
      <alignment horizontal="center" vertical="center"/>
    </xf>
    <xf numFmtId="169" fontId="117" fillId="28" borderId="87" xfId="40192" applyNumberFormat="true" applyFont="true" applyFill="true" applyBorder="true" applyAlignment="true">
      <alignment horizontal="center" vertical="center"/>
    </xf>
    <xf numFmtId="169" fontId="117" fillId="28" borderId="64" xfId="40240" applyNumberFormat="true" applyFont="true" applyFill="true" applyBorder="true" applyAlignment="true">
      <alignment horizontal="center" vertical="center"/>
    </xf>
    <xf numFmtId="169" fontId="117" fillId="28" borderId="64" xfId="40252" applyNumberFormat="true" applyFont="true" applyFill="true" applyBorder="true" applyAlignment="true">
      <alignment horizontal="center" vertical="center"/>
    </xf>
    <xf numFmtId="169" fontId="117" fillId="28" borderId="117" xfId="40288" applyNumberFormat="true" applyFont="true" applyFill="true" applyBorder="true" applyAlignment="true">
      <alignment horizontal="center" vertical="center"/>
    </xf>
    <xf numFmtId="169" fontId="117" fillId="28" borderId="64" xfId="40300" applyNumberFormat="true" applyFont="true" applyFill="true" applyBorder="true" applyAlignment="true">
      <alignment horizontal="center" vertical="center"/>
    </xf>
    <xf numFmtId="169" fontId="117" fillId="28" borderId="62" xfId="40416" applyNumberFormat="true" applyFont="true" applyFill="true" applyBorder="true" applyAlignment="true">
      <alignment horizontal="center" vertical="center"/>
    </xf>
    <xf numFmtId="169" fontId="117" fillId="28" borderId="64" xfId="40428" applyNumberFormat="true" applyFont="true" applyFill="true" applyBorder="true" applyAlignment="true">
      <alignment horizontal="center" vertical="center"/>
    </xf>
    <xf numFmtId="169" fontId="117" fillId="28" borderId="87" xfId="40440" applyNumberFormat="true" applyFont="true" applyFill="true" applyBorder="true" applyAlignment="true">
      <alignment horizontal="center" vertical="center"/>
    </xf>
    <xf numFmtId="168" fontId="117" fillId="28" borderId="77" xfId="39991" applyNumberFormat="true" applyFont="true" applyFill="true" applyBorder="true" applyAlignment="true">
      <alignment horizontal="center" vertical="center"/>
    </xf>
    <xf numFmtId="168" fontId="117" fillId="28" borderId="78" xfId="40003" applyNumberFormat="true" applyFont="true" applyFill="true" applyBorder="true" applyAlignment="true">
      <alignment horizontal="center" vertical="center"/>
    </xf>
    <xf numFmtId="168" fontId="117" fillId="28" borderId="85" xfId="40015" applyNumberFormat="true" applyFont="true" applyFill="true" applyBorder="true" applyAlignment="true">
      <alignment horizontal="center" vertical="center"/>
    </xf>
    <xf numFmtId="168" fontId="117" fillId="28" borderId="77" xfId="40051" applyNumberFormat="true" applyFont="true" applyFill="true" applyBorder="true" applyAlignment="true">
      <alignment horizontal="center" vertical="center"/>
    </xf>
    <xf numFmtId="168" fontId="117" fillId="28" borderId="78" xfId="40063" applyNumberFormat="true" applyFont="true" applyFill="true" applyBorder="true" applyAlignment="true">
      <alignment horizontal="center" vertical="center"/>
    </xf>
    <xf numFmtId="168" fontId="117" fillId="28" borderId="79" xfId="40075" applyNumberFormat="true" applyFont="true" applyFill="true" applyBorder="true" applyAlignment="true">
      <alignment horizontal="center" vertical="center"/>
    </xf>
    <xf numFmtId="168" fontId="117" fillId="28" borderId="77" xfId="40171" applyNumberFormat="true" applyFont="true" applyFill="true" applyBorder="true" applyAlignment="true">
      <alignment horizontal="center" vertical="center"/>
    </xf>
    <xf numFmtId="168" fontId="117" fillId="28" borderId="78" xfId="40183" applyNumberFormat="true" applyFont="true" applyFill="true" applyBorder="true" applyAlignment="true">
      <alignment horizontal="center" vertical="center"/>
    </xf>
    <xf numFmtId="168" fontId="117" fillId="28" borderId="85" xfId="40195" applyNumberFormat="true" applyFont="true" applyFill="true" applyBorder="true" applyAlignment="true">
      <alignment horizontal="center" vertical="center"/>
    </xf>
    <xf numFmtId="168" fontId="117" fillId="28" borderId="78" xfId="40243" applyNumberFormat="true" applyFont="true" applyFill="true" applyBorder="true" applyAlignment="true">
      <alignment horizontal="center" vertical="center"/>
    </xf>
    <xf numFmtId="168" fontId="117" fillId="28" borderId="78" xfId="40255" applyNumberFormat="true" applyFont="true" applyFill="true" applyBorder="true" applyAlignment="true">
      <alignment horizontal="center" vertical="center"/>
    </xf>
    <xf numFmtId="168" fontId="117" fillId="28" borderId="77" xfId="40291" applyNumberFormat="true" applyFont="true" applyFill="true" applyBorder="true" applyAlignment="true">
      <alignment horizontal="center" vertical="center"/>
    </xf>
    <xf numFmtId="168" fontId="117" fillId="28" borderId="78" xfId="40303" applyNumberFormat="true" applyFont="true" applyFill="true" applyBorder="true" applyAlignment="true">
      <alignment horizontal="center" vertical="center"/>
    </xf>
    <xf numFmtId="168" fontId="117" fillId="28" borderId="77" xfId="40419" applyNumberFormat="true" applyFont="true" applyFill="true" applyBorder="true" applyAlignment="true">
      <alignment horizontal="center" vertical="center"/>
    </xf>
    <xf numFmtId="168" fontId="117" fillId="28" borderId="78" xfId="40431" applyNumberFormat="true" applyFont="true" applyFill="true" applyBorder="true" applyAlignment="true">
      <alignment horizontal="center" vertical="center"/>
    </xf>
    <xf numFmtId="168" fontId="117" fillId="28" borderId="85" xfId="40443" applyNumberFormat="true" applyFont="true" applyFill="true" applyBorder="true" applyAlignment="true">
      <alignment horizontal="center" vertical="center"/>
    </xf>
    <xf numFmtId="168" fontId="117" fillId="28" borderId="61" xfId="39992" applyNumberFormat="true" applyFont="true" applyFill="true" applyBorder="true" applyAlignment="true">
      <alignment horizontal="center" vertical="center"/>
    </xf>
    <xf numFmtId="168" fontId="117" fillId="28" borderId="56" xfId="40004" applyNumberFormat="true" applyFont="true" applyFill="true" applyBorder="true" applyAlignment="true">
      <alignment horizontal="center" vertical="center"/>
    </xf>
    <xf numFmtId="168" fontId="117" fillId="28" borderId="86" xfId="40016" applyNumberFormat="true" applyFont="true" applyFill="true" applyBorder="true" applyAlignment="true">
      <alignment horizontal="center" vertical="center"/>
    </xf>
    <xf numFmtId="168" fontId="117" fillId="28" borderId="61" xfId="40052" applyNumberFormat="true" applyFont="true" applyFill="true" applyBorder="true" applyAlignment="true">
      <alignment horizontal="center" vertical="center"/>
    </xf>
    <xf numFmtId="168" fontId="117" fillId="28" borderId="56" xfId="40064" applyNumberFormat="true" applyFont="true" applyFill="true" applyBorder="true" applyAlignment="true">
      <alignment horizontal="center" vertical="center"/>
    </xf>
    <xf numFmtId="168" fontId="117" fillId="28" borderId="65" xfId="40076" applyNumberFormat="true" applyFont="true" applyFill="true" applyBorder="true" applyAlignment="true">
      <alignment horizontal="center" vertical="center"/>
    </xf>
    <xf numFmtId="168" fontId="117" fillId="28" borderId="61" xfId="40172" applyNumberFormat="true" applyFont="true" applyFill="true" applyBorder="true" applyAlignment="true">
      <alignment horizontal="center" vertical="center"/>
    </xf>
    <xf numFmtId="168" fontId="117" fillId="28" borderId="56" xfId="40184" applyNumberFormat="true" applyFont="true" applyFill="true" applyBorder="true" applyAlignment="true">
      <alignment horizontal="center" vertical="center"/>
    </xf>
    <xf numFmtId="168" fontId="117" fillId="28" borderId="86" xfId="40196" applyNumberFormat="true" applyFont="true" applyFill="true" applyBorder="true" applyAlignment="true">
      <alignment horizontal="center" vertical="center"/>
    </xf>
    <xf numFmtId="168" fontId="117" fillId="28" borderId="56" xfId="40244" applyNumberFormat="true" applyFont="true" applyFill="true" applyBorder="true" applyAlignment="true">
      <alignment horizontal="center" vertical="center"/>
    </xf>
    <xf numFmtId="168" fontId="117" fillId="28" borderId="56" xfId="40256" applyNumberFormat="true" applyFont="true" applyFill="true" applyBorder="true" applyAlignment="true">
      <alignment horizontal="center" vertical="center"/>
    </xf>
    <xf numFmtId="168" fontId="117" fillId="28" borderId="61" xfId="40292" applyNumberFormat="true" applyFont="true" applyFill="true" applyBorder="true" applyAlignment="true">
      <alignment horizontal="center" vertical="center"/>
    </xf>
    <xf numFmtId="168" fontId="117" fillId="28" borderId="56" xfId="40304" applyNumberFormat="true" applyFont="true" applyFill="true" applyBorder="true" applyAlignment="true">
      <alignment horizontal="center" vertical="center"/>
    </xf>
    <xf numFmtId="168" fontId="117" fillId="28" borderId="61" xfId="40420" applyNumberFormat="true" applyFont="true" applyFill="true" applyBorder="true" applyAlignment="true">
      <alignment horizontal="center" vertical="center"/>
    </xf>
    <xf numFmtId="168" fontId="117" fillId="28" borderId="56" xfId="40432" applyNumberFormat="true" applyFont="true" applyFill="true" applyBorder="true" applyAlignment="true">
      <alignment horizontal="center" vertical="center"/>
    </xf>
    <xf numFmtId="168" fontId="117" fillId="28" borderId="86" xfId="40444" applyNumberFormat="true" applyFont="true" applyFill="true" applyBorder="true" applyAlignment="true">
      <alignment horizontal="center" vertical="center"/>
    </xf>
    <xf numFmtId="168" fontId="117" fillId="28" borderId="92" xfId="39993" applyNumberFormat="true" applyFont="true" applyFill="true" applyBorder="true" applyAlignment="true">
      <alignment horizontal="center" vertical="center"/>
    </xf>
    <xf numFmtId="168" fontId="117" fillId="28" borderId="93" xfId="40005" applyNumberFormat="true" applyFont="true" applyFill="true" applyBorder="true" applyAlignment="true">
      <alignment horizontal="center" vertical="center"/>
    </xf>
    <xf numFmtId="168" fontId="117" fillId="28" borderId="98" xfId="40017" applyNumberFormat="true" applyFont="true" applyFill="true" applyBorder="true" applyAlignment="true">
      <alignment horizontal="center" vertical="center"/>
    </xf>
    <xf numFmtId="168" fontId="117" fillId="28" borderId="92" xfId="40053" applyNumberFormat="true" applyFont="true" applyFill="true" applyBorder="true" applyAlignment="true">
      <alignment horizontal="center" vertical="center"/>
    </xf>
    <xf numFmtId="168" fontId="117" fillId="28" borderId="93" xfId="40065" applyNumberFormat="true" applyFont="true" applyFill="true" applyBorder="true" applyAlignment="true">
      <alignment horizontal="center" vertical="center"/>
    </xf>
    <xf numFmtId="168" fontId="117" fillId="28" borderId="94" xfId="40077" applyNumberFormat="true" applyFont="true" applyFill="true" applyBorder="true" applyAlignment="true">
      <alignment horizontal="center" vertical="center"/>
    </xf>
    <xf numFmtId="168" fontId="117" fillId="28" borderId="92" xfId="40173" applyNumberFormat="true" applyFont="true" applyFill="true" applyBorder="true" applyAlignment="true">
      <alignment horizontal="center" vertical="center"/>
    </xf>
    <xf numFmtId="168" fontId="117" fillId="28" borderId="93" xfId="40185" applyNumberFormat="true" applyFont="true" applyFill="true" applyBorder="true" applyAlignment="true">
      <alignment horizontal="center" vertical="center"/>
    </xf>
    <xf numFmtId="168" fontId="117" fillId="28" borderId="98" xfId="40197" applyNumberFormat="true" applyFont="true" applyFill="true" applyBorder="true" applyAlignment="true">
      <alignment horizontal="center" vertical="center"/>
    </xf>
    <xf numFmtId="168" fontId="117" fillId="28" borderId="93" xfId="40245" applyNumberFormat="true" applyFont="true" applyFill="true" applyBorder="true" applyAlignment="true">
      <alignment horizontal="center" vertical="center"/>
    </xf>
    <xf numFmtId="168" fontId="117" fillId="28" borderId="93" xfId="40257" applyNumberFormat="true" applyFont="true" applyFill="true" applyBorder="true" applyAlignment="true">
      <alignment horizontal="center" vertical="center"/>
    </xf>
    <xf numFmtId="168" fontId="117" fillId="28" borderId="92" xfId="40293" applyNumberFormat="true" applyFont="true" applyFill="true" applyBorder="true" applyAlignment="true">
      <alignment horizontal="center" vertical="center"/>
    </xf>
    <xf numFmtId="168" fontId="117" fillId="28" borderId="93" xfId="40305" applyNumberFormat="true" applyFont="true" applyFill="true" applyBorder="true" applyAlignment="true">
      <alignment horizontal="center" vertical="center"/>
    </xf>
    <xf numFmtId="168" fontId="117" fillId="28" borderId="92" xfId="40421" applyNumberFormat="true" applyFont="true" applyFill="true" applyBorder="true" applyAlignment="true">
      <alignment horizontal="center" vertical="center"/>
    </xf>
    <xf numFmtId="168" fontId="117" fillId="28" borderId="93" xfId="40433" applyNumberFormat="true" applyFont="true" applyFill="true" applyBorder="true" applyAlignment="true">
      <alignment horizontal="center" vertical="center"/>
    </xf>
    <xf numFmtId="168" fontId="117" fillId="28" borderId="98" xfId="40445" applyNumberFormat="true" applyFont="true" applyFill="true" applyBorder="true" applyAlignment="true">
      <alignment horizontal="center" vertical="center"/>
    </xf>
    <xf numFmtId="168" fontId="117" fillId="28" borderId="77" xfId="39992" applyNumberFormat="true" applyFont="true" applyFill="true" applyBorder="true" applyAlignment="true">
      <alignment horizontal="center" vertical="center"/>
    </xf>
    <xf numFmtId="168" fontId="117" fillId="28" borderId="78" xfId="40004" applyNumberFormat="true" applyFont="true" applyFill="true" applyBorder="true" applyAlignment="true">
      <alignment horizontal="center" vertical="center"/>
    </xf>
    <xf numFmtId="168" fontId="117" fillId="28" borderId="85" xfId="40016" applyNumberFormat="true" applyFont="true" applyFill="true" applyBorder="true" applyAlignment="true">
      <alignment horizontal="center" vertical="center"/>
    </xf>
    <xf numFmtId="168" fontId="117" fillId="28" borderId="77" xfId="40052" applyNumberFormat="true" applyFont="true" applyFill="true" applyBorder="true" applyAlignment="true">
      <alignment horizontal="center" vertical="center"/>
    </xf>
    <xf numFmtId="168" fontId="117" fillId="28" borderId="78" xfId="40064" applyNumberFormat="true" applyFont="true" applyFill="true" applyBorder="true" applyAlignment="true">
      <alignment horizontal="center" vertical="center"/>
    </xf>
    <xf numFmtId="168" fontId="117" fillId="28" borderId="79" xfId="40076" applyNumberFormat="true" applyFont="true" applyFill="true" applyBorder="true" applyAlignment="true">
      <alignment horizontal="center" vertical="center"/>
    </xf>
    <xf numFmtId="168" fontId="117" fillId="28" borderId="77" xfId="40172" applyNumberFormat="true" applyFont="true" applyFill="true" applyBorder="true" applyAlignment="true">
      <alignment horizontal="center" vertical="center"/>
    </xf>
    <xf numFmtId="168" fontId="117" fillId="28" borderId="78" xfId="40184" applyNumberFormat="true" applyFont="true" applyFill="true" applyBorder="true" applyAlignment="true">
      <alignment horizontal="center" vertical="center"/>
    </xf>
    <xf numFmtId="168" fontId="117" fillId="28" borderId="85" xfId="40196" applyNumberFormat="true" applyFont="true" applyFill="true" applyBorder="true" applyAlignment="true">
      <alignment horizontal="center" vertical="center"/>
    </xf>
    <xf numFmtId="168" fontId="117" fillId="28" borderId="78" xfId="40244" applyNumberFormat="true" applyFont="true" applyFill="true" applyBorder="true" applyAlignment="true">
      <alignment horizontal="center" vertical="center"/>
    </xf>
    <xf numFmtId="168" fontId="117" fillId="28" borderId="78" xfId="40256" applyNumberFormat="true" applyFont="true" applyFill="true" applyBorder="true" applyAlignment="true">
      <alignment horizontal="center" vertical="center"/>
    </xf>
    <xf numFmtId="168" fontId="117" fillId="28" borderId="77" xfId="40292" applyNumberFormat="true" applyFont="true" applyFill="true" applyBorder="true" applyAlignment="true">
      <alignment horizontal="center" vertical="center"/>
    </xf>
    <xf numFmtId="168" fontId="117" fillId="28" borderId="78" xfId="40304" applyNumberFormat="true" applyFont="true" applyFill="true" applyBorder="true" applyAlignment="true">
      <alignment horizontal="center" vertical="center"/>
    </xf>
    <xf numFmtId="168" fontId="117" fillId="28" borderId="77" xfId="40420" applyNumberFormat="true" applyFont="true" applyFill="true" applyBorder="true" applyAlignment="true">
      <alignment horizontal="center" vertical="center"/>
    </xf>
    <xf numFmtId="168" fontId="117" fillId="28" borderId="78" xfId="40432" applyNumberFormat="true" applyFont="true" applyFill="true" applyBorder="true" applyAlignment="true">
      <alignment horizontal="center" vertical="center"/>
    </xf>
    <xf numFmtId="168" fontId="117" fillId="28" borderId="85" xfId="40444" applyNumberFormat="true" applyFont="true" applyFill="true" applyBorder="true" applyAlignment="true">
      <alignment horizontal="center" vertical="center"/>
    </xf>
    <xf numFmtId="168" fontId="117" fillId="28" borderId="129" xfId="40077" applyNumberFormat="true" applyFont="true" applyFill="true" applyBorder="true" applyAlignment="true">
      <alignment horizontal="center" vertical="center"/>
    </xf>
    <xf numFmtId="168" fontId="117" fillId="28" borderId="66" xfId="40077" applyNumberFormat="true" applyFont="true" applyFill="true" applyBorder="true" applyAlignment="true">
      <alignment horizontal="center" vertical="center"/>
    </xf>
    <xf numFmtId="168" fontId="117" fillId="28" borderId="62" xfId="39994" applyNumberFormat="true" applyFont="true" applyFill="true" applyBorder="true" applyAlignment="true">
      <alignment horizontal="center" vertical="center"/>
    </xf>
    <xf numFmtId="168" fontId="117" fillId="28" borderId="64" xfId="40006" applyNumberFormat="true" applyFont="true" applyFill="true" applyBorder="true" applyAlignment="true">
      <alignment horizontal="center" vertical="center"/>
    </xf>
    <xf numFmtId="168" fontId="117" fillId="28" borderId="87" xfId="40018" applyNumberFormat="true" applyFont="true" applyFill="true" applyBorder="true" applyAlignment="true">
      <alignment horizontal="center" vertical="center"/>
    </xf>
    <xf numFmtId="168" fontId="117" fillId="28" borderId="62" xfId="40054" applyNumberFormat="true" applyFont="true" applyFill="true" applyBorder="true" applyAlignment="true">
      <alignment horizontal="center" vertical="center"/>
    </xf>
    <xf numFmtId="168" fontId="117" fillId="28" borderId="64" xfId="40066" applyNumberFormat="true" applyFont="true" applyFill="true" applyBorder="true" applyAlignment="true">
      <alignment horizontal="center" vertical="center"/>
    </xf>
    <xf numFmtId="168" fontId="117" fillId="28" borderId="62" xfId="40174" applyNumberFormat="true" applyFont="true" applyFill="true" applyBorder="true" applyAlignment="true">
      <alignment horizontal="center" vertical="center"/>
    </xf>
    <xf numFmtId="168" fontId="117" fillId="28" borderId="64" xfId="40186" applyNumberFormat="true" applyFont="true" applyFill="true" applyBorder="true" applyAlignment="true">
      <alignment horizontal="center" vertical="center"/>
    </xf>
    <xf numFmtId="168" fontId="117" fillId="28" borderId="87" xfId="40198" applyNumberFormat="true" applyFont="true" applyFill="true" applyBorder="true" applyAlignment="true">
      <alignment horizontal="center" vertical="center"/>
    </xf>
    <xf numFmtId="168" fontId="117" fillId="28" borderId="64" xfId="40246" applyNumberFormat="true" applyFont="true" applyFill="true" applyBorder="true" applyAlignment="true">
      <alignment horizontal="center" vertical="center"/>
    </xf>
    <xf numFmtId="168" fontId="117" fillId="28" borderId="64" xfId="40258" applyNumberFormat="true" applyFont="true" applyFill="true" applyBorder="true" applyAlignment="true">
      <alignment horizontal="center" vertical="center"/>
    </xf>
    <xf numFmtId="168" fontId="117" fillId="28" borderId="62" xfId="40294" applyNumberFormat="true" applyFont="true" applyFill="true" applyBorder="true" applyAlignment="true">
      <alignment horizontal="center" vertical="center"/>
    </xf>
    <xf numFmtId="168" fontId="117" fillId="28" borderId="64" xfId="40306" applyNumberFormat="true" applyFont="true" applyFill="true" applyBorder="true" applyAlignment="true">
      <alignment horizontal="center" vertical="center"/>
    </xf>
    <xf numFmtId="168" fontId="117" fillId="28" borderId="62" xfId="40422" applyNumberFormat="true" applyFont="true" applyFill="true" applyBorder="true" applyAlignment="true">
      <alignment horizontal="center" vertical="center"/>
    </xf>
    <xf numFmtId="168" fontId="117" fillId="28" borderId="64" xfId="40434" applyNumberFormat="true" applyFont="true" applyFill="true" applyBorder="true" applyAlignment="true">
      <alignment horizontal="center" vertical="center"/>
    </xf>
    <xf numFmtId="168" fontId="117" fillId="28" borderId="87" xfId="40446" applyNumberFormat="true" applyFont="true" applyFill="true" applyBorder="true" applyAlignment="true">
      <alignment horizontal="center" vertical="center"/>
    </xf>
    <xf numFmtId="168" fontId="117" fillId="28" borderId="66" xfId="40078" applyNumberFormat="true" applyFont="true" applyFill="true" applyBorder="true" applyAlignment="true">
      <alignment horizontal="center" vertical="center"/>
    </xf>
    <xf numFmtId="0" fontId="0" fillId="0" borderId="11" xfId="0" applyBorder="true" applyAlignment="true">
      <alignment vertical="center"/>
    </xf>
    <xf numFmtId="169" fontId="117" fillId="28" borderId="82" xfId="40237" applyNumberFormat="true" applyFont="true" applyFill="true" applyBorder="true" applyAlignment="true">
      <alignment horizontal="center" vertical="center"/>
    </xf>
    <xf numFmtId="169" fontId="117" fillId="28" borderId="72" xfId="40238" applyNumberFormat="true" applyFont="true" applyFill="true" applyBorder="true" applyAlignment="true">
      <alignment horizontal="center" vertical="center"/>
    </xf>
    <xf numFmtId="169" fontId="117" fillId="28" borderId="99" xfId="40239" applyNumberFormat="true" applyFont="true" applyFill="true" applyBorder="true" applyAlignment="true">
      <alignment horizontal="center" vertical="center"/>
    </xf>
    <xf numFmtId="169" fontId="117" fillId="28" borderId="71" xfId="40238" applyNumberFormat="true" applyFont="true" applyFill="true" applyBorder="true" applyAlignment="true">
      <alignment horizontal="center" vertical="center"/>
    </xf>
    <xf numFmtId="169" fontId="117" fillId="28" borderId="73" xfId="40239" applyNumberFormat="true" applyFont="true" applyFill="true" applyBorder="true" applyAlignment="true">
      <alignment horizontal="center" vertical="center"/>
    </xf>
    <xf numFmtId="169" fontId="117" fillId="28" borderId="82" xfId="40238" applyNumberFormat="true" applyFont="true" applyFill="true" applyBorder="true" applyAlignment="true">
      <alignment horizontal="center" vertical="center"/>
    </xf>
    <xf numFmtId="169" fontId="117" fillId="28" borderId="73" xfId="40240" applyNumberFormat="true" applyFont="true" applyFill="true" applyBorder="true" applyAlignment="true">
      <alignment horizontal="center" vertical="center"/>
    </xf>
    <xf numFmtId="0" fontId="117" fillId="3" borderId="1" xfId="39963" applyFont="true" applyBorder="true" applyAlignment="true">
      <alignment horizontal="center" vertical="center"/>
    </xf>
    <xf numFmtId="0" fontId="117" fillId="3" borderId="1" xfId="40023" applyFont="true" applyBorder="true" applyAlignment="true">
      <alignment horizontal="center" vertical="center"/>
    </xf>
    <xf numFmtId="0" fontId="117" fillId="3" borderId="1" xfId="40083" applyFont="true" applyBorder="true" applyAlignment="true">
      <alignment horizontal="center" vertical="center"/>
    </xf>
    <xf numFmtId="0" fontId="117" fillId="3" borderId="1" xfId="40143" applyFont="true" applyBorder="true" applyAlignment="true">
      <alignment horizontal="center" vertical="center"/>
    </xf>
    <xf numFmtId="0" fontId="117" fillId="3" borderId="1" xfId="40203" applyFont="true" applyBorder="true" applyAlignment="true">
      <alignment horizontal="center" vertical="center"/>
    </xf>
    <xf numFmtId="0" fontId="117" fillId="3" borderId="1" xfId="40263" applyFont="true" applyBorder="true" applyAlignment="true">
      <alignment horizontal="center" vertical="center"/>
    </xf>
    <xf numFmtId="0" fontId="117" fillId="3" borderId="3" xfId="40397" applyFont="true" applyBorder="true" applyAlignment="true">
      <alignment horizontal="center" vertical="center"/>
    </xf>
    <xf numFmtId="0" fontId="117" fillId="3" borderId="1" xfId="40397" applyFont="true" applyBorder="true" applyAlignment="true">
      <alignment horizontal="center" vertical="center"/>
    </xf>
    <xf numFmtId="0" fontId="117" fillId="3" borderId="1" xfId="40329" applyFont="true" applyBorder="true" applyAlignment="true">
      <alignment horizontal="center" vertical="center"/>
    </xf>
    <xf numFmtId="0" fontId="117" fillId="3" borderId="1" xfId="40269" applyFont="true" applyBorder="true" applyAlignment="true">
      <alignment horizontal="center" vertical="center"/>
    </xf>
    <xf numFmtId="0" fontId="117" fillId="3" borderId="1" xfId="40209" applyFont="true" applyBorder="true" applyAlignment="true">
      <alignment horizontal="center" vertical="center"/>
    </xf>
    <xf numFmtId="0" fontId="117" fillId="3" borderId="1" xfId="40149" applyFont="true" applyBorder="true" applyAlignment="true">
      <alignment horizontal="center" vertical="center"/>
    </xf>
    <xf numFmtId="0" fontId="117" fillId="3" borderId="3" xfId="40089" applyFont="true" applyBorder="true" applyAlignment="true">
      <alignment horizontal="center" vertical="center"/>
    </xf>
    <xf numFmtId="0" fontId="117" fillId="3" borderId="1" xfId="40029" applyFont="true" applyBorder="true" applyAlignment="true">
      <alignment horizontal="center" vertical="center"/>
    </xf>
    <xf numFmtId="0" fontId="117" fillId="3" borderId="1" xfId="39969" applyFont="true" applyBorder="true" applyAlignment="true">
      <alignment horizontal="center" vertical="center"/>
    </xf>
    <xf numFmtId="0" fontId="26" fillId="27" borderId="10" xfId="19344" applyFill="true" applyAlignment="true">
      <alignment horizontal="center" wrapText="true"/>
    </xf>
    <xf numFmtId="0" fontId="181" fillId="27" borderId="10" xfId="19344" applyFont="true" applyFill="true" applyAlignment="true">
      <alignment horizontal="center" wrapText="true"/>
    </xf>
    <xf numFmtId="0" fontId="182" fillId="27" borderId="10" xfId="19344" applyFont="true" applyFill="true" applyAlignment="true">
      <alignment horizontal="center" wrapText="true"/>
    </xf>
    <xf numFmtId="0" fontId="26" fillId="3" borderId="10" xfId="19344" applyAlignment="true">
      <alignment wrapText="true"/>
    </xf>
    <xf numFmtId="0" fontId="26" fillId="3" borderId="10" xfId="19344"/>
    <xf numFmtId="0" fontId="26" fillId="15" borderId="10" xfId="19344" applyFill="true"/>
    <xf numFmtId="0" fontId="26" fillId="27" borderId="10" xfId="19344" applyFill="true" applyAlignment="true">
      <alignment horizontal="center" vertical="center"/>
    </xf>
    <xf numFmtId="0" fontId="153" fillId="3" borderId="57" xfId="45112" applyFont="true" applyBorder="true" applyAlignment="true">
      <alignment horizontal="center" wrapText="true"/>
    </xf>
    <xf numFmtId="0" fontId="153" fillId="26" borderId="58" xfId="45113" applyFont="true" applyFill="true" applyBorder="true" applyAlignment="true">
      <alignment horizontal="left" vertical="top" wrapText="true"/>
    </xf>
    <xf numFmtId="0" fontId="153" fillId="26" borderId="58" xfId="45114" applyFont="true" applyFill="true" applyBorder="true" applyAlignment="true">
      <alignment horizontal="left" vertical="top" wrapText="true"/>
    </xf>
    <xf numFmtId="168" fontId="152" fillId="3" borderId="58" xfId="45115" applyNumberFormat="true" applyFont="true" applyBorder="true" applyAlignment="true">
      <alignment horizontal="right" vertical="top"/>
    </xf>
    <xf numFmtId="0" fontId="153" fillId="26" borderId="59" xfId="45116" applyFont="true" applyFill="true" applyBorder="true" applyAlignment="true">
      <alignment horizontal="left" vertical="top" wrapText="true"/>
    </xf>
    <xf numFmtId="0" fontId="153" fillId="26" borderId="59" xfId="45117" applyFont="true" applyFill="true" applyBorder="true" applyAlignment="true">
      <alignment horizontal="left" vertical="top" wrapText="true"/>
    </xf>
    <xf numFmtId="168" fontId="152" fillId="3" borderId="59" xfId="45118" applyNumberFormat="true" applyFont="true" applyBorder="true" applyAlignment="true">
      <alignment horizontal="right" vertical="top"/>
    </xf>
    <xf numFmtId="0" fontId="153" fillId="26" borderId="60" xfId="45120" applyFont="true" applyFill="true" applyBorder="true" applyAlignment="true">
      <alignment horizontal="left" vertical="top" wrapText="true"/>
    </xf>
    <xf numFmtId="168" fontId="152" fillId="3" borderId="60" xfId="45121" applyNumberFormat="true" applyFont="true" applyBorder="true" applyAlignment="true">
      <alignment horizontal="right" vertical="top"/>
    </xf>
    <xf numFmtId="0" fontId="184" fillId="15" borderId="10" xfId="19444" applyFont="true" applyFill="true" applyAlignment="true">
      <alignment horizontal="center" vertical="center" wrapText="true"/>
    </xf>
    <xf numFmtId="0" fontId="184" fillId="15" borderId="10" xfId="19442" applyFont="true" applyFill="true" applyAlignment="true">
      <alignment horizontal="center" vertical="center"/>
    </xf>
    <xf numFmtId="0" fontId="184" fillId="15" borderId="10" xfId="19443" applyFont="true" applyFill="true" applyAlignment="true">
      <alignment horizontal="center" vertical="center" wrapText="true"/>
    </xf>
    <xf numFmtId="0" fontId="184" fillId="15" borderId="10" xfId="19466" applyFont="true" applyFill="true" applyAlignment="true">
      <alignment horizontal="center" vertical="center" wrapText="true"/>
    </xf>
    <xf numFmtId="0" fontId="184" fillId="15" borderId="10" xfId="19464" applyFont="true" applyFill="true" applyAlignment="true">
      <alignment horizontal="center" vertical="center"/>
    </xf>
    <xf numFmtId="0" fontId="184" fillId="15" borderId="10" xfId="19464" applyFont="true" applyFill="true" applyAlignment="true">
      <alignment horizontal="center" vertical="center" wrapText="true"/>
    </xf>
    <xf numFmtId="0" fontId="184" fillId="15" borderId="10" xfId="19465" applyFont="true" applyFill="true" applyAlignment="true">
      <alignment horizontal="center" vertical="center" wrapText="true"/>
    </xf>
    <xf numFmtId="0" fontId="153" fillId="3" borderId="10" xfId="45125" applyFont="true" applyAlignment="true">
      <alignment horizontal="center" wrapText="true"/>
    </xf>
    <xf numFmtId="0" fontId="153" fillId="3" borderId="10" xfId="45126" applyFont="true" applyAlignment="true">
      <alignment horizontal="center" wrapText="true"/>
    </xf>
    <xf numFmtId="0" fontId="153" fillId="3" borderId="10" xfId="45127" applyFont="true" applyAlignment="true">
      <alignment horizontal="center" wrapText="true"/>
    </xf>
    <xf numFmtId="0" fontId="153" fillId="3" borderId="57" xfId="45128" applyFont="true" applyBorder="true" applyAlignment="true">
      <alignment horizontal="center"/>
    </xf>
    <xf numFmtId="0" fontId="153" fillId="3" borderId="57" xfId="45129" applyFont="true" applyBorder="true" applyAlignment="true">
      <alignment horizontal="center"/>
    </xf>
    <xf numFmtId="0" fontId="153" fillId="3" borderId="57" xfId="45130" applyFont="true" applyBorder="true" applyAlignment="true">
      <alignment horizontal="center"/>
    </xf>
    <xf numFmtId="0" fontId="26" fillId="15" borderId="10" xfId="19344" applyFill="true" applyAlignment="true">
      <alignment vertical="center"/>
    </xf>
    <xf numFmtId="0" fontId="153" fillId="3" borderId="57" xfId="45361" applyFont="true" applyBorder="true" applyAlignment="true">
      <alignment horizontal="center" wrapText="true"/>
    </xf>
    <xf numFmtId="0" fontId="153" fillId="26" borderId="58" xfId="45362" applyFont="true" applyFill="true" applyBorder="true" applyAlignment="true">
      <alignment horizontal="left" vertical="top" wrapText="true"/>
    </xf>
    <xf numFmtId="0" fontId="153" fillId="26" borderId="58" xfId="45363" applyFont="true" applyFill="true" applyBorder="true" applyAlignment="true">
      <alignment horizontal="left" vertical="top" wrapText="true"/>
    </xf>
    <xf numFmtId="168" fontId="152" fillId="3" borderId="58" xfId="45364" applyNumberFormat="true" applyFont="true" applyBorder="true" applyAlignment="true">
      <alignment horizontal="right" vertical="top"/>
    </xf>
    <xf numFmtId="0" fontId="153" fillId="26" borderId="59" xfId="45365" applyFont="true" applyFill="true" applyBorder="true" applyAlignment="true">
      <alignment horizontal="left" vertical="top" wrapText="true"/>
    </xf>
    <xf numFmtId="0" fontId="153" fillId="26" borderId="59" xfId="45366" applyFont="true" applyFill="true" applyBorder="true" applyAlignment="true">
      <alignment horizontal="left" vertical="top" wrapText="true"/>
    </xf>
    <xf numFmtId="168" fontId="152" fillId="3" borderId="59" xfId="45367" applyNumberFormat="true" applyFont="true" applyBorder="true" applyAlignment="true">
      <alignment horizontal="right" vertical="top"/>
    </xf>
    <xf numFmtId="0" fontId="153" fillId="26" borderId="60" xfId="45369" applyFont="true" applyFill="true" applyBorder="true" applyAlignment="true">
      <alignment horizontal="left" vertical="top" wrapText="true"/>
    </xf>
    <xf numFmtId="168" fontId="152" fillId="3" borderId="60" xfId="45370" applyNumberFormat="true" applyFont="true" applyBorder="true" applyAlignment="true">
      <alignment horizontal="right" vertical="top"/>
    </xf>
    <xf numFmtId="0" fontId="153" fillId="3" borderId="10" xfId="45374" applyFont="true" applyAlignment="true">
      <alignment horizontal="center" wrapText="true"/>
    </xf>
    <xf numFmtId="0" fontId="153" fillId="3" borderId="10" xfId="45375" applyFont="true" applyAlignment="true">
      <alignment horizontal="center" wrapText="true"/>
    </xf>
    <xf numFmtId="0" fontId="153" fillId="3" borderId="10" xfId="45376" applyFont="true" applyAlignment="true">
      <alignment horizontal="center" wrapText="true"/>
    </xf>
    <xf numFmtId="0" fontId="153" fillId="3" borderId="57" xfId="45377" applyFont="true" applyBorder="true" applyAlignment="true">
      <alignment horizontal="center"/>
    </xf>
    <xf numFmtId="0" fontId="153" fillId="3" borderId="57" xfId="45378" applyFont="true" applyBorder="true" applyAlignment="true">
      <alignment horizontal="center"/>
    </xf>
    <xf numFmtId="0" fontId="153" fillId="3" borderId="57" xfId="45379" applyFont="true" applyBorder="true" applyAlignment="true">
      <alignment horizontal="center"/>
    </xf>
    <xf numFmtId="0" fontId="153" fillId="3" borderId="57" xfId="45601" applyFont="true" applyBorder="true" applyAlignment="true">
      <alignment horizontal="center" wrapText="true"/>
    </xf>
    <xf numFmtId="0" fontId="153" fillId="26" borderId="58" xfId="45602" applyFont="true" applyFill="true" applyBorder="true" applyAlignment="true">
      <alignment horizontal="left" vertical="top" wrapText="true"/>
    </xf>
    <xf numFmtId="0" fontId="153" fillId="26" borderId="58" xfId="45603" applyFont="true" applyFill="true" applyBorder="true" applyAlignment="true">
      <alignment horizontal="left" vertical="top" wrapText="true"/>
    </xf>
    <xf numFmtId="168" fontId="152" fillId="3" borderId="58" xfId="45604" applyNumberFormat="true" applyFont="true" applyBorder="true" applyAlignment="true">
      <alignment horizontal="right" vertical="top"/>
    </xf>
    <xf numFmtId="0" fontId="153" fillId="26" borderId="59" xfId="45605" applyFont="true" applyFill="true" applyBorder="true" applyAlignment="true">
      <alignment horizontal="left" vertical="top" wrapText="true"/>
    </xf>
    <xf numFmtId="0" fontId="153" fillId="26" borderId="59" xfId="45606" applyFont="true" applyFill="true" applyBorder="true" applyAlignment="true">
      <alignment horizontal="left" vertical="top" wrapText="true"/>
    </xf>
    <xf numFmtId="168" fontId="152" fillId="3" borderId="59" xfId="45607" applyNumberFormat="true" applyFont="true" applyBorder="true" applyAlignment="true">
      <alignment horizontal="right" vertical="top"/>
    </xf>
    <xf numFmtId="0" fontId="153" fillId="26" borderId="60" xfId="45609" applyFont="true" applyFill="true" applyBorder="true" applyAlignment="true">
      <alignment horizontal="left" vertical="top" wrapText="true"/>
    </xf>
    <xf numFmtId="168" fontId="152" fillId="3" borderId="60" xfId="45610" applyNumberFormat="true" applyFont="true" applyBorder="true" applyAlignment="true">
      <alignment horizontal="right" vertical="top"/>
    </xf>
    <xf numFmtId="0" fontId="153" fillId="3" borderId="10" xfId="45614" applyFont="true" applyAlignment="true">
      <alignment horizontal="center" wrapText="true"/>
    </xf>
    <xf numFmtId="0" fontId="153" fillId="3" borderId="10" xfId="45615" applyFont="true" applyAlignment="true">
      <alignment horizontal="center" wrapText="true"/>
    </xf>
    <xf numFmtId="0" fontId="153" fillId="3" borderId="10" xfId="45616" applyFont="true" applyAlignment="true">
      <alignment horizontal="center" wrapText="true"/>
    </xf>
    <xf numFmtId="0" fontId="153" fillId="3" borderId="57" xfId="45617" applyFont="true" applyBorder="true" applyAlignment="true">
      <alignment horizontal="center"/>
    </xf>
    <xf numFmtId="0" fontId="153" fillId="3" borderId="57" xfId="45618" applyFont="true" applyBorder="true" applyAlignment="true">
      <alignment horizontal="center"/>
    </xf>
    <xf numFmtId="0" fontId="153" fillId="3" borderId="57" xfId="45619" applyFont="true" applyBorder="true" applyAlignment="true">
      <alignment horizontal="center"/>
    </xf>
    <xf numFmtId="0" fontId="26" fillId="15" borderId="10" xfId="19344" applyFill="true" applyAlignment="true">
      <alignment vertical="center" wrapText="true"/>
    </xf>
    <xf numFmtId="0" fontId="153" fillId="15" borderId="10" xfId="19405" applyFont="true" applyFill="true" applyAlignment="true">
      <alignment horizontal="left" vertical="center" wrapText="true"/>
    </xf>
    <xf numFmtId="0" fontId="153" fillId="3" borderId="57" xfId="45846" applyFont="true" applyBorder="true" applyAlignment="true">
      <alignment horizontal="center" wrapText="true"/>
    </xf>
    <xf numFmtId="0" fontId="153" fillId="26" borderId="58" xfId="45847" applyFont="true" applyFill="true" applyBorder="true" applyAlignment="true">
      <alignment horizontal="left" vertical="top" wrapText="true"/>
    </xf>
    <xf numFmtId="0" fontId="153" fillId="26" borderId="58" xfId="45848" applyFont="true" applyFill="true" applyBorder="true" applyAlignment="true">
      <alignment horizontal="left" vertical="top" wrapText="true"/>
    </xf>
    <xf numFmtId="168" fontId="152" fillId="3" borderId="58" xfId="45849" applyNumberFormat="true" applyFont="true" applyBorder="true" applyAlignment="true">
      <alignment horizontal="right" vertical="top"/>
    </xf>
    <xf numFmtId="0" fontId="153" fillId="26" borderId="59" xfId="45850" applyFont="true" applyFill="true" applyBorder="true" applyAlignment="true">
      <alignment horizontal="left" vertical="top" wrapText="true"/>
    </xf>
    <xf numFmtId="0" fontId="153" fillId="26" borderId="59" xfId="45851" applyFont="true" applyFill="true" applyBorder="true" applyAlignment="true">
      <alignment horizontal="left" vertical="top" wrapText="true"/>
    </xf>
    <xf numFmtId="168" fontId="152" fillId="3" borderId="59" xfId="45852" applyNumberFormat="true" applyFont="true" applyBorder="true" applyAlignment="true">
      <alignment horizontal="right" vertical="top"/>
    </xf>
    <xf numFmtId="0" fontId="153" fillId="26" borderId="60" xfId="45854" applyFont="true" applyFill="true" applyBorder="true" applyAlignment="true">
      <alignment horizontal="left" vertical="top" wrapText="true"/>
    </xf>
    <xf numFmtId="168" fontId="152" fillId="3" borderId="60" xfId="45855" applyNumberFormat="true" applyFont="true" applyBorder="true" applyAlignment="true">
      <alignment horizontal="right" vertical="top"/>
    </xf>
    <xf numFmtId="0" fontId="153" fillId="3" borderId="10" xfId="45862" applyFont="true" applyAlignment="true">
      <alignment horizontal="center" wrapText="true"/>
    </xf>
    <xf numFmtId="0" fontId="153" fillId="3" borderId="10" xfId="45863" applyFont="true" applyAlignment="true">
      <alignment horizontal="center" wrapText="true"/>
    </xf>
    <xf numFmtId="0" fontId="153" fillId="3" borderId="10" xfId="45864" applyFont="true" applyAlignment="true">
      <alignment horizontal="center" wrapText="true"/>
    </xf>
    <xf numFmtId="0" fontId="153" fillId="3" borderId="57" xfId="45865" applyFont="true" applyBorder="true" applyAlignment="true">
      <alignment horizontal="center"/>
    </xf>
    <xf numFmtId="0" fontId="153" fillId="3" borderId="57" xfId="45866" applyFont="true" applyBorder="true" applyAlignment="true">
      <alignment horizontal="center"/>
    </xf>
    <xf numFmtId="0" fontId="153" fillId="3" borderId="57" xfId="45867" applyFont="true" applyBorder="true" applyAlignment="true">
      <alignment horizontal="center"/>
    </xf>
    <xf numFmtId="164" fontId="117" fillId="3" borderId="27" xfId="19344" applyNumberFormat="true" applyFont="true" applyBorder="true" applyAlignment="true" applyProtection="true">
      <alignment horizontal="center"/>
      <protection locked="false"/>
    </xf>
    <xf numFmtId="1" fontId="117" fillId="3" borderId="28" xfId="19344" applyNumberFormat="true" applyFont="true" applyBorder="true" applyAlignment="true" applyProtection="true">
      <alignment horizontal="center"/>
      <protection locked="false"/>
    </xf>
    <xf numFmtId="164" fontId="117" fillId="3" borderId="30" xfId="19344" applyNumberFormat="true" applyFont="true" applyBorder="true" applyAlignment="true" applyProtection="true">
      <alignment horizontal="center"/>
      <protection locked="false"/>
    </xf>
    <xf numFmtId="1" fontId="117" fillId="3" borderId="31" xfId="19344" applyNumberFormat="true" applyFont="true" applyBorder="true" applyAlignment="true" applyProtection="true">
      <alignment horizontal="center"/>
      <protection locked="false"/>
    </xf>
    <xf numFmtId="164" fontId="117" fillId="3" borderId="33" xfId="19344" applyNumberFormat="true" applyFont="true" applyBorder="true" applyAlignment="true" applyProtection="true">
      <alignment horizontal="center"/>
      <protection locked="false"/>
    </xf>
    <xf numFmtId="1" fontId="117" fillId="3" borderId="34" xfId="19344" applyNumberFormat="true" applyFont="true" applyBorder="true" applyAlignment="true" applyProtection="true">
      <alignment horizontal="center"/>
      <protection locked="false"/>
    </xf>
    <xf numFmtId="0" fontId="26" fillId="3" borderId="10" xfId="19344" applyAlignment="true">
      <alignment wrapText="true"/>
    </xf>
    <xf numFmtId="0" fontId="26" fillId="15" borderId="10" xfId="19344" applyFill="true" applyAlignment="true">
      <alignment wrapText="true"/>
    </xf>
    <xf numFmtId="0" fontId="26" fillId="15" borderId="10" xfId="19344" applyFill="true" applyAlignment="true">
      <alignment wrapText="true"/>
    </xf>
    <xf numFmtId="0" fontId="26" fillId="3" borderId="10" xfId="19344" applyAlignment="true">
      <alignment wrapText="true"/>
    </xf>
    <xf numFmtId="0" fontId="153" fillId="26" borderId="59" xfId="40241" applyFont="true" applyFill="true" applyBorder="true" applyAlignment="true">
      <alignment horizontal="left" vertical="center" wrapText="true"/>
    </xf>
    <xf numFmtId="0" fontId="166" fillId="27" borderId="3" xfId="19344" applyFont="true" applyFill="true" applyBorder="true" applyAlignment="true"/>
    <xf numFmtId="0" fontId="167" fillId="27" borderId="3" xfId="19344" applyFont="true" applyFill="true" applyBorder="true" applyAlignment="true"/>
    <xf numFmtId="0" fontId="167" fillId="3" borderId="4" xfId="19344" applyFont="true" applyBorder="true" applyAlignment="true"/>
    <xf numFmtId="0" fontId="153" fillId="26" borderId="102" xfId="40295" applyFont="true" applyFill="true" applyBorder="true" applyAlignment="true">
      <alignment horizontal="left" vertical="center" wrapText="true"/>
    </xf>
    <xf numFmtId="0" fontId="153" fillId="26" borderId="59" xfId="40301" applyFont="true" applyFill="true" applyBorder="true" applyAlignment="true">
      <alignment horizontal="left" vertical="center" wrapText="true"/>
    </xf>
    <xf numFmtId="0" fontId="153" fillId="26" borderId="102" xfId="40235" applyFont="true" applyFill="true" applyBorder="true" applyAlignment="true">
      <alignment horizontal="left" vertical="center" wrapText="true"/>
    </xf>
    <xf numFmtId="0" fontId="153" fillId="3" borderId="57" xfId="45138" applyFont="true" applyBorder="true" applyAlignment="true">
      <alignment horizontal="right" vertical="top" wrapText="true"/>
    </xf>
    <xf numFmtId="0" fontId="153" fillId="3" borderId="57" xfId="45141" applyFont="true" applyBorder="true" applyAlignment="true">
      <alignment horizontal="right" vertical="top" wrapText="true"/>
    </xf>
    <xf numFmtId="0" fontId="153" fillId="3" borderId="57" xfId="45142" applyFont="true" applyBorder="true" applyAlignment="true">
      <alignment horizontal="right" vertical="top" wrapText="true"/>
    </xf>
    <xf numFmtId="0" fontId="153" fillId="3" borderId="130" xfId="45146" applyFont="true" applyBorder="true" applyAlignment="true">
      <alignment horizontal="right" vertical="top" wrapText="true"/>
    </xf>
    <xf numFmtId="0" fontId="153" fillId="3" borderId="54" xfId="45147" applyFont="true" applyBorder="true" applyAlignment="true">
      <alignment horizontal="right" vertical="top" wrapText="true"/>
    </xf>
    <xf numFmtId="0" fontId="153" fillId="3" borderId="55" xfId="45148" applyFont="true" applyBorder="true" applyAlignment="true">
      <alignment horizontal="right" vertical="top" wrapText="true"/>
    </xf>
    <xf numFmtId="0" fontId="153" fillId="3" borderId="10" xfId="45127" applyFont="true" applyAlignment="true">
      <alignment horizontal="right" vertical="top" wrapText="true"/>
    </xf>
    <xf numFmtId="0" fontId="153" fillId="3" borderId="130" xfId="45155" applyFont="true" applyBorder="true" applyAlignment="true">
      <alignment horizontal="right" vertical="top" wrapText="true"/>
    </xf>
    <xf numFmtId="0" fontId="153" fillId="3" borderId="54" xfId="45156" applyFont="true" applyBorder="true" applyAlignment="true">
      <alignment horizontal="right" vertical="top" wrapText="true"/>
    </xf>
    <xf numFmtId="0" fontId="153" fillId="3" borderId="55" xfId="45157" applyFont="true" applyBorder="true" applyAlignment="true">
      <alignment horizontal="right" vertical="top" wrapText="true"/>
    </xf>
    <xf numFmtId="0" fontId="153" fillId="3" borderId="130" xfId="45164" applyFont="true" applyBorder="true" applyAlignment="true">
      <alignment horizontal="right" vertical="top" wrapText="true"/>
    </xf>
    <xf numFmtId="0" fontId="153" fillId="3" borderId="54" xfId="45165" applyFont="true" applyBorder="true" applyAlignment="true">
      <alignment horizontal="right" vertical="top" wrapText="true"/>
    </xf>
    <xf numFmtId="0" fontId="153" fillId="3" borderId="55" xfId="45166" applyFont="true" applyBorder="true" applyAlignment="true">
      <alignment horizontal="right" vertical="top" wrapText="true"/>
    </xf>
    <xf numFmtId="0" fontId="153" fillId="3" borderId="10" xfId="45125" applyFont="true" applyAlignment="true">
      <alignment horizontal="right" vertical="top" wrapText="true"/>
    </xf>
    <xf numFmtId="0" fontId="153" fillId="3" borderId="10" xfId="45126" applyFont="true" applyAlignment="true">
      <alignment horizontal="right" vertical="top" wrapText="true"/>
    </xf>
    <xf numFmtId="0" fontId="26" fillId="15" borderId="10" xfId="19344" applyFill="true" applyAlignment="true">
      <alignment horizontal="right" vertical="top" wrapText="true"/>
    </xf>
    <xf numFmtId="0" fontId="26" fillId="3" borderId="10" xfId="19344" applyAlignment="true">
      <alignment horizontal="right" vertical="top" wrapText="true"/>
    </xf>
    <xf numFmtId="166" fontId="152" fillId="3" borderId="58" xfId="45131" applyNumberFormat="true" applyFont="true" applyBorder="true" applyAlignment="true">
      <alignment horizontal="right" vertical="top" wrapText="true"/>
    </xf>
    <xf numFmtId="166" fontId="152" fillId="3" borderId="58" xfId="45132" applyNumberFormat="true" applyFont="true" applyBorder="true" applyAlignment="true">
      <alignment horizontal="right" vertical="top" wrapText="true"/>
    </xf>
    <xf numFmtId="166" fontId="152" fillId="3" borderId="58" xfId="45133" applyNumberFormat="true" applyFont="true" applyBorder="true" applyAlignment="true">
      <alignment horizontal="right" vertical="top" wrapText="true"/>
    </xf>
    <xf numFmtId="166" fontId="152" fillId="3" borderId="59" xfId="45134" applyNumberFormat="true" applyFont="true" applyBorder="true" applyAlignment="true">
      <alignment horizontal="right" vertical="top" wrapText="true"/>
    </xf>
    <xf numFmtId="166" fontId="152" fillId="3" borderId="59" xfId="45135" applyNumberFormat="true" applyFont="true" applyBorder="true" applyAlignment="true">
      <alignment horizontal="right" vertical="top" wrapText="true"/>
    </xf>
    <xf numFmtId="166" fontId="152" fillId="3" borderId="59" xfId="45136" applyNumberFormat="true" applyFont="true" applyBorder="true" applyAlignment="true">
      <alignment horizontal="right" vertical="top" wrapText="true"/>
    </xf>
    <xf numFmtId="166" fontId="152" fillId="3" borderId="60" xfId="45137" applyNumberFormat="true" applyFont="true" applyBorder="true" applyAlignment="true">
      <alignment horizontal="right" vertical="top" wrapText="true"/>
    </xf>
    <xf numFmtId="166" fontId="152" fillId="3" borderId="60" xfId="45139" applyNumberFormat="true" applyFont="true" applyBorder="true" applyAlignment="true">
      <alignment horizontal="right" vertical="top" wrapText="true"/>
    </xf>
    <xf numFmtId="166" fontId="152" fillId="3" borderId="60" xfId="45140" applyNumberFormat="true" applyFont="true" applyBorder="true" applyAlignment="true">
      <alignment horizontal="right" vertical="top" wrapText="true"/>
    </xf>
    <xf numFmtId="166" fontId="152" fillId="3" borderId="131" xfId="45149" applyNumberFormat="true" applyFont="true" applyBorder="true" applyAlignment="true">
      <alignment horizontal="right" vertical="top" wrapText="true"/>
    </xf>
    <xf numFmtId="166" fontId="152" fillId="3" borderId="132" xfId="45150" applyNumberFormat="true" applyFont="true" applyBorder="true" applyAlignment="true">
      <alignment horizontal="right" vertical="top" wrapText="true"/>
    </xf>
    <xf numFmtId="166" fontId="152" fillId="3" borderId="133" xfId="45151" applyNumberFormat="true" applyFont="true" applyBorder="true" applyAlignment="true">
      <alignment horizontal="right" vertical="top" wrapText="true"/>
    </xf>
    <xf numFmtId="0" fontId="153" fillId="3" borderId="57" xfId="45130" applyFont="true" applyBorder="true" applyAlignment="true">
      <alignment horizontal="right" vertical="top" wrapText="true"/>
    </xf>
    <xf numFmtId="166" fontId="152" fillId="3" borderId="131" xfId="45158" applyNumberFormat="true" applyFont="true" applyBorder="true" applyAlignment="true">
      <alignment horizontal="right" vertical="top" wrapText="true"/>
    </xf>
    <xf numFmtId="166" fontId="152" fillId="3" borderId="132" xfId="45159" applyNumberFormat="true" applyFont="true" applyBorder="true" applyAlignment="true">
      <alignment horizontal="right" vertical="top" wrapText="true"/>
    </xf>
    <xf numFmtId="166" fontId="152" fillId="3" borderId="133" xfId="45160" applyNumberFormat="true" applyFont="true" applyBorder="true" applyAlignment="true">
      <alignment horizontal="right" vertical="top" wrapText="true"/>
    </xf>
    <xf numFmtId="166" fontId="152" fillId="3" borderId="131" xfId="45167" applyNumberFormat="true" applyFont="true" applyBorder="true" applyAlignment="true">
      <alignment horizontal="right" vertical="top" wrapText="true"/>
    </xf>
    <xf numFmtId="166" fontId="152" fillId="3" borderId="132" xfId="45168" applyNumberFormat="true" applyFont="true" applyBorder="true" applyAlignment="true">
      <alignment horizontal="right" vertical="top" wrapText="true"/>
    </xf>
    <xf numFmtId="166" fontId="152" fillId="3" borderId="133" xfId="45169" applyNumberFormat="true" applyFont="true" applyBorder="true" applyAlignment="true">
      <alignment horizontal="right" vertical="top" wrapText="true"/>
    </xf>
    <xf numFmtId="0" fontId="153" fillId="3" borderId="57" xfId="45128" applyFont="true" applyBorder="true" applyAlignment="true">
      <alignment horizontal="right" vertical="top" wrapText="true"/>
    </xf>
    <xf numFmtId="0" fontId="153" fillId="3" borderId="57" xfId="45129" applyFont="true" applyBorder="true" applyAlignment="true">
      <alignment horizontal="right" vertical="top" wrapText="true"/>
    </xf>
    <xf numFmtId="0" fontId="153" fillId="3" borderId="57" xfId="45170" applyFont="true" applyBorder="true" applyAlignment="true">
      <alignment horizontal="right" vertical="top" wrapText="true"/>
    </xf>
    <xf numFmtId="166" fontId="152" fillId="3" borderId="134" xfId="45171" applyNumberFormat="true" applyFont="true" applyBorder="true" applyAlignment="true">
      <alignment horizontal="right" vertical="top" wrapText="true"/>
    </xf>
    <xf numFmtId="0" fontId="153" fillId="3" borderId="57" xfId="45172" applyFont="true" applyBorder="true" applyAlignment="true">
      <alignment horizontal="right" vertical="top" wrapText="true"/>
    </xf>
    <xf numFmtId="166" fontId="152" fillId="3" borderId="134" xfId="45173" applyNumberFormat="true" applyFont="true" applyBorder="true" applyAlignment="true">
      <alignment horizontal="right" vertical="top" wrapText="true"/>
    </xf>
    <xf numFmtId="0" fontId="153" fillId="3" borderId="57" xfId="45174" applyFont="true" applyBorder="true" applyAlignment="true">
      <alignment horizontal="right" vertical="top" wrapText="true"/>
    </xf>
    <xf numFmtId="166" fontId="152" fillId="3" borderId="134" xfId="45175" applyNumberFormat="true" applyFont="true" applyBorder="true" applyAlignment="true">
      <alignment horizontal="right" vertical="top" wrapText="true"/>
    </xf>
    <xf numFmtId="0" fontId="153" fillId="3" borderId="57" xfId="45176" applyFont="true" applyBorder="true" applyAlignment="true">
      <alignment horizontal="right" vertical="top" wrapText="true"/>
    </xf>
    <xf numFmtId="166" fontId="152" fillId="3" borderId="59" xfId="45177" applyNumberFormat="true" applyFont="true" applyBorder="true" applyAlignment="true">
      <alignment horizontal="right" vertical="top" wrapText="true"/>
    </xf>
    <xf numFmtId="166" fontId="152" fillId="3" borderId="134" xfId="45178" applyNumberFormat="true" applyFont="true" applyBorder="true" applyAlignment="true">
      <alignment horizontal="right" vertical="top" wrapText="true"/>
    </xf>
    <xf numFmtId="166" fontId="152" fillId="3" borderId="60" xfId="45179" applyNumberFormat="true" applyFont="true" applyBorder="true" applyAlignment="true">
      <alignment horizontal="right" vertical="top" wrapText="true"/>
    </xf>
    <xf numFmtId="0" fontId="153" fillId="3" borderId="57" xfId="45180" applyFont="true" applyBorder="true" applyAlignment="true">
      <alignment horizontal="right" vertical="top" wrapText="true"/>
    </xf>
    <xf numFmtId="166" fontId="152" fillId="3" borderId="134" xfId="45181" applyNumberFormat="true" applyFont="true" applyBorder="true" applyAlignment="true">
      <alignment horizontal="right" vertical="top" wrapText="true"/>
    </xf>
    <xf numFmtId="0" fontId="153" fillId="3" borderId="57" xfId="45389" applyFont="true" applyBorder="true" applyAlignment="true">
      <alignment horizontal="right" vertical="top" wrapText="true"/>
    </xf>
    <xf numFmtId="0" fontId="153" fillId="3" borderId="57" xfId="45390" applyFont="true" applyBorder="true" applyAlignment="true">
      <alignment horizontal="right" vertical="top" wrapText="true"/>
    </xf>
    <xf numFmtId="0" fontId="153" fillId="3" borderId="57" xfId="45391" applyFont="true" applyBorder="true" applyAlignment="true">
      <alignment horizontal="right" vertical="top" wrapText="true"/>
    </xf>
    <xf numFmtId="0" fontId="153" fillId="3" borderId="130" xfId="45401" applyFont="true" applyBorder="true" applyAlignment="true">
      <alignment horizontal="right" vertical="top" wrapText="true"/>
    </xf>
    <xf numFmtId="0" fontId="153" fillId="3" borderId="54" xfId="45402" applyFont="true" applyBorder="true" applyAlignment="true">
      <alignment horizontal="right" vertical="top" wrapText="true"/>
    </xf>
    <xf numFmtId="0" fontId="153" fillId="3" borderId="55" xfId="45403" applyFont="true" applyBorder="true" applyAlignment="true">
      <alignment horizontal="right" vertical="top" wrapText="true"/>
    </xf>
    <xf numFmtId="0" fontId="153" fillId="3" borderId="130" xfId="45404" applyFont="true" applyBorder="true" applyAlignment="true">
      <alignment horizontal="right" vertical="top" wrapText="true"/>
    </xf>
    <xf numFmtId="0" fontId="153" fillId="3" borderId="54" xfId="45405" applyFont="true" applyBorder="true" applyAlignment="true">
      <alignment horizontal="right" vertical="top" wrapText="true"/>
    </xf>
    <xf numFmtId="0" fontId="153" fillId="3" borderId="55" xfId="45406" applyFont="true" applyBorder="true" applyAlignment="true">
      <alignment horizontal="right" vertical="top" wrapText="true"/>
    </xf>
    <xf numFmtId="0" fontId="153" fillId="3" borderId="130" xfId="45407" applyFont="true" applyBorder="true" applyAlignment="true">
      <alignment horizontal="right" vertical="top" wrapText="true"/>
    </xf>
    <xf numFmtId="0" fontId="153" fillId="3" borderId="54" xfId="45408" applyFont="true" applyBorder="true" applyAlignment="true">
      <alignment horizontal="right" vertical="top" wrapText="true"/>
    </xf>
    <xf numFmtId="0" fontId="153" fillId="3" borderId="55" xfId="45409" applyFont="true" applyBorder="true" applyAlignment="true">
      <alignment horizontal="right" vertical="top" wrapText="true"/>
    </xf>
    <xf numFmtId="0" fontId="153" fillId="3" borderId="10" xfId="45374" applyFont="true" applyAlignment="true">
      <alignment horizontal="right" vertical="top" wrapText="true"/>
    </xf>
    <xf numFmtId="0" fontId="153" fillId="3" borderId="10" xfId="45375" applyFont="true" applyAlignment="true">
      <alignment horizontal="right" vertical="top" wrapText="true"/>
    </xf>
    <xf numFmtId="0" fontId="153" fillId="3" borderId="10" xfId="45376" applyFont="true" applyAlignment="true">
      <alignment horizontal="right" vertical="top" wrapText="true"/>
    </xf>
    <xf numFmtId="166" fontId="152" fillId="3" borderId="58" xfId="45380" applyNumberFormat="true" applyFont="true" applyBorder="true" applyAlignment="true">
      <alignment horizontal="right" vertical="top" wrapText="true"/>
    </xf>
    <xf numFmtId="166" fontId="152" fillId="3" borderId="58" xfId="45381" applyNumberFormat="true" applyFont="true" applyBorder="true" applyAlignment="true">
      <alignment horizontal="right" vertical="top" wrapText="true"/>
    </xf>
    <xf numFmtId="166" fontId="152" fillId="3" borderId="58" xfId="45382" applyNumberFormat="true" applyFont="true" applyBorder="true" applyAlignment="true">
      <alignment horizontal="right" vertical="top" wrapText="true"/>
    </xf>
    <xf numFmtId="166" fontId="152" fillId="3" borderId="59" xfId="45383" applyNumberFormat="true" applyFont="true" applyBorder="true" applyAlignment="true">
      <alignment horizontal="right" vertical="top" wrapText="true"/>
    </xf>
    <xf numFmtId="166" fontId="152" fillId="3" borderId="59" xfId="45384" applyNumberFormat="true" applyFont="true" applyBorder="true" applyAlignment="true">
      <alignment horizontal="right" vertical="top" wrapText="true"/>
    </xf>
    <xf numFmtId="166" fontId="152" fillId="3" borderId="59" xfId="45385" applyNumberFormat="true" applyFont="true" applyBorder="true" applyAlignment="true">
      <alignment horizontal="right" vertical="top" wrapText="true"/>
    </xf>
    <xf numFmtId="166" fontId="152" fillId="3" borderId="60" xfId="45386" applyNumberFormat="true" applyFont="true" applyBorder="true" applyAlignment="true">
      <alignment horizontal="right" vertical="top" wrapText="true"/>
    </xf>
    <xf numFmtId="166" fontId="152" fillId="3" borderId="60" xfId="45387" applyNumberFormat="true" applyFont="true" applyBorder="true" applyAlignment="true">
      <alignment horizontal="right" vertical="top" wrapText="true"/>
    </xf>
    <xf numFmtId="166" fontId="152" fillId="3" borderId="60" xfId="45388" applyNumberFormat="true" applyFont="true" applyBorder="true" applyAlignment="true">
      <alignment horizontal="right" vertical="top" wrapText="true"/>
    </xf>
    <xf numFmtId="166" fontId="152" fillId="3" borderId="131" xfId="45410" applyNumberFormat="true" applyFont="true" applyBorder="true" applyAlignment="true">
      <alignment horizontal="right" vertical="top" wrapText="true"/>
    </xf>
    <xf numFmtId="166" fontId="152" fillId="3" borderId="132" xfId="45411" applyNumberFormat="true" applyFont="true" applyBorder="true" applyAlignment="true">
      <alignment horizontal="right" vertical="top" wrapText="true"/>
    </xf>
    <xf numFmtId="166" fontId="152" fillId="3" borderId="133" xfId="45412" applyNumberFormat="true" applyFont="true" applyBorder="true" applyAlignment="true">
      <alignment horizontal="right" vertical="top" wrapText="true"/>
    </xf>
    <xf numFmtId="166" fontId="152" fillId="3" borderId="131" xfId="45413" applyNumberFormat="true" applyFont="true" applyBorder="true" applyAlignment="true">
      <alignment horizontal="right" vertical="top" wrapText="true"/>
    </xf>
    <xf numFmtId="166" fontId="152" fillId="3" borderId="132" xfId="45414" applyNumberFormat="true" applyFont="true" applyBorder="true" applyAlignment="true">
      <alignment horizontal="right" vertical="top" wrapText="true"/>
    </xf>
    <xf numFmtId="166" fontId="152" fillId="3" borderId="133" xfId="45415" applyNumberFormat="true" applyFont="true" applyBorder="true" applyAlignment="true">
      <alignment horizontal="right" vertical="top" wrapText="true"/>
    </xf>
    <xf numFmtId="166" fontId="152" fillId="3" borderId="131" xfId="45416" applyNumberFormat="true" applyFont="true" applyBorder="true" applyAlignment="true">
      <alignment horizontal="right" vertical="top" wrapText="true"/>
    </xf>
    <xf numFmtId="166" fontId="152" fillId="3" borderId="132" xfId="45417" applyNumberFormat="true" applyFont="true" applyBorder="true" applyAlignment="true">
      <alignment horizontal="right" vertical="top" wrapText="true"/>
    </xf>
    <xf numFmtId="166" fontId="152" fillId="3" borderId="133" xfId="45418" applyNumberFormat="true" applyFont="true" applyBorder="true" applyAlignment="true">
      <alignment horizontal="right" vertical="top" wrapText="true"/>
    </xf>
    <xf numFmtId="0" fontId="153" fillId="3" borderId="57" xfId="45377" applyFont="true" applyBorder="true" applyAlignment="true">
      <alignment horizontal="right" vertical="top" wrapText="true"/>
    </xf>
    <xf numFmtId="0" fontId="153" fillId="3" borderId="57" xfId="45378" applyFont="true" applyBorder="true" applyAlignment="true">
      <alignment horizontal="right" vertical="top" wrapText="true"/>
    </xf>
    <xf numFmtId="0" fontId="153" fillId="3" borderId="57" xfId="45379" applyFont="true" applyBorder="true" applyAlignment="true">
      <alignment horizontal="right" vertical="top" wrapText="true"/>
    </xf>
    <xf numFmtId="0" fontId="153" fillId="3" borderId="57" xfId="45419" applyFont="true" applyBorder="true" applyAlignment="true">
      <alignment horizontal="right" vertical="top" wrapText="true"/>
    </xf>
    <xf numFmtId="0" fontId="153" fillId="3" borderId="57" xfId="45420" applyFont="true" applyBorder="true" applyAlignment="true">
      <alignment horizontal="right" vertical="top" wrapText="true"/>
    </xf>
    <xf numFmtId="0" fontId="153" fillId="3" borderId="57" xfId="45421" applyFont="true" applyBorder="true" applyAlignment="true">
      <alignment horizontal="right" vertical="top" wrapText="true"/>
    </xf>
    <xf numFmtId="166" fontId="152" fillId="3" borderId="134" xfId="45422" applyNumberFormat="true" applyFont="true" applyBorder="true" applyAlignment="true">
      <alignment horizontal="right" vertical="top" wrapText="true"/>
    </xf>
    <xf numFmtId="166" fontId="152" fillId="3" borderId="134" xfId="45423" applyNumberFormat="true" applyFont="true" applyBorder="true" applyAlignment="true">
      <alignment horizontal="right" vertical="top" wrapText="true"/>
    </xf>
    <xf numFmtId="166" fontId="152" fillId="3" borderId="134" xfId="45424" applyNumberFormat="true" applyFont="true" applyBorder="true" applyAlignment="true">
      <alignment horizontal="right" vertical="top" wrapText="true"/>
    </xf>
    <xf numFmtId="0" fontId="153" fillId="3" borderId="57" xfId="45629" applyFont="true" applyBorder="true" applyAlignment="true">
      <alignment horizontal="right" vertical="top" wrapText="true"/>
    </xf>
    <xf numFmtId="0" fontId="153" fillId="3" borderId="57" xfId="45630" applyFont="true" applyBorder="true" applyAlignment="true">
      <alignment horizontal="right" vertical="top" wrapText="true"/>
    </xf>
    <xf numFmtId="0" fontId="153" fillId="3" borderId="57" xfId="45631" applyFont="true" applyBorder="true" applyAlignment="true">
      <alignment horizontal="right" vertical="top" wrapText="true"/>
    </xf>
    <xf numFmtId="0" fontId="153" fillId="3" borderId="130" xfId="45635" applyFont="true" applyBorder="true" applyAlignment="true">
      <alignment horizontal="right" vertical="top" wrapText="true"/>
    </xf>
    <xf numFmtId="0" fontId="153" fillId="3" borderId="54" xfId="45636" applyFont="true" applyBorder="true" applyAlignment="true">
      <alignment horizontal="right" vertical="top" wrapText="true"/>
    </xf>
    <xf numFmtId="0" fontId="153" fillId="3" borderId="55" xfId="45637" applyFont="true" applyBorder="true" applyAlignment="true">
      <alignment horizontal="right" vertical="top" wrapText="true"/>
    </xf>
    <xf numFmtId="0" fontId="153" fillId="3" borderId="130" xfId="45647" applyFont="true" applyBorder="true" applyAlignment="true">
      <alignment horizontal="right" vertical="top" wrapText="true"/>
    </xf>
    <xf numFmtId="0" fontId="153" fillId="3" borderId="54" xfId="45648" applyFont="true" applyBorder="true" applyAlignment="true">
      <alignment horizontal="right" vertical="top" wrapText="true"/>
    </xf>
    <xf numFmtId="0" fontId="153" fillId="3" borderId="55" xfId="45649" applyFont="true" applyBorder="true" applyAlignment="true">
      <alignment horizontal="right" vertical="top" wrapText="true"/>
    </xf>
    <xf numFmtId="0" fontId="153" fillId="3" borderId="130" xfId="45650" applyFont="true" applyBorder="true" applyAlignment="true">
      <alignment horizontal="right" vertical="top" wrapText="true"/>
    </xf>
    <xf numFmtId="0" fontId="153" fillId="3" borderId="54" xfId="45651" applyFont="true" applyBorder="true" applyAlignment="true">
      <alignment horizontal="right" vertical="top" wrapText="true"/>
    </xf>
    <xf numFmtId="0" fontId="153" fillId="3" borderId="55" xfId="45652" applyFont="true" applyBorder="true" applyAlignment="true">
      <alignment horizontal="right" vertical="top" wrapText="true"/>
    </xf>
    <xf numFmtId="0" fontId="153" fillId="3" borderId="10" xfId="45615" applyFont="true" applyAlignment="true">
      <alignment horizontal="right" vertical="top" wrapText="true"/>
    </xf>
    <xf numFmtId="0" fontId="153" fillId="3" borderId="10" xfId="45614" applyFont="true" applyAlignment="true">
      <alignment horizontal="right" vertical="top" wrapText="true"/>
    </xf>
    <xf numFmtId="0" fontId="153" fillId="3" borderId="10" xfId="45616" applyFont="true" applyAlignment="true">
      <alignment horizontal="right" vertical="top" wrapText="true"/>
    </xf>
    <xf numFmtId="166" fontId="152" fillId="3" borderId="58" xfId="45620" applyNumberFormat="true" applyFont="true" applyBorder="true" applyAlignment="true">
      <alignment horizontal="right" vertical="top" wrapText="true"/>
    </xf>
    <xf numFmtId="166" fontId="152" fillId="3" borderId="58" xfId="45621" applyNumberFormat="true" applyFont="true" applyBorder="true" applyAlignment="true">
      <alignment horizontal="right" vertical="top" wrapText="true"/>
    </xf>
    <xf numFmtId="166" fontId="152" fillId="3" borderId="58" xfId="45622" applyNumberFormat="true" applyFont="true" applyBorder="true" applyAlignment="true">
      <alignment horizontal="right" vertical="top" wrapText="true"/>
    </xf>
    <xf numFmtId="166" fontId="152" fillId="3" borderId="59" xfId="45623" applyNumberFormat="true" applyFont="true" applyBorder="true" applyAlignment="true">
      <alignment horizontal="right" vertical="top" wrapText="true"/>
    </xf>
    <xf numFmtId="166" fontId="152" fillId="3" borderId="59" xfId="45624" applyNumberFormat="true" applyFont="true" applyBorder="true" applyAlignment="true">
      <alignment horizontal="right" vertical="top" wrapText="true"/>
    </xf>
    <xf numFmtId="166" fontId="152" fillId="3" borderId="59" xfId="45625" applyNumberFormat="true" applyFont="true" applyBorder="true" applyAlignment="true">
      <alignment horizontal="right" vertical="top" wrapText="true"/>
    </xf>
    <xf numFmtId="166" fontId="152" fillId="3" borderId="60" xfId="45626" applyNumberFormat="true" applyFont="true" applyBorder="true" applyAlignment="true">
      <alignment horizontal="right" vertical="top" wrapText="true"/>
    </xf>
    <xf numFmtId="166" fontId="152" fillId="3" borderId="60" xfId="45627" applyNumberFormat="true" applyFont="true" applyBorder="true" applyAlignment="true">
      <alignment horizontal="right" vertical="top" wrapText="true"/>
    </xf>
    <xf numFmtId="166" fontId="152" fillId="3" borderId="60" xfId="45628" applyNumberFormat="true" applyFont="true" applyBorder="true" applyAlignment="true">
      <alignment horizontal="right" vertical="top" wrapText="true"/>
    </xf>
    <xf numFmtId="166" fontId="152" fillId="3" borderId="131" xfId="45641" applyNumberFormat="true" applyFont="true" applyBorder="true" applyAlignment="true">
      <alignment horizontal="right" vertical="top" wrapText="true"/>
    </xf>
    <xf numFmtId="166" fontId="152" fillId="3" borderId="132" xfId="45642" applyNumberFormat="true" applyFont="true" applyBorder="true" applyAlignment="true">
      <alignment horizontal="right" vertical="top" wrapText="true"/>
    </xf>
    <xf numFmtId="166" fontId="152" fillId="3" borderId="133" xfId="45643" applyNumberFormat="true" applyFont="true" applyBorder="true" applyAlignment="true">
      <alignment horizontal="right" vertical="top" wrapText="true"/>
    </xf>
    <xf numFmtId="166" fontId="152" fillId="3" borderId="131" xfId="45653" applyNumberFormat="true" applyFont="true" applyBorder="true" applyAlignment="true">
      <alignment horizontal="right" vertical="top" wrapText="true"/>
    </xf>
    <xf numFmtId="166" fontId="152" fillId="3" borderId="132" xfId="45654" applyNumberFormat="true" applyFont="true" applyBorder="true" applyAlignment="true">
      <alignment horizontal="right" vertical="top" wrapText="true"/>
    </xf>
    <xf numFmtId="166" fontId="152" fillId="3" borderId="133" xfId="45655" applyNumberFormat="true" applyFont="true" applyBorder="true" applyAlignment="true">
      <alignment horizontal="right" vertical="top" wrapText="true"/>
    </xf>
    <xf numFmtId="166" fontId="152" fillId="3" borderId="131" xfId="45656" applyNumberFormat="true" applyFont="true" applyBorder="true" applyAlignment="true">
      <alignment horizontal="right" vertical="top" wrapText="true"/>
    </xf>
    <xf numFmtId="166" fontId="152" fillId="3" borderId="132" xfId="45657" applyNumberFormat="true" applyFont="true" applyBorder="true" applyAlignment="true">
      <alignment horizontal="right" vertical="top" wrapText="true"/>
    </xf>
    <xf numFmtId="166" fontId="152" fillId="3" borderId="133" xfId="45658" applyNumberFormat="true" applyFont="true" applyBorder="true" applyAlignment="true">
      <alignment horizontal="right" vertical="top" wrapText="true"/>
    </xf>
    <xf numFmtId="0" fontId="153" fillId="3" borderId="57" xfId="45618" applyFont="true" applyBorder="true" applyAlignment="true">
      <alignment horizontal="right" vertical="top" wrapText="true"/>
    </xf>
    <xf numFmtId="0" fontId="153" fillId="3" borderId="57" xfId="45617" applyFont="true" applyBorder="true" applyAlignment="true">
      <alignment horizontal="right" vertical="top" wrapText="true"/>
    </xf>
    <xf numFmtId="0" fontId="153" fillId="3" borderId="57" xfId="45619" applyFont="true" applyBorder="true" applyAlignment="true">
      <alignment horizontal="right" vertical="top" wrapText="true"/>
    </xf>
    <xf numFmtId="0" fontId="153" fillId="3" borderId="57" xfId="45659" applyFont="true" applyBorder="true" applyAlignment="true">
      <alignment horizontal="right" vertical="top" wrapText="true"/>
    </xf>
    <xf numFmtId="166" fontId="152" fillId="3" borderId="134" xfId="45660" applyNumberFormat="true" applyFont="true" applyBorder="true" applyAlignment="true">
      <alignment horizontal="right" vertical="top" wrapText="true"/>
    </xf>
    <xf numFmtId="0" fontId="153" fillId="3" borderId="57" xfId="45661" applyFont="true" applyBorder="true" applyAlignment="true">
      <alignment horizontal="right" vertical="top" wrapText="true"/>
    </xf>
    <xf numFmtId="0" fontId="153" fillId="3" borderId="57" xfId="45662" applyFont="true" applyBorder="true" applyAlignment="true">
      <alignment horizontal="right" vertical="top" wrapText="true"/>
    </xf>
    <xf numFmtId="166" fontId="152" fillId="3" borderId="134" xfId="45663" applyNumberFormat="true" applyFont="true" applyBorder="true" applyAlignment="true">
      <alignment horizontal="right" vertical="top" wrapText="true"/>
    </xf>
    <xf numFmtId="166" fontId="152" fillId="3" borderId="134" xfId="45664" applyNumberFormat="true" applyFont="true" applyBorder="true" applyAlignment="true">
      <alignment horizontal="right" vertical="top" wrapText="true"/>
    </xf>
    <xf numFmtId="0" fontId="153" fillId="3" borderId="57" xfId="45884" applyFont="true" applyBorder="true" applyAlignment="true">
      <alignment horizontal="right" vertical="top" wrapText="true"/>
    </xf>
    <xf numFmtId="0" fontId="153" fillId="3" borderId="57" xfId="45887" applyFont="true" applyBorder="true" applyAlignment="true">
      <alignment horizontal="right" vertical="top" wrapText="true"/>
    </xf>
    <xf numFmtId="0" fontId="153" fillId="3" borderId="57" xfId="45888" applyFont="true" applyBorder="true" applyAlignment="true">
      <alignment horizontal="right" vertical="top" wrapText="true"/>
    </xf>
    <xf numFmtId="0" fontId="153" fillId="3" borderId="130" xfId="45896" applyFont="true" applyBorder="true" applyAlignment="true">
      <alignment horizontal="right" vertical="top" wrapText="true"/>
    </xf>
    <xf numFmtId="0" fontId="153" fillId="3" borderId="54" xfId="45897" applyFont="true" applyBorder="true" applyAlignment="true">
      <alignment horizontal="right" vertical="top" wrapText="true"/>
    </xf>
    <xf numFmtId="0" fontId="153" fillId="3" borderId="55" xfId="45898" applyFont="true" applyBorder="true" applyAlignment="true">
      <alignment horizontal="right" vertical="top" wrapText="true"/>
    </xf>
    <xf numFmtId="0" fontId="153" fillId="3" borderId="130" xfId="45907" applyFont="true" applyBorder="true" applyAlignment="true">
      <alignment horizontal="right" vertical="top" wrapText="true"/>
    </xf>
    <xf numFmtId="0" fontId="153" fillId="3" borderId="54" xfId="45908" applyFont="true" applyBorder="true" applyAlignment="true">
      <alignment horizontal="right" vertical="top" wrapText="true"/>
    </xf>
    <xf numFmtId="0" fontId="153" fillId="3" borderId="55" xfId="45909" applyFont="true" applyBorder="true" applyAlignment="true">
      <alignment horizontal="right" vertical="top" wrapText="true"/>
    </xf>
    <xf numFmtId="0" fontId="153" fillId="3" borderId="10" xfId="45862" applyFont="true" applyAlignment="true">
      <alignment horizontal="right" vertical="top" wrapText="true"/>
    </xf>
    <xf numFmtId="0" fontId="153" fillId="3" borderId="10" xfId="45863" applyFont="true" applyAlignment="true">
      <alignment horizontal="right" vertical="top" wrapText="true"/>
    </xf>
    <xf numFmtId="0" fontId="153" fillId="3" borderId="130" xfId="45918" applyFont="true" applyBorder="true" applyAlignment="true">
      <alignment horizontal="right" vertical="top" wrapText="true"/>
    </xf>
    <xf numFmtId="0" fontId="153" fillId="3" borderId="54" xfId="45919" applyFont="true" applyBorder="true" applyAlignment="true">
      <alignment horizontal="right" vertical="top" wrapText="true"/>
    </xf>
    <xf numFmtId="0" fontId="153" fillId="3" borderId="55" xfId="45920" applyFont="true" applyBorder="true" applyAlignment="true">
      <alignment horizontal="right" vertical="top" wrapText="true"/>
    </xf>
    <xf numFmtId="0" fontId="153" fillId="3" borderId="10" xfId="45864" applyFont="true" applyAlignment="true">
      <alignment horizontal="right" vertical="top" wrapText="true"/>
    </xf>
    <xf numFmtId="166" fontId="152" fillId="3" borderId="58" xfId="45869" applyNumberFormat="true" applyFont="true" applyBorder="true" applyAlignment="true">
      <alignment horizontal="right" vertical="top" wrapText="true"/>
    </xf>
    <xf numFmtId="166" fontId="152" fillId="3" borderId="58" xfId="45871" applyNumberFormat="true" applyFont="true" applyBorder="true" applyAlignment="true">
      <alignment horizontal="right" vertical="top" wrapText="true"/>
    </xf>
    <xf numFmtId="166" fontId="152" fillId="3" borderId="58" xfId="45873" applyNumberFormat="true" applyFont="true" applyBorder="true" applyAlignment="true">
      <alignment horizontal="right" vertical="top" wrapText="true"/>
    </xf>
    <xf numFmtId="166" fontId="152" fillId="3" borderId="59" xfId="45875" applyNumberFormat="true" applyFont="true" applyBorder="true" applyAlignment="true">
      <alignment horizontal="right" vertical="top" wrapText="true"/>
    </xf>
    <xf numFmtId="166" fontId="152" fillId="3" borderId="59" xfId="45877" applyNumberFormat="true" applyFont="true" applyBorder="true" applyAlignment="true">
      <alignment horizontal="right" vertical="top" wrapText="true"/>
    </xf>
    <xf numFmtId="166" fontId="152" fillId="3" borderId="59" xfId="45879" applyNumberFormat="true" applyFont="true" applyBorder="true" applyAlignment="true">
      <alignment horizontal="right" vertical="top" wrapText="true"/>
    </xf>
    <xf numFmtId="166" fontId="152" fillId="3" borderId="60" xfId="45881" applyNumberFormat="true" applyFont="true" applyBorder="true" applyAlignment="true">
      <alignment horizontal="right" vertical="top" wrapText="true"/>
    </xf>
    <xf numFmtId="166" fontId="152" fillId="3" borderId="60" xfId="45883" applyNumberFormat="true" applyFont="true" applyBorder="true" applyAlignment="true">
      <alignment horizontal="right" vertical="top" wrapText="true"/>
    </xf>
    <xf numFmtId="166" fontId="152" fillId="3" borderId="60" xfId="45886" applyNumberFormat="true" applyFont="true" applyBorder="true" applyAlignment="true">
      <alignment horizontal="right" vertical="top" wrapText="true"/>
    </xf>
    <xf numFmtId="167" fontId="152" fillId="3" borderId="59" xfId="45889" applyNumberFormat="true" applyFont="true" applyBorder="true" applyAlignment="true">
      <alignment horizontal="right" vertical="top" wrapText="true"/>
    </xf>
    <xf numFmtId="167" fontId="152" fillId="3" borderId="59" xfId="45890" applyNumberFormat="true" applyFont="true" applyBorder="true" applyAlignment="true">
      <alignment horizontal="right" vertical="top" wrapText="true"/>
    </xf>
    <xf numFmtId="167" fontId="152" fillId="3" borderId="59" xfId="45891" applyNumberFormat="true" applyFont="true" applyBorder="true" applyAlignment="true">
      <alignment horizontal="right" vertical="top" wrapText="true"/>
    </xf>
    <xf numFmtId="166" fontId="152" fillId="3" borderId="131" xfId="45900" applyNumberFormat="true" applyFont="true" applyBorder="true" applyAlignment="true">
      <alignment horizontal="right" vertical="top" wrapText="true"/>
    </xf>
    <xf numFmtId="166" fontId="152" fillId="3" borderId="132" xfId="45901" applyNumberFormat="true" applyFont="true" applyBorder="true" applyAlignment="true">
      <alignment horizontal="right" vertical="top" wrapText="true"/>
    </xf>
    <xf numFmtId="166" fontId="152" fillId="3" borderId="133" xfId="45902" applyNumberFormat="true" applyFont="true" applyBorder="true" applyAlignment="true">
      <alignment horizontal="right" vertical="top" wrapText="true"/>
    </xf>
    <xf numFmtId="166" fontId="152" fillId="3" borderId="131" xfId="45911" applyNumberFormat="true" applyFont="true" applyBorder="true" applyAlignment="true">
      <alignment horizontal="right" vertical="top" wrapText="true"/>
    </xf>
    <xf numFmtId="166" fontId="152" fillId="3" borderId="132" xfId="45912" applyNumberFormat="true" applyFont="true" applyBorder="true" applyAlignment="true">
      <alignment horizontal="right" vertical="top" wrapText="true"/>
    </xf>
    <xf numFmtId="166" fontId="152" fillId="3" borderId="133" xfId="45913" applyNumberFormat="true" applyFont="true" applyBorder="true" applyAlignment="true">
      <alignment horizontal="right" vertical="top" wrapText="true"/>
    </xf>
    <xf numFmtId="0" fontId="153" fillId="3" borderId="57" xfId="45865" applyFont="true" applyBorder="true" applyAlignment="true">
      <alignment horizontal="right" vertical="top" wrapText="true"/>
    </xf>
    <xf numFmtId="0" fontId="153" fillId="3" borderId="57" xfId="45866" applyFont="true" applyBorder="true" applyAlignment="true">
      <alignment horizontal="right" vertical="top" wrapText="true"/>
    </xf>
    <xf numFmtId="166" fontId="152" fillId="3" borderId="131" xfId="45922" applyNumberFormat="true" applyFont="true" applyBorder="true" applyAlignment="true">
      <alignment horizontal="right" vertical="top" wrapText="true"/>
    </xf>
    <xf numFmtId="166" fontId="152" fillId="3" borderId="132" xfId="45923" applyNumberFormat="true" applyFont="true" applyBorder="true" applyAlignment="true">
      <alignment horizontal="right" vertical="top" wrapText="true"/>
    </xf>
    <xf numFmtId="166" fontId="152" fillId="3" borderId="133" xfId="45924" applyNumberFormat="true" applyFont="true" applyBorder="true" applyAlignment="true">
      <alignment horizontal="right" vertical="top" wrapText="true"/>
    </xf>
    <xf numFmtId="0" fontId="153" fillId="3" borderId="57" xfId="45867" applyFont="true" applyBorder="true" applyAlignment="true">
      <alignment horizontal="right" vertical="top" wrapText="true"/>
    </xf>
    <xf numFmtId="0" fontId="153" fillId="3" borderId="57" xfId="45926" applyFont="true" applyBorder="true" applyAlignment="true">
      <alignment horizontal="right" vertical="top" wrapText="true"/>
    </xf>
    <xf numFmtId="166" fontId="152" fillId="3" borderId="134" xfId="45927" applyNumberFormat="true" applyFont="true" applyBorder="true" applyAlignment="true">
      <alignment horizontal="right" vertical="top" wrapText="true"/>
    </xf>
    <xf numFmtId="0" fontId="153" fillId="3" borderId="57" xfId="45929" applyFont="true" applyBorder="true" applyAlignment="true">
      <alignment horizontal="right" vertical="top" wrapText="true"/>
    </xf>
    <xf numFmtId="166" fontId="152" fillId="3" borderId="134" xfId="45930" applyNumberFormat="true" applyFont="true" applyBorder="true" applyAlignment="true">
      <alignment horizontal="right" vertical="top" wrapText="true"/>
    </xf>
    <xf numFmtId="0" fontId="153" fillId="3" borderId="57" xfId="45932" applyFont="true" applyBorder="true" applyAlignment="true">
      <alignment horizontal="right" vertical="top" wrapText="true"/>
    </xf>
    <xf numFmtId="166" fontId="152" fillId="3" borderId="134" xfId="45933" applyNumberFormat="true" applyFont="true" applyBorder="true" applyAlignment="true">
      <alignment horizontal="right" vertical="top" wrapText="true"/>
    </xf>
    <xf numFmtId="0" fontId="153" fillId="0" borderId="10" xfId="44970" applyFont="true" applyFill="true" applyBorder="true" applyAlignment="true">
      <alignment horizontal="left" vertical="top" wrapText="true"/>
    </xf>
    <xf numFmtId="0" fontId="153" fillId="0" borderId="10" xfId="44976" applyFont="true" applyFill="true" applyBorder="true" applyAlignment="true">
      <alignment horizontal="left" vertical="top" wrapText="true"/>
    </xf>
    <xf numFmtId="169" fontId="152" fillId="0" borderId="10" xfId="44977" applyNumberFormat="true" applyFont="true" applyFill="true" applyBorder="true" applyAlignment="true">
      <alignment horizontal="right" vertical="top"/>
    </xf>
    <xf numFmtId="0" fontId="153" fillId="0" borderId="10" xfId="44982" applyFont="true" applyFill="true" applyBorder="true" applyAlignment="true">
      <alignment horizontal="left" vertical="top" wrapText="true"/>
    </xf>
    <xf numFmtId="169" fontId="152" fillId="0" borderId="10" xfId="44983" applyNumberFormat="true" applyFont="true" applyFill="true" applyBorder="true" applyAlignment="true">
      <alignment horizontal="right" vertical="top"/>
    </xf>
    <xf numFmtId="0" fontId="157" fillId="0" borderId="10" xfId="19344" applyFont="true" applyFill="true" applyBorder="true" applyAlignment="true">
      <alignment horizontal="left" vertical="top"/>
    </xf>
    <xf numFmtId="170" fontId="157" fillId="0" borderId="10" xfId="19344" applyNumberFormat="true" applyFont="true" applyFill="true" applyBorder="true" applyAlignment="true">
      <alignment horizontal="right" vertical="top"/>
    </xf>
    <xf numFmtId="0" fontId="157" fillId="0" borderId="10" xfId="19344" applyFont="true" applyFill="true" applyBorder="true" applyAlignment="true">
      <alignment horizontal="left" wrapText="true"/>
    </xf>
    <xf numFmtId="0" fontId="157" fillId="0" borderId="10" xfId="19344" applyFont="true" applyFill="true" applyBorder="true" applyAlignment="true">
      <alignment horizontal="center" wrapText="true"/>
    </xf>
    <xf numFmtId="0" fontId="26" fillId="0" borderId="10" xfId="19344" applyFill="true" applyBorder="true" applyAlignment="true">
      <alignment horizontal="center" vertical="center" wrapText="true"/>
    </xf>
    <xf numFmtId="0" fontId="26" fillId="0" borderId="10" xfId="19344" applyFill="true" applyBorder="true" applyAlignment="true"/>
    <xf numFmtId="0" fontId="153" fillId="0" borderId="10" xfId="44969" applyFont="true" applyFill="true" applyBorder="true" applyAlignment="true">
      <alignment horizontal="left" vertical="top" wrapText="true"/>
    </xf>
    <xf numFmtId="0" fontId="153" fillId="0" borderId="10" xfId="44975" applyFont="true" applyFill="true" applyBorder="true" applyAlignment="true">
      <alignment horizontal="left" vertical="top" wrapText="true"/>
    </xf>
    <xf numFmtId="0" fontId="153" fillId="0" borderId="10" xfId="44981" applyFont="true" applyFill="true" applyBorder="true" applyAlignment="true">
      <alignment horizontal="left" vertical="top" wrapText="true"/>
    </xf>
    <xf numFmtId="0" fontId="153" fillId="0" borderId="10" xfId="45225" applyFont="true" applyFill="true" applyBorder="true" applyAlignment="true">
      <alignment horizontal="left" vertical="top" wrapText="true"/>
    </xf>
    <xf numFmtId="0" fontId="153" fillId="0" borderId="10" xfId="45231" applyFont="true" applyFill="true" applyBorder="true" applyAlignment="true">
      <alignment horizontal="left" vertical="top" wrapText="true"/>
    </xf>
    <xf numFmtId="169" fontId="152" fillId="0" borderId="10" xfId="45232" applyNumberFormat="true" applyFont="true" applyFill="true" applyBorder="true" applyAlignment="true">
      <alignment horizontal="right" vertical="top"/>
    </xf>
    <xf numFmtId="0" fontId="153" fillId="0" borderId="10" xfId="45237" applyFont="true" applyFill="true" applyBorder="true" applyAlignment="true">
      <alignment horizontal="left" vertical="top" wrapText="true"/>
    </xf>
    <xf numFmtId="169" fontId="152" fillId="0" borderId="10" xfId="45238" applyNumberFormat="true" applyFont="true" applyFill="true" applyBorder="true" applyAlignment="true">
      <alignment horizontal="right" vertical="top"/>
    </xf>
    <xf numFmtId="0" fontId="153" fillId="0" borderId="10" xfId="45224" applyFont="true" applyFill="true" applyBorder="true" applyAlignment="true">
      <alignment horizontal="left" vertical="top" wrapText="true"/>
    </xf>
    <xf numFmtId="0" fontId="153" fillId="0" borderId="10" xfId="45230" applyFont="true" applyFill="true" applyBorder="true" applyAlignment="true">
      <alignment horizontal="left" vertical="top" wrapText="true"/>
    </xf>
    <xf numFmtId="0" fontId="153" fillId="0" borderId="10" xfId="45236" applyFont="true" applyFill="true" applyBorder="true" applyAlignment="true">
      <alignment horizontal="left" vertical="top" wrapText="true"/>
    </xf>
    <xf numFmtId="0" fontId="153" fillId="0" borderId="10" xfId="45465" applyFont="true" applyFill="true" applyBorder="true" applyAlignment="true">
      <alignment horizontal="left" vertical="top" wrapText="true"/>
    </xf>
    <xf numFmtId="0" fontId="153" fillId="0" borderId="10" xfId="45471" applyFont="true" applyFill="true" applyBorder="true" applyAlignment="true">
      <alignment horizontal="left" vertical="top" wrapText="true"/>
    </xf>
    <xf numFmtId="169" fontId="152" fillId="0" borderId="10" xfId="45472" applyNumberFormat="true" applyFont="true" applyFill="true" applyBorder="true" applyAlignment="true">
      <alignment horizontal="right" vertical="top"/>
    </xf>
    <xf numFmtId="0" fontId="153" fillId="0" borderId="10" xfId="45477" applyFont="true" applyFill="true" applyBorder="true" applyAlignment="true">
      <alignment horizontal="left" vertical="top" wrapText="true"/>
    </xf>
    <xf numFmtId="169" fontId="152" fillId="0" borderId="10" xfId="45478" applyNumberFormat="true" applyFont="true" applyFill="true" applyBorder="true" applyAlignment="true">
      <alignment horizontal="right" vertical="top"/>
    </xf>
    <xf numFmtId="0" fontId="153" fillId="0" borderId="10" xfId="45464" applyFont="true" applyFill="true" applyBorder="true" applyAlignment="true">
      <alignment horizontal="left" vertical="top" wrapText="true"/>
    </xf>
    <xf numFmtId="0" fontId="153" fillId="0" borderId="10" xfId="45470" applyFont="true" applyFill="true" applyBorder="true" applyAlignment="true">
      <alignment horizontal="left" vertical="top" wrapText="true"/>
    </xf>
    <xf numFmtId="0" fontId="153" fillId="0" borderId="10" xfId="45476" applyFont="true" applyFill="true" applyBorder="true" applyAlignment="true">
      <alignment horizontal="left" vertical="top" wrapText="true"/>
    </xf>
    <xf numFmtId="0" fontId="153" fillId="0" borderId="10" xfId="45708" applyFont="true" applyFill="true" applyBorder="true" applyAlignment="true">
      <alignment horizontal="left" vertical="top" wrapText="true"/>
    </xf>
    <xf numFmtId="0" fontId="153" fillId="0" borderId="10" xfId="45714" applyFont="true" applyFill="true" applyBorder="true" applyAlignment="true">
      <alignment horizontal="left" vertical="top" wrapText="true"/>
    </xf>
    <xf numFmtId="169" fontId="152" fillId="0" borderId="10" xfId="33366" applyNumberFormat="true" applyFont="true" applyFill="true" applyBorder="true" applyAlignment="true">
      <alignment horizontal="right" vertical="top"/>
    </xf>
    <xf numFmtId="0" fontId="153" fillId="0" borderId="10" xfId="45720" applyFont="true" applyFill="true" applyBorder="true" applyAlignment="true">
      <alignment horizontal="left" vertical="top" wrapText="true"/>
    </xf>
    <xf numFmtId="169" fontId="152" fillId="0" borderId="10" xfId="33369" applyNumberFormat="true" applyFont="true" applyFill="true" applyBorder="true" applyAlignment="true">
      <alignment horizontal="right" vertical="top"/>
    </xf>
    <xf numFmtId="0" fontId="153" fillId="0" borderId="10" xfId="45707" applyFont="true" applyFill="true" applyBorder="true" applyAlignment="true">
      <alignment horizontal="left" vertical="top" wrapText="true"/>
    </xf>
    <xf numFmtId="0" fontId="153" fillId="0" borderId="10" xfId="45713" applyFont="true" applyFill="true" applyBorder="true" applyAlignment="true">
      <alignment horizontal="left" vertical="top" wrapText="true"/>
    </xf>
    <xf numFmtId="0" fontId="153" fillId="0" borderId="10" xfId="45719" applyFont="true" applyFill="true" applyBorder="true" applyAlignment="true">
      <alignment horizontal="left" vertical="top" wrapText="true"/>
    </xf>
    <xf numFmtId="0" fontId="26" fillId="0" borderId="10" xfId="19344" applyFill="true" applyBorder="true"/>
    <xf numFmtId="0" fontId="26" fillId="0" borderId="10" xfId="19344" applyFill="true" applyBorder="true" applyAlignment="true">
      <alignment vertical="center"/>
    </xf>
    <xf numFmtId="0" fontId="26" fillId="15" borderId="10" xfId="19344" applyFill="true" applyBorder="true" applyAlignment="true">
      <alignment vertical="center" wrapText="true"/>
    </xf>
    <xf numFmtId="0" fontId="26" fillId="3" borderId="10" xfId="19344" applyAlignment="true">
      <alignment horizontal="left" vertical="center" wrapText="true"/>
    </xf>
    <xf numFmtId="0" fontId="185" fillId="27" borderId="3" xfId="19344" applyFont="true" applyFill="true" applyBorder="true" applyAlignment="true">
      <alignment horizontal="left" wrapText="true"/>
    </xf>
    <xf numFmtId="0" fontId="185" fillId="27" borderId="4" xfId="19344" applyFont="true" applyFill="true" applyBorder="true" applyAlignment="true">
      <alignment wrapText="true"/>
    </xf>
    <xf numFmtId="0" fontId="185" fillId="3" borderId="4" xfId="19344" applyFont="true" applyBorder="true"/>
    <xf numFmtId="0" fontId="185" fillId="27" borderId="3" xfId="19344" applyFont="true" applyFill="true" applyBorder="true" applyAlignment="true">
      <alignment wrapText="true"/>
    </xf>
    <xf numFmtId="0" fontId="185" fillId="27" borderId="5" xfId="19344" applyFont="true" applyFill="true" applyBorder="true" applyAlignment="true">
      <alignment wrapText="true"/>
    </xf>
    <xf numFmtId="0" fontId="185" fillId="27" borderId="6" xfId="19344" applyFont="true" applyFill="true" applyBorder="true" applyAlignment="true">
      <alignment wrapText="true"/>
    </xf>
    <xf numFmtId="0" fontId="157" fillId="27" borderId="10" xfId="19344" applyFont="true" applyFill="true" applyAlignment="true">
      <alignment horizontal="left" vertical="center"/>
    </xf>
    <xf numFmtId="170" fontId="157" fillId="27" borderId="10" xfId="19344" applyNumberFormat="true" applyFont="true" applyFill="true" applyAlignment="true">
      <alignment horizontal="right" vertical="center"/>
    </xf>
    <xf numFmtId="0" fontId="26" fillId="15" borderId="10" xfId="19344" applyFill="true" applyBorder="true" applyAlignment="true">
      <alignment vertical="center"/>
    </xf>
    <xf numFmtId="0" fontId="153" fillId="15" borderId="10" xfId="19445" applyFont="true" applyFill="true" applyAlignment="true">
      <alignment horizontal="left" vertical="center" wrapText="true"/>
    </xf>
    <xf numFmtId="0" fontId="153" fillId="15" borderId="10" xfId="19446" applyFont="true" applyFill="true" applyAlignment="true">
      <alignment horizontal="left" vertical="center"/>
    </xf>
    <xf numFmtId="0" fontId="153" fillId="15" borderId="10" xfId="19451" applyFont="true" applyFill="true" applyAlignment="true">
      <alignment horizontal="center" vertical="center" wrapText="true"/>
    </xf>
    <xf numFmtId="0" fontId="153" fillId="15" borderId="10" xfId="19447" applyFont="true" applyFill="true" applyAlignment="true">
      <alignment horizontal="left" vertical="center" wrapText="true"/>
    </xf>
    <xf numFmtId="0" fontId="153" fillId="15" borderId="10" xfId="19448" applyFont="true" applyFill="true" applyAlignment="true">
      <alignment horizontal="left" vertical="center"/>
    </xf>
    <xf numFmtId="0" fontId="153" fillId="15" borderId="10" xfId="19452" applyFont="true" applyFill="true" applyAlignment="true">
      <alignment horizontal="center" vertical="center" wrapText="true"/>
    </xf>
    <xf numFmtId="0" fontId="153" fillId="15" borderId="10" xfId="19449" applyFont="true" applyFill="true" applyAlignment="true">
      <alignment horizontal="left" vertical="center" wrapText="true"/>
    </xf>
    <xf numFmtId="0" fontId="153" fillId="15" borderId="10" xfId="19450" applyFont="true" applyFill="true" applyAlignment="true">
      <alignment horizontal="left" vertical="center"/>
    </xf>
    <xf numFmtId="0" fontId="153" fillId="15" borderId="10" xfId="19453" applyFont="true" applyFill="true" applyAlignment="true">
      <alignment horizontal="center" vertical="center" wrapText="true"/>
    </xf>
    <xf numFmtId="0" fontId="153" fillId="15" borderId="10" xfId="19454" applyFont="true" applyFill="true" applyAlignment="true">
      <alignment horizontal="left" vertical="center" wrapText="true"/>
    </xf>
    <xf numFmtId="0" fontId="153" fillId="15" borderId="10" xfId="19457" applyFont="true" applyFill="true" applyAlignment="true">
      <alignment horizontal="left" vertical="center"/>
    </xf>
    <xf numFmtId="168" fontId="152" fillId="15" borderId="10" xfId="19461" applyNumberFormat="true" applyFont="true" applyFill="true" applyAlignment="true">
      <alignment horizontal="right" vertical="center" wrapText="true"/>
    </xf>
    <xf numFmtId="0" fontId="153" fillId="15" borderId="10" xfId="19455" applyFont="true" applyFill="true" applyAlignment="true">
      <alignment horizontal="left" vertical="center" wrapText="true"/>
    </xf>
    <xf numFmtId="0" fontId="153" fillId="15" borderId="10" xfId="19458" applyFont="true" applyFill="true" applyAlignment="true">
      <alignment horizontal="left" vertical="center"/>
    </xf>
    <xf numFmtId="168" fontId="152" fillId="15" borderId="10" xfId="19462" applyNumberFormat="true" applyFont="true" applyFill="true" applyAlignment="true">
      <alignment horizontal="right" vertical="center" wrapText="true"/>
    </xf>
    <xf numFmtId="0" fontId="153" fillId="15" borderId="10" xfId="19459" applyFont="true" applyFill="true" applyAlignment="true">
      <alignment horizontal="left" vertical="center"/>
    </xf>
    <xf numFmtId="0" fontId="153" fillId="15" borderId="10" xfId="19456" applyFont="true" applyFill="true" applyAlignment="true">
      <alignment horizontal="left" vertical="center" wrapText="true"/>
    </xf>
    <xf numFmtId="0" fontId="153" fillId="15" borderId="10" xfId="19460" applyFont="true" applyFill="true" applyAlignment="true">
      <alignment horizontal="left" vertical="center"/>
    </xf>
    <xf numFmtId="168" fontId="152" fillId="15" borderId="10" xfId="19463" applyNumberFormat="true" applyFont="true" applyFill="true" applyAlignment="true">
      <alignment horizontal="right" vertical="center" wrapText="true"/>
    </xf>
    <xf numFmtId="0" fontId="153" fillId="15" borderId="10" xfId="19467" applyFont="true" applyFill="true" applyAlignment="true">
      <alignment horizontal="left" vertical="center" wrapText="true"/>
    </xf>
    <xf numFmtId="0" fontId="153" fillId="15" borderId="10" xfId="19468" applyFont="true" applyFill="true" applyAlignment="true">
      <alignment horizontal="left" vertical="center"/>
    </xf>
    <xf numFmtId="0" fontId="153" fillId="15" borderId="10" xfId="19473" applyFont="true" applyFill="true" applyAlignment="true">
      <alignment horizontal="center" vertical="center" wrapText="true"/>
    </xf>
    <xf numFmtId="0" fontId="153" fillId="15" borderId="10" xfId="19474" applyFont="true" applyFill="true" applyAlignment="true">
      <alignment horizontal="center" vertical="center" wrapText="true"/>
    </xf>
    <xf numFmtId="0" fontId="153" fillId="15" borderId="10" xfId="19469" applyFont="true" applyFill="true" applyAlignment="true">
      <alignment horizontal="left" vertical="center" wrapText="true"/>
    </xf>
    <xf numFmtId="0" fontId="153" fillId="15" borderId="10" xfId="19470" applyFont="true" applyFill="true" applyAlignment="true">
      <alignment horizontal="left" vertical="center"/>
    </xf>
    <xf numFmtId="0" fontId="153" fillId="15" borderId="10" xfId="19475" applyFont="true" applyFill="true" applyAlignment="true">
      <alignment horizontal="center" vertical="center" wrapText="true"/>
    </xf>
    <xf numFmtId="0" fontId="153" fillId="15" borderId="10" xfId="19476" applyFont="true" applyFill="true" applyAlignment="true">
      <alignment horizontal="center" vertical="center" wrapText="true"/>
    </xf>
    <xf numFmtId="0" fontId="153" fillId="15" borderId="10" xfId="19471" applyFont="true" applyFill="true" applyAlignment="true">
      <alignment horizontal="left" vertical="center" wrapText="true"/>
    </xf>
    <xf numFmtId="0" fontId="153" fillId="15" borderId="10" xfId="19472" applyFont="true" applyFill="true" applyAlignment="true">
      <alignment horizontal="left" vertical="center"/>
    </xf>
    <xf numFmtId="0" fontId="153" fillId="15" borderId="10" xfId="19477" applyFont="true" applyFill="true" applyAlignment="true">
      <alignment horizontal="center" vertical="center" wrapText="true"/>
    </xf>
    <xf numFmtId="0" fontId="153" fillId="15" borderId="10" xfId="19478" applyFont="true" applyFill="true" applyAlignment="true">
      <alignment horizontal="center" vertical="center" wrapText="true"/>
    </xf>
    <xf numFmtId="0" fontId="153" fillId="15" borderId="10" xfId="19479" applyFont="true" applyFill="true" applyAlignment="true">
      <alignment horizontal="left" vertical="center" wrapText="true"/>
    </xf>
    <xf numFmtId="0" fontId="153" fillId="15" borderId="10" xfId="19482" applyFont="true" applyFill="true" applyAlignment="true">
      <alignment horizontal="left" vertical="center"/>
    </xf>
    <xf numFmtId="168" fontId="152" fillId="15" borderId="10" xfId="19485" applyNumberFormat="true" applyFont="true" applyFill="true" applyAlignment="true">
      <alignment horizontal="right" vertical="center" wrapText="true"/>
    </xf>
    <xf numFmtId="168" fontId="152" fillId="15" borderId="10" xfId="19486" applyNumberFormat="true" applyFont="true" applyFill="true" applyAlignment="true">
      <alignment horizontal="right" vertical="center" wrapText="true"/>
    </xf>
    <xf numFmtId="0" fontId="153" fillId="15" borderId="10" xfId="19480" applyFont="true" applyFill="true" applyAlignment="true">
      <alignment horizontal="left" vertical="center" wrapText="true"/>
    </xf>
    <xf numFmtId="0" fontId="153" fillId="15" borderId="10" xfId="19483" applyFont="true" applyFill="true" applyAlignment="true">
      <alignment horizontal="left" vertical="center"/>
    </xf>
    <xf numFmtId="168" fontId="152" fillId="15" borderId="10" xfId="19487" applyNumberFormat="true" applyFont="true" applyFill="true" applyAlignment="true">
      <alignment horizontal="right" vertical="center" wrapText="true"/>
    </xf>
    <xf numFmtId="168" fontId="152" fillId="15" borderId="10" xfId="19488" applyNumberFormat="true" applyFont="true" applyFill="true" applyAlignment="true">
      <alignment horizontal="right" vertical="center" wrapText="true"/>
    </xf>
    <xf numFmtId="0" fontId="153" fillId="15" borderId="10" xfId="19481" applyFont="true" applyFill="true" applyAlignment="true">
      <alignment horizontal="left" vertical="center" wrapText="true"/>
    </xf>
    <xf numFmtId="0" fontId="153" fillId="15" borderId="10" xfId="19484" applyFont="true" applyFill="true" applyAlignment="true">
      <alignment horizontal="left" vertical="center"/>
    </xf>
    <xf numFmtId="168" fontId="152" fillId="15" borderId="10" xfId="19489" applyNumberFormat="true" applyFont="true" applyFill="true" applyAlignment="true">
      <alignment horizontal="right" vertical="center" wrapText="true"/>
    </xf>
    <xf numFmtId="168" fontId="152" fillId="15" borderId="10" xfId="19490" applyNumberFormat="true" applyFont="true" applyFill="true" applyAlignment="true">
      <alignment horizontal="right" vertical="center" wrapText="true"/>
    </xf>
    <xf numFmtId="0" fontId="153" fillId="3" borderId="52" xfId="44936" applyFont="true" applyBorder="true" applyAlignment="true">
      <alignment horizontal="center" vertical="center" wrapText="true"/>
    </xf>
    <xf numFmtId="0" fontId="153" fillId="3" borderId="53" xfId="44937" applyFont="true" applyBorder="true" applyAlignment="true">
      <alignment horizontal="center" vertical="center" wrapText="true"/>
    </xf>
    <xf numFmtId="0" fontId="153" fillId="3" borderId="53" xfId="44938" applyFont="true" applyBorder="true" applyAlignment="true">
      <alignment horizontal="center" vertical="center" wrapText="true"/>
    </xf>
    <xf numFmtId="0" fontId="153" fillId="3" borderId="52" xfId="44966" applyFont="true" applyBorder="true" applyAlignment="true">
      <alignment horizontal="center" vertical="center" wrapText="true"/>
    </xf>
    <xf numFmtId="0" fontId="153" fillId="3" borderId="53" xfId="44967" applyFont="true" applyBorder="true" applyAlignment="true">
      <alignment horizontal="center" vertical="center" wrapText="true"/>
    </xf>
    <xf numFmtId="0" fontId="153" fillId="3" borderId="53" xfId="44968" applyFont="true" applyBorder="true" applyAlignment="true">
      <alignment horizontal="center" vertical="center" wrapText="true"/>
    </xf>
    <xf numFmtId="0" fontId="153" fillId="3" borderId="52" xfId="44993" applyFont="true" applyBorder="true" applyAlignment="true">
      <alignment horizontal="center" vertical="center" wrapText="true"/>
    </xf>
    <xf numFmtId="0" fontId="153" fillId="3" borderId="53" xfId="44994" applyFont="true" applyBorder="true" applyAlignment="true">
      <alignment horizontal="center" vertical="center" wrapText="true"/>
    </xf>
    <xf numFmtId="0" fontId="153" fillId="3" borderId="53" xfId="44995" applyFont="true" applyBorder="true" applyAlignment="true">
      <alignment horizontal="center" vertical="center" wrapText="true"/>
    </xf>
    <xf numFmtId="0" fontId="153" fillId="3" borderId="52" xfId="45023" applyFont="true" applyBorder="true" applyAlignment="true">
      <alignment horizontal="center" vertical="center" wrapText="true"/>
    </xf>
    <xf numFmtId="0" fontId="153" fillId="3" borderId="53" xfId="45024" applyFont="true" applyBorder="true" applyAlignment="true">
      <alignment horizontal="center" vertical="center" wrapText="true"/>
    </xf>
    <xf numFmtId="0" fontId="153" fillId="3" borderId="53" xfId="45025" applyFont="true" applyBorder="true" applyAlignment="true">
      <alignment horizontal="center" vertical="center" wrapText="true"/>
    </xf>
    <xf numFmtId="0" fontId="153" fillId="3" borderId="52" xfId="45053" applyFont="true" applyBorder="true" applyAlignment="true">
      <alignment horizontal="center" vertical="center" wrapText="true"/>
    </xf>
    <xf numFmtId="0" fontId="153" fillId="3" borderId="53" xfId="45054" applyFont="true" applyBorder="true" applyAlignment="true">
      <alignment horizontal="center" vertical="center" wrapText="true"/>
    </xf>
    <xf numFmtId="0" fontId="153" fillId="3" borderId="53" xfId="45055" applyFont="true" applyBorder="true" applyAlignment="true">
      <alignment horizontal="center" vertical="center" wrapText="true"/>
    </xf>
    <xf numFmtId="0" fontId="153" fillId="3" borderId="52" xfId="45095" applyFont="true" applyBorder="true" applyAlignment="true">
      <alignment horizontal="center" vertical="center" wrapText="true"/>
    </xf>
    <xf numFmtId="0" fontId="153" fillId="3" borderId="53" xfId="45096" applyFont="true" applyBorder="true" applyAlignment="true">
      <alignment horizontal="center" vertical="center" wrapText="true"/>
    </xf>
    <xf numFmtId="0" fontId="153" fillId="3" borderId="53" xfId="45097" applyFont="true" applyBorder="true" applyAlignment="true">
      <alignment horizontal="center" vertical="center" wrapText="true"/>
    </xf>
    <xf numFmtId="0" fontId="26" fillId="0" borderId="102" xfId="19344" applyFill="true" applyBorder="true" applyAlignment="true">
      <alignment vertical="center" wrapText="true"/>
    </xf>
    <xf numFmtId="0" fontId="26" fillId="3" borderId="102" xfId="19344" applyBorder="true" applyAlignment="true">
      <alignment vertical="center" wrapText="true"/>
    </xf>
    <xf numFmtId="0" fontId="26" fillId="15" borderId="102" xfId="19344" applyFill="true" applyBorder="true" applyAlignment="true">
      <alignment vertical="center" wrapText="true"/>
    </xf>
    <xf numFmtId="0" fontId="157" fillId="35" borderId="102" xfId="19344" applyFont="true" applyFill="true" applyBorder="true" applyAlignment="true">
      <alignment horizontal="center" vertical="center" wrapText="true"/>
    </xf>
    <xf numFmtId="0" fontId="26" fillId="35" borderId="138" xfId="19344" applyFill="true" applyBorder="true" applyAlignment="true">
      <alignment horizontal="center" vertical="center"/>
    </xf>
    <xf numFmtId="0" fontId="157" fillId="35" borderId="138" xfId="19344" applyFont="true" applyFill="true" applyBorder="true" applyAlignment="true">
      <alignment horizontal="center" vertical="center" wrapText="true"/>
    </xf>
    <xf numFmtId="169" fontId="117" fillId="35" borderId="102" xfId="40237" applyNumberFormat="true" applyFont="true" applyFill="true" applyBorder="true" applyAlignment="true">
      <alignment horizontal="center" vertical="center"/>
    </xf>
    <xf numFmtId="169" fontId="117" fillId="35" borderId="138" xfId="40238" applyNumberFormat="true" applyFont="true" applyFill="true" applyBorder="true" applyAlignment="true">
      <alignment horizontal="center" vertical="center"/>
    </xf>
    <xf numFmtId="169" fontId="117" fillId="35" borderId="138" xfId="40240" applyNumberFormat="true" applyFont="true" applyFill="true" applyBorder="true" applyAlignment="true">
      <alignment horizontal="center" vertical="center"/>
    </xf>
    <xf numFmtId="169" fontId="117" fillId="35" borderId="102" xfId="40249" applyNumberFormat="true" applyFont="true" applyFill="true" applyBorder="true" applyAlignment="true">
      <alignment horizontal="center" vertical="center"/>
    </xf>
    <xf numFmtId="169" fontId="117" fillId="35" borderId="138" xfId="40250" applyNumberFormat="true" applyFont="true" applyFill="true" applyBorder="true" applyAlignment="true">
      <alignment horizontal="center" vertical="center"/>
    </xf>
    <xf numFmtId="169" fontId="117" fillId="35" borderId="138" xfId="40252" applyNumberFormat="true" applyFont="true" applyFill="true" applyBorder="true" applyAlignment="true">
      <alignment horizontal="center" vertical="center"/>
    </xf>
    <xf numFmtId="0" fontId="153" fillId="35" borderId="102" xfId="45046" applyFont="true" applyFill="true" applyBorder="true" applyAlignment="true">
      <alignment horizontal="center" vertical="center" wrapText="true"/>
    </xf>
    <xf numFmtId="0" fontId="153" fillId="35" borderId="138" xfId="45047" applyFont="true" applyFill="true" applyBorder="true" applyAlignment="true">
      <alignment horizontal="center" vertical="center" wrapText="true"/>
    </xf>
    <xf numFmtId="0" fontId="153" fillId="35" borderId="102" xfId="45052" applyFont="true" applyFill="true" applyBorder="true" applyAlignment="true">
      <alignment horizontal="center" vertical="center" wrapText="true"/>
    </xf>
    <xf numFmtId="0" fontId="153" fillId="35" borderId="138" xfId="45053" applyFont="true" applyFill="true" applyBorder="true" applyAlignment="true">
      <alignment horizontal="center" vertical="center" wrapText="true"/>
    </xf>
    <xf numFmtId="0" fontId="153" fillId="35" borderId="102" xfId="45088" applyFont="true" applyFill="true" applyBorder="true" applyAlignment="true">
      <alignment horizontal="center" vertical="center" wrapText="true"/>
    </xf>
    <xf numFmtId="0" fontId="153" fillId="35" borderId="138" xfId="45089" applyFont="true" applyFill="true" applyBorder="true" applyAlignment="true">
      <alignment horizontal="center" vertical="center" wrapText="true"/>
    </xf>
    <xf numFmtId="0" fontId="153" fillId="35" borderId="102" xfId="45094" applyFont="true" applyFill="true" applyBorder="true" applyAlignment="true">
      <alignment horizontal="center" vertical="center" wrapText="true"/>
    </xf>
    <xf numFmtId="0" fontId="153" fillId="35" borderId="138" xfId="45095" applyFont="true" applyFill="true" applyBorder="true" applyAlignment="true">
      <alignment horizontal="center" vertical="center" wrapText="true"/>
    </xf>
    <xf numFmtId="0" fontId="26" fillId="35" borderId="109" xfId="19344" applyFill="true" applyBorder="true" applyAlignment="true">
      <alignment horizontal="center" vertical="center"/>
    </xf>
    <xf numFmtId="0" fontId="157" fillId="35" borderId="109" xfId="19344" applyFont="true" applyFill="true" applyBorder="true" applyAlignment="true">
      <alignment horizontal="center" vertical="center" wrapText="true"/>
    </xf>
    <xf numFmtId="169" fontId="117" fillId="35" borderId="109" xfId="40239" applyNumberFormat="true" applyFont="true" applyFill="true" applyBorder="true" applyAlignment="true">
      <alignment horizontal="center" vertical="center"/>
    </xf>
    <xf numFmtId="169" fontId="117" fillId="35" borderId="109" xfId="40251" applyNumberFormat="true" applyFont="true" applyFill="true" applyBorder="true" applyAlignment="true">
      <alignment horizontal="center" vertical="center"/>
    </xf>
    <xf numFmtId="0" fontId="153" fillId="35" borderId="109" xfId="45048" applyFont="true" applyFill="true" applyBorder="true" applyAlignment="true">
      <alignment horizontal="center" vertical="center" wrapText="true"/>
    </xf>
    <xf numFmtId="0" fontId="153" fillId="35" borderId="109" xfId="45054" applyFont="true" applyFill="true" applyBorder="true" applyAlignment="true">
      <alignment horizontal="center" vertical="center" wrapText="true"/>
    </xf>
    <xf numFmtId="0" fontId="153" fillId="35" borderId="109" xfId="45090" applyFont="true" applyFill="true" applyBorder="true" applyAlignment="true">
      <alignment horizontal="center" vertical="center" wrapText="true"/>
    </xf>
    <xf numFmtId="0" fontId="153" fillId="35" borderId="109" xfId="45096" applyFont="true" applyFill="true" applyBorder="true" applyAlignment="true">
      <alignment horizontal="center" vertical="center" wrapText="true"/>
    </xf>
    <xf numFmtId="0" fontId="153" fillId="3" borderId="111" xfId="44936" applyFont="true" applyBorder="true" applyAlignment="true">
      <alignment horizontal="center" vertical="center" wrapText="true"/>
    </xf>
    <xf numFmtId="0" fontId="153" fillId="3" borderId="111" xfId="44966" applyFont="true" applyBorder="true" applyAlignment="true">
      <alignment horizontal="center" vertical="center" wrapText="true"/>
    </xf>
    <xf numFmtId="0" fontId="153" fillId="3" borderId="111" xfId="44993" applyFont="true" applyBorder="true" applyAlignment="true">
      <alignment horizontal="center" vertical="center" wrapText="true"/>
    </xf>
    <xf numFmtId="0" fontId="153" fillId="3" borderId="111" xfId="45023" applyFont="true" applyBorder="true" applyAlignment="true">
      <alignment horizontal="center" vertical="center" wrapText="true"/>
    </xf>
    <xf numFmtId="0" fontId="153" fillId="3" borderId="111" xfId="45053" applyFont="true" applyBorder="true" applyAlignment="true">
      <alignment horizontal="center" vertical="center" wrapText="true"/>
    </xf>
    <xf numFmtId="169" fontId="117" fillId="35" borderId="102" xfId="40238" applyNumberFormat="true" applyFont="true" applyFill="true" applyBorder="true" applyAlignment="true">
      <alignment horizontal="center" vertical="center"/>
    </xf>
    <xf numFmtId="169" fontId="117" fillId="35" borderId="102" xfId="40250" applyNumberFormat="true" applyFont="true" applyFill="true" applyBorder="true" applyAlignment="true">
      <alignment horizontal="center" vertical="center"/>
    </xf>
    <xf numFmtId="0" fontId="153" fillId="35" borderId="102" xfId="45048" applyFont="true" applyFill="true" applyBorder="true" applyAlignment="true">
      <alignment horizontal="center" vertical="center" wrapText="true"/>
    </xf>
    <xf numFmtId="0" fontId="153" fillId="35" borderId="102" xfId="45053" applyFont="true" applyFill="true" applyBorder="true" applyAlignment="true">
      <alignment horizontal="center" vertical="center" wrapText="true"/>
    </xf>
    <xf numFmtId="0" fontId="153" fillId="3" borderId="111" xfId="45095" applyFont="true" applyBorder="true" applyAlignment="true">
      <alignment horizontal="center" vertical="center" wrapText="true"/>
    </xf>
    <xf numFmtId="0" fontId="153" fillId="35" borderId="102" xfId="45090" applyFont="true" applyFill="true" applyBorder="true" applyAlignment="true">
      <alignment horizontal="center" vertical="center" wrapText="true"/>
    </xf>
    <xf numFmtId="0" fontId="153" fillId="35" borderId="102" xfId="45095" applyFont="true" applyFill="true" applyBorder="true" applyAlignment="true">
      <alignment horizontal="center" vertical="center" wrapText="true"/>
    </xf>
    <xf numFmtId="0" fontId="153" fillId="3" borderId="112" xfId="44936" applyFont="true" applyBorder="true" applyAlignment="true">
      <alignment horizontal="center" vertical="center" wrapText="true"/>
    </xf>
    <xf numFmtId="0" fontId="153" fillId="3" borderId="112" xfId="44966" applyFont="true" applyBorder="true" applyAlignment="true">
      <alignment horizontal="center" vertical="center" wrapText="true"/>
    </xf>
    <xf numFmtId="0" fontId="153" fillId="3" borderId="112" xfId="44993" applyFont="true" applyBorder="true" applyAlignment="true">
      <alignment horizontal="center" vertical="center" wrapText="true"/>
    </xf>
    <xf numFmtId="0" fontId="157" fillId="35" borderId="143" xfId="19344" applyFont="true" applyFill="true" applyBorder="true" applyAlignment="true">
      <alignment horizontal="center" vertical="center" wrapText="true"/>
    </xf>
    <xf numFmtId="0" fontId="153" fillId="3" borderId="112" xfId="45023" applyFont="true" applyBorder="true" applyAlignment="true">
      <alignment horizontal="center" vertical="center" wrapText="true"/>
    </xf>
    <xf numFmtId="0" fontId="153" fillId="3" borderId="112" xfId="45053" applyFont="true" applyBorder="true" applyAlignment="true">
      <alignment horizontal="center" vertical="center" wrapText="true"/>
    </xf>
    <xf numFmtId="169" fontId="117" fillId="35" borderId="143" xfId="40238" applyNumberFormat="true" applyFont="true" applyFill="true" applyBorder="true" applyAlignment="true">
      <alignment horizontal="center" vertical="center"/>
    </xf>
    <xf numFmtId="169" fontId="117" fillId="35" borderId="143" xfId="40250" applyNumberFormat="true" applyFont="true" applyFill="true" applyBorder="true" applyAlignment="true">
      <alignment horizontal="center" vertical="center"/>
    </xf>
    <xf numFmtId="0" fontId="153" fillId="35" borderId="143" xfId="45048" applyFont="true" applyFill="true" applyBorder="true" applyAlignment="true">
      <alignment horizontal="center" vertical="center" wrapText="true"/>
    </xf>
    <xf numFmtId="0" fontId="153" fillId="35" borderId="143" xfId="45053" applyFont="true" applyFill="true" applyBorder="true" applyAlignment="true">
      <alignment horizontal="center" vertical="center" wrapText="true"/>
    </xf>
    <xf numFmtId="0" fontId="153" fillId="3" borderId="112" xfId="45095" applyFont="true" applyBorder="true" applyAlignment="true">
      <alignment horizontal="center" vertical="center" wrapText="true"/>
    </xf>
    <xf numFmtId="0" fontId="153" fillId="35" borderId="143" xfId="45090" applyFont="true" applyFill="true" applyBorder="true" applyAlignment="true">
      <alignment horizontal="center" vertical="center" wrapText="true"/>
    </xf>
    <xf numFmtId="0" fontId="153" fillId="35" borderId="143" xfId="45095" applyFont="true" applyFill="true" applyBorder="true" applyAlignment="true">
      <alignment horizontal="center" vertical="center" wrapText="true"/>
    </xf>
    <xf numFmtId="0" fontId="26" fillId="35" borderId="139" xfId="19344" applyFill="true" applyBorder="true" applyAlignment="true">
      <alignment horizontal="center" vertical="center"/>
    </xf>
    <xf numFmtId="0" fontId="157" fillId="35" borderId="139" xfId="19344" applyFont="true" applyFill="true" applyBorder="true" applyAlignment="true">
      <alignment horizontal="center" vertical="center" wrapText="true"/>
    </xf>
    <xf numFmtId="169" fontId="117" fillId="35" borderId="139" xfId="40239" applyNumberFormat="true" applyFont="true" applyFill="true" applyBorder="true" applyAlignment="true">
      <alignment horizontal="center" vertical="center"/>
    </xf>
    <xf numFmtId="169" fontId="117" fillId="35" borderId="139" xfId="40251" applyNumberFormat="true" applyFont="true" applyFill="true" applyBorder="true" applyAlignment="true">
      <alignment horizontal="center" vertical="center"/>
    </xf>
    <xf numFmtId="0" fontId="153" fillId="35" borderId="139" xfId="45048" applyFont="true" applyFill="true" applyBorder="true" applyAlignment="true">
      <alignment horizontal="center" vertical="center" wrapText="true"/>
    </xf>
    <xf numFmtId="0" fontId="153" fillId="35" borderId="139" xfId="45054" applyFont="true" applyFill="true" applyBorder="true" applyAlignment="true">
      <alignment horizontal="center" vertical="center" wrapText="true"/>
    </xf>
    <xf numFmtId="0" fontId="153" fillId="35" borderId="139" xfId="45090" applyFont="true" applyFill="true" applyBorder="true" applyAlignment="true">
      <alignment horizontal="center" vertical="center" wrapText="true"/>
    </xf>
    <xf numFmtId="0" fontId="153" fillId="35" borderId="139" xfId="45096" applyFont="true" applyFill="true" applyBorder="true" applyAlignment="true">
      <alignment horizontal="center" vertical="center" wrapText="true"/>
    </xf>
    <xf numFmtId="0" fontId="153" fillId="0" borderId="102" xfId="45002" applyFont="true" applyFill="true" applyBorder="true" applyAlignment="true">
      <alignment horizontal="left" vertical="center" wrapText="true"/>
    </xf>
    <xf numFmtId="0" fontId="153" fillId="0" borderId="102" xfId="45008" applyFont="true" applyFill="true" applyBorder="true" applyAlignment="true">
      <alignment horizontal="left" vertical="center" wrapText="true"/>
    </xf>
    <xf numFmtId="0" fontId="153" fillId="0" borderId="102" xfId="19355" applyFont="true" applyFill="true" applyBorder="true" applyAlignment="true">
      <alignment horizontal="left" vertical="center" wrapText="true"/>
    </xf>
    <xf numFmtId="0" fontId="153" fillId="0" borderId="102" xfId="19357" applyFont="true" applyFill="true" applyBorder="true" applyAlignment="true">
      <alignment horizontal="left" vertical="center" wrapText="true"/>
    </xf>
    <xf numFmtId="0" fontId="157" fillId="0" borderId="102" xfId="19344" applyFont="true" applyFill="true" applyBorder="true" applyAlignment="true">
      <alignment horizontal="left" vertical="center" wrapText="true"/>
    </xf>
    <xf numFmtId="0" fontId="153" fillId="0" borderId="102" xfId="45044" applyFont="true" applyFill="true" applyBorder="true" applyAlignment="true">
      <alignment horizontal="left" vertical="center" wrapText="true"/>
    </xf>
    <xf numFmtId="0" fontId="153" fillId="0" borderId="102" xfId="45050" applyFont="true" applyFill="true" applyBorder="true" applyAlignment="true">
      <alignment horizontal="left" vertical="center" wrapText="true"/>
    </xf>
    <xf numFmtId="0" fontId="153" fillId="0" borderId="102" xfId="45056" applyFont="true" applyFill="true" applyBorder="true" applyAlignment="true">
      <alignment horizontal="left" vertical="center" wrapText="true"/>
    </xf>
    <xf numFmtId="0" fontId="153" fillId="0" borderId="102" xfId="45062" applyFont="true" applyFill="true" applyBorder="true" applyAlignment="true">
      <alignment horizontal="left" vertical="center" wrapText="true"/>
    </xf>
    <xf numFmtId="0" fontId="153" fillId="0" borderId="102" xfId="45068" applyFont="true" applyFill="true" applyBorder="true" applyAlignment="true">
      <alignment horizontal="left" vertical="center" wrapText="true"/>
    </xf>
    <xf numFmtId="0" fontId="153" fillId="0" borderId="102" xfId="45086" applyFont="true" applyFill="true" applyBorder="true" applyAlignment="true">
      <alignment horizontal="left" vertical="center" wrapText="true"/>
    </xf>
    <xf numFmtId="0" fontId="153" fillId="0" borderId="102" xfId="45092" applyFont="true" applyFill="true" applyBorder="true" applyAlignment="true">
      <alignment horizontal="left" vertical="center" wrapText="true"/>
    </xf>
    <xf numFmtId="0" fontId="153" fillId="0" borderId="102" xfId="45098" applyFont="true" applyFill="true" applyBorder="true" applyAlignment="true">
      <alignment horizontal="left" vertical="center" wrapText="true"/>
    </xf>
    <xf numFmtId="0" fontId="153" fillId="0" borderId="102" xfId="45101" applyFont="true" applyFill="true" applyBorder="true" applyAlignment="true">
      <alignment horizontal="left" vertical="center" wrapText="true"/>
    </xf>
    <xf numFmtId="0" fontId="153" fillId="0" borderId="102" xfId="45104" applyFont="true" applyFill="true" applyBorder="true" applyAlignment="true">
      <alignment horizontal="left" vertical="center" wrapText="true"/>
    </xf>
    <xf numFmtId="0" fontId="26" fillId="0" borderId="104" xfId="19344" applyFill="true" applyBorder="true" applyAlignment="true">
      <alignment vertical="center" wrapText="true"/>
    </xf>
    <xf numFmtId="0" fontId="157" fillId="0" borderId="107" xfId="19344" applyFont="true" applyFill="true" applyBorder="true" applyAlignment="true">
      <alignment horizontal="left" vertical="center" wrapText="true"/>
    </xf>
    <xf numFmtId="0" fontId="153" fillId="0" borderId="109" xfId="19356" applyFont="true" applyFill="true" applyBorder="true" applyAlignment="true">
      <alignment horizontal="left" vertical="center"/>
    </xf>
    <xf numFmtId="0" fontId="153" fillId="0" borderId="109" xfId="19358" applyFont="true" applyFill="true" applyBorder="true" applyAlignment="true">
      <alignment horizontal="left" vertical="center"/>
    </xf>
    <xf numFmtId="0" fontId="26" fillId="0" borderId="109" xfId="19344" applyFill="true" applyBorder="true" applyAlignment="true">
      <alignment vertical="center"/>
    </xf>
    <xf numFmtId="0" fontId="26" fillId="0" borderId="109" xfId="19344" applyFill="true" applyBorder="true" applyAlignment="true">
      <alignment horizontal="center" vertical="center"/>
    </xf>
    <xf numFmtId="0" fontId="157" fillId="0" borderId="109" xfId="19344" applyFont="true" applyFill="true" applyBorder="true" applyAlignment="true">
      <alignment horizontal="left" vertical="center"/>
    </xf>
    <xf numFmtId="0" fontId="157" fillId="0" borderId="110" xfId="19344" applyFont="true" applyFill="true" applyBorder="true" applyAlignment="true">
      <alignment horizontal="left" vertical="center"/>
    </xf>
    <xf numFmtId="0" fontId="26" fillId="3" borderId="109" xfId="19344" applyBorder="true" applyAlignment="true">
      <alignment vertical="center"/>
    </xf>
    <xf numFmtId="0" fontId="26" fillId="0" borderId="108" xfId="19344" applyFill="true" applyBorder="true" applyAlignment="true">
      <alignment vertical="center"/>
    </xf>
    <xf numFmtId="0" fontId="26" fillId="0" borderId="110" xfId="19344" applyFill="true" applyBorder="true" applyAlignment="true">
      <alignment vertical="center"/>
    </xf>
    <xf numFmtId="169" fontId="152" fillId="35" borderId="104" xfId="44941" applyNumberFormat="true" applyFont="true" applyFill="true" applyBorder="true" applyAlignment="true">
      <alignment horizontal="center" vertical="center"/>
    </xf>
    <xf numFmtId="169" fontId="152" fillId="35" borderId="136" xfId="44942" applyNumberFormat="true" applyFont="true" applyFill="true" applyBorder="true" applyAlignment="true">
      <alignment horizontal="center" vertical="center"/>
    </xf>
    <xf numFmtId="169" fontId="152" fillId="35" borderId="137" xfId="44943" applyNumberFormat="true" applyFont="true" applyFill="true" applyBorder="true" applyAlignment="true">
      <alignment horizontal="center" vertical="center"/>
    </xf>
    <xf numFmtId="169" fontId="152" fillId="35" borderId="142" xfId="44942" applyNumberFormat="true" applyFont="true" applyFill="true" applyBorder="true" applyAlignment="true">
      <alignment horizontal="center" vertical="center"/>
    </xf>
    <xf numFmtId="169" fontId="152" fillId="35" borderId="108" xfId="44943" applyNumberFormat="true" applyFont="true" applyFill="true" applyBorder="true" applyAlignment="true">
      <alignment horizontal="center" vertical="center"/>
    </xf>
    <xf numFmtId="169" fontId="152" fillId="35" borderId="104" xfId="44942" applyNumberFormat="true" applyFont="true" applyFill="true" applyBorder="true" applyAlignment="true">
      <alignment horizontal="center" vertical="center"/>
    </xf>
    <xf numFmtId="169" fontId="152" fillId="35" borderId="102" xfId="44947" applyNumberFormat="true" applyFont="true" applyFill="true" applyBorder="true" applyAlignment="true">
      <alignment horizontal="center" vertical="center"/>
    </xf>
    <xf numFmtId="169" fontId="152" fillId="35" borderId="138" xfId="44948" applyNumberFormat="true" applyFont="true" applyFill="true" applyBorder="true" applyAlignment="true">
      <alignment horizontal="center" vertical="center"/>
    </xf>
    <xf numFmtId="169" fontId="152" fillId="35" borderId="139" xfId="44949" applyNumberFormat="true" applyFont="true" applyFill="true" applyBorder="true" applyAlignment="true">
      <alignment horizontal="center" vertical="center"/>
    </xf>
    <xf numFmtId="169" fontId="152" fillId="35" borderId="143" xfId="44948" applyNumberFormat="true" applyFont="true" applyFill="true" applyBorder="true" applyAlignment="true">
      <alignment horizontal="center" vertical="center"/>
    </xf>
    <xf numFmtId="169" fontId="152" fillId="35" borderId="109" xfId="44949" applyNumberFormat="true" applyFont="true" applyFill="true" applyBorder="true" applyAlignment="true">
      <alignment horizontal="center" vertical="center"/>
    </xf>
    <xf numFmtId="169" fontId="152" fillId="35" borderId="102" xfId="44948" applyNumberFormat="true" applyFont="true" applyFill="true" applyBorder="true" applyAlignment="true">
      <alignment horizontal="center" vertical="center"/>
    </xf>
    <xf numFmtId="0" fontId="26" fillId="35" borderId="143" xfId="19344" applyFill="true" applyBorder="true" applyAlignment="true">
      <alignment horizontal="center" vertical="center"/>
    </xf>
    <xf numFmtId="169" fontId="152" fillId="35" borderId="102" xfId="20220" applyNumberFormat="true" applyFont="true" applyFill="true" applyBorder="true" applyAlignment="true">
      <alignment horizontal="center" vertical="center"/>
    </xf>
    <xf numFmtId="169" fontId="152" fillId="35" borderId="138" xfId="20220" applyNumberFormat="true" applyFont="true" applyFill="true" applyBorder="true" applyAlignment="true">
      <alignment horizontal="center" vertical="center"/>
    </xf>
    <xf numFmtId="169" fontId="152" fillId="35" borderId="139" xfId="20220" applyNumberFormat="true" applyFont="true" applyFill="true" applyBorder="true" applyAlignment="true">
      <alignment horizontal="center" vertical="center"/>
    </xf>
    <xf numFmtId="169" fontId="152" fillId="35" borderId="143" xfId="20220" applyNumberFormat="true" applyFont="true" applyFill="true" applyBorder="true" applyAlignment="true">
      <alignment horizontal="center" vertical="center"/>
    </xf>
    <xf numFmtId="169" fontId="152" fillId="35" borderId="109" xfId="20220" applyNumberFormat="true" applyFont="true" applyFill="true" applyBorder="true" applyAlignment="true">
      <alignment horizontal="center" vertical="center"/>
    </xf>
    <xf numFmtId="169" fontId="152" fillId="35" borderId="107" xfId="44953" applyNumberFormat="true" applyFont="true" applyFill="true" applyBorder="true" applyAlignment="true">
      <alignment horizontal="center" vertical="center"/>
    </xf>
    <xf numFmtId="169" fontId="152" fillId="35" borderId="140" xfId="44954" applyNumberFormat="true" applyFont="true" applyFill="true" applyBorder="true" applyAlignment="true">
      <alignment horizontal="center" vertical="center"/>
    </xf>
    <xf numFmtId="169" fontId="152" fillId="35" borderId="141" xfId="44955" applyNumberFormat="true" applyFont="true" applyFill="true" applyBorder="true" applyAlignment="true">
      <alignment horizontal="center" vertical="center"/>
    </xf>
    <xf numFmtId="169" fontId="152" fillId="35" borderId="144" xfId="44954" applyNumberFormat="true" applyFont="true" applyFill="true" applyBorder="true" applyAlignment="true">
      <alignment horizontal="center" vertical="center"/>
    </xf>
    <xf numFmtId="169" fontId="152" fillId="35" borderId="110" xfId="44955" applyNumberFormat="true" applyFont="true" applyFill="true" applyBorder="true" applyAlignment="true">
      <alignment horizontal="center" vertical="center"/>
    </xf>
    <xf numFmtId="169" fontId="152" fillId="35" borderId="107" xfId="44954" applyNumberFormat="true" applyFont="true" applyFill="true" applyBorder="true" applyAlignment="true">
      <alignment horizontal="center" vertical="center"/>
    </xf>
    <xf numFmtId="0" fontId="26" fillId="35" borderId="144" xfId="19344" applyFill="true" applyBorder="true" applyAlignment="true">
      <alignment horizontal="center" vertical="center"/>
    </xf>
    <xf numFmtId="0" fontId="26" fillId="35" borderId="140" xfId="19344" applyFill="true" applyBorder="true" applyAlignment="true">
      <alignment horizontal="center" vertical="center"/>
    </xf>
    <xf numFmtId="0" fontId="26" fillId="35" borderId="141" xfId="19344" applyFill="true" applyBorder="true" applyAlignment="true">
      <alignment horizontal="center" vertical="center"/>
    </xf>
    <xf numFmtId="169" fontId="152" fillId="35" borderId="104" xfId="44977" applyNumberFormat="true" applyFont="true" applyFill="true" applyBorder="true" applyAlignment="true">
      <alignment horizontal="center" vertical="center"/>
    </xf>
    <xf numFmtId="169" fontId="152" fillId="35" borderId="136" xfId="44978" applyNumberFormat="true" applyFont="true" applyFill="true" applyBorder="true" applyAlignment="true">
      <alignment horizontal="center" vertical="center"/>
    </xf>
    <xf numFmtId="169" fontId="152" fillId="35" borderId="137" xfId="44979" applyNumberFormat="true" applyFont="true" applyFill="true" applyBorder="true" applyAlignment="true">
      <alignment horizontal="center" vertical="center"/>
    </xf>
    <xf numFmtId="169" fontId="152" fillId="35" borderId="142" xfId="44978" applyNumberFormat="true" applyFont="true" applyFill="true" applyBorder="true" applyAlignment="true">
      <alignment horizontal="center" vertical="center"/>
    </xf>
    <xf numFmtId="169" fontId="152" fillId="35" borderId="108" xfId="44979" applyNumberFormat="true" applyFont="true" applyFill="true" applyBorder="true" applyAlignment="true">
      <alignment horizontal="center" vertical="center"/>
    </xf>
    <xf numFmtId="169" fontId="152" fillId="35" borderId="104" xfId="44978" applyNumberFormat="true" applyFont="true" applyFill="true" applyBorder="true" applyAlignment="true">
      <alignment horizontal="center" vertical="center"/>
    </xf>
    <xf numFmtId="169" fontId="152" fillId="35" borderId="102" xfId="44977" applyNumberFormat="true" applyFont="true" applyFill="true" applyBorder="true" applyAlignment="true">
      <alignment horizontal="center" vertical="center"/>
    </xf>
    <xf numFmtId="169" fontId="152" fillId="35" borderId="138" xfId="44978" applyNumberFormat="true" applyFont="true" applyFill="true" applyBorder="true" applyAlignment="true">
      <alignment horizontal="center" vertical="center"/>
    </xf>
    <xf numFmtId="169" fontId="152" fillId="35" borderId="139" xfId="44979" applyNumberFormat="true" applyFont="true" applyFill="true" applyBorder="true" applyAlignment="true">
      <alignment horizontal="center" vertical="center"/>
    </xf>
    <xf numFmtId="169" fontId="152" fillId="35" borderId="143" xfId="44978" applyNumberFormat="true" applyFont="true" applyFill="true" applyBorder="true" applyAlignment="true">
      <alignment horizontal="center" vertical="center"/>
    </xf>
    <xf numFmtId="169" fontId="152" fillId="35" borderId="109" xfId="44979" applyNumberFormat="true" applyFont="true" applyFill="true" applyBorder="true" applyAlignment="true">
      <alignment horizontal="center" vertical="center"/>
    </xf>
    <xf numFmtId="169" fontId="152" fillId="35" borderId="102" xfId="44978" applyNumberFormat="true" applyFont="true" applyFill="true" applyBorder="true" applyAlignment="true">
      <alignment horizontal="center" vertical="center"/>
    </xf>
    <xf numFmtId="169" fontId="152" fillId="35" borderId="102" xfId="44971" applyNumberFormat="true" applyFont="true" applyFill="true" applyBorder="true" applyAlignment="true">
      <alignment horizontal="center" vertical="center"/>
    </xf>
    <xf numFmtId="169" fontId="152" fillId="35" borderId="138" xfId="44972" applyNumberFormat="true" applyFont="true" applyFill="true" applyBorder="true" applyAlignment="true">
      <alignment horizontal="center" vertical="center"/>
    </xf>
    <xf numFmtId="169" fontId="152" fillId="35" borderId="139" xfId="44973" applyNumberFormat="true" applyFont="true" applyFill="true" applyBorder="true" applyAlignment="true">
      <alignment horizontal="center" vertical="center"/>
    </xf>
    <xf numFmtId="169" fontId="152" fillId="35" borderId="143" xfId="44972" applyNumberFormat="true" applyFont="true" applyFill="true" applyBorder="true" applyAlignment="true">
      <alignment horizontal="center" vertical="center"/>
    </xf>
    <xf numFmtId="169" fontId="152" fillId="35" borderId="109" xfId="44973" applyNumberFormat="true" applyFont="true" applyFill="true" applyBorder="true" applyAlignment="true">
      <alignment horizontal="center" vertical="center"/>
    </xf>
    <xf numFmtId="169" fontId="152" fillId="35" borderId="102" xfId="44972" applyNumberFormat="true" applyFont="true" applyFill="true" applyBorder="true" applyAlignment="true">
      <alignment horizontal="center" vertical="center"/>
    </xf>
    <xf numFmtId="169" fontId="152" fillId="35" borderId="104" xfId="44998" applyNumberFormat="true" applyFont="true" applyFill="true" applyBorder="true" applyAlignment="true">
      <alignment horizontal="center" vertical="center"/>
    </xf>
    <xf numFmtId="169" fontId="152" fillId="35" borderId="136" xfId="44999" applyNumberFormat="true" applyFont="true" applyFill="true" applyBorder="true" applyAlignment="true">
      <alignment horizontal="center" vertical="center"/>
    </xf>
    <xf numFmtId="169" fontId="152" fillId="35" borderId="137" xfId="45000" applyNumberFormat="true" applyFont="true" applyFill="true" applyBorder="true" applyAlignment="true">
      <alignment horizontal="center" vertical="center"/>
    </xf>
    <xf numFmtId="169" fontId="152" fillId="35" borderId="142" xfId="44999" applyNumberFormat="true" applyFont="true" applyFill="true" applyBorder="true" applyAlignment="true">
      <alignment horizontal="center" vertical="center"/>
    </xf>
    <xf numFmtId="169" fontId="152" fillId="35" borderId="108" xfId="45000" applyNumberFormat="true" applyFont="true" applyFill="true" applyBorder="true" applyAlignment="true">
      <alignment horizontal="center" vertical="center"/>
    </xf>
    <xf numFmtId="169" fontId="152" fillId="35" borderId="104" xfId="44999" applyNumberFormat="true" applyFont="true" applyFill="true" applyBorder="true" applyAlignment="true">
      <alignment horizontal="center" vertical="center"/>
    </xf>
    <xf numFmtId="169" fontId="152" fillId="35" borderId="102" xfId="45004" applyNumberFormat="true" applyFont="true" applyFill="true" applyBorder="true" applyAlignment="true">
      <alignment horizontal="center" vertical="center"/>
    </xf>
    <xf numFmtId="169" fontId="152" fillId="35" borderId="138" xfId="45005" applyNumberFormat="true" applyFont="true" applyFill="true" applyBorder="true" applyAlignment="true">
      <alignment horizontal="center" vertical="center"/>
    </xf>
    <xf numFmtId="169" fontId="152" fillId="35" borderId="139" xfId="45006" applyNumberFormat="true" applyFont="true" applyFill="true" applyBorder="true" applyAlignment="true">
      <alignment horizontal="center" vertical="center"/>
    </xf>
    <xf numFmtId="169" fontId="152" fillId="35" borderId="143" xfId="45005" applyNumberFormat="true" applyFont="true" applyFill="true" applyBorder="true" applyAlignment="true">
      <alignment horizontal="center" vertical="center"/>
    </xf>
    <xf numFmtId="169" fontId="152" fillId="35" borderId="109" xfId="45006" applyNumberFormat="true" applyFont="true" applyFill="true" applyBorder="true" applyAlignment="true">
      <alignment horizontal="center" vertical="center"/>
    </xf>
    <xf numFmtId="169" fontId="152" fillId="35" borderId="102" xfId="45005" applyNumberFormat="true" applyFont="true" applyFill="true" applyBorder="true" applyAlignment="true">
      <alignment horizontal="center" vertical="center"/>
    </xf>
    <xf numFmtId="169" fontId="152" fillId="35" borderId="102" xfId="45010" applyNumberFormat="true" applyFont="true" applyFill="true" applyBorder="true" applyAlignment="true">
      <alignment horizontal="center" vertical="center"/>
    </xf>
    <xf numFmtId="169" fontId="152" fillId="35" borderId="138" xfId="45011" applyNumberFormat="true" applyFont="true" applyFill="true" applyBorder="true" applyAlignment="true">
      <alignment horizontal="center" vertical="center"/>
    </xf>
    <xf numFmtId="169" fontId="152" fillId="35" borderId="139" xfId="45012" applyNumberFormat="true" applyFont="true" applyFill="true" applyBorder="true" applyAlignment="true">
      <alignment horizontal="center" vertical="center"/>
    </xf>
    <xf numFmtId="169" fontId="152" fillId="35" borderId="143" xfId="45011" applyNumberFormat="true" applyFont="true" applyFill="true" applyBorder="true" applyAlignment="true">
      <alignment horizontal="center" vertical="center"/>
    </xf>
    <xf numFmtId="169" fontId="152" fillId="35" borderId="109" xfId="45012" applyNumberFormat="true" applyFont="true" applyFill="true" applyBorder="true" applyAlignment="true">
      <alignment horizontal="center" vertical="center"/>
    </xf>
    <xf numFmtId="169" fontId="152" fillId="35" borderId="102" xfId="45011" applyNumberFormat="true" applyFont="true" applyFill="true" applyBorder="true" applyAlignment="true">
      <alignment horizontal="center" vertical="center"/>
    </xf>
    <xf numFmtId="168" fontId="152" fillId="35" borderId="102" xfId="19366" applyNumberFormat="true" applyFont="true" applyFill="true" applyBorder="true" applyAlignment="true">
      <alignment horizontal="center" vertical="center"/>
    </xf>
    <xf numFmtId="168" fontId="152" fillId="35" borderId="138" xfId="19367" applyNumberFormat="true" applyFont="true" applyFill="true" applyBorder="true" applyAlignment="true">
      <alignment horizontal="center" vertical="center"/>
    </xf>
    <xf numFmtId="168" fontId="152" fillId="35" borderId="139" xfId="19368" applyNumberFormat="true" applyFont="true" applyFill="true" applyBorder="true" applyAlignment="true">
      <alignment horizontal="center" vertical="center"/>
    </xf>
    <xf numFmtId="168" fontId="152" fillId="35" borderId="143" xfId="19367" applyNumberFormat="true" applyFont="true" applyFill="true" applyBorder="true" applyAlignment="true">
      <alignment horizontal="center" vertical="center"/>
    </xf>
    <xf numFmtId="168" fontId="152" fillId="35" borderId="109" xfId="19368" applyNumberFormat="true" applyFont="true" applyFill="true" applyBorder="true" applyAlignment="true">
      <alignment horizontal="center" vertical="center"/>
    </xf>
    <xf numFmtId="168" fontId="152" fillId="35" borderId="102" xfId="19367" applyNumberFormat="true" applyFont="true" applyFill="true" applyBorder="true" applyAlignment="true">
      <alignment horizontal="center" vertical="center"/>
    </xf>
    <xf numFmtId="0" fontId="26" fillId="35" borderId="143" xfId="19344" applyFill="true" applyBorder="true" applyAlignment="true">
      <alignment horizontal="center" vertical="center" wrapText="true"/>
    </xf>
    <xf numFmtId="0" fontId="26" fillId="35" borderId="138" xfId="19344" applyFill="true" applyBorder="true" applyAlignment="true">
      <alignment horizontal="center" vertical="center" wrapText="true"/>
    </xf>
    <xf numFmtId="0" fontId="26" fillId="35" borderId="139" xfId="19344" applyFill="true" applyBorder="true" applyAlignment="true">
      <alignment horizontal="center" vertical="center" wrapText="true"/>
    </xf>
    <xf numFmtId="168" fontId="152" fillId="35" borderId="102" xfId="19370" applyNumberFormat="true" applyFont="true" applyFill="true" applyBorder="true" applyAlignment="true">
      <alignment horizontal="center" vertical="center"/>
    </xf>
    <xf numFmtId="168" fontId="152" fillId="35" borderId="138" xfId="19371" applyNumberFormat="true" applyFont="true" applyFill="true" applyBorder="true" applyAlignment="true">
      <alignment horizontal="center" vertical="center"/>
    </xf>
    <xf numFmtId="168" fontId="152" fillId="35" borderId="139" xfId="19372" applyNumberFormat="true" applyFont="true" applyFill="true" applyBorder="true" applyAlignment="true">
      <alignment horizontal="center" vertical="center"/>
    </xf>
    <xf numFmtId="168" fontId="152" fillId="35" borderId="143" xfId="19371" applyNumberFormat="true" applyFont="true" applyFill="true" applyBorder="true" applyAlignment="true">
      <alignment horizontal="center" vertical="center"/>
    </xf>
    <xf numFmtId="168" fontId="152" fillId="35" borderId="109" xfId="19372" applyNumberFormat="true" applyFont="true" applyFill="true" applyBorder="true" applyAlignment="true">
      <alignment horizontal="center" vertical="center"/>
    </xf>
    <xf numFmtId="168" fontId="152" fillId="35" borderId="102" xfId="19371" applyNumberFormat="true" applyFont="true" applyFill="true" applyBorder="true" applyAlignment="true">
      <alignment horizontal="center" vertical="center"/>
    </xf>
    <xf numFmtId="0" fontId="26" fillId="35" borderId="102" xfId="19344" applyFill="true" applyBorder="true" applyAlignment="true">
      <alignment horizontal="center" vertical="center" wrapText="true"/>
    </xf>
    <xf numFmtId="0" fontId="26" fillId="35" borderId="109" xfId="19344" applyFill="true" applyBorder="true" applyAlignment="true">
      <alignment horizontal="center" vertical="center" wrapText="true"/>
    </xf>
    <xf numFmtId="170" fontId="157" fillId="35" borderId="102" xfId="19344" applyNumberFormat="true" applyFont="true" applyFill="true" applyBorder="true" applyAlignment="true">
      <alignment horizontal="center" vertical="center"/>
    </xf>
    <xf numFmtId="170" fontId="157" fillId="35" borderId="138" xfId="19344" applyNumberFormat="true" applyFont="true" applyFill="true" applyBorder="true" applyAlignment="true">
      <alignment horizontal="center" vertical="center"/>
    </xf>
    <xf numFmtId="170" fontId="157" fillId="35" borderId="139" xfId="19344" applyNumberFormat="true" applyFont="true" applyFill="true" applyBorder="true" applyAlignment="true">
      <alignment horizontal="center" vertical="center"/>
    </xf>
    <xf numFmtId="170" fontId="157" fillId="35" borderId="143" xfId="19344" applyNumberFormat="true" applyFont="true" applyFill="true" applyBorder="true" applyAlignment="true">
      <alignment horizontal="center" vertical="center"/>
    </xf>
    <xf numFmtId="170" fontId="157" fillId="35" borderId="109" xfId="19344" applyNumberFormat="true" applyFont="true" applyFill="true" applyBorder="true" applyAlignment="true">
      <alignment horizontal="center" vertical="center"/>
    </xf>
    <xf numFmtId="170" fontId="157" fillId="35" borderId="107" xfId="19344" applyNumberFormat="true" applyFont="true" applyFill="true" applyBorder="true" applyAlignment="true">
      <alignment horizontal="center" vertical="center"/>
    </xf>
    <xf numFmtId="170" fontId="157" fillId="35" borderId="140" xfId="19344" applyNumberFormat="true" applyFont="true" applyFill="true" applyBorder="true" applyAlignment="true">
      <alignment horizontal="center" vertical="center"/>
    </xf>
    <xf numFmtId="170" fontId="157" fillId="35" borderId="141" xfId="19344" applyNumberFormat="true" applyFont="true" applyFill="true" applyBorder="true" applyAlignment="true">
      <alignment horizontal="center" vertical="center"/>
    </xf>
    <xf numFmtId="170" fontId="157" fillId="35" borderId="144" xfId="19344" applyNumberFormat="true" applyFont="true" applyFill="true" applyBorder="true" applyAlignment="true">
      <alignment horizontal="center" vertical="center"/>
    </xf>
    <xf numFmtId="170" fontId="157" fillId="35" borderId="110" xfId="19344" applyNumberFormat="true" applyFont="true" applyFill="true" applyBorder="true" applyAlignment="true">
      <alignment horizontal="center" vertical="center"/>
    </xf>
    <xf numFmtId="0" fontId="26" fillId="35" borderId="144" xfId="19344" applyFill="true" applyBorder="true" applyAlignment="true">
      <alignment horizontal="center" vertical="center" wrapText="true"/>
    </xf>
    <xf numFmtId="0" fontId="26" fillId="35" borderId="140" xfId="19344" applyFill="true" applyBorder="true" applyAlignment="true">
      <alignment horizontal="center" vertical="center" wrapText="true"/>
    </xf>
    <xf numFmtId="0" fontId="26" fillId="35" borderId="141" xfId="19344" applyFill="true" applyBorder="true" applyAlignment="true">
      <alignment horizontal="center" vertical="center" wrapText="true"/>
    </xf>
    <xf numFmtId="169" fontId="152" fillId="35" borderId="104" xfId="45028" applyNumberFormat="true" applyFont="true" applyFill="true" applyBorder="true" applyAlignment="true">
      <alignment horizontal="center" vertical="center"/>
    </xf>
    <xf numFmtId="169" fontId="152" fillId="35" borderId="136" xfId="45029" applyNumberFormat="true" applyFont="true" applyFill="true" applyBorder="true" applyAlignment="true">
      <alignment horizontal="center" vertical="center"/>
    </xf>
    <xf numFmtId="169" fontId="152" fillId="35" borderId="137" xfId="45030" applyNumberFormat="true" applyFont="true" applyFill="true" applyBorder="true" applyAlignment="true">
      <alignment horizontal="center" vertical="center"/>
    </xf>
    <xf numFmtId="169" fontId="152" fillId="35" borderId="142" xfId="45029" applyNumberFormat="true" applyFont="true" applyFill="true" applyBorder="true" applyAlignment="true">
      <alignment horizontal="center" vertical="center"/>
    </xf>
    <xf numFmtId="169" fontId="152" fillId="35" borderId="108" xfId="45030" applyNumberFormat="true" applyFont="true" applyFill="true" applyBorder="true" applyAlignment="true">
      <alignment horizontal="center" vertical="center"/>
    </xf>
    <xf numFmtId="169" fontId="152" fillId="35" borderId="104" xfId="45029" applyNumberFormat="true" applyFont="true" applyFill="true" applyBorder="true" applyAlignment="true">
      <alignment horizontal="center" vertical="center"/>
    </xf>
    <xf numFmtId="169" fontId="152" fillId="35" borderId="102" xfId="45034" applyNumberFormat="true" applyFont="true" applyFill="true" applyBorder="true" applyAlignment="true">
      <alignment horizontal="center" vertical="center"/>
    </xf>
    <xf numFmtId="169" fontId="152" fillId="35" borderId="138" xfId="45035" applyNumberFormat="true" applyFont="true" applyFill="true" applyBorder="true" applyAlignment="true">
      <alignment horizontal="center" vertical="center"/>
    </xf>
    <xf numFmtId="169" fontId="152" fillId="35" borderId="139" xfId="45036" applyNumberFormat="true" applyFont="true" applyFill="true" applyBorder="true" applyAlignment="true">
      <alignment horizontal="center" vertical="center"/>
    </xf>
    <xf numFmtId="169" fontId="152" fillId="35" borderId="143" xfId="45035" applyNumberFormat="true" applyFont="true" applyFill="true" applyBorder="true" applyAlignment="true">
      <alignment horizontal="center" vertical="center"/>
    </xf>
    <xf numFmtId="169" fontId="152" fillId="35" borderId="109" xfId="45036" applyNumberFormat="true" applyFont="true" applyFill="true" applyBorder="true" applyAlignment="true">
      <alignment horizontal="center" vertical="center"/>
    </xf>
    <xf numFmtId="169" fontId="152" fillId="35" borderId="102" xfId="45035" applyNumberFormat="true" applyFont="true" applyFill="true" applyBorder="true" applyAlignment="true">
      <alignment horizontal="center" vertical="center"/>
    </xf>
    <xf numFmtId="169" fontId="152" fillId="35" borderId="102" xfId="20296" applyNumberFormat="true" applyFont="true" applyFill="true" applyBorder="true" applyAlignment="true">
      <alignment horizontal="center" vertical="center"/>
    </xf>
    <xf numFmtId="169" fontId="152" fillId="35" borderId="138" xfId="20296" applyNumberFormat="true" applyFont="true" applyFill="true" applyBorder="true" applyAlignment="true">
      <alignment horizontal="center" vertical="center"/>
    </xf>
    <xf numFmtId="169" fontId="152" fillId="35" borderId="139" xfId="20296" applyNumberFormat="true" applyFont="true" applyFill="true" applyBorder="true" applyAlignment="true">
      <alignment horizontal="center" vertical="center"/>
    </xf>
    <xf numFmtId="169" fontId="152" fillId="35" borderId="143" xfId="20296" applyNumberFormat="true" applyFont="true" applyFill="true" applyBorder="true" applyAlignment="true">
      <alignment horizontal="center" vertical="center"/>
    </xf>
    <xf numFmtId="169" fontId="152" fillId="35" borderId="109" xfId="20296" applyNumberFormat="true" applyFont="true" applyFill="true" applyBorder="true" applyAlignment="true">
      <alignment horizontal="center" vertical="center"/>
    </xf>
    <xf numFmtId="169" fontId="152" fillId="35" borderId="107" xfId="45040" applyNumberFormat="true" applyFont="true" applyFill="true" applyBorder="true" applyAlignment="true">
      <alignment horizontal="center" vertical="center"/>
    </xf>
    <xf numFmtId="169" fontId="152" fillId="35" borderId="140" xfId="45041" applyNumberFormat="true" applyFont="true" applyFill="true" applyBorder="true" applyAlignment="true">
      <alignment horizontal="center" vertical="center"/>
    </xf>
    <xf numFmtId="169" fontId="152" fillId="35" borderId="141" xfId="45042" applyNumberFormat="true" applyFont="true" applyFill="true" applyBorder="true" applyAlignment="true">
      <alignment horizontal="center" vertical="center"/>
    </xf>
    <xf numFmtId="169" fontId="152" fillId="35" borderId="144" xfId="45041" applyNumberFormat="true" applyFont="true" applyFill="true" applyBorder="true" applyAlignment="true">
      <alignment horizontal="center" vertical="center"/>
    </xf>
    <xf numFmtId="169" fontId="152" fillId="35" borderId="110" xfId="45042" applyNumberFormat="true" applyFont="true" applyFill="true" applyBorder="true" applyAlignment="true">
      <alignment horizontal="center" vertical="center"/>
    </xf>
    <xf numFmtId="169" fontId="152" fillId="35" borderId="107" xfId="45041" applyNumberFormat="true" applyFont="true" applyFill="true" applyBorder="true" applyAlignment="true">
      <alignment horizontal="center" vertical="center"/>
    </xf>
    <xf numFmtId="169" fontId="152" fillId="35" borderId="104" xfId="45058" applyNumberFormat="true" applyFont="true" applyFill="true" applyBorder="true" applyAlignment="true">
      <alignment horizontal="center" vertical="center"/>
    </xf>
    <xf numFmtId="169" fontId="152" fillId="35" borderId="136" xfId="45059" applyNumberFormat="true" applyFont="true" applyFill="true" applyBorder="true" applyAlignment="true">
      <alignment horizontal="center" vertical="center"/>
    </xf>
    <xf numFmtId="169" fontId="152" fillId="35" borderId="137" xfId="45060" applyNumberFormat="true" applyFont="true" applyFill="true" applyBorder="true" applyAlignment="true">
      <alignment horizontal="center" vertical="center"/>
    </xf>
    <xf numFmtId="169" fontId="152" fillId="35" borderId="142" xfId="45059" applyNumberFormat="true" applyFont="true" applyFill="true" applyBorder="true" applyAlignment="true">
      <alignment horizontal="center" vertical="center"/>
    </xf>
    <xf numFmtId="169" fontId="152" fillId="35" borderId="108" xfId="45060" applyNumberFormat="true" applyFont="true" applyFill="true" applyBorder="true" applyAlignment="true">
      <alignment horizontal="center" vertical="center"/>
    </xf>
    <xf numFmtId="169" fontId="152" fillId="35" borderId="104" xfId="45059" applyNumberFormat="true" applyFont="true" applyFill="true" applyBorder="true" applyAlignment="true">
      <alignment horizontal="center" vertical="center"/>
    </xf>
    <xf numFmtId="169" fontId="152" fillId="35" borderId="102" xfId="45064" applyNumberFormat="true" applyFont="true" applyFill="true" applyBorder="true" applyAlignment="true">
      <alignment horizontal="center" vertical="center"/>
    </xf>
    <xf numFmtId="169" fontId="152" fillId="35" borderId="138" xfId="45065" applyNumberFormat="true" applyFont="true" applyFill="true" applyBorder="true" applyAlignment="true">
      <alignment horizontal="center" vertical="center"/>
    </xf>
    <xf numFmtId="169" fontId="152" fillId="35" borderId="139" xfId="45066" applyNumberFormat="true" applyFont="true" applyFill="true" applyBorder="true" applyAlignment="true">
      <alignment horizontal="center" vertical="center"/>
    </xf>
    <xf numFmtId="169" fontId="152" fillId="35" borderId="143" xfId="45065" applyNumberFormat="true" applyFont="true" applyFill="true" applyBorder="true" applyAlignment="true">
      <alignment horizontal="center" vertical="center"/>
    </xf>
    <xf numFmtId="169" fontId="152" fillId="35" borderId="109" xfId="45066" applyNumberFormat="true" applyFont="true" applyFill="true" applyBorder="true" applyAlignment="true">
      <alignment horizontal="center" vertical="center"/>
    </xf>
    <xf numFmtId="169" fontId="152" fillId="35" borderId="102" xfId="45065" applyNumberFormat="true" applyFont="true" applyFill="true" applyBorder="true" applyAlignment="true">
      <alignment horizontal="center" vertical="center"/>
    </xf>
    <xf numFmtId="0" fontId="26" fillId="35" borderId="102" xfId="19344" applyFill="true" applyBorder="true" applyAlignment="true">
      <alignment horizontal="center" vertical="center"/>
    </xf>
    <xf numFmtId="168" fontId="152" fillId="35" borderId="102" xfId="45074" applyNumberFormat="true" applyFont="true" applyFill="true" applyBorder="true" applyAlignment="true">
      <alignment horizontal="center" vertical="center"/>
    </xf>
    <xf numFmtId="168" fontId="152" fillId="35" borderId="138" xfId="45075" applyNumberFormat="true" applyFont="true" applyFill="true" applyBorder="true" applyAlignment="true">
      <alignment horizontal="center" vertical="center"/>
    </xf>
    <xf numFmtId="168" fontId="152" fillId="35" borderId="139" xfId="45076" applyNumberFormat="true" applyFont="true" applyFill="true" applyBorder="true" applyAlignment="true">
      <alignment horizontal="center" vertical="center"/>
    </xf>
    <xf numFmtId="168" fontId="152" fillId="35" borderId="143" xfId="45075" applyNumberFormat="true" applyFont="true" applyFill="true" applyBorder="true" applyAlignment="true">
      <alignment horizontal="center" vertical="center"/>
    </xf>
    <xf numFmtId="168" fontId="152" fillId="35" borderId="109" xfId="45076" applyNumberFormat="true" applyFont="true" applyFill="true" applyBorder="true" applyAlignment="true">
      <alignment horizontal="center" vertical="center"/>
    </xf>
    <xf numFmtId="168" fontId="152" fillId="35" borderId="102" xfId="45075" applyNumberFormat="true" applyFont="true" applyFill="true" applyBorder="true" applyAlignment="true">
      <alignment horizontal="center" vertical="center"/>
    </xf>
    <xf numFmtId="168" fontId="152" fillId="35" borderId="102" xfId="45078" applyNumberFormat="true" applyFont="true" applyFill="true" applyBorder="true" applyAlignment="true">
      <alignment horizontal="center" vertical="center"/>
    </xf>
    <xf numFmtId="168" fontId="152" fillId="35" borderId="138" xfId="45079" applyNumberFormat="true" applyFont="true" applyFill="true" applyBorder="true" applyAlignment="true">
      <alignment horizontal="center" vertical="center"/>
    </xf>
    <xf numFmtId="168" fontId="152" fillId="35" borderId="139" xfId="45080" applyNumberFormat="true" applyFont="true" applyFill="true" applyBorder="true" applyAlignment="true">
      <alignment horizontal="center" vertical="center"/>
    </xf>
    <xf numFmtId="168" fontId="152" fillId="35" borderId="143" xfId="45079" applyNumberFormat="true" applyFont="true" applyFill="true" applyBorder="true" applyAlignment="true">
      <alignment horizontal="center" vertical="center"/>
    </xf>
    <xf numFmtId="168" fontId="152" fillId="35" borderId="109" xfId="45080" applyNumberFormat="true" applyFont="true" applyFill="true" applyBorder="true" applyAlignment="true">
      <alignment horizontal="center" vertical="center"/>
    </xf>
    <xf numFmtId="168" fontId="152" fillId="35" borderId="102" xfId="45079" applyNumberFormat="true" applyFont="true" applyFill="true" applyBorder="true" applyAlignment="true">
      <alignment horizontal="center" vertical="center"/>
    </xf>
    <xf numFmtId="168" fontId="152" fillId="35" borderId="102" xfId="45082" applyNumberFormat="true" applyFont="true" applyFill="true" applyBorder="true" applyAlignment="true">
      <alignment horizontal="center" vertical="center"/>
    </xf>
    <xf numFmtId="168" fontId="152" fillId="35" borderId="138" xfId="45083" applyNumberFormat="true" applyFont="true" applyFill="true" applyBorder="true" applyAlignment="true">
      <alignment horizontal="center" vertical="center"/>
    </xf>
    <xf numFmtId="168" fontId="152" fillId="35" borderId="139" xfId="45084" applyNumberFormat="true" applyFont="true" applyFill="true" applyBorder="true" applyAlignment="true">
      <alignment horizontal="center" vertical="center"/>
    </xf>
    <xf numFmtId="168" fontId="152" fillId="35" borderId="143" xfId="45083" applyNumberFormat="true" applyFont="true" applyFill="true" applyBorder="true" applyAlignment="true">
      <alignment horizontal="center" vertical="center"/>
    </xf>
    <xf numFmtId="168" fontId="152" fillId="35" borderId="109" xfId="45084" applyNumberFormat="true" applyFont="true" applyFill="true" applyBorder="true" applyAlignment="true">
      <alignment horizontal="center" vertical="center"/>
    </xf>
    <xf numFmtId="168" fontId="152" fillId="35" borderId="102" xfId="45083" applyNumberFormat="true" applyFont="true" applyFill="true" applyBorder="true" applyAlignment="true">
      <alignment horizontal="center" vertical="center"/>
    </xf>
    <xf numFmtId="169" fontId="152" fillId="35" borderId="107" xfId="45064" applyNumberFormat="true" applyFont="true" applyFill="true" applyBorder="true" applyAlignment="true">
      <alignment horizontal="center" vertical="center"/>
    </xf>
    <xf numFmtId="169" fontId="152" fillId="35" borderId="140" xfId="45065" applyNumberFormat="true" applyFont="true" applyFill="true" applyBorder="true" applyAlignment="true">
      <alignment horizontal="center" vertical="center"/>
    </xf>
    <xf numFmtId="169" fontId="152" fillId="35" borderId="141" xfId="45066" applyNumberFormat="true" applyFont="true" applyFill="true" applyBorder="true" applyAlignment="true">
      <alignment horizontal="center" vertical="center"/>
    </xf>
    <xf numFmtId="169" fontId="152" fillId="35" borderId="144" xfId="45065" applyNumberFormat="true" applyFont="true" applyFill="true" applyBorder="true" applyAlignment="true">
      <alignment horizontal="center" vertical="center"/>
    </xf>
    <xf numFmtId="169" fontId="152" fillId="35" borderId="110" xfId="45066" applyNumberFormat="true" applyFont="true" applyFill="true" applyBorder="true" applyAlignment="true">
      <alignment horizontal="center" vertical="center"/>
    </xf>
    <xf numFmtId="169" fontId="152" fillId="35" borderId="107" xfId="45065" applyNumberFormat="true" applyFont="true" applyFill="true" applyBorder="true" applyAlignment="true">
      <alignment horizontal="center" vertical="center"/>
    </xf>
    <xf numFmtId="169" fontId="152" fillId="35" borderId="102" xfId="45103" applyNumberFormat="true" applyFont="true" applyFill="true" applyBorder="true" applyAlignment="true">
      <alignment horizontal="center" vertical="center"/>
    </xf>
    <xf numFmtId="169" fontId="152" fillId="35" borderId="138" xfId="45103" applyNumberFormat="true" applyFont="true" applyFill="true" applyBorder="true" applyAlignment="true">
      <alignment horizontal="center" vertical="center"/>
    </xf>
    <xf numFmtId="169" fontId="152" fillId="35" borderId="139" xfId="45103" applyNumberFormat="true" applyFont="true" applyFill="true" applyBorder="true" applyAlignment="true">
      <alignment horizontal="center" vertical="center"/>
    </xf>
    <xf numFmtId="169" fontId="152" fillId="35" borderId="143" xfId="45103" applyNumberFormat="true" applyFont="true" applyFill="true" applyBorder="true" applyAlignment="true">
      <alignment horizontal="center" vertical="center"/>
    </xf>
    <xf numFmtId="169" fontId="152" fillId="35" borderId="109" xfId="45103" applyNumberFormat="true" applyFont="true" applyFill="true" applyBorder="true" applyAlignment="true">
      <alignment horizontal="center" vertical="center"/>
    </xf>
    <xf numFmtId="169" fontId="152" fillId="35" borderId="102" xfId="45106" applyNumberFormat="true" applyFont="true" applyFill="true" applyBorder="true" applyAlignment="true">
      <alignment horizontal="center" vertical="center"/>
    </xf>
    <xf numFmtId="169" fontId="152" fillId="35" borderId="138" xfId="45106" applyNumberFormat="true" applyFont="true" applyFill="true" applyBorder="true" applyAlignment="true">
      <alignment horizontal="center" vertical="center"/>
    </xf>
    <xf numFmtId="169" fontId="152" fillId="35" borderId="139" xfId="45106" applyNumberFormat="true" applyFont="true" applyFill="true" applyBorder="true" applyAlignment="true">
      <alignment horizontal="center" vertical="center"/>
    </xf>
    <xf numFmtId="169" fontId="152" fillId="35" borderId="143" xfId="45106" applyNumberFormat="true" applyFont="true" applyFill="true" applyBorder="true" applyAlignment="true">
      <alignment horizontal="center" vertical="center"/>
    </xf>
    <xf numFmtId="169" fontId="152" fillId="35" borderId="109" xfId="45106" applyNumberFormat="true" applyFont="true" applyFill="true" applyBorder="true" applyAlignment="true">
      <alignment horizontal="center" vertical="center"/>
    </xf>
    <xf numFmtId="169" fontId="152" fillId="35" borderId="102" xfId="45100" applyNumberFormat="true" applyFont="true" applyFill="true" applyBorder="true" applyAlignment="true">
      <alignment horizontal="center" vertical="center"/>
    </xf>
    <xf numFmtId="169" fontId="152" fillId="35" borderId="138" xfId="45100" applyNumberFormat="true" applyFont="true" applyFill="true" applyBorder="true" applyAlignment="true">
      <alignment horizontal="center" vertical="center"/>
    </xf>
    <xf numFmtId="169" fontId="152" fillId="35" borderId="139" xfId="45100" applyNumberFormat="true" applyFont="true" applyFill="true" applyBorder="true" applyAlignment="true">
      <alignment horizontal="center" vertical="center"/>
    </xf>
    <xf numFmtId="169" fontId="152" fillId="35" borderId="143" xfId="45100" applyNumberFormat="true" applyFont="true" applyFill="true" applyBorder="true" applyAlignment="true">
      <alignment horizontal="center" vertical="center"/>
    </xf>
    <xf numFmtId="169" fontId="152" fillId="35" borderId="109" xfId="45100" applyNumberFormat="true" applyFont="true" applyFill="true" applyBorder="true" applyAlignment="true">
      <alignment horizontal="center" vertical="center"/>
    </xf>
    <xf numFmtId="0" fontId="26" fillId="35" borderId="107" xfId="19344" applyFill="true" applyBorder="true" applyAlignment="true">
      <alignment horizontal="center" vertical="center"/>
    </xf>
    <xf numFmtId="0" fontId="26" fillId="35" borderId="110" xfId="19344" applyFill="true" applyBorder="true" applyAlignment="true">
      <alignment horizontal="center" vertical="center"/>
    </xf>
    <xf numFmtId="0" fontId="26" fillId="0" borderId="107" xfId="19344" applyFill="true" applyBorder="true" applyAlignment="true">
      <alignment vertical="center" wrapText="true"/>
    </xf>
    <xf numFmtId="0" fontId="26" fillId="0" borderId="102" xfId="19344" applyFill="true" applyBorder="true" applyAlignment="true">
      <alignment horizontal="center" vertical="center" wrapText="true"/>
    </xf>
    <xf numFmtId="0" fontId="153" fillId="26" borderId="108" xfId="44940" applyFont="true" applyFill="true" applyBorder="true" applyAlignment="true">
      <alignment horizontal="left" vertical="center"/>
    </xf>
    <xf numFmtId="0" fontId="153" fillId="26" borderId="109" xfId="44946" applyFont="true" applyFill="true" applyBorder="true" applyAlignment="true">
      <alignment horizontal="left" vertical="center"/>
    </xf>
    <xf numFmtId="0" fontId="153" fillId="26" borderId="110" xfId="44952" applyFont="true" applyFill="true" applyBorder="true" applyAlignment="true">
      <alignment horizontal="left" vertical="center"/>
    </xf>
    <xf numFmtId="0" fontId="153" fillId="26" borderId="108" xfId="44976" applyFont="true" applyFill="true" applyBorder="true" applyAlignment="true">
      <alignment horizontal="left" vertical="center"/>
    </xf>
    <xf numFmtId="0" fontId="153" fillId="26" borderId="109" xfId="44976" applyFont="true" applyFill="true" applyBorder="true" applyAlignment="true">
      <alignment horizontal="left" vertical="center"/>
    </xf>
    <xf numFmtId="0" fontId="153" fillId="26" borderId="108" xfId="44997" applyFont="true" applyFill="true" applyBorder="true" applyAlignment="true">
      <alignment horizontal="left" vertical="center"/>
    </xf>
    <xf numFmtId="0" fontId="153" fillId="26" borderId="109" xfId="45003" applyFont="true" applyFill="true" applyBorder="true" applyAlignment="true">
      <alignment horizontal="left" vertical="center"/>
    </xf>
    <xf numFmtId="0" fontId="153" fillId="0" borderId="109" xfId="45003" applyFont="true" applyFill="true" applyBorder="true" applyAlignment="true">
      <alignment horizontal="left" vertical="center"/>
    </xf>
    <xf numFmtId="0" fontId="153" fillId="0" borderId="109" xfId="45009" applyFont="true" applyFill="true" applyBorder="true" applyAlignment="true">
      <alignment horizontal="left" vertical="center"/>
    </xf>
    <xf numFmtId="0" fontId="153" fillId="26" borderId="108" xfId="45027" applyFont="true" applyFill="true" applyBorder="true" applyAlignment="true">
      <alignment horizontal="left" vertical="center"/>
    </xf>
    <xf numFmtId="0" fontId="153" fillId="26" borderId="109" xfId="45033" applyFont="true" applyFill="true" applyBorder="true" applyAlignment="true">
      <alignment horizontal="left" vertical="center"/>
    </xf>
    <xf numFmtId="0" fontId="153" fillId="26" borderId="110" xfId="45039" applyFont="true" applyFill="true" applyBorder="true" applyAlignment="true">
      <alignment horizontal="left" vertical="center"/>
    </xf>
    <xf numFmtId="0" fontId="153" fillId="26" borderId="108" xfId="45057" applyFont="true" applyFill="true" applyBorder="true" applyAlignment="true">
      <alignment horizontal="left" vertical="center"/>
    </xf>
    <xf numFmtId="0" fontId="153" fillId="26" borderId="109" xfId="45063" applyFont="true" applyFill="true" applyBorder="true" applyAlignment="true">
      <alignment horizontal="left" vertical="center"/>
    </xf>
    <xf numFmtId="0" fontId="153" fillId="26" borderId="110" xfId="45063" applyFont="true" applyFill="true" applyBorder="true" applyAlignment="true">
      <alignment horizontal="left" vertical="center"/>
    </xf>
    <xf numFmtId="0" fontId="153" fillId="0" borderId="109" xfId="45045" applyFont="true" applyFill="true" applyBorder="true" applyAlignment="true">
      <alignment horizontal="left" vertical="center"/>
    </xf>
    <xf numFmtId="0" fontId="153" fillId="0" borderId="109" xfId="45051" applyFont="true" applyFill="true" applyBorder="true" applyAlignment="true">
      <alignment horizontal="left" vertical="center"/>
    </xf>
    <xf numFmtId="0" fontId="153" fillId="0" borderId="109" xfId="45057" applyFont="true" applyFill="true" applyBorder="true" applyAlignment="true">
      <alignment horizontal="left" vertical="center"/>
    </xf>
    <xf numFmtId="0" fontId="153" fillId="0" borderId="109" xfId="45063" applyFont="true" applyFill="true" applyBorder="true" applyAlignment="true">
      <alignment horizontal="left" vertical="center"/>
    </xf>
    <xf numFmtId="0" fontId="153" fillId="0" borderId="109" xfId="45069" applyFont="true" applyFill="true" applyBorder="true" applyAlignment="true">
      <alignment horizontal="left" vertical="center"/>
    </xf>
    <xf numFmtId="0" fontId="153" fillId="15" borderId="109" xfId="45063" applyFont="true" applyFill="true" applyBorder="true" applyAlignment="true">
      <alignment horizontal="left" vertical="center"/>
    </xf>
    <xf numFmtId="0" fontId="153" fillId="15" borderId="110" xfId="45063" applyFont="true" applyFill="true" applyBorder="true" applyAlignment="true">
      <alignment horizontal="left" vertical="center"/>
    </xf>
    <xf numFmtId="0" fontId="153" fillId="26" borderId="108" xfId="45099" applyFont="true" applyFill="true" applyBorder="true" applyAlignment="true">
      <alignment horizontal="left" vertical="center"/>
    </xf>
    <xf numFmtId="0" fontId="153" fillId="26" borderId="109" xfId="45102" applyFont="true" applyFill="true" applyBorder="true" applyAlignment="true">
      <alignment horizontal="left" vertical="center"/>
    </xf>
    <xf numFmtId="0" fontId="153" fillId="26" borderId="110" xfId="45105" applyFont="true" applyFill="true" applyBorder="true" applyAlignment="true">
      <alignment horizontal="left" vertical="center"/>
    </xf>
    <xf numFmtId="0" fontId="153" fillId="0" borderId="109" xfId="45087" applyFont="true" applyFill="true" applyBorder="true" applyAlignment="true">
      <alignment horizontal="left" vertical="center"/>
    </xf>
    <xf numFmtId="0" fontId="153" fillId="0" borderId="109" xfId="45093" applyFont="true" applyFill="true" applyBorder="true" applyAlignment="true">
      <alignment horizontal="left" vertical="center"/>
    </xf>
    <xf numFmtId="0" fontId="153" fillId="0" borderId="109" xfId="45099" applyFont="true" applyFill="true" applyBorder="true" applyAlignment="true">
      <alignment horizontal="left" vertical="center"/>
    </xf>
    <xf numFmtId="0" fontId="153" fillId="0" borderId="109" xfId="45102" applyFont="true" applyFill="true" applyBorder="true" applyAlignment="true">
      <alignment horizontal="left" vertical="center"/>
    </xf>
    <xf numFmtId="0" fontId="153" fillId="0" borderId="109" xfId="45105" applyFont="true" applyFill="true" applyBorder="true" applyAlignment="true">
      <alignment horizontal="left" vertical="center"/>
    </xf>
    <xf numFmtId="0" fontId="153" fillId="26" borderId="59" xfId="45063" applyFont="true" applyFill="true" applyBorder="true" applyAlignment="true">
      <alignment horizontal="left" vertical="center"/>
    </xf>
    <xf numFmtId="0" fontId="153" fillId="26" borderId="60" xfId="45069" applyFont="true" applyFill="true" applyBorder="true" applyAlignment="true">
      <alignment horizontal="left" vertical="center"/>
    </xf>
    <xf numFmtId="169" fontId="186" fillId="35" borderId="102" xfId="40057" applyNumberFormat="true" applyFont="true" applyFill="true" applyBorder="true" applyAlignment="true">
      <alignment horizontal="center" vertical="center"/>
    </xf>
    <xf numFmtId="169" fontId="186" fillId="35" borderId="102" xfId="44977" applyNumberFormat="true" applyFont="true" applyFill="true" applyBorder="true" applyAlignment="true">
      <alignment horizontal="center" vertical="center"/>
    </xf>
    <xf numFmtId="169" fontId="186" fillId="35" borderId="107" xfId="40069" applyNumberFormat="true" applyFont="true" applyFill="true" applyBorder="true" applyAlignment="true">
      <alignment horizontal="center" vertical="center"/>
    </xf>
    <xf numFmtId="169" fontId="186" fillId="35" borderId="102" xfId="40237" applyNumberFormat="true" applyFont="true" applyFill="true" applyBorder="true" applyAlignment="true">
      <alignment horizontal="center" vertical="center"/>
    </xf>
    <xf numFmtId="169" fontId="186" fillId="35" borderId="104" xfId="45100" applyNumberFormat="true" applyFont="true" applyFill="true" applyBorder="true" applyAlignment="true">
      <alignment horizontal="center" vertical="center"/>
    </xf>
    <xf numFmtId="169" fontId="186" fillId="35" borderId="102" xfId="45103" applyNumberFormat="true" applyFont="true" applyFill="true" applyBorder="true" applyAlignment="true">
      <alignment horizontal="center" vertical="center"/>
    </xf>
    <xf numFmtId="169" fontId="186" fillId="35" borderId="102" xfId="45106" applyNumberFormat="true" applyFont="true" applyFill="true" applyBorder="true" applyAlignment="true">
      <alignment horizontal="center" vertical="center"/>
    </xf>
    <xf numFmtId="169" fontId="186" fillId="35" borderId="138" xfId="40058" applyNumberFormat="true" applyFont="true" applyFill="true" applyBorder="true" applyAlignment="true">
      <alignment horizontal="center" vertical="center"/>
    </xf>
    <xf numFmtId="169" fontId="186" fillId="35" borderId="138" xfId="44978" applyNumberFormat="true" applyFont="true" applyFill="true" applyBorder="true" applyAlignment="true">
      <alignment horizontal="center" vertical="center"/>
    </xf>
    <xf numFmtId="169" fontId="186" fillId="35" borderId="138" xfId="44977" applyNumberFormat="true" applyFont="true" applyFill="true" applyBorder="true" applyAlignment="true">
      <alignment horizontal="center" vertical="center"/>
    </xf>
    <xf numFmtId="169" fontId="186" fillId="35" borderId="140" xfId="40070" applyNumberFormat="true" applyFont="true" applyFill="true" applyBorder="true" applyAlignment="true">
      <alignment horizontal="center" vertical="center"/>
    </xf>
    <xf numFmtId="169" fontId="186" fillId="35" borderId="138" xfId="40238" applyNumberFormat="true" applyFont="true" applyFill="true" applyBorder="true" applyAlignment="true">
      <alignment horizontal="center" vertical="center"/>
    </xf>
    <xf numFmtId="169" fontId="186" fillId="35" borderId="136" xfId="45100" applyNumberFormat="true" applyFont="true" applyFill="true" applyBorder="true" applyAlignment="true">
      <alignment horizontal="center" vertical="center"/>
    </xf>
    <xf numFmtId="169" fontId="186" fillId="35" borderId="138" xfId="45103" applyNumberFormat="true" applyFont="true" applyFill="true" applyBorder="true" applyAlignment="true">
      <alignment horizontal="center" vertical="center"/>
    </xf>
    <xf numFmtId="169" fontId="186" fillId="35" borderId="138" xfId="45106" applyNumberFormat="true" applyFont="true" applyFill="true" applyBorder="true" applyAlignment="true">
      <alignment horizontal="center" vertical="center"/>
    </xf>
    <xf numFmtId="169" fontId="186" fillId="35" borderId="139" xfId="40059" applyNumberFormat="true" applyFont="true" applyFill="true" applyBorder="true" applyAlignment="true">
      <alignment horizontal="center" vertical="center"/>
    </xf>
    <xf numFmtId="169" fontId="186" fillId="35" borderId="139" xfId="44979" applyNumberFormat="true" applyFont="true" applyFill="true" applyBorder="true" applyAlignment="true">
      <alignment horizontal="center" vertical="center"/>
    </xf>
    <xf numFmtId="169" fontId="186" fillId="35" borderId="139" xfId="44977" applyNumberFormat="true" applyFont="true" applyFill="true" applyBorder="true" applyAlignment="true">
      <alignment horizontal="center" vertical="center"/>
    </xf>
    <xf numFmtId="169" fontId="186" fillId="35" borderId="141" xfId="40071" applyNumberFormat="true" applyFont="true" applyFill="true" applyBorder="true" applyAlignment="true">
      <alignment horizontal="center" vertical="center"/>
    </xf>
    <xf numFmtId="169" fontId="186" fillId="35" borderId="139" xfId="40239" applyNumberFormat="true" applyFont="true" applyFill="true" applyBorder="true" applyAlignment="true">
      <alignment horizontal="center" vertical="center"/>
    </xf>
    <xf numFmtId="169" fontId="186" fillId="35" borderId="137" xfId="45100" applyNumberFormat="true" applyFont="true" applyFill="true" applyBorder="true" applyAlignment="true">
      <alignment horizontal="center" vertical="center"/>
    </xf>
    <xf numFmtId="169" fontId="186" fillId="35" borderId="139" xfId="45103" applyNumberFormat="true" applyFont="true" applyFill="true" applyBorder="true" applyAlignment="true">
      <alignment horizontal="center" vertical="center"/>
    </xf>
    <xf numFmtId="169" fontId="186" fillId="35" borderId="139" xfId="45106" applyNumberFormat="true" applyFont="true" applyFill="true" applyBorder="true" applyAlignment="true">
      <alignment horizontal="center" vertical="center"/>
    </xf>
    <xf numFmtId="169" fontId="186" fillId="35" borderId="143" xfId="40058" applyNumberFormat="true" applyFont="true" applyFill="true" applyBorder="true" applyAlignment="true">
      <alignment horizontal="center" vertical="center"/>
    </xf>
    <xf numFmtId="169" fontId="186" fillId="35" borderId="143" xfId="44978" applyNumberFormat="true" applyFont="true" applyFill="true" applyBorder="true" applyAlignment="true">
      <alignment horizontal="center" vertical="center"/>
    </xf>
    <xf numFmtId="169" fontId="186" fillId="35" borderId="143" xfId="44977" applyNumberFormat="true" applyFont="true" applyFill="true" applyBorder="true" applyAlignment="true">
      <alignment horizontal="center" vertical="center"/>
    </xf>
    <xf numFmtId="169" fontId="186" fillId="35" borderId="144" xfId="40070" applyNumberFormat="true" applyFont="true" applyFill="true" applyBorder="true" applyAlignment="true">
      <alignment horizontal="center" vertical="center"/>
    </xf>
    <xf numFmtId="169" fontId="186" fillId="35" borderId="143" xfId="40238" applyNumberFormat="true" applyFont="true" applyFill="true" applyBorder="true" applyAlignment="true">
      <alignment horizontal="center" vertical="center"/>
    </xf>
    <xf numFmtId="169" fontId="186" fillId="35" borderId="142" xfId="45100" applyNumberFormat="true" applyFont="true" applyFill="true" applyBorder="true" applyAlignment="true">
      <alignment horizontal="center" vertical="center"/>
    </xf>
    <xf numFmtId="169" fontId="186" fillId="35" borderId="143" xfId="45103" applyNumberFormat="true" applyFont="true" applyFill="true" applyBorder="true" applyAlignment="true">
      <alignment horizontal="center" vertical="center"/>
    </xf>
    <xf numFmtId="169" fontId="186" fillId="35" borderId="143" xfId="45106" applyNumberFormat="true" applyFont="true" applyFill="true" applyBorder="true" applyAlignment="true">
      <alignment horizontal="center" vertical="center"/>
    </xf>
    <xf numFmtId="169" fontId="186" fillId="35" borderId="109" xfId="40059" applyNumberFormat="true" applyFont="true" applyFill="true" applyBorder="true" applyAlignment="true">
      <alignment horizontal="center" vertical="center"/>
    </xf>
    <xf numFmtId="169" fontId="186" fillId="35" borderId="109" xfId="44979" applyNumberFormat="true" applyFont="true" applyFill="true" applyBorder="true" applyAlignment="true">
      <alignment horizontal="center" vertical="center"/>
    </xf>
    <xf numFmtId="169" fontId="186" fillId="35" borderId="109" xfId="44977" applyNumberFormat="true" applyFont="true" applyFill="true" applyBorder="true" applyAlignment="true">
      <alignment horizontal="center" vertical="center"/>
    </xf>
    <xf numFmtId="169" fontId="186" fillId="35" borderId="110" xfId="40071" applyNumberFormat="true" applyFont="true" applyFill="true" applyBorder="true" applyAlignment="true">
      <alignment horizontal="center" vertical="center"/>
    </xf>
    <xf numFmtId="169" fontId="186" fillId="35" borderId="109" xfId="40239" applyNumberFormat="true" applyFont="true" applyFill="true" applyBorder="true" applyAlignment="true">
      <alignment horizontal="center" vertical="center"/>
    </xf>
    <xf numFmtId="169" fontId="186" fillId="35" borderId="108" xfId="45100" applyNumberFormat="true" applyFont="true" applyFill="true" applyBorder="true" applyAlignment="true">
      <alignment horizontal="center" vertical="center"/>
    </xf>
    <xf numFmtId="169" fontId="186" fillId="35" borderId="109" xfId="45103" applyNumberFormat="true" applyFont="true" applyFill="true" applyBorder="true" applyAlignment="true">
      <alignment horizontal="center" vertical="center"/>
    </xf>
    <xf numFmtId="169" fontId="186" fillId="35" borderId="109" xfId="45106" applyNumberFormat="true" applyFont="true" applyFill="true" applyBorder="true" applyAlignment="true">
      <alignment horizontal="center" vertical="center"/>
    </xf>
    <xf numFmtId="169" fontId="186" fillId="35" borderId="102" xfId="40058" applyNumberFormat="true" applyFont="true" applyFill="true" applyBorder="true" applyAlignment="true">
      <alignment horizontal="center" vertical="center"/>
    </xf>
    <xf numFmtId="169" fontId="186" fillId="35" borderId="102" xfId="44978" applyNumberFormat="true" applyFont="true" applyFill="true" applyBorder="true" applyAlignment="true">
      <alignment horizontal="center" vertical="center"/>
    </xf>
    <xf numFmtId="169" fontId="186" fillId="35" borderId="107" xfId="40070" applyNumberFormat="true" applyFont="true" applyFill="true" applyBorder="true" applyAlignment="true">
      <alignment horizontal="center" vertical="center"/>
    </xf>
    <xf numFmtId="169" fontId="186" fillId="35" borderId="102" xfId="40238" applyNumberFormat="true" applyFont="true" applyFill="true" applyBorder="true" applyAlignment="true">
      <alignment horizontal="center" vertical="center"/>
    </xf>
    <xf numFmtId="169" fontId="186" fillId="35" borderId="138" xfId="40060" applyNumberFormat="true" applyFont="true" applyFill="true" applyBorder="true" applyAlignment="true">
      <alignment horizontal="center" vertical="center"/>
    </xf>
    <xf numFmtId="169" fontId="186" fillId="35" borderId="138" xfId="40240" applyNumberFormat="true" applyFont="true" applyFill="true" applyBorder="true" applyAlignment="true">
      <alignment horizontal="center" vertical="center"/>
    </xf>
    <xf numFmtId="168" fontId="186" fillId="28" borderId="77" xfId="39991" applyNumberFormat="true" applyFont="true" applyFill="true" applyBorder="true" applyAlignment="true">
      <alignment horizontal="center" vertical="center"/>
    </xf>
    <xf numFmtId="168" fontId="186" fillId="28" borderId="78" xfId="40003" applyNumberFormat="true" applyFont="true" applyFill="true" applyBorder="true" applyAlignment="true">
      <alignment horizontal="center" vertical="center"/>
    </xf>
    <xf numFmtId="168" fontId="186" fillId="28" borderId="85" xfId="40015" applyNumberFormat="true" applyFont="true" applyFill="true" applyBorder="true" applyAlignment="true">
      <alignment horizontal="center" vertical="center"/>
    </xf>
    <xf numFmtId="168" fontId="186" fillId="28" borderId="77" xfId="40051" applyNumberFormat="true" applyFont="true" applyFill="true" applyBorder="true" applyAlignment="true">
      <alignment horizontal="center" vertical="center"/>
    </xf>
    <xf numFmtId="168" fontId="186" fillId="28" borderId="78" xfId="40063" applyNumberFormat="true" applyFont="true" applyFill="true" applyBorder="true" applyAlignment="true">
      <alignment horizontal="center" vertical="center"/>
    </xf>
    <xf numFmtId="168" fontId="186" fillId="28" borderId="79" xfId="40075" applyNumberFormat="true" applyFont="true" applyFill="true" applyBorder="true" applyAlignment="true">
      <alignment horizontal="center" vertical="center"/>
    </xf>
    <xf numFmtId="168" fontId="186" fillId="28" borderId="78" xfId="40183" applyNumberFormat="true" applyFont="true" applyFill="true" applyBorder="true" applyAlignment="true">
      <alignment horizontal="center" vertical="center"/>
    </xf>
    <xf numFmtId="168" fontId="186" fillId="28" borderId="85" xfId="40195" applyNumberFormat="true" applyFont="true" applyFill="true" applyBorder="true" applyAlignment="true">
      <alignment horizontal="center" vertical="center"/>
    </xf>
    <xf numFmtId="168" fontId="186" fillId="28" borderId="77" xfId="40231" applyNumberFormat="true" applyFont="true" applyFill="true" applyBorder="true" applyAlignment="true">
      <alignment horizontal="center" vertical="center"/>
    </xf>
    <xf numFmtId="168" fontId="186" fillId="28" borderId="78" xfId="40243" applyNumberFormat="true" applyFont="true" applyFill="true" applyBorder="true" applyAlignment="true">
      <alignment horizontal="center" vertical="center"/>
    </xf>
    <xf numFmtId="168" fontId="186" fillId="28" borderId="78" xfId="40255" applyNumberFormat="true" applyFont="true" applyFill="true" applyBorder="true" applyAlignment="true">
      <alignment horizontal="center" vertical="center"/>
    </xf>
    <xf numFmtId="168" fontId="186" fillId="28" borderId="77" xfId="40291" applyNumberFormat="true" applyFont="true" applyFill="true" applyBorder="true" applyAlignment="true">
      <alignment horizontal="center" vertical="center"/>
    </xf>
    <xf numFmtId="168" fontId="186" fillId="28" borderId="78" xfId="40303" applyNumberFormat="true" applyFont="true" applyFill="true" applyBorder="true" applyAlignment="true">
      <alignment horizontal="center" vertical="center"/>
    </xf>
    <xf numFmtId="168" fontId="186" fillId="28" borderId="77" xfId="40533" applyNumberFormat="true" applyFont="true" applyFill="true" applyBorder="true" applyAlignment="true">
      <alignment horizontal="center" vertical="center"/>
    </xf>
    <xf numFmtId="168" fontId="186" fillId="28" borderId="78" xfId="40539" applyNumberFormat="true" applyFont="true" applyFill="true" applyBorder="true" applyAlignment="true">
      <alignment horizontal="center" vertical="center"/>
    </xf>
    <xf numFmtId="168" fontId="186" fillId="28" borderId="85" xfId="40545" applyNumberFormat="true" applyFont="true" applyFill="true" applyBorder="true" applyAlignment="true">
      <alignment horizontal="center" vertical="center"/>
    </xf>
    <xf numFmtId="168" fontId="186" fillId="28" borderId="77" xfId="40419" applyNumberFormat="true" applyFont="true" applyFill="true" applyBorder="true" applyAlignment="true">
      <alignment horizontal="center" vertical="center"/>
    </xf>
    <xf numFmtId="168" fontId="186" fillId="28" borderId="78" xfId="40431" applyNumberFormat="true" applyFont="true" applyFill="true" applyBorder="true" applyAlignment="true">
      <alignment horizontal="center" vertical="center"/>
    </xf>
    <xf numFmtId="168" fontId="186" fillId="28" borderId="85" xfId="40443" applyNumberFormat="true" applyFont="true" applyFill="true" applyBorder="true" applyAlignment="true">
      <alignment horizontal="center" vertical="center"/>
    </xf>
    <xf numFmtId="168" fontId="186" fillId="28" borderId="61" xfId="39992" applyNumberFormat="true" applyFont="true" applyFill="true" applyBorder="true" applyAlignment="true">
      <alignment horizontal="center" vertical="center"/>
    </xf>
    <xf numFmtId="168" fontId="186" fillId="28" borderId="56" xfId="40004" applyNumberFormat="true" applyFont="true" applyFill="true" applyBorder="true" applyAlignment="true">
      <alignment horizontal="center" vertical="center"/>
    </xf>
    <xf numFmtId="168" fontId="186" fillId="28" borderId="86" xfId="40016" applyNumberFormat="true" applyFont="true" applyFill="true" applyBorder="true" applyAlignment="true">
      <alignment horizontal="center" vertical="center"/>
    </xf>
    <xf numFmtId="168" fontId="186" fillId="28" borderId="61" xfId="40052" applyNumberFormat="true" applyFont="true" applyFill="true" applyBorder="true" applyAlignment="true">
      <alignment horizontal="center" vertical="center"/>
    </xf>
    <xf numFmtId="168" fontId="186" fillId="28" borderId="56" xfId="40064" applyNumberFormat="true" applyFont="true" applyFill="true" applyBorder="true" applyAlignment="true">
      <alignment horizontal="center" vertical="center"/>
    </xf>
    <xf numFmtId="168" fontId="186" fillId="28" borderId="65" xfId="40076" applyNumberFormat="true" applyFont="true" applyFill="true" applyBorder="true" applyAlignment="true">
      <alignment horizontal="center" vertical="center"/>
    </xf>
    <xf numFmtId="168" fontId="186" fillId="28" borderId="56" xfId="40184" applyNumberFormat="true" applyFont="true" applyFill="true" applyBorder="true" applyAlignment="true">
      <alignment horizontal="center" vertical="center"/>
    </xf>
    <xf numFmtId="168" fontId="186" fillId="28" borderId="86" xfId="40196" applyNumberFormat="true" applyFont="true" applyFill="true" applyBorder="true" applyAlignment="true">
      <alignment horizontal="center" vertical="center"/>
    </xf>
    <xf numFmtId="168" fontId="186" fillId="28" borderId="61" xfId="40232" applyNumberFormat="true" applyFont="true" applyFill="true" applyBorder="true" applyAlignment="true">
      <alignment horizontal="center" vertical="center"/>
    </xf>
    <xf numFmtId="168" fontId="186" fillId="28" borderId="56" xfId="40244" applyNumberFormat="true" applyFont="true" applyFill="true" applyBorder="true" applyAlignment="true">
      <alignment horizontal="center" vertical="center"/>
    </xf>
    <xf numFmtId="168" fontId="186" fillId="28" borderId="56" xfId="40256" applyNumberFormat="true" applyFont="true" applyFill="true" applyBorder="true" applyAlignment="true">
      <alignment horizontal="center" vertical="center"/>
    </xf>
    <xf numFmtId="168" fontId="186" fillId="28" borderId="61" xfId="40292" applyNumberFormat="true" applyFont="true" applyFill="true" applyBorder="true" applyAlignment="true">
      <alignment horizontal="center" vertical="center"/>
    </xf>
    <xf numFmtId="168" fontId="186" fillId="28" borderId="56" xfId="40304" applyNumberFormat="true" applyFont="true" applyFill="true" applyBorder="true" applyAlignment="true">
      <alignment horizontal="center" vertical="center"/>
    </xf>
    <xf numFmtId="168" fontId="186" fillId="28" borderId="61" xfId="40534" applyNumberFormat="true" applyFont="true" applyFill="true" applyBorder="true" applyAlignment="true">
      <alignment horizontal="center" vertical="center"/>
    </xf>
    <xf numFmtId="168" fontId="186" fillId="28" borderId="56" xfId="40540" applyNumberFormat="true" applyFont="true" applyFill="true" applyBorder="true" applyAlignment="true">
      <alignment horizontal="center" vertical="center"/>
    </xf>
    <xf numFmtId="168" fontId="186" fillId="28" borderId="63" xfId="40539" applyNumberFormat="true" applyFont="true" applyFill="true" applyBorder="true" applyAlignment="true">
      <alignment horizontal="center" vertical="center"/>
    </xf>
    <xf numFmtId="168" fontId="186" fillId="28" borderId="86" xfId="40546" applyNumberFormat="true" applyFont="true" applyFill="true" applyBorder="true" applyAlignment="true">
      <alignment horizontal="center" vertical="center"/>
    </xf>
    <xf numFmtId="168" fontId="186" fillId="28" borderId="61" xfId="40420" applyNumberFormat="true" applyFont="true" applyFill="true" applyBorder="true" applyAlignment="true">
      <alignment horizontal="center" vertical="center"/>
    </xf>
    <xf numFmtId="168" fontId="186" fillId="28" borderId="56" xfId="40432" applyNumberFormat="true" applyFont="true" applyFill="true" applyBorder="true" applyAlignment="true">
      <alignment horizontal="center" vertical="center"/>
    </xf>
    <xf numFmtId="168" fontId="186" fillId="28" borderId="86" xfId="40444" applyNumberFormat="true" applyFont="true" applyFill="true" applyBorder="true" applyAlignment="true">
      <alignment horizontal="center" vertical="center"/>
    </xf>
    <xf numFmtId="168" fontId="186" fillId="28" borderId="92" xfId="39993" applyNumberFormat="true" applyFont="true" applyFill="true" applyBorder="true" applyAlignment="true">
      <alignment horizontal="center" vertical="center"/>
    </xf>
    <xf numFmtId="168" fontId="186" fillId="28" borderId="93" xfId="40005" applyNumberFormat="true" applyFont="true" applyFill="true" applyBorder="true" applyAlignment="true">
      <alignment horizontal="center" vertical="center"/>
    </xf>
    <xf numFmtId="168" fontId="186" fillId="28" borderId="98" xfId="40017" applyNumberFormat="true" applyFont="true" applyFill="true" applyBorder="true" applyAlignment="true">
      <alignment horizontal="center" vertical="center"/>
    </xf>
    <xf numFmtId="168" fontId="186" fillId="28" borderId="92" xfId="40053" applyNumberFormat="true" applyFont="true" applyFill="true" applyBorder="true" applyAlignment="true">
      <alignment horizontal="center" vertical="center"/>
    </xf>
    <xf numFmtId="168" fontId="186" fillId="28" borderId="93" xfId="40065" applyNumberFormat="true" applyFont="true" applyFill="true" applyBorder="true" applyAlignment="true">
      <alignment horizontal="center" vertical="center"/>
    </xf>
    <xf numFmtId="168" fontId="186" fillId="28" borderId="94" xfId="40077" applyNumberFormat="true" applyFont="true" applyFill="true" applyBorder="true" applyAlignment="true">
      <alignment horizontal="center" vertical="center"/>
    </xf>
    <xf numFmtId="168" fontId="186" fillId="28" borderId="93" xfId="40185" applyNumberFormat="true" applyFont="true" applyFill="true" applyBorder="true" applyAlignment="true">
      <alignment horizontal="center" vertical="center"/>
    </xf>
    <xf numFmtId="168" fontId="186" fillId="28" borderId="98" xfId="40197" applyNumberFormat="true" applyFont="true" applyFill="true" applyBorder="true" applyAlignment="true">
      <alignment horizontal="center" vertical="center"/>
    </xf>
    <xf numFmtId="168" fontId="186" fillId="28" borderId="92" xfId="40233" applyNumberFormat="true" applyFont="true" applyFill="true" applyBorder="true" applyAlignment="true">
      <alignment horizontal="center" vertical="center"/>
    </xf>
    <xf numFmtId="168" fontId="186" fillId="28" borderId="93" xfId="40245" applyNumberFormat="true" applyFont="true" applyFill="true" applyBorder="true" applyAlignment="true">
      <alignment horizontal="center" vertical="center"/>
    </xf>
    <xf numFmtId="168" fontId="186" fillId="28" borderId="93" xfId="40257" applyNumberFormat="true" applyFont="true" applyFill="true" applyBorder="true" applyAlignment="true">
      <alignment horizontal="center" vertical="center"/>
    </xf>
    <xf numFmtId="168" fontId="186" fillId="28" borderId="92" xfId="40293" applyNumberFormat="true" applyFont="true" applyFill="true" applyBorder="true" applyAlignment="true">
      <alignment horizontal="center" vertical="center"/>
    </xf>
    <xf numFmtId="168" fontId="186" fillId="28" borderId="93" xfId="40305" applyNumberFormat="true" applyFont="true" applyFill="true" applyBorder="true" applyAlignment="true">
      <alignment horizontal="center" vertical="center"/>
    </xf>
    <xf numFmtId="168" fontId="186" fillId="28" borderId="92" xfId="40535" applyNumberFormat="true" applyFont="true" applyFill="true" applyBorder="true" applyAlignment="true">
      <alignment horizontal="center" vertical="center"/>
    </xf>
    <xf numFmtId="168" fontId="186" fillId="28" borderId="93" xfId="40541" applyNumberFormat="true" applyFont="true" applyFill="true" applyBorder="true" applyAlignment="true">
      <alignment horizontal="center" vertical="center"/>
    </xf>
    <xf numFmtId="168" fontId="186" fillId="28" borderId="100" xfId="40539" applyNumberFormat="true" applyFont="true" applyFill="true" applyBorder="true" applyAlignment="true">
      <alignment horizontal="center" vertical="center"/>
    </xf>
    <xf numFmtId="168" fontId="186" fillId="28" borderId="98" xfId="40547" applyNumberFormat="true" applyFont="true" applyFill="true" applyBorder="true" applyAlignment="true">
      <alignment horizontal="center" vertical="center"/>
    </xf>
    <xf numFmtId="168" fontId="186" fillId="28" borderId="92" xfId="40421" applyNumberFormat="true" applyFont="true" applyFill="true" applyBorder="true" applyAlignment="true">
      <alignment horizontal="center" vertical="center"/>
    </xf>
    <xf numFmtId="168" fontId="186" fillId="28" borderId="93" xfId="40433" applyNumberFormat="true" applyFont="true" applyFill="true" applyBorder="true" applyAlignment="true">
      <alignment horizontal="center" vertical="center"/>
    </xf>
    <xf numFmtId="168" fontId="186" fillId="28" borderId="98" xfId="40445" applyNumberFormat="true" applyFont="true" applyFill="true" applyBorder="true" applyAlignment="true">
      <alignment horizontal="center" vertical="center"/>
    </xf>
    <xf numFmtId="168" fontId="186" fillId="28" borderId="77" xfId="39992" applyNumberFormat="true" applyFont="true" applyFill="true" applyBorder="true" applyAlignment="true">
      <alignment horizontal="center" vertical="center"/>
    </xf>
    <xf numFmtId="168" fontId="186" fillId="28" borderId="78" xfId="40004" applyNumberFormat="true" applyFont="true" applyFill="true" applyBorder="true" applyAlignment="true">
      <alignment horizontal="center" vertical="center"/>
    </xf>
    <xf numFmtId="168" fontId="186" fillId="28" borderId="85" xfId="40016" applyNumberFormat="true" applyFont="true" applyFill="true" applyBorder="true" applyAlignment="true">
      <alignment horizontal="center" vertical="center"/>
    </xf>
    <xf numFmtId="168" fontId="186" fillId="28" borderId="77" xfId="40052" applyNumberFormat="true" applyFont="true" applyFill="true" applyBorder="true" applyAlignment="true">
      <alignment horizontal="center" vertical="center"/>
    </xf>
    <xf numFmtId="168" fontId="186" fillId="28" borderId="78" xfId="40064" applyNumberFormat="true" applyFont="true" applyFill="true" applyBorder="true" applyAlignment="true">
      <alignment horizontal="center" vertical="center"/>
    </xf>
    <xf numFmtId="168" fontId="186" fillId="28" borderId="79" xfId="40076" applyNumberFormat="true" applyFont="true" applyFill="true" applyBorder="true" applyAlignment="true">
      <alignment horizontal="center" vertical="center"/>
    </xf>
    <xf numFmtId="168" fontId="186" fillId="28" borderId="78" xfId="40184" applyNumberFormat="true" applyFont="true" applyFill="true" applyBorder="true" applyAlignment="true">
      <alignment horizontal="center" vertical="center"/>
    </xf>
    <xf numFmtId="168" fontId="186" fillId="28" borderId="85" xfId="40196" applyNumberFormat="true" applyFont="true" applyFill="true" applyBorder="true" applyAlignment="true">
      <alignment horizontal="center" vertical="center"/>
    </xf>
    <xf numFmtId="168" fontId="186" fillId="28" borderId="77" xfId="40232" applyNumberFormat="true" applyFont="true" applyFill="true" applyBorder="true" applyAlignment="true">
      <alignment horizontal="center" vertical="center"/>
    </xf>
    <xf numFmtId="168" fontId="186" fillId="28" borderId="78" xfId="40244" applyNumberFormat="true" applyFont="true" applyFill="true" applyBorder="true" applyAlignment="true">
      <alignment horizontal="center" vertical="center"/>
    </xf>
    <xf numFmtId="168" fontId="186" fillId="28" borderId="78" xfId="40256" applyNumberFormat="true" applyFont="true" applyFill="true" applyBorder="true" applyAlignment="true">
      <alignment horizontal="center" vertical="center"/>
    </xf>
    <xf numFmtId="168" fontId="186" fillId="28" borderId="77" xfId="40292" applyNumberFormat="true" applyFont="true" applyFill="true" applyBorder="true" applyAlignment="true">
      <alignment horizontal="center" vertical="center"/>
    </xf>
    <xf numFmtId="168" fontId="186" fillId="28" borderId="78" xfId="40304" applyNumberFormat="true" applyFont="true" applyFill="true" applyBorder="true" applyAlignment="true">
      <alignment horizontal="center" vertical="center"/>
    </xf>
    <xf numFmtId="168" fontId="186" fillId="28" borderId="77" xfId="40534" applyNumberFormat="true" applyFont="true" applyFill="true" applyBorder="true" applyAlignment="true">
      <alignment horizontal="center" vertical="center"/>
    </xf>
    <xf numFmtId="168" fontId="186" fillId="28" borderId="78" xfId="40540" applyNumberFormat="true" applyFont="true" applyFill="true" applyBorder="true" applyAlignment="true">
      <alignment horizontal="center" vertical="center"/>
    </xf>
    <xf numFmtId="168" fontId="186" fillId="28" borderId="85" xfId="40546" applyNumberFormat="true" applyFont="true" applyFill="true" applyBorder="true" applyAlignment="true">
      <alignment horizontal="center" vertical="center"/>
    </xf>
    <xf numFmtId="168" fontId="186" fillId="28" borderId="77" xfId="40420" applyNumberFormat="true" applyFont="true" applyFill="true" applyBorder="true" applyAlignment="true">
      <alignment horizontal="center" vertical="center"/>
    </xf>
    <xf numFmtId="168" fontId="186" fillId="28" borderId="78" xfId="40432" applyNumberFormat="true" applyFont="true" applyFill="true" applyBorder="true" applyAlignment="true">
      <alignment horizontal="center" vertical="center"/>
    </xf>
    <xf numFmtId="168" fontId="186" fillId="28" borderId="85" xfId="40444" applyNumberFormat="true" applyFont="true" applyFill="true" applyBorder="true" applyAlignment="true">
      <alignment horizontal="center" vertical="center"/>
    </xf>
    <xf numFmtId="168" fontId="186" fillId="28" borderId="77" xfId="40172" applyNumberFormat="true" applyFont="true" applyFill="true" applyBorder="true" applyAlignment="true">
      <alignment horizontal="center" vertical="center"/>
    </xf>
    <xf numFmtId="168" fontId="186" fillId="28" borderId="61" xfId="40172" applyNumberFormat="true" applyFont="true" applyFill="true" applyBorder="true" applyAlignment="true">
      <alignment horizontal="center" vertical="center"/>
    </xf>
    <xf numFmtId="168" fontId="186" fillId="28" borderId="62" xfId="39994" applyNumberFormat="true" applyFont="true" applyFill="true" applyBorder="true" applyAlignment="true">
      <alignment horizontal="center" vertical="center"/>
    </xf>
    <xf numFmtId="168" fontId="186" fillId="28" borderId="64" xfId="40006" applyNumberFormat="true" applyFont="true" applyFill="true" applyBorder="true" applyAlignment="true">
      <alignment horizontal="center" vertical="center"/>
    </xf>
    <xf numFmtId="168" fontId="186" fillId="28" borderId="87" xfId="40018" applyNumberFormat="true" applyFont="true" applyFill="true" applyBorder="true" applyAlignment="true">
      <alignment horizontal="center" vertical="center"/>
    </xf>
    <xf numFmtId="168" fontId="186" fillId="28" borderId="62" xfId="40054" applyNumberFormat="true" applyFont="true" applyFill="true" applyBorder="true" applyAlignment="true">
      <alignment horizontal="center" vertical="center"/>
    </xf>
    <xf numFmtId="168" fontId="186" fillId="28" borderId="64" xfId="40066" applyNumberFormat="true" applyFont="true" applyFill="true" applyBorder="true" applyAlignment="true">
      <alignment horizontal="center" vertical="center"/>
    </xf>
    <xf numFmtId="168" fontId="186" fillId="28" borderId="62" xfId="40174" applyNumberFormat="true" applyFont="true" applyFill="true" applyBorder="true" applyAlignment="true">
      <alignment horizontal="center" vertical="center"/>
    </xf>
    <xf numFmtId="168" fontId="186" fillId="28" borderId="64" xfId="40186" applyNumberFormat="true" applyFont="true" applyFill="true" applyBorder="true" applyAlignment="true">
      <alignment horizontal="center" vertical="center"/>
    </xf>
    <xf numFmtId="168" fontId="186" fillId="28" borderId="87" xfId="40198" applyNumberFormat="true" applyFont="true" applyFill="true" applyBorder="true" applyAlignment="true">
      <alignment horizontal="center" vertical="center"/>
    </xf>
    <xf numFmtId="168" fontId="186" fillId="28" borderId="62" xfId="40234" applyNumberFormat="true" applyFont="true" applyFill="true" applyBorder="true" applyAlignment="true">
      <alignment horizontal="center" vertical="center"/>
    </xf>
    <xf numFmtId="168" fontId="186" fillId="28" borderId="64" xfId="40246" applyNumberFormat="true" applyFont="true" applyFill="true" applyBorder="true" applyAlignment="true">
      <alignment horizontal="center" vertical="center"/>
    </xf>
    <xf numFmtId="168" fontId="186" fillId="28" borderId="64" xfId="40258" applyNumberFormat="true" applyFont="true" applyFill="true" applyBorder="true" applyAlignment="true">
      <alignment horizontal="center" vertical="center"/>
    </xf>
    <xf numFmtId="168" fontId="186" fillId="28" borderId="64" xfId="40306" applyNumberFormat="true" applyFont="true" applyFill="true" applyBorder="true" applyAlignment="true">
      <alignment horizontal="center" vertical="center"/>
    </xf>
    <xf numFmtId="168" fontId="186" fillId="28" borderId="62" xfId="40536" applyNumberFormat="true" applyFont="true" applyFill="true" applyBorder="true" applyAlignment="true">
      <alignment horizontal="center" vertical="center"/>
    </xf>
    <xf numFmtId="168" fontId="186" fillId="28" borderId="64" xfId="40542" applyNumberFormat="true" applyFont="true" applyFill="true" applyBorder="true" applyAlignment="true">
      <alignment horizontal="center" vertical="center"/>
    </xf>
    <xf numFmtId="168" fontId="186" fillId="28" borderId="59" xfId="40539" applyNumberFormat="true" applyFont="true" applyFill="true" applyBorder="true" applyAlignment="true">
      <alignment horizontal="center" vertical="center"/>
    </xf>
    <xf numFmtId="168" fontId="186" fillId="28" borderId="87" xfId="40548" applyNumberFormat="true" applyFont="true" applyFill="true" applyBorder="true" applyAlignment="true">
      <alignment horizontal="center" vertical="center"/>
    </xf>
    <xf numFmtId="168" fontId="186" fillId="28" borderId="62" xfId="40422" applyNumberFormat="true" applyFont="true" applyFill="true" applyBorder="true" applyAlignment="true">
      <alignment horizontal="center" vertical="center"/>
    </xf>
    <xf numFmtId="168" fontId="186" fillId="28" borderId="64" xfId="40434" applyNumberFormat="true" applyFont="true" applyFill="true" applyBorder="true" applyAlignment="true">
      <alignment horizontal="center" vertical="center"/>
    </xf>
    <xf numFmtId="168" fontId="186" fillId="28" borderId="87" xfId="40446" applyNumberFormat="true" applyFont="true" applyFill="true" applyBorder="true" applyAlignment="true">
      <alignment horizontal="center" vertical="center"/>
    </xf>
    <xf numFmtId="168" fontId="186" fillId="28" borderId="66" xfId="40078" applyNumberFormat="true" applyFont="true" applyFill="true" applyBorder="true" applyAlignment="true">
      <alignment horizontal="center" vertical="center"/>
    </xf>
    <xf numFmtId="0" fontId="153" fillId="3" borderId="52" xfId="45191" applyFont="true" applyBorder="true" applyAlignment="true">
      <alignment horizontal="center" vertical="center" wrapText="true"/>
    </xf>
    <xf numFmtId="0" fontId="153" fillId="3" borderId="53" xfId="45192" applyFont="true" applyBorder="true" applyAlignment="true">
      <alignment horizontal="center" vertical="center" wrapText="true"/>
    </xf>
    <xf numFmtId="0" fontId="153" fillId="3" borderId="53" xfId="45193" applyFont="true" applyBorder="true" applyAlignment="true">
      <alignment horizontal="center" vertical="center" wrapText="true"/>
    </xf>
    <xf numFmtId="0" fontId="153" fillId="3" borderId="52" xfId="45221" applyFont="true" applyBorder="true" applyAlignment="true">
      <alignment horizontal="center" vertical="center" wrapText="true"/>
    </xf>
    <xf numFmtId="0" fontId="153" fillId="3" borderId="53" xfId="45222" applyFont="true" applyBorder="true" applyAlignment="true">
      <alignment horizontal="center" vertical="center" wrapText="true"/>
    </xf>
    <xf numFmtId="0" fontId="153" fillId="3" borderId="53" xfId="45223" applyFont="true" applyBorder="true" applyAlignment="true">
      <alignment horizontal="center" vertical="center" wrapText="true"/>
    </xf>
    <xf numFmtId="0" fontId="153" fillId="3" borderId="52" xfId="45248" applyFont="true" applyBorder="true" applyAlignment="true">
      <alignment horizontal="center" vertical="center" wrapText="true"/>
    </xf>
    <xf numFmtId="0" fontId="153" fillId="3" borderId="53" xfId="45249" applyFont="true" applyBorder="true" applyAlignment="true">
      <alignment horizontal="center" vertical="center" wrapText="true"/>
    </xf>
    <xf numFmtId="0" fontId="153" fillId="3" borderId="53" xfId="45250" applyFont="true" applyBorder="true" applyAlignment="true">
      <alignment horizontal="center" vertical="center" wrapText="true"/>
    </xf>
    <xf numFmtId="0" fontId="153" fillId="3" borderId="52" xfId="45278" applyFont="true" applyBorder="true" applyAlignment="true">
      <alignment horizontal="center" vertical="center" wrapText="true"/>
    </xf>
    <xf numFmtId="0" fontId="153" fillId="3" borderId="53" xfId="45279" applyFont="true" applyBorder="true" applyAlignment="true">
      <alignment horizontal="center" vertical="center" wrapText="true"/>
    </xf>
    <xf numFmtId="0" fontId="153" fillId="3" borderId="53" xfId="45280" applyFont="true" applyBorder="true" applyAlignment="true">
      <alignment horizontal="center" vertical="center" wrapText="true"/>
    </xf>
    <xf numFmtId="0" fontId="153" fillId="3" borderId="52" xfId="45299" applyFont="true" applyBorder="true" applyAlignment="true">
      <alignment horizontal="center" vertical="center" wrapText="true"/>
    </xf>
    <xf numFmtId="0" fontId="153" fillId="3" borderId="53" xfId="45300" applyFont="true" applyBorder="true" applyAlignment="true">
      <alignment horizontal="center" vertical="center" wrapText="true"/>
    </xf>
    <xf numFmtId="0" fontId="153" fillId="3" borderId="53" xfId="45301" applyFont="true" applyBorder="true" applyAlignment="true">
      <alignment horizontal="center" vertical="center" wrapText="true"/>
    </xf>
    <xf numFmtId="0" fontId="153" fillId="3" borderId="52" xfId="45341" applyFont="true" applyBorder="true" applyAlignment="true">
      <alignment horizontal="center" vertical="center" wrapText="true"/>
    </xf>
    <xf numFmtId="0" fontId="153" fillId="3" borderId="53" xfId="45342" applyFont="true" applyBorder="true" applyAlignment="true">
      <alignment horizontal="center" vertical="center" wrapText="true"/>
    </xf>
    <xf numFmtId="0" fontId="153" fillId="3" borderId="53" xfId="45343" applyFont="true" applyBorder="true" applyAlignment="true">
      <alignment horizontal="center" vertical="center" wrapText="true"/>
    </xf>
    <xf numFmtId="0" fontId="26" fillId="27" borderId="102" xfId="19344" applyFill="true" applyBorder="true" applyAlignment="true">
      <alignment vertical="center" wrapText="true"/>
    </xf>
    <xf numFmtId="0" fontId="26" fillId="27" borderId="107" xfId="19344" applyFill="true" applyBorder="true" applyAlignment="true">
      <alignment vertical="center" wrapText="true"/>
    </xf>
    <xf numFmtId="0" fontId="153" fillId="35" borderId="102" xfId="45292" applyFont="true" applyFill="true" applyBorder="true" applyAlignment="true">
      <alignment horizontal="center" vertical="center" wrapText="true"/>
    </xf>
    <xf numFmtId="0" fontId="153" fillId="35" borderId="138" xfId="45293" applyFont="true" applyFill="true" applyBorder="true" applyAlignment="true">
      <alignment horizontal="center" vertical="center" wrapText="true"/>
    </xf>
    <xf numFmtId="0" fontId="153" fillId="35" borderId="102" xfId="45298" applyFont="true" applyFill="true" applyBorder="true" applyAlignment="true">
      <alignment horizontal="center" vertical="center" wrapText="true"/>
    </xf>
    <xf numFmtId="0" fontId="153" fillId="35" borderId="138" xfId="45299" applyFont="true" applyFill="true" applyBorder="true" applyAlignment="true">
      <alignment horizontal="center" vertical="center" wrapText="true"/>
    </xf>
    <xf numFmtId="0" fontId="153" fillId="35" borderId="102" xfId="45334" applyFont="true" applyFill="true" applyBorder="true" applyAlignment="true">
      <alignment horizontal="center" vertical="center" wrapText="true"/>
    </xf>
    <xf numFmtId="0" fontId="153" fillId="35" borderId="138" xfId="45335" applyFont="true" applyFill="true" applyBorder="true" applyAlignment="true">
      <alignment horizontal="center" vertical="center" wrapText="true"/>
    </xf>
    <xf numFmtId="0" fontId="153" fillId="35" borderId="102" xfId="45340" applyFont="true" applyFill="true" applyBorder="true" applyAlignment="true">
      <alignment horizontal="center" vertical="center" wrapText="true"/>
    </xf>
    <xf numFmtId="0" fontId="153" fillId="35" borderId="138" xfId="45341" applyFont="true" applyFill="true" applyBorder="true" applyAlignment="true">
      <alignment horizontal="center" vertical="center" wrapText="true"/>
    </xf>
    <xf numFmtId="0" fontId="153" fillId="35" borderId="109" xfId="45294" applyFont="true" applyFill="true" applyBorder="true" applyAlignment="true">
      <alignment horizontal="center" vertical="center" wrapText="true"/>
    </xf>
    <xf numFmtId="0" fontId="153" fillId="35" borderId="109" xfId="45300" applyFont="true" applyFill="true" applyBorder="true" applyAlignment="true">
      <alignment horizontal="center" vertical="center" wrapText="true"/>
    </xf>
    <xf numFmtId="0" fontId="153" fillId="35" borderId="109" xfId="45336" applyFont="true" applyFill="true" applyBorder="true" applyAlignment="true">
      <alignment horizontal="center" vertical="center" wrapText="true"/>
    </xf>
    <xf numFmtId="0" fontId="153" fillId="35" borderId="109" xfId="45342" applyFont="true" applyFill="true" applyBorder="true" applyAlignment="true">
      <alignment horizontal="center" vertical="center" wrapText="true"/>
    </xf>
    <xf numFmtId="0" fontId="153" fillId="3" borderId="111" xfId="45191" applyFont="true" applyBorder="true" applyAlignment="true">
      <alignment horizontal="center" vertical="center" wrapText="true"/>
    </xf>
    <xf numFmtId="0" fontId="153" fillId="3" borderId="111" xfId="45221" applyFont="true" applyBorder="true" applyAlignment="true">
      <alignment horizontal="center" vertical="center" wrapText="true"/>
    </xf>
    <xf numFmtId="0" fontId="153" fillId="3" borderId="111" xfId="45248" applyFont="true" applyBorder="true" applyAlignment="true">
      <alignment horizontal="center" vertical="center" wrapText="true"/>
    </xf>
    <xf numFmtId="0" fontId="153" fillId="3" borderId="111" xfId="45278" applyFont="true" applyBorder="true" applyAlignment="true">
      <alignment horizontal="center" vertical="center" wrapText="true"/>
    </xf>
    <xf numFmtId="0" fontId="153" fillId="3" borderId="111" xfId="45299" applyFont="true" applyBorder="true" applyAlignment="true">
      <alignment horizontal="center" vertical="center" wrapText="true"/>
    </xf>
    <xf numFmtId="0" fontId="153" fillId="35" borderId="102" xfId="45294" applyFont="true" applyFill="true" applyBorder="true" applyAlignment="true">
      <alignment horizontal="center" vertical="center" wrapText="true"/>
    </xf>
    <xf numFmtId="0" fontId="153" fillId="35" borderId="102" xfId="45299" applyFont="true" applyFill="true" applyBorder="true" applyAlignment="true">
      <alignment horizontal="center" vertical="center" wrapText="true"/>
    </xf>
    <xf numFmtId="0" fontId="153" fillId="3" borderId="111" xfId="45341" applyFont="true" applyBorder="true" applyAlignment="true">
      <alignment horizontal="center" vertical="center" wrapText="true"/>
    </xf>
    <xf numFmtId="0" fontId="153" fillId="35" borderId="102" xfId="45336" applyFont="true" applyFill="true" applyBorder="true" applyAlignment="true">
      <alignment horizontal="center" vertical="center" wrapText="true"/>
    </xf>
    <xf numFmtId="0" fontId="153" fillId="35" borderId="102" xfId="45341" applyFont="true" applyFill="true" applyBorder="true" applyAlignment="true">
      <alignment horizontal="center" vertical="center" wrapText="true"/>
    </xf>
    <xf numFmtId="0" fontId="153" fillId="3" borderId="112" xfId="45191" applyFont="true" applyBorder="true" applyAlignment="true">
      <alignment horizontal="center" vertical="center" wrapText="true"/>
    </xf>
    <xf numFmtId="0" fontId="153" fillId="3" borderId="112" xfId="45221" applyFont="true" applyBorder="true" applyAlignment="true">
      <alignment horizontal="center" vertical="center" wrapText="true"/>
    </xf>
    <xf numFmtId="0" fontId="153" fillId="3" borderId="112" xfId="45248" applyFont="true" applyBorder="true" applyAlignment="true">
      <alignment horizontal="center" vertical="center" wrapText="true"/>
    </xf>
    <xf numFmtId="0" fontId="153" fillId="3" borderId="112" xfId="45278" applyFont="true" applyBorder="true" applyAlignment="true">
      <alignment horizontal="center" vertical="center" wrapText="true"/>
    </xf>
    <xf numFmtId="0" fontId="153" fillId="3" borderId="112" xfId="45299" applyFont="true" applyBorder="true" applyAlignment="true">
      <alignment horizontal="center" vertical="center" wrapText="true"/>
    </xf>
    <xf numFmtId="0" fontId="153" fillId="35" borderId="143" xfId="45294" applyFont="true" applyFill="true" applyBorder="true" applyAlignment="true">
      <alignment horizontal="center" vertical="center" wrapText="true"/>
    </xf>
    <xf numFmtId="0" fontId="153" fillId="35" borderId="143" xfId="45299" applyFont="true" applyFill="true" applyBorder="true" applyAlignment="true">
      <alignment horizontal="center" vertical="center" wrapText="true"/>
    </xf>
    <xf numFmtId="0" fontId="153" fillId="3" borderId="112" xfId="45341" applyFont="true" applyBorder="true" applyAlignment="true">
      <alignment horizontal="center" vertical="center" wrapText="true"/>
    </xf>
    <xf numFmtId="0" fontId="153" fillId="35" borderId="143" xfId="45336" applyFont="true" applyFill="true" applyBorder="true" applyAlignment="true">
      <alignment horizontal="center" vertical="center" wrapText="true"/>
    </xf>
    <xf numFmtId="0" fontId="153" fillId="35" borderId="143" xfId="45341" applyFont="true" applyFill="true" applyBorder="true" applyAlignment="true">
      <alignment horizontal="center" vertical="center" wrapText="true"/>
    </xf>
    <xf numFmtId="0" fontId="153" fillId="3" borderId="97" xfId="45192" applyFont="true" applyBorder="true" applyAlignment="true">
      <alignment horizontal="center" vertical="center" wrapText="true"/>
    </xf>
    <xf numFmtId="0" fontId="153" fillId="3" borderId="97" xfId="45222" applyFont="true" applyBorder="true" applyAlignment="true">
      <alignment horizontal="center" vertical="center" wrapText="true"/>
    </xf>
    <xf numFmtId="0" fontId="153" fillId="3" borderId="97" xfId="45249" applyFont="true" applyBorder="true" applyAlignment="true">
      <alignment horizontal="center" vertical="center" wrapText="true"/>
    </xf>
    <xf numFmtId="0" fontId="153" fillId="35" borderId="139" xfId="45294" applyFont="true" applyFill="true" applyBorder="true" applyAlignment="true">
      <alignment horizontal="center" vertical="center" wrapText="true"/>
    </xf>
    <xf numFmtId="0" fontId="153" fillId="35" borderId="139" xfId="45300" applyFont="true" applyFill="true" applyBorder="true" applyAlignment="true">
      <alignment horizontal="center" vertical="center" wrapText="true"/>
    </xf>
    <xf numFmtId="0" fontId="153" fillId="3" borderId="97" xfId="45279" applyFont="true" applyBorder="true" applyAlignment="true">
      <alignment horizontal="center" vertical="center" wrapText="true"/>
    </xf>
    <xf numFmtId="0" fontId="153" fillId="3" borderId="97" xfId="45300" applyFont="true" applyBorder="true" applyAlignment="true">
      <alignment horizontal="center" vertical="center" wrapText="true"/>
    </xf>
    <xf numFmtId="0" fontId="153" fillId="35" borderId="139" xfId="45336" applyFont="true" applyFill="true" applyBorder="true" applyAlignment="true">
      <alignment horizontal="center" vertical="center" wrapText="true"/>
    </xf>
    <xf numFmtId="0" fontId="153" fillId="35" borderId="139" xfId="45342" applyFont="true" applyFill="true" applyBorder="true" applyAlignment="true">
      <alignment horizontal="center" vertical="center" wrapText="true"/>
    </xf>
    <xf numFmtId="0" fontId="153" fillId="3" borderId="97" xfId="45342" applyFont="true" applyBorder="true" applyAlignment="true">
      <alignment horizontal="center" vertical="center" wrapText="true"/>
    </xf>
    <xf numFmtId="0" fontId="153" fillId="0" borderId="102" xfId="45257" applyFont="true" applyFill="true" applyBorder="true" applyAlignment="true">
      <alignment horizontal="left" vertical="center" wrapText="true"/>
    </xf>
    <xf numFmtId="0" fontId="153" fillId="0" borderId="102" xfId="45263" applyFont="true" applyFill="true" applyBorder="true" applyAlignment="true">
      <alignment horizontal="left" vertical="center" wrapText="true"/>
    </xf>
    <xf numFmtId="0" fontId="153" fillId="0" borderId="102" xfId="45296" applyFont="true" applyFill="true" applyBorder="true" applyAlignment="true">
      <alignment horizontal="left" vertical="center" wrapText="true"/>
    </xf>
    <xf numFmtId="0" fontId="153" fillId="0" borderId="102" xfId="45302" applyFont="true" applyFill="true" applyBorder="true" applyAlignment="true">
      <alignment horizontal="left" vertical="center" wrapText="true"/>
    </xf>
    <xf numFmtId="0" fontId="153" fillId="0" borderId="102" xfId="45308" applyFont="true" applyFill="true" applyBorder="true" applyAlignment="true">
      <alignment horizontal="left" vertical="center" wrapText="true"/>
    </xf>
    <xf numFmtId="0" fontId="153" fillId="0" borderId="102" xfId="45314" applyFont="true" applyFill="true" applyBorder="true" applyAlignment="true">
      <alignment horizontal="left" vertical="center" wrapText="true"/>
    </xf>
    <xf numFmtId="0" fontId="153" fillId="15" borderId="102" xfId="19382" applyFont="true" applyFill="true" applyBorder="true" applyAlignment="true">
      <alignment horizontal="left" vertical="center" wrapText="true"/>
    </xf>
    <xf numFmtId="0" fontId="153" fillId="15" borderId="102" xfId="19385" applyFont="true" applyFill="true" applyBorder="true" applyAlignment="true">
      <alignment horizontal="left" vertical="center" wrapText="true"/>
    </xf>
    <xf numFmtId="0" fontId="153" fillId="0" borderId="102" xfId="45332" applyFont="true" applyFill="true" applyBorder="true" applyAlignment="true">
      <alignment horizontal="left" vertical="center" wrapText="true"/>
    </xf>
    <xf numFmtId="0" fontId="153" fillId="0" borderId="102" xfId="45338" applyFont="true" applyFill="true" applyBorder="true" applyAlignment="true">
      <alignment horizontal="left" vertical="center" wrapText="true"/>
    </xf>
    <xf numFmtId="0" fontId="153" fillId="0" borderId="102" xfId="45344" applyFont="true" applyFill="true" applyBorder="true" applyAlignment="true">
      <alignment horizontal="left" vertical="center" wrapText="true"/>
    </xf>
    <xf numFmtId="0" fontId="153" fillId="0" borderId="102" xfId="45347" applyFont="true" applyFill="true" applyBorder="true" applyAlignment="true">
      <alignment horizontal="left" vertical="center" wrapText="true"/>
    </xf>
    <xf numFmtId="0" fontId="153" fillId="0" borderId="102" xfId="45350" applyFont="true" applyFill="true" applyBorder="true" applyAlignment="true">
      <alignment horizontal="left" vertical="center" wrapText="true"/>
    </xf>
    <xf numFmtId="0" fontId="153" fillId="0" borderId="104" xfId="45290" applyFont="true" applyFill="true" applyBorder="true" applyAlignment="true">
      <alignment horizontal="left" vertical="center" wrapText="true"/>
    </xf>
    <xf numFmtId="0" fontId="26" fillId="3" borderId="107" xfId="19344" applyBorder="true" applyAlignment="true">
      <alignment vertical="center" wrapText="true"/>
    </xf>
    <xf numFmtId="0" fontId="153" fillId="15" borderId="109" xfId="19384" applyFont="true" applyFill="true" applyBorder="true" applyAlignment="true">
      <alignment horizontal="left" vertical="center"/>
    </xf>
    <xf numFmtId="0" fontId="153" fillId="15" borderId="109" xfId="19386" applyFont="true" applyFill="true" applyBorder="true" applyAlignment="true">
      <alignment horizontal="left" vertical="center"/>
    </xf>
    <xf numFmtId="0" fontId="26" fillId="15" borderId="109" xfId="19344" applyFill="true" applyBorder="true" applyAlignment="true">
      <alignment vertical="center"/>
    </xf>
    <xf numFmtId="0" fontId="26" fillId="27" borderId="109" xfId="19344" applyFill="true" applyBorder="true" applyAlignment="true">
      <alignment vertical="center"/>
    </xf>
    <xf numFmtId="0" fontId="26" fillId="27" borderId="110" xfId="19344" applyFill="true" applyBorder="true" applyAlignment="true">
      <alignment vertical="center"/>
    </xf>
    <xf numFmtId="169" fontId="152" fillId="35" borderId="104" xfId="45196" applyNumberFormat="true" applyFont="true" applyFill="true" applyBorder="true" applyAlignment="true">
      <alignment horizontal="center" vertical="center"/>
    </xf>
    <xf numFmtId="169" fontId="152" fillId="35" borderId="136" xfId="45197" applyNumberFormat="true" applyFont="true" applyFill="true" applyBorder="true" applyAlignment="true">
      <alignment horizontal="center" vertical="center"/>
    </xf>
    <xf numFmtId="169" fontId="152" fillId="35" borderId="137" xfId="45198" applyNumberFormat="true" applyFont="true" applyFill="true" applyBorder="true" applyAlignment="true">
      <alignment horizontal="center" vertical="center"/>
    </xf>
    <xf numFmtId="169" fontId="152" fillId="35" borderId="142" xfId="45197" applyNumberFormat="true" applyFont="true" applyFill="true" applyBorder="true" applyAlignment="true">
      <alignment horizontal="center" vertical="center"/>
    </xf>
    <xf numFmtId="169" fontId="152" fillId="35" borderId="108" xfId="45198" applyNumberFormat="true" applyFont="true" applyFill="true" applyBorder="true" applyAlignment="true">
      <alignment horizontal="center" vertical="center"/>
    </xf>
    <xf numFmtId="169" fontId="152" fillId="35" borderId="104" xfId="45197" applyNumberFormat="true" applyFont="true" applyFill="true" applyBorder="true" applyAlignment="true">
      <alignment horizontal="center" vertical="center"/>
    </xf>
    <xf numFmtId="169" fontId="152" fillId="35" borderId="102" xfId="45202" applyNumberFormat="true" applyFont="true" applyFill="true" applyBorder="true" applyAlignment="true">
      <alignment horizontal="center" vertical="center"/>
    </xf>
    <xf numFmtId="169" fontId="152" fillId="35" borderId="138" xfId="45203" applyNumberFormat="true" applyFont="true" applyFill="true" applyBorder="true" applyAlignment="true">
      <alignment horizontal="center" vertical="center"/>
    </xf>
    <xf numFmtId="169" fontId="152" fillId="35" borderId="139" xfId="45204" applyNumberFormat="true" applyFont="true" applyFill="true" applyBorder="true" applyAlignment="true">
      <alignment horizontal="center" vertical="center"/>
    </xf>
    <xf numFmtId="169" fontId="152" fillId="35" borderId="143" xfId="45203" applyNumberFormat="true" applyFont="true" applyFill="true" applyBorder="true" applyAlignment="true">
      <alignment horizontal="center" vertical="center"/>
    </xf>
    <xf numFmtId="169" fontId="152" fillId="35" borderId="109" xfId="45204" applyNumberFormat="true" applyFont="true" applyFill="true" applyBorder="true" applyAlignment="true">
      <alignment horizontal="center" vertical="center"/>
    </xf>
    <xf numFmtId="169" fontId="152" fillId="35" borderId="102" xfId="45203" applyNumberFormat="true" applyFont="true" applyFill="true" applyBorder="true" applyAlignment="true">
      <alignment horizontal="center" vertical="center"/>
    </xf>
    <xf numFmtId="169" fontId="152" fillId="35" borderId="107" xfId="45208" applyNumberFormat="true" applyFont="true" applyFill="true" applyBorder="true" applyAlignment="true">
      <alignment horizontal="center" vertical="center"/>
    </xf>
    <xf numFmtId="169" fontId="152" fillId="35" borderId="140" xfId="45209" applyNumberFormat="true" applyFont="true" applyFill="true" applyBorder="true" applyAlignment="true">
      <alignment horizontal="center" vertical="center"/>
    </xf>
    <xf numFmtId="169" fontId="152" fillId="35" borderId="141" xfId="45210" applyNumberFormat="true" applyFont="true" applyFill="true" applyBorder="true" applyAlignment="true">
      <alignment horizontal="center" vertical="center"/>
    </xf>
    <xf numFmtId="169" fontId="152" fillId="35" borderId="144" xfId="45209" applyNumberFormat="true" applyFont="true" applyFill="true" applyBorder="true" applyAlignment="true">
      <alignment horizontal="center" vertical="center"/>
    </xf>
    <xf numFmtId="169" fontId="152" fillId="35" borderId="110" xfId="45210" applyNumberFormat="true" applyFont="true" applyFill="true" applyBorder="true" applyAlignment="true">
      <alignment horizontal="center" vertical="center"/>
    </xf>
    <xf numFmtId="169" fontId="152" fillId="35" borderId="107" xfId="45209" applyNumberFormat="true" applyFont="true" applyFill="true" applyBorder="true" applyAlignment="true">
      <alignment horizontal="center" vertical="center"/>
    </xf>
    <xf numFmtId="169" fontId="152" fillId="35" borderId="104" xfId="45232" applyNumberFormat="true" applyFont="true" applyFill="true" applyBorder="true" applyAlignment="true">
      <alignment horizontal="center" vertical="center"/>
    </xf>
    <xf numFmtId="169" fontId="152" fillId="35" borderId="136" xfId="45233" applyNumberFormat="true" applyFont="true" applyFill="true" applyBorder="true" applyAlignment="true">
      <alignment horizontal="center" vertical="center"/>
    </xf>
    <xf numFmtId="169" fontId="152" fillId="35" borderId="137" xfId="45234" applyNumberFormat="true" applyFont="true" applyFill="true" applyBorder="true" applyAlignment="true">
      <alignment horizontal="center" vertical="center"/>
    </xf>
    <xf numFmtId="169" fontId="152" fillId="35" borderId="142" xfId="45233" applyNumberFormat="true" applyFont="true" applyFill="true" applyBorder="true" applyAlignment="true">
      <alignment horizontal="center" vertical="center"/>
    </xf>
    <xf numFmtId="169" fontId="152" fillId="35" borderId="108" xfId="45234" applyNumberFormat="true" applyFont="true" applyFill="true" applyBorder="true" applyAlignment="true">
      <alignment horizontal="center" vertical="center"/>
    </xf>
    <xf numFmtId="169" fontId="152" fillId="35" borderId="104" xfId="45233" applyNumberFormat="true" applyFont="true" applyFill="true" applyBorder="true" applyAlignment="true">
      <alignment horizontal="center" vertical="center"/>
    </xf>
    <xf numFmtId="169" fontId="152" fillId="35" borderId="102" xfId="45232" applyNumberFormat="true" applyFont="true" applyFill="true" applyBorder="true" applyAlignment="true">
      <alignment horizontal="center" vertical="center"/>
    </xf>
    <xf numFmtId="169" fontId="152" fillId="35" borderId="138" xfId="45233" applyNumberFormat="true" applyFont="true" applyFill="true" applyBorder="true" applyAlignment="true">
      <alignment horizontal="center" vertical="center"/>
    </xf>
    <xf numFmtId="169" fontId="152" fillId="35" borderId="139" xfId="45234" applyNumberFormat="true" applyFont="true" applyFill="true" applyBorder="true" applyAlignment="true">
      <alignment horizontal="center" vertical="center"/>
    </xf>
    <xf numFmtId="169" fontId="152" fillId="35" borderId="143" xfId="45233" applyNumberFormat="true" applyFont="true" applyFill="true" applyBorder="true" applyAlignment="true">
      <alignment horizontal="center" vertical="center"/>
    </xf>
    <xf numFmtId="169" fontId="152" fillId="35" borderId="109" xfId="45234" applyNumberFormat="true" applyFont="true" applyFill="true" applyBorder="true" applyAlignment="true">
      <alignment horizontal="center" vertical="center"/>
    </xf>
    <xf numFmtId="169" fontId="152" fillId="35" borderId="102" xfId="45233" applyNumberFormat="true" applyFont="true" applyFill="true" applyBorder="true" applyAlignment="true">
      <alignment horizontal="center" vertical="center"/>
    </xf>
    <xf numFmtId="169" fontId="152" fillId="35" borderId="102" xfId="45226" applyNumberFormat="true" applyFont="true" applyFill="true" applyBorder="true" applyAlignment="true">
      <alignment horizontal="center" vertical="center"/>
    </xf>
    <xf numFmtId="169" fontId="152" fillId="35" borderId="138" xfId="45227" applyNumberFormat="true" applyFont="true" applyFill="true" applyBorder="true" applyAlignment="true">
      <alignment horizontal="center" vertical="center"/>
    </xf>
    <xf numFmtId="169" fontId="152" fillId="35" borderId="139" xfId="45228" applyNumberFormat="true" applyFont="true" applyFill="true" applyBorder="true" applyAlignment="true">
      <alignment horizontal="center" vertical="center"/>
    </xf>
    <xf numFmtId="169" fontId="152" fillId="35" borderId="143" xfId="45227" applyNumberFormat="true" applyFont="true" applyFill="true" applyBorder="true" applyAlignment="true">
      <alignment horizontal="center" vertical="center"/>
    </xf>
    <xf numFmtId="169" fontId="152" fillId="35" borderId="109" xfId="45228" applyNumberFormat="true" applyFont="true" applyFill="true" applyBorder="true" applyAlignment="true">
      <alignment horizontal="center" vertical="center"/>
    </xf>
    <xf numFmtId="169" fontId="152" fillId="35" borderId="102" xfId="45227" applyNumberFormat="true" applyFont="true" applyFill="true" applyBorder="true" applyAlignment="true">
      <alignment horizontal="center" vertical="center"/>
    </xf>
    <xf numFmtId="169" fontId="152" fillId="35" borderId="104" xfId="45253" applyNumberFormat="true" applyFont="true" applyFill="true" applyBorder="true" applyAlignment="true">
      <alignment horizontal="center" vertical="center"/>
    </xf>
    <xf numFmtId="169" fontId="152" fillId="35" borderId="136" xfId="45254" applyNumberFormat="true" applyFont="true" applyFill="true" applyBorder="true" applyAlignment="true">
      <alignment horizontal="center" vertical="center"/>
    </xf>
    <xf numFmtId="169" fontId="152" fillId="35" borderId="137" xfId="45255" applyNumberFormat="true" applyFont="true" applyFill="true" applyBorder="true" applyAlignment="true">
      <alignment horizontal="center" vertical="center"/>
    </xf>
    <xf numFmtId="169" fontId="152" fillId="35" borderId="142" xfId="45254" applyNumberFormat="true" applyFont="true" applyFill="true" applyBorder="true" applyAlignment="true">
      <alignment horizontal="center" vertical="center"/>
    </xf>
    <xf numFmtId="169" fontId="152" fillId="35" borderId="108" xfId="45255" applyNumberFormat="true" applyFont="true" applyFill="true" applyBorder="true" applyAlignment="true">
      <alignment horizontal="center" vertical="center"/>
    </xf>
    <xf numFmtId="169" fontId="152" fillId="35" borderId="104" xfId="45254" applyNumberFormat="true" applyFont="true" applyFill="true" applyBorder="true" applyAlignment="true">
      <alignment horizontal="center" vertical="center"/>
    </xf>
    <xf numFmtId="169" fontId="152" fillId="35" borderId="102" xfId="45259" applyNumberFormat="true" applyFont="true" applyFill="true" applyBorder="true" applyAlignment="true">
      <alignment horizontal="center" vertical="center"/>
    </xf>
    <xf numFmtId="169" fontId="152" fillId="35" borderId="138" xfId="45260" applyNumberFormat="true" applyFont="true" applyFill="true" applyBorder="true" applyAlignment="true">
      <alignment horizontal="center" vertical="center"/>
    </xf>
    <xf numFmtId="169" fontId="152" fillId="35" borderId="139" xfId="45261" applyNumberFormat="true" applyFont="true" applyFill="true" applyBorder="true" applyAlignment="true">
      <alignment horizontal="center" vertical="center"/>
    </xf>
    <xf numFmtId="169" fontId="152" fillId="35" borderId="143" xfId="45260" applyNumberFormat="true" applyFont="true" applyFill="true" applyBorder="true" applyAlignment="true">
      <alignment horizontal="center" vertical="center"/>
    </xf>
    <xf numFmtId="169" fontId="152" fillId="35" borderId="109" xfId="45261" applyNumberFormat="true" applyFont="true" applyFill="true" applyBorder="true" applyAlignment="true">
      <alignment horizontal="center" vertical="center"/>
    </xf>
    <xf numFmtId="169" fontId="152" fillId="35" borderId="102" xfId="45260" applyNumberFormat="true" applyFont="true" applyFill="true" applyBorder="true" applyAlignment="true">
      <alignment horizontal="center" vertical="center"/>
    </xf>
    <xf numFmtId="169" fontId="152" fillId="35" borderId="102" xfId="45265" applyNumberFormat="true" applyFont="true" applyFill="true" applyBorder="true" applyAlignment="true">
      <alignment horizontal="center" vertical="center"/>
    </xf>
    <xf numFmtId="169" fontId="152" fillId="35" borderId="138" xfId="45266" applyNumberFormat="true" applyFont="true" applyFill="true" applyBorder="true" applyAlignment="true">
      <alignment horizontal="center" vertical="center"/>
    </xf>
    <xf numFmtId="169" fontId="152" fillId="35" borderId="139" xfId="45267" applyNumberFormat="true" applyFont="true" applyFill="true" applyBorder="true" applyAlignment="true">
      <alignment horizontal="center" vertical="center"/>
    </xf>
    <xf numFmtId="169" fontId="152" fillId="35" borderId="143" xfId="45266" applyNumberFormat="true" applyFont="true" applyFill="true" applyBorder="true" applyAlignment="true">
      <alignment horizontal="center" vertical="center"/>
    </xf>
    <xf numFmtId="169" fontId="152" fillId="35" borderId="109" xfId="45267" applyNumberFormat="true" applyFont="true" applyFill="true" applyBorder="true" applyAlignment="true">
      <alignment horizontal="center" vertical="center"/>
    </xf>
    <xf numFmtId="169" fontId="152" fillId="35" borderId="102" xfId="45266" applyNumberFormat="true" applyFont="true" applyFill="true" applyBorder="true" applyAlignment="true">
      <alignment horizontal="center" vertical="center"/>
    </xf>
    <xf numFmtId="169" fontId="152" fillId="35" borderId="104" xfId="45283" applyNumberFormat="true" applyFont="true" applyFill="true" applyBorder="true" applyAlignment="true">
      <alignment horizontal="center" vertical="center"/>
    </xf>
    <xf numFmtId="169" fontId="152" fillId="35" borderId="136" xfId="45283" applyNumberFormat="true" applyFont="true" applyFill="true" applyBorder="true" applyAlignment="true">
      <alignment horizontal="center" vertical="center"/>
    </xf>
    <xf numFmtId="169" fontId="152" fillId="35" borderId="137" xfId="45283" applyNumberFormat="true" applyFont="true" applyFill="true" applyBorder="true" applyAlignment="true">
      <alignment horizontal="center" vertical="center"/>
    </xf>
    <xf numFmtId="169" fontId="152" fillId="35" borderId="142" xfId="45283" applyNumberFormat="true" applyFont="true" applyFill="true" applyBorder="true" applyAlignment="true">
      <alignment horizontal="center" vertical="center"/>
    </xf>
    <xf numFmtId="169" fontId="152" fillId="35" borderId="108" xfId="45283" applyNumberFormat="true" applyFont="true" applyFill="true" applyBorder="true" applyAlignment="true">
      <alignment horizontal="center" vertical="center"/>
    </xf>
    <xf numFmtId="169" fontId="152" fillId="35" borderId="102" xfId="45286" applyNumberFormat="true" applyFont="true" applyFill="true" applyBorder="true" applyAlignment="true">
      <alignment horizontal="center" vertical="center"/>
    </xf>
    <xf numFmtId="169" fontId="152" fillId="35" borderId="138" xfId="45286" applyNumberFormat="true" applyFont="true" applyFill="true" applyBorder="true" applyAlignment="true">
      <alignment horizontal="center" vertical="center"/>
    </xf>
    <xf numFmtId="169" fontId="152" fillId="35" borderId="139" xfId="45286" applyNumberFormat="true" applyFont="true" applyFill="true" applyBorder="true" applyAlignment="true">
      <alignment horizontal="center" vertical="center"/>
    </xf>
    <xf numFmtId="169" fontId="152" fillId="35" borderId="143" xfId="45286" applyNumberFormat="true" applyFont="true" applyFill="true" applyBorder="true" applyAlignment="true">
      <alignment horizontal="center" vertical="center"/>
    </xf>
    <xf numFmtId="169" fontId="152" fillId="35" borderId="109" xfId="45286" applyNumberFormat="true" applyFont="true" applyFill="true" applyBorder="true" applyAlignment="true">
      <alignment horizontal="center" vertical="center"/>
    </xf>
    <xf numFmtId="169" fontId="152" fillId="35" borderId="102" xfId="45310" applyNumberFormat="true" applyFont="true" applyFill="true" applyBorder="true" applyAlignment="true">
      <alignment horizontal="center" vertical="center"/>
    </xf>
    <xf numFmtId="169" fontId="152" fillId="35" borderId="138" xfId="45311" applyNumberFormat="true" applyFont="true" applyFill="true" applyBorder="true" applyAlignment="true">
      <alignment horizontal="center" vertical="center"/>
    </xf>
    <xf numFmtId="169" fontId="152" fillId="35" borderId="139" xfId="45312" applyNumberFormat="true" applyFont="true" applyFill="true" applyBorder="true" applyAlignment="true">
      <alignment horizontal="center" vertical="center"/>
    </xf>
    <xf numFmtId="169" fontId="152" fillId="35" borderId="143" xfId="45311" applyNumberFormat="true" applyFont="true" applyFill="true" applyBorder="true" applyAlignment="true">
      <alignment horizontal="center" vertical="center"/>
    </xf>
    <xf numFmtId="169" fontId="152" fillId="35" borderId="109" xfId="45312" applyNumberFormat="true" applyFont="true" applyFill="true" applyBorder="true" applyAlignment="true">
      <alignment horizontal="center" vertical="center"/>
    </xf>
    <xf numFmtId="169" fontId="152" fillId="35" borderId="102" xfId="45311" applyNumberFormat="true" applyFont="true" applyFill="true" applyBorder="true" applyAlignment="true">
      <alignment horizontal="center" vertical="center"/>
    </xf>
    <xf numFmtId="168" fontId="152" fillId="35" borderId="102" xfId="45320" applyNumberFormat="true" applyFont="true" applyFill="true" applyBorder="true" applyAlignment="true">
      <alignment horizontal="center" vertical="center"/>
    </xf>
    <xf numFmtId="168" fontId="152" fillId="35" borderId="138" xfId="45321" applyNumberFormat="true" applyFont="true" applyFill="true" applyBorder="true" applyAlignment="true">
      <alignment horizontal="center" vertical="center"/>
    </xf>
    <xf numFmtId="168" fontId="152" fillId="35" borderId="139" xfId="45322" applyNumberFormat="true" applyFont="true" applyFill="true" applyBorder="true" applyAlignment="true">
      <alignment horizontal="center" vertical="center"/>
    </xf>
    <xf numFmtId="168" fontId="152" fillId="35" borderId="143" xfId="45321" applyNumberFormat="true" applyFont="true" applyFill="true" applyBorder="true" applyAlignment="true">
      <alignment horizontal="center" vertical="center"/>
    </xf>
    <xf numFmtId="168" fontId="152" fillId="35" borderId="109" xfId="45322" applyNumberFormat="true" applyFont="true" applyFill="true" applyBorder="true" applyAlignment="true">
      <alignment horizontal="center" vertical="center"/>
    </xf>
    <xf numFmtId="168" fontId="152" fillId="35" borderId="102" xfId="45321" applyNumberFormat="true" applyFont="true" applyFill="true" applyBorder="true" applyAlignment="true">
      <alignment horizontal="center" vertical="center"/>
    </xf>
    <xf numFmtId="168" fontId="152" fillId="35" borderId="102" xfId="45324" applyNumberFormat="true" applyFont="true" applyFill="true" applyBorder="true" applyAlignment="true">
      <alignment horizontal="center" vertical="center"/>
    </xf>
    <xf numFmtId="168" fontId="152" fillId="35" borderId="138" xfId="45325" applyNumberFormat="true" applyFont="true" applyFill="true" applyBorder="true" applyAlignment="true">
      <alignment horizontal="center" vertical="center"/>
    </xf>
    <xf numFmtId="168" fontId="152" fillId="35" borderId="139" xfId="45326" applyNumberFormat="true" applyFont="true" applyFill="true" applyBorder="true" applyAlignment="true">
      <alignment horizontal="center" vertical="center"/>
    </xf>
    <xf numFmtId="168" fontId="152" fillId="35" borderId="143" xfId="45325" applyNumberFormat="true" applyFont="true" applyFill="true" applyBorder="true" applyAlignment="true">
      <alignment horizontal="center" vertical="center"/>
    </xf>
    <xf numFmtId="168" fontId="152" fillId="35" borderId="109" xfId="45326" applyNumberFormat="true" applyFont="true" applyFill="true" applyBorder="true" applyAlignment="true">
      <alignment horizontal="center" vertical="center"/>
    </xf>
    <xf numFmtId="168" fontId="152" fillId="35" borderId="102" xfId="45325" applyNumberFormat="true" applyFont="true" applyFill="true" applyBorder="true" applyAlignment="true">
      <alignment horizontal="center" vertical="center"/>
    </xf>
    <xf numFmtId="168" fontId="152" fillId="35" borderId="102" xfId="45328" applyNumberFormat="true" applyFont="true" applyFill="true" applyBorder="true" applyAlignment="true">
      <alignment horizontal="center" vertical="center"/>
    </xf>
    <xf numFmtId="168" fontId="152" fillId="35" borderId="138" xfId="45329" applyNumberFormat="true" applyFont="true" applyFill="true" applyBorder="true" applyAlignment="true">
      <alignment horizontal="center" vertical="center"/>
    </xf>
    <xf numFmtId="168" fontId="152" fillId="35" borderId="139" xfId="45330" applyNumberFormat="true" applyFont="true" applyFill="true" applyBorder="true" applyAlignment="true">
      <alignment horizontal="center" vertical="center"/>
    </xf>
    <xf numFmtId="168" fontId="152" fillId="35" borderId="143" xfId="45329" applyNumberFormat="true" applyFont="true" applyFill="true" applyBorder="true" applyAlignment="true">
      <alignment horizontal="center" vertical="center"/>
    </xf>
    <xf numFmtId="168" fontId="152" fillId="35" borderId="109" xfId="45330" applyNumberFormat="true" applyFont="true" applyFill="true" applyBorder="true" applyAlignment="true">
      <alignment horizontal="center" vertical="center"/>
    </xf>
    <xf numFmtId="168" fontId="152" fillId="35" borderId="102" xfId="45329" applyNumberFormat="true" applyFont="true" applyFill="true" applyBorder="true" applyAlignment="true">
      <alignment horizontal="center" vertical="center"/>
    </xf>
    <xf numFmtId="168" fontId="152" fillId="35" borderId="102" xfId="19397" applyNumberFormat="true" applyFont="true" applyFill="true" applyBorder="true" applyAlignment="true">
      <alignment horizontal="center" vertical="center" wrapText="true"/>
    </xf>
    <xf numFmtId="168" fontId="152" fillId="35" borderId="138" xfId="19398" applyNumberFormat="true" applyFont="true" applyFill="true" applyBorder="true" applyAlignment="true">
      <alignment horizontal="center" vertical="center" wrapText="true"/>
    </xf>
    <xf numFmtId="168" fontId="152" fillId="35" borderId="139" xfId="19399" applyNumberFormat="true" applyFont="true" applyFill="true" applyBorder="true" applyAlignment="true">
      <alignment horizontal="center" vertical="center" wrapText="true"/>
    </xf>
    <xf numFmtId="168" fontId="152" fillId="35" borderId="143" xfId="19398" applyNumberFormat="true" applyFont="true" applyFill="true" applyBorder="true" applyAlignment="true">
      <alignment horizontal="center" vertical="center" wrapText="true"/>
    </xf>
    <xf numFmtId="168" fontId="152" fillId="35" borderId="109" xfId="19399" applyNumberFormat="true" applyFont="true" applyFill="true" applyBorder="true" applyAlignment="true">
      <alignment horizontal="center" vertical="center" wrapText="true"/>
    </xf>
    <xf numFmtId="168" fontId="152" fillId="35" borderId="102" xfId="19398" applyNumberFormat="true" applyFont="true" applyFill="true" applyBorder="true" applyAlignment="true">
      <alignment horizontal="center" vertical="center" wrapText="true"/>
    </xf>
    <xf numFmtId="168" fontId="152" fillId="35" borderId="102" xfId="19401" applyNumberFormat="true" applyFont="true" applyFill="true" applyBorder="true" applyAlignment="true">
      <alignment horizontal="center" vertical="center" wrapText="true"/>
    </xf>
    <xf numFmtId="168" fontId="152" fillId="35" borderId="138" xfId="19402" applyNumberFormat="true" applyFont="true" applyFill="true" applyBorder="true" applyAlignment="true">
      <alignment horizontal="center" vertical="center" wrapText="true"/>
    </xf>
    <xf numFmtId="168" fontId="152" fillId="35" borderId="139" xfId="19403" applyNumberFormat="true" applyFont="true" applyFill="true" applyBorder="true" applyAlignment="true">
      <alignment horizontal="center" vertical="center" wrapText="true"/>
    </xf>
    <xf numFmtId="168" fontId="152" fillId="35" borderId="143" xfId="19402" applyNumberFormat="true" applyFont="true" applyFill="true" applyBorder="true" applyAlignment="true">
      <alignment horizontal="center" vertical="center" wrapText="true"/>
    </xf>
    <xf numFmtId="168" fontId="152" fillId="35" borderId="109" xfId="19403" applyNumberFormat="true" applyFont="true" applyFill="true" applyBorder="true" applyAlignment="true">
      <alignment horizontal="center" vertical="center" wrapText="true"/>
    </xf>
    <xf numFmtId="168" fontId="152" fillId="35" borderId="102" xfId="19402" applyNumberFormat="true" applyFont="true" applyFill="true" applyBorder="true" applyAlignment="true">
      <alignment horizontal="center" vertical="center" wrapText="true"/>
    </xf>
    <xf numFmtId="169" fontId="152" fillId="35" borderId="102" xfId="45316" applyNumberFormat="true" applyFont="true" applyFill="true" applyBorder="true" applyAlignment="true">
      <alignment horizontal="center" vertical="center"/>
    </xf>
    <xf numFmtId="169" fontId="152" fillId="35" borderId="138" xfId="45317" applyNumberFormat="true" applyFont="true" applyFill="true" applyBorder="true" applyAlignment="true">
      <alignment horizontal="center" vertical="center"/>
    </xf>
    <xf numFmtId="169" fontId="152" fillId="35" borderId="139" xfId="45318" applyNumberFormat="true" applyFont="true" applyFill="true" applyBorder="true" applyAlignment="true">
      <alignment horizontal="center" vertical="center"/>
    </xf>
    <xf numFmtId="169" fontId="152" fillId="35" borderId="143" xfId="45317" applyNumberFormat="true" applyFont="true" applyFill="true" applyBorder="true" applyAlignment="true">
      <alignment horizontal="center" vertical="center"/>
    </xf>
    <xf numFmtId="169" fontId="152" fillId="35" borderId="109" xfId="45318" applyNumberFormat="true" applyFont="true" applyFill="true" applyBorder="true" applyAlignment="true">
      <alignment horizontal="center" vertical="center"/>
    </xf>
    <xf numFmtId="169" fontId="152" fillId="35" borderId="102" xfId="45317" applyNumberFormat="true" applyFont="true" applyFill="true" applyBorder="true" applyAlignment="true">
      <alignment horizontal="center" vertical="center"/>
    </xf>
    <xf numFmtId="0" fontId="26" fillId="35" borderId="107" xfId="19344" applyFill="true" applyBorder="true" applyAlignment="true">
      <alignment horizontal="center" vertical="center" wrapText="true"/>
    </xf>
    <xf numFmtId="0" fontId="26" fillId="35" borderId="110" xfId="19344" applyFill="true" applyBorder="true" applyAlignment="true">
      <alignment horizontal="center" vertical="center" wrapText="true"/>
    </xf>
    <xf numFmtId="168" fontId="152" fillId="35" borderId="102" xfId="45353" applyNumberFormat="true" applyFont="true" applyFill="true" applyBorder="true" applyAlignment="true">
      <alignment horizontal="center" vertical="center"/>
    </xf>
    <xf numFmtId="168" fontId="152" fillId="35" borderId="138" xfId="45353" applyNumberFormat="true" applyFont="true" applyFill="true" applyBorder="true" applyAlignment="true">
      <alignment horizontal="center" vertical="center"/>
    </xf>
    <xf numFmtId="168" fontId="152" fillId="35" borderId="139" xfId="45353" applyNumberFormat="true" applyFont="true" applyFill="true" applyBorder="true" applyAlignment="true">
      <alignment horizontal="center" vertical="center"/>
    </xf>
    <xf numFmtId="168" fontId="152" fillId="35" borderId="143" xfId="45353" applyNumberFormat="true" applyFont="true" applyFill="true" applyBorder="true" applyAlignment="true">
      <alignment horizontal="center" vertical="center"/>
    </xf>
    <xf numFmtId="168" fontId="152" fillId="35" borderId="109" xfId="45353" applyNumberFormat="true" applyFont="true" applyFill="true" applyBorder="true" applyAlignment="true">
      <alignment horizontal="center" vertical="center"/>
    </xf>
    <xf numFmtId="168" fontId="152" fillId="35" borderId="102" xfId="45354" applyNumberFormat="true" applyFont="true" applyFill="true" applyBorder="true" applyAlignment="true">
      <alignment horizontal="center" vertical="center"/>
    </xf>
    <xf numFmtId="168" fontId="152" fillId="35" borderId="138" xfId="45354" applyNumberFormat="true" applyFont="true" applyFill="true" applyBorder="true" applyAlignment="true">
      <alignment horizontal="center" vertical="center"/>
    </xf>
    <xf numFmtId="168" fontId="152" fillId="35" borderId="139" xfId="45354" applyNumberFormat="true" applyFont="true" applyFill="true" applyBorder="true" applyAlignment="true">
      <alignment horizontal="center" vertical="center"/>
    </xf>
    <xf numFmtId="168" fontId="152" fillId="35" borderId="143" xfId="45354" applyNumberFormat="true" applyFont="true" applyFill="true" applyBorder="true" applyAlignment="true">
      <alignment horizontal="center" vertical="center"/>
    </xf>
    <xf numFmtId="168" fontId="152" fillId="35" borderId="109" xfId="45354" applyNumberFormat="true" applyFont="true" applyFill="true" applyBorder="true" applyAlignment="true">
      <alignment horizontal="center" vertical="center"/>
    </xf>
    <xf numFmtId="168" fontId="152" fillId="35" borderId="102" xfId="45355" applyNumberFormat="true" applyFont="true" applyFill="true" applyBorder="true" applyAlignment="true">
      <alignment horizontal="center" vertical="center"/>
    </xf>
    <xf numFmtId="168" fontId="152" fillId="35" borderId="138" xfId="45355" applyNumberFormat="true" applyFont="true" applyFill="true" applyBorder="true" applyAlignment="true">
      <alignment horizontal="center" vertical="center"/>
    </xf>
    <xf numFmtId="168" fontId="152" fillId="35" borderId="139" xfId="45355" applyNumberFormat="true" applyFont="true" applyFill="true" applyBorder="true" applyAlignment="true">
      <alignment horizontal="center" vertical="center"/>
    </xf>
    <xf numFmtId="168" fontId="152" fillId="35" borderId="143" xfId="45355" applyNumberFormat="true" applyFont="true" applyFill="true" applyBorder="true" applyAlignment="true">
      <alignment horizontal="center" vertical="center"/>
    </xf>
    <xf numFmtId="168" fontId="152" fillId="35" borderId="109" xfId="45355" applyNumberFormat="true" applyFont="true" applyFill="true" applyBorder="true" applyAlignment="true">
      <alignment horizontal="center" vertical="center"/>
    </xf>
    <xf numFmtId="0" fontId="153" fillId="26" borderId="108" xfId="45195" applyFont="true" applyFill="true" applyBorder="true" applyAlignment="true">
      <alignment horizontal="left" vertical="center"/>
    </xf>
    <xf numFmtId="0" fontId="153" fillId="26" borderId="109" xfId="45201" applyFont="true" applyFill="true" applyBorder="true" applyAlignment="true">
      <alignment horizontal="left" vertical="center"/>
    </xf>
    <xf numFmtId="0" fontId="153" fillId="26" borderId="110" xfId="45207" applyFont="true" applyFill="true" applyBorder="true" applyAlignment="true">
      <alignment horizontal="left" vertical="center"/>
    </xf>
    <xf numFmtId="0" fontId="153" fillId="26" borderId="108" xfId="45231" applyFont="true" applyFill="true" applyBorder="true" applyAlignment="true">
      <alignment horizontal="left" vertical="center"/>
    </xf>
    <xf numFmtId="0" fontId="153" fillId="26" borderId="109" xfId="45231" applyFont="true" applyFill="true" applyBorder="true" applyAlignment="true">
      <alignment horizontal="left" vertical="center"/>
    </xf>
    <xf numFmtId="0" fontId="153" fillId="26" borderId="108" xfId="45252" applyFont="true" applyFill="true" applyBorder="true" applyAlignment="true">
      <alignment horizontal="left" vertical="center"/>
    </xf>
    <xf numFmtId="0" fontId="153" fillId="26" borderId="109" xfId="45258" applyFont="true" applyFill="true" applyBorder="true" applyAlignment="true">
      <alignment horizontal="left" vertical="center"/>
    </xf>
    <xf numFmtId="0" fontId="153" fillId="0" borderId="109" xfId="45258" applyFont="true" applyFill="true" applyBorder="true" applyAlignment="true">
      <alignment horizontal="left" vertical="center"/>
    </xf>
    <xf numFmtId="0" fontId="153" fillId="0" borderId="109" xfId="45264" applyFont="true" applyFill="true" applyBorder="true" applyAlignment="true">
      <alignment horizontal="left" vertical="center"/>
    </xf>
    <xf numFmtId="0" fontId="153" fillId="26" borderId="108" xfId="45282" applyFont="true" applyFill="true" applyBorder="true" applyAlignment="true">
      <alignment horizontal="left" vertical="center"/>
    </xf>
    <xf numFmtId="0" fontId="153" fillId="26" borderId="109" xfId="45285" applyFont="true" applyFill="true" applyBorder="true" applyAlignment="true">
      <alignment horizontal="left" vertical="center"/>
    </xf>
    <xf numFmtId="0" fontId="153" fillId="26" borderId="110" xfId="45288" applyFont="true" applyFill="true" applyBorder="true" applyAlignment="true">
      <alignment horizontal="left" vertical="center"/>
    </xf>
    <xf numFmtId="0" fontId="153" fillId="26" borderId="108" xfId="45303" applyFont="true" applyFill="true" applyBorder="true" applyAlignment="true">
      <alignment horizontal="left" vertical="center"/>
    </xf>
    <xf numFmtId="0" fontId="153" fillId="26" borderId="109" xfId="45309" applyFont="true" applyFill="true" applyBorder="true" applyAlignment="true">
      <alignment horizontal="left" vertical="center"/>
    </xf>
    <xf numFmtId="0" fontId="26" fillId="3" borderId="110" xfId="19344" applyBorder="true" applyAlignment="true">
      <alignment vertical="center"/>
    </xf>
    <xf numFmtId="0" fontId="153" fillId="0" borderId="108" xfId="45291" applyFont="true" applyFill="true" applyBorder="true" applyAlignment="true">
      <alignment horizontal="left" vertical="center"/>
    </xf>
    <xf numFmtId="0" fontId="153" fillId="0" borderId="109" xfId="45297" applyFont="true" applyFill="true" applyBorder="true" applyAlignment="true">
      <alignment horizontal="left" vertical="center"/>
    </xf>
    <xf numFmtId="0" fontId="153" fillId="0" borderId="109" xfId="45303" applyFont="true" applyFill="true" applyBorder="true" applyAlignment="true">
      <alignment horizontal="left" vertical="center"/>
    </xf>
    <xf numFmtId="0" fontId="153" fillId="0" borderId="109" xfId="45309" applyFont="true" applyFill="true" applyBorder="true" applyAlignment="true">
      <alignment horizontal="left" vertical="center"/>
    </xf>
    <xf numFmtId="0" fontId="153" fillId="0" borderId="109" xfId="45315" applyFont="true" applyFill="true" applyBorder="true" applyAlignment="true">
      <alignment horizontal="left" vertical="center"/>
    </xf>
    <xf numFmtId="0" fontId="153" fillId="15" borderId="109" xfId="45309" applyFont="true" applyFill="true" applyBorder="true" applyAlignment="true">
      <alignment horizontal="left" vertical="center"/>
    </xf>
    <xf numFmtId="0" fontId="153" fillId="15" borderId="109" xfId="45315" applyFont="true" applyFill="true" applyBorder="true" applyAlignment="true">
      <alignment horizontal="left" vertical="center"/>
    </xf>
    <xf numFmtId="0" fontId="153" fillId="26" borderId="108" xfId="45345" applyFont="true" applyFill="true" applyBorder="true" applyAlignment="true">
      <alignment horizontal="left" vertical="center"/>
    </xf>
    <xf numFmtId="0" fontId="153" fillId="26" borderId="109" xfId="45348" applyFont="true" applyFill="true" applyBorder="true" applyAlignment="true">
      <alignment horizontal="left" vertical="center"/>
    </xf>
    <xf numFmtId="0" fontId="153" fillId="26" borderId="110" xfId="45351" applyFont="true" applyFill="true" applyBorder="true" applyAlignment="true">
      <alignment horizontal="left" vertical="center"/>
    </xf>
    <xf numFmtId="0" fontId="153" fillId="0" borderId="109" xfId="45333" applyFont="true" applyFill="true" applyBorder="true" applyAlignment="true">
      <alignment horizontal="left" vertical="center"/>
    </xf>
    <xf numFmtId="0" fontId="153" fillId="0" borderId="109" xfId="45339" applyFont="true" applyFill="true" applyBorder="true" applyAlignment="true">
      <alignment horizontal="left" vertical="center"/>
    </xf>
    <xf numFmtId="0" fontId="153" fillId="0" borderId="109" xfId="45345" applyFont="true" applyFill="true" applyBorder="true" applyAlignment="true">
      <alignment horizontal="left" vertical="center"/>
    </xf>
    <xf numFmtId="0" fontId="153" fillId="0" borderId="109" xfId="45348" applyFont="true" applyFill="true" applyBorder="true" applyAlignment="true">
      <alignment horizontal="left" vertical="center"/>
    </xf>
    <xf numFmtId="0" fontId="153" fillId="0" borderId="109" xfId="45351" applyFont="true" applyFill="true" applyBorder="true" applyAlignment="true">
      <alignment horizontal="left" vertical="center"/>
    </xf>
    <xf numFmtId="0" fontId="153" fillId="26" borderId="58" xfId="45303" applyFont="true" applyFill="true" applyBorder="true" applyAlignment="true">
      <alignment horizontal="left" vertical="center"/>
    </xf>
    <xf numFmtId="0" fontId="153" fillId="26" borderId="59" xfId="45309" applyFont="true" applyFill="true" applyBorder="true" applyAlignment="true">
      <alignment horizontal="left" vertical="center"/>
    </xf>
    <xf numFmtId="0" fontId="153" fillId="26" borderId="60" xfId="45315" applyFont="true" applyFill="true" applyBorder="true" applyAlignment="true">
      <alignment horizontal="left" vertical="center"/>
    </xf>
    <xf numFmtId="169" fontId="186" fillId="35" borderId="102" xfId="45232" applyNumberFormat="true" applyFont="true" applyFill="true" applyBorder="true" applyAlignment="true">
      <alignment horizontal="center" vertical="center"/>
    </xf>
    <xf numFmtId="169" fontId="186" fillId="35" borderId="102" xfId="45286" applyNumberFormat="true" applyFont="true" applyFill="true" applyBorder="true" applyAlignment="true">
      <alignment horizontal="center" vertical="center"/>
    </xf>
    <xf numFmtId="169" fontId="186" fillId="35" borderId="107" xfId="45289" applyNumberFormat="true" applyFont="true" applyFill="true" applyBorder="true" applyAlignment="true">
      <alignment horizontal="center" vertical="center"/>
    </xf>
    <xf numFmtId="169" fontId="186" fillId="35" borderId="104" xfId="45304" applyNumberFormat="true" applyFont="true" applyFill="true" applyBorder="true" applyAlignment="true">
      <alignment horizontal="center" vertical="center"/>
    </xf>
    <xf numFmtId="169" fontId="186" fillId="35" borderId="102" xfId="45310" applyNumberFormat="true" applyFont="true" applyFill="true" applyBorder="true" applyAlignment="true">
      <alignment horizontal="center" vertical="center"/>
    </xf>
    <xf numFmtId="169" fontId="186" fillId="35" borderId="104" xfId="45346" applyNumberFormat="true" applyFont="true" applyFill="true" applyBorder="true" applyAlignment="true">
      <alignment horizontal="center" vertical="center"/>
    </xf>
    <xf numFmtId="169" fontId="186" fillId="35" borderId="102" xfId="45349" applyNumberFormat="true" applyFont="true" applyFill="true" applyBorder="true" applyAlignment="true">
      <alignment horizontal="center" vertical="center"/>
    </xf>
    <xf numFmtId="169" fontId="186" fillId="35" borderId="102" xfId="45352" applyNumberFormat="true" applyFont="true" applyFill="true" applyBorder="true" applyAlignment="true">
      <alignment horizontal="center" vertical="center"/>
    </xf>
    <xf numFmtId="169" fontId="186" fillId="35" borderId="138" xfId="45232" applyNumberFormat="true" applyFont="true" applyFill="true" applyBorder="true" applyAlignment="true">
      <alignment horizontal="center" vertical="center"/>
    </xf>
    <xf numFmtId="169" fontId="186" fillId="35" borderId="138" xfId="45286" applyNumberFormat="true" applyFont="true" applyFill="true" applyBorder="true" applyAlignment="true">
      <alignment horizontal="center" vertical="center"/>
    </xf>
    <xf numFmtId="169" fontId="186" fillId="35" borderId="140" xfId="45289" applyNumberFormat="true" applyFont="true" applyFill="true" applyBorder="true" applyAlignment="true">
      <alignment horizontal="center" vertical="center"/>
    </xf>
    <xf numFmtId="169" fontId="186" fillId="35" borderId="136" xfId="45305" applyNumberFormat="true" applyFont="true" applyFill="true" applyBorder="true" applyAlignment="true">
      <alignment horizontal="center" vertical="center"/>
    </xf>
    <xf numFmtId="169" fontId="186" fillId="35" borderId="138" xfId="45311" applyNumberFormat="true" applyFont="true" applyFill="true" applyBorder="true" applyAlignment="true">
      <alignment horizontal="center" vertical="center"/>
    </xf>
    <xf numFmtId="169" fontId="186" fillId="35" borderId="136" xfId="45346" applyNumberFormat="true" applyFont="true" applyFill="true" applyBorder="true" applyAlignment="true">
      <alignment horizontal="center" vertical="center"/>
    </xf>
    <xf numFmtId="169" fontId="186" fillId="35" borderId="138" xfId="45349" applyNumberFormat="true" applyFont="true" applyFill="true" applyBorder="true" applyAlignment="true">
      <alignment horizontal="center" vertical="center"/>
    </xf>
    <xf numFmtId="169" fontId="186" fillId="35" borderId="138" xfId="45352" applyNumberFormat="true" applyFont="true" applyFill="true" applyBorder="true" applyAlignment="true">
      <alignment horizontal="center" vertical="center"/>
    </xf>
    <xf numFmtId="169" fontId="186" fillId="35" borderId="139" xfId="45232" applyNumberFormat="true" applyFont="true" applyFill="true" applyBorder="true" applyAlignment="true">
      <alignment horizontal="center" vertical="center"/>
    </xf>
    <xf numFmtId="169" fontId="186" fillId="35" borderId="139" xfId="45286" applyNumberFormat="true" applyFont="true" applyFill="true" applyBorder="true" applyAlignment="true">
      <alignment horizontal="center" vertical="center"/>
    </xf>
    <xf numFmtId="169" fontId="186" fillId="35" borderId="141" xfId="45289" applyNumberFormat="true" applyFont="true" applyFill="true" applyBorder="true" applyAlignment="true">
      <alignment horizontal="center" vertical="center"/>
    </xf>
    <xf numFmtId="169" fontId="186" fillId="35" borderId="137" xfId="45306" applyNumberFormat="true" applyFont="true" applyFill="true" applyBorder="true" applyAlignment="true">
      <alignment horizontal="center" vertical="center"/>
    </xf>
    <xf numFmtId="169" fontId="186" fillId="35" borderId="139" xfId="45312" applyNumberFormat="true" applyFont="true" applyFill="true" applyBorder="true" applyAlignment="true">
      <alignment horizontal="center" vertical="center"/>
    </xf>
    <xf numFmtId="169" fontId="186" fillId="35" borderId="137" xfId="45346" applyNumberFormat="true" applyFont="true" applyFill="true" applyBorder="true" applyAlignment="true">
      <alignment horizontal="center" vertical="center"/>
    </xf>
    <xf numFmtId="169" fontId="186" fillId="35" borderId="139" xfId="45349" applyNumberFormat="true" applyFont="true" applyFill="true" applyBorder="true" applyAlignment="true">
      <alignment horizontal="center" vertical="center"/>
    </xf>
    <xf numFmtId="169" fontId="186" fillId="35" borderId="139" xfId="45352" applyNumberFormat="true" applyFont="true" applyFill="true" applyBorder="true" applyAlignment="true">
      <alignment horizontal="center" vertical="center"/>
    </xf>
    <xf numFmtId="169" fontId="186" fillId="35" borderId="143" xfId="45232" applyNumberFormat="true" applyFont="true" applyFill="true" applyBorder="true" applyAlignment="true">
      <alignment horizontal="center" vertical="center"/>
    </xf>
    <xf numFmtId="169" fontId="186" fillId="35" borderId="143" xfId="45286" applyNumberFormat="true" applyFont="true" applyFill="true" applyBorder="true" applyAlignment="true">
      <alignment horizontal="center" vertical="center"/>
    </xf>
    <xf numFmtId="169" fontId="186" fillId="35" borderId="144" xfId="45289" applyNumberFormat="true" applyFont="true" applyFill="true" applyBorder="true" applyAlignment="true">
      <alignment horizontal="center" vertical="center"/>
    </xf>
    <xf numFmtId="169" fontId="186" fillId="35" borderId="142" xfId="45305" applyNumberFormat="true" applyFont="true" applyFill="true" applyBorder="true" applyAlignment="true">
      <alignment horizontal="center" vertical="center"/>
    </xf>
    <xf numFmtId="169" fontId="186" fillId="35" borderId="143" xfId="45311" applyNumberFormat="true" applyFont="true" applyFill="true" applyBorder="true" applyAlignment="true">
      <alignment horizontal="center" vertical="center"/>
    </xf>
    <xf numFmtId="169" fontId="186" fillId="35" borderId="142" xfId="45346" applyNumberFormat="true" applyFont="true" applyFill="true" applyBorder="true" applyAlignment="true">
      <alignment horizontal="center" vertical="center"/>
    </xf>
    <xf numFmtId="169" fontId="186" fillId="35" borderId="143" xfId="45349" applyNumberFormat="true" applyFont="true" applyFill="true" applyBorder="true" applyAlignment="true">
      <alignment horizontal="center" vertical="center"/>
    </xf>
    <xf numFmtId="169" fontId="186" fillId="35" borderId="143" xfId="45352" applyNumberFormat="true" applyFont="true" applyFill="true" applyBorder="true" applyAlignment="true">
      <alignment horizontal="center" vertical="center"/>
    </xf>
    <xf numFmtId="169" fontId="186" fillId="35" borderId="109" xfId="45232" applyNumberFormat="true" applyFont="true" applyFill="true" applyBorder="true" applyAlignment="true">
      <alignment horizontal="center" vertical="center"/>
    </xf>
    <xf numFmtId="169" fontId="186" fillId="35" borderId="109" xfId="45286" applyNumberFormat="true" applyFont="true" applyFill="true" applyBorder="true" applyAlignment="true">
      <alignment horizontal="center" vertical="center"/>
    </xf>
    <xf numFmtId="169" fontId="186" fillId="35" borderId="110" xfId="45289" applyNumberFormat="true" applyFont="true" applyFill="true" applyBorder="true" applyAlignment="true">
      <alignment horizontal="center" vertical="center"/>
    </xf>
    <xf numFmtId="169" fontId="186" fillId="35" borderId="108" xfId="45306" applyNumberFormat="true" applyFont="true" applyFill="true" applyBorder="true" applyAlignment="true">
      <alignment horizontal="center" vertical="center"/>
    </xf>
    <xf numFmtId="169" fontId="186" fillId="35" borderId="109" xfId="45312" applyNumberFormat="true" applyFont="true" applyFill="true" applyBorder="true" applyAlignment="true">
      <alignment horizontal="center" vertical="center"/>
    </xf>
    <xf numFmtId="169" fontId="186" fillId="35" borderId="108" xfId="45346" applyNumberFormat="true" applyFont="true" applyFill="true" applyBorder="true" applyAlignment="true">
      <alignment horizontal="center" vertical="center"/>
    </xf>
    <xf numFmtId="169" fontId="186" fillId="35" borderId="109" xfId="45349" applyNumberFormat="true" applyFont="true" applyFill="true" applyBorder="true" applyAlignment="true">
      <alignment horizontal="center" vertical="center"/>
    </xf>
    <xf numFmtId="169" fontId="186" fillId="35" borderId="109" xfId="45352" applyNumberFormat="true" applyFont="true" applyFill="true" applyBorder="true" applyAlignment="true">
      <alignment horizontal="center" vertical="center"/>
    </xf>
    <xf numFmtId="169" fontId="186" fillId="35" borderId="104" xfId="45305" applyNumberFormat="true" applyFont="true" applyFill="true" applyBorder="true" applyAlignment="true">
      <alignment horizontal="center" vertical="center"/>
    </xf>
    <xf numFmtId="169" fontId="186" fillId="35" borderId="102" xfId="45311" applyNumberFormat="true" applyFont="true" applyFill="true" applyBorder="true" applyAlignment="true">
      <alignment horizontal="center" vertical="center"/>
    </xf>
    <xf numFmtId="168" fontId="186" fillId="28" borderId="77" xfId="40171" applyNumberFormat="true" applyFont="true" applyFill="true" applyBorder="true" applyAlignment="true">
      <alignment horizontal="center" vertical="center"/>
    </xf>
    <xf numFmtId="168" fontId="186" fillId="28" borderId="92" xfId="40173" applyNumberFormat="true" applyFont="true" applyFill="true" applyBorder="true" applyAlignment="true">
      <alignment horizontal="center" vertical="center"/>
    </xf>
    <xf numFmtId="0" fontId="153" fillId="3" borderId="52" xfId="45434" applyFont="true" applyBorder="true" applyAlignment="true">
      <alignment horizontal="center" vertical="center" wrapText="true"/>
    </xf>
    <xf numFmtId="0" fontId="153" fillId="3" borderId="53" xfId="45435" applyFont="true" applyBorder="true" applyAlignment="true">
      <alignment horizontal="center" vertical="center" wrapText="true"/>
    </xf>
    <xf numFmtId="0" fontId="153" fillId="3" borderId="53" xfId="45436" applyFont="true" applyBorder="true" applyAlignment="true">
      <alignment horizontal="center" vertical="center" wrapText="true"/>
    </xf>
    <xf numFmtId="0" fontId="153" fillId="3" borderId="52" xfId="45461" applyFont="true" applyBorder="true" applyAlignment="true">
      <alignment horizontal="center" vertical="center" wrapText="true"/>
    </xf>
    <xf numFmtId="0" fontId="153" fillId="3" borderId="53" xfId="45462" applyFont="true" applyBorder="true" applyAlignment="true">
      <alignment horizontal="center" vertical="center" wrapText="true"/>
    </xf>
    <xf numFmtId="0" fontId="153" fillId="3" borderId="53" xfId="45463" applyFont="true" applyBorder="true" applyAlignment="true">
      <alignment horizontal="center" vertical="center" wrapText="true"/>
    </xf>
    <xf numFmtId="0" fontId="153" fillId="3" borderId="52" xfId="45488" applyFont="true" applyBorder="true" applyAlignment="true">
      <alignment horizontal="center" vertical="center" wrapText="true"/>
    </xf>
    <xf numFmtId="0" fontId="153" fillId="3" borderId="53" xfId="45489" applyFont="true" applyBorder="true" applyAlignment="true">
      <alignment horizontal="center" vertical="center" wrapText="true"/>
    </xf>
    <xf numFmtId="0" fontId="153" fillId="3" borderId="53" xfId="45490" applyFont="true" applyBorder="true" applyAlignment="true">
      <alignment horizontal="center" vertical="center" wrapText="true"/>
    </xf>
    <xf numFmtId="0" fontId="153" fillId="3" borderId="52" xfId="45518" applyFont="true" applyBorder="true" applyAlignment="true">
      <alignment horizontal="center" vertical="center" wrapText="true"/>
    </xf>
    <xf numFmtId="0" fontId="153" fillId="3" borderId="53" xfId="45519" applyFont="true" applyBorder="true" applyAlignment="true">
      <alignment horizontal="center" vertical="center" wrapText="true"/>
    </xf>
    <xf numFmtId="0" fontId="153" fillId="3" borderId="53" xfId="45520" applyFont="true" applyBorder="true" applyAlignment="true">
      <alignment horizontal="center" vertical="center" wrapText="true"/>
    </xf>
    <xf numFmtId="0" fontId="153" fillId="3" borderId="52" xfId="45539" applyFont="true" applyBorder="true" applyAlignment="true">
      <alignment horizontal="center" vertical="center" wrapText="true"/>
    </xf>
    <xf numFmtId="0" fontId="153" fillId="3" borderId="53" xfId="45540" applyFont="true" applyBorder="true" applyAlignment="true">
      <alignment horizontal="center" vertical="center" wrapText="true"/>
    </xf>
    <xf numFmtId="0" fontId="153" fillId="3" borderId="53" xfId="45541" applyFont="true" applyBorder="true" applyAlignment="true">
      <alignment horizontal="center" vertical="center" wrapText="true"/>
    </xf>
    <xf numFmtId="0" fontId="153" fillId="3" borderId="52" xfId="45581" applyFont="true" applyBorder="true" applyAlignment="true">
      <alignment horizontal="center" vertical="center" wrapText="true"/>
    </xf>
    <xf numFmtId="0" fontId="153" fillId="3" borderId="53" xfId="45582" applyFont="true" applyBorder="true" applyAlignment="true">
      <alignment horizontal="center" vertical="center" wrapText="true"/>
    </xf>
    <xf numFmtId="0" fontId="153" fillId="3" borderId="53" xfId="45583" applyFont="true" applyBorder="true" applyAlignment="true">
      <alignment horizontal="center" vertical="center" wrapText="true"/>
    </xf>
    <xf numFmtId="0" fontId="153" fillId="35" borderId="102" xfId="45532" applyFont="true" applyFill="true" applyBorder="true" applyAlignment="true">
      <alignment horizontal="center" vertical="center" wrapText="true"/>
    </xf>
    <xf numFmtId="0" fontId="153" fillId="35" borderId="138" xfId="45533" applyFont="true" applyFill="true" applyBorder="true" applyAlignment="true">
      <alignment horizontal="center" vertical="center" wrapText="true"/>
    </xf>
    <xf numFmtId="0" fontId="153" fillId="35" borderId="102" xfId="45538" applyFont="true" applyFill="true" applyBorder="true" applyAlignment="true">
      <alignment horizontal="center" vertical="center" wrapText="true"/>
    </xf>
    <xf numFmtId="0" fontId="153" fillId="35" borderId="138" xfId="45539" applyFont="true" applyFill="true" applyBorder="true" applyAlignment="true">
      <alignment horizontal="center" vertical="center" wrapText="true"/>
    </xf>
    <xf numFmtId="0" fontId="153" fillId="35" borderId="102" xfId="45574" applyFont="true" applyFill="true" applyBorder="true" applyAlignment="true">
      <alignment horizontal="center" vertical="center" wrapText="true"/>
    </xf>
    <xf numFmtId="0" fontId="153" fillId="35" borderId="138" xfId="45575" applyFont="true" applyFill="true" applyBorder="true" applyAlignment="true">
      <alignment horizontal="center" vertical="center" wrapText="true"/>
    </xf>
    <xf numFmtId="0" fontId="153" fillId="35" borderId="102" xfId="45580" applyFont="true" applyFill="true" applyBorder="true" applyAlignment="true">
      <alignment horizontal="center" vertical="center" wrapText="true"/>
    </xf>
    <xf numFmtId="0" fontId="153" fillId="35" borderId="138" xfId="45581" applyFont="true" applyFill="true" applyBorder="true" applyAlignment="true">
      <alignment horizontal="center" vertical="center" wrapText="true"/>
    </xf>
    <xf numFmtId="0" fontId="153" fillId="35" borderId="109" xfId="45534" applyFont="true" applyFill="true" applyBorder="true" applyAlignment="true">
      <alignment horizontal="center" vertical="center" wrapText="true"/>
    </xf>
    <xf numFmtId="0" fontId="153" fillId="35" borderId="109" xfId="45540" applyFont="true" applyFill="true" applyBorder="true" applyAlignment="true">
      <alignment horizontal="center" vertical="center" wrapText="true"/>
    </xf>
    <xf numFmtId="0" fontId="153" fillId="35" borderId="109" xfId="45576" applyFont="true" applyFill="true" applyBorder="true" applyAlignment="true">
      <alignment horizontal="center" vertical="center" wrapText="true"/>
    </xf>
    <xf numFmtId="0" fontId="153" fillId="35" borderId="109" xfId="45582" applyFont="true" applyFill="true" applyBorder="true" applyAlignment="true">
      <alignment horizontal="center" vertical="center" wrapText="true"/>
    </xf>
    <xf numFmtId="0" fontId="153" fillId="3" borderId="111" xfId="45434" applyFont="true" applyBorder="true" applyAlignment="true">
      <alignment horizontal="center" vertical="center" wrapText="true"/>
    </xf>
    <xf numFmtId="0" fontId="153" fillId="3" borderId="111" xfId="45461" applyFont="true" applyBorder="true" applyAlignment="true">
      <alignment horizontal="center" vertical="center" wrapText="true"/>
    </xf>
    <xf numFmtId="0" fontId="153" fillId="3" borderId="111" xfId="45488" applyFont="true" applyBorder="true" applyAlignment="true">
      <alignment horizontal="center" vertical="center" wrapText="true"/>
    </xf>
    <xf numFmtId="0" fontId="153" fillId="3" borderId="111" xfId="45518" applyFont="true" applyBorder="true" applyAlignment="true">
      <alignment horizontal="center" vertical="center" wrapText="true"/>
    </xf>
    <xf numFmtId="0" fontId="153" fillId="3" borderId="111" xfId="45539" applyFont="true" applyBorder="true" applyAlignment="true">
      <alignment horizontal="center" vertical="center" wrapText="true"/>
    </xf>
    <xf numFmtId="0" fontId="153" fillId="35" borderId="102" xfId="45534" applyFont="true" applyFill="true" applyBorder="true" applyAlignment="true">
      <alignment horizontal="center" vertical="center" wrapText="true"/>
    </xf>
    <xf numFmtId="0" fontId="153" fillId="35" borderId="102" xfId="45539" applyFont="true" applyFill="true" applyBorder="true" applyAlignment="true">
      <alignment horizontal="center" vertical="center" wrapText="true"/>
    </xf>
    <xf numFmtId="0" fontId="153" fillId="3" borderId="111" xfId="45581" applyFont="true" applyBorder="true" applyAlignment="true">
      <alignment horizontal="center" vertical="center" wrapText="true"/>
    </xf>
    <xf numFmtId="0" fontId="153" fillId="35" borderId="102" xfId="45576" applyFont="true" applyFill="true" applyBorder="true" applyAlignment="true">
      <alignment horizontal="center" vertical="center" wrapText="true"/>
    </xf>
    <xf numFmtId="0" fontId="153" fillId="35" borderId="102" xfId="45581" applyFont="true" applyFill="true" applyBorder="true" applyAlignment="true">
      <alignment horizontal="center" vertical="center" wrapText="true"/>
    </xf>
    <xf numFmtId="0" fontId="153" fillId="3" borderId="112" xfId="45434" applyFont="true" applyBorder="true" applyAlignment="true">
      <alignment horizontal="center" vertical="center" wrapText="true"/>
    </xf>
    <xf numFmtId="0" fontId="153" fillId="3" borderId="112" xfId="45461" applyFont="true" applyBorder="true" applyAlignment="true">
      <alignment horizontal="center" vertical="center" wrapText="true"/>
    </xf>
    <xf numFmtId="0" fontId="153" fillId="3" borderId="112" xfId="45488" applyFont="true" applyBorder="true" applyAlignment="true">
      <alignment horizontal="center" vertical="center" wrapText="true"/>
    </xf>
    <xf numFmtId="0" fontId="153" fillId="3" borderId="112" xfId="45518" applyFont="true" applyBorder="true" applyAlignment="true">
      <alignment horizontal="center" vertical="center" wrapText="true"/>
    </xf>
    <xf numFmtId="0" fontId="153" fillId="3" borderId="112" xfId="45539" applyFont="true" applyBorder="true" applyAlignment="true">
      <alignment horizontal="center" vertical="center" wrapText="true"/>
    </xf>
    <xf numFmtId="0" fontId="153" fillId="35" borderId="143" xfId="45534" applyFont="true" applyFill="true" applyBorder="true" applyAlignment="true">
      <alignment horizontal="center" vertical="center" wrapText="true"/>
    </xf>
    <xf numFmtId="0" fontId="153" fillId="35" borderId="143" xfId="45539" applyFont="true" applyFill="true" applyBorder="true" applyAlignment="true">
      <alignment horizontal="center" vertical="center" wrapText="true"/>
    </xf>
    <xf numFmtId="0" fontId="153" fillId="3" borderId="112" xfId="45581" applyFont="true" applyBorder="true" applyAlignment="true">
      <alignment horizontal="center" vertical="center" wrapText="true"/>
    </xf>
    <xf numFmtId="0" fontId="153" fillId="35" borderId="143" xfId="45576" applyFont="true" applyFill="true" applyBorder="true" applyAlignment="true">
      <alignment horizontal="center" vertical="center" wrapText="true"/>
    </xf>
    <xf numFmtId="0" fontId="153" fillId="35" borderId="143" xfId="45581" applyFont="true" applyFill="true" applyBorder="true" applyAlignment="true">
      <alignment horizontal="center" vertical="center" wrapText="true"/>
    </xf>
    <xf numFmtId="0" fontId="153" fillId="3" borderId="97" xfId="45435" applyFont="true" applyBorder="true" applyAlignment="true">
      <alignment horizontal="center" vertical="center" wrapText="true"/>
    </xf>
    <xf numFmtId="0" fontId="153" fillId="3" borderId="97" xfId="45462" applyFont="true" applyBorder="true" applyAlignment="true">
      <alignment horizontal="center" vertical="center" wrapText="true"/>
    </xf>
    <xf numFmtId="0" fontId="153" fillId="3" borderId="97" xfId="45489" applyFont="true" applyBorder="true" applyAlignment="true">
      <alignment horizontal="center" vertical="center" wrapText="true"/>
    </xf>
    <xf numFmtId="0" fontId="153" fillId="35" borderId="139" xfId="45534" applyFont="true" applyFill="true" applyBorder="true" applyAlignment="true">
      <alignment horizontal="center" vertical="center" wrapText="true"/>
    </xf>
    <xf numFmtId="0" fontId="153" fillId="35" borderId="139" xfId="45540" applyFont="true" applyFill="true" applyBorder="true" applyAlignment="true">
      <alignment horizontal="center" vertical="center" wrapText="true"/>
    </xf>
    <xf numFmtId="0" fontId="153" fillId="3" borderId="97" xfId="45519" applyFont="true" applyBorder="true" applyAlignment="true">
      <alignment horizontal="center" vertical="center" wrapText="true"/>
    </xf>
    <xf numFmtId="0" fontId="153" fillId="3" borderId="97" xfId="45540" applyFont="true" applyBorder="true" applyAlignment="true">
      <alignment horizontal="center" vertical="center" wrapText="true"/>
    </xf>
    <xf numFmtId="0" fontId="153" fillId="35" borderId="139" xfId="45576" applyFont="true" applyFill="true" applyBorder="true" applyAlignment="true">
      <alignment horizontal="center" vertical="center" wrapText="true"/>
    </xf>
    <xf numFmtId="0" fontId="153" fillId="35" borderId="139" xfId="45582" applyFont="true" applyFill="true" applyBorder="true" applyAlignment="true">
      <alignment horizontal="center" vertical="center" wrapText="true"/>
    </xf>
    <xf numFmtId="0" fontId="153" fillId="3" borderId="97" xfId="45582" applyFont="true" applyBorder="true" applyAlignment="true">
      <alignment horizontal="center" vertical="center" wrapText="true"/>
    </xf>
    <xf numFmtId="0" fontId="153" fillId="0" borderId="102" xfId="45497" applyFont="true" applyFill="true" applyBorder="true" applyAlignment="true">
      <alignment horizontal="left" vertical="center" wrapText="true"/>
    </xf>
    <xf numFmtId="0" fontId="153" fillId="0" borderId="102" xfId="45503" applyFont="true" applyFill="true" applyBorder="true" applyAlignment="true">
      <alignment horizontal="left" vertical="center" wrapText="true"/>
    </xf>
    <xf numFmtId="0" fontId="153" fillId="0" borderId="102" xfId="45536" applyFont="true" applyFill="true" applyBorder="true" applyAlignment="true">
      <alignment horizontal="left" vertical="center" wrapText="true"/>
    </xf>
    <xf numFmtId="0" fontId="153" fillId="0" borderId="102" xfId="45542" applyFont="true" applyFill="true" applyBorder="true" applyAlignment="true">
      <alignment horizontal="left" vertical="center" wrapText="true"/>
    </xf>
    <xf numFmtId="0" fontId="153" fillId="0" borderId="102" xfId="45548" applyFont="true" applyFill="true" applyBorder="true" applyAlignment="true">
      <alignment horizontal="left" vertical="center" wrapText="true"/>
    </xf>
    <xf numFmtId="0" fontId="153" fillId="0" borderId="102" xfId="45554" applyFont="true" applyFill="true" applyBorder="true" applyAlignment="true">
      <alignment horizontal="left" vertical="center" wrapText="true"/>
    </xf>
    <xf numFmtId="0" fontId="153" fillId="0" borderId="102" xfId="45572" applyFont="true" applyFill="true" applyBorder="true" applyAlignment="true">
      <alignment horizontal="left" vertical="center" wrapText="true"/>
    </xf>
    <xf numFmtId="0" fontId="153" fillId="0" borderId="102" xfId="45578" applyFont="true" applyFill="true" applyBorder="true" applyAlignment="true">
      <alignment horizontal="left" vertical="center" wrapText="true"/>
    </xf>
    <xf numFmtId="0" fontId="153" fillId="0" borderId="102" xfId="45584" applyFont="true" applyFill="true" applyBorder="true" applyAlignment="true">
      <alignment horizontal="left" vertical="center" wrapText="true"/>
    </xf>
    <xf numFmtId="0" fontId="153" fillId="0" borderId="102" xfId="45587" applyFont="true" applyFill="true" applyBorder="true" applyAlignment="true">
      <alignment horizontal="left" vertical="center" wrapText="true"/>
    </xf>
    <xf numFmtId="0" fontId="153" fillId="0" borderId="102" xfId="45590" applyFont="true" applyFill="true" applyBorder="true" applyAlignment="true">
      <alignment horizontal="left" vertical="center" wrapText="true"/>
    </xf>
    <xf numFmtId="0" fontId="153" fillId="0" borderId="104" xfId="45530" applyFont="true" applyFill="true" applyBorder="true" applyAlignment="true">
      <alignment horizontal="left" vertical="center" wrapText="true"/>
    </xf>
    <xf numFmtId="169" fontId="152" fillId="35" borderId="104" xfId="45439" applyNumberFormat="true" applyFont="true" applyFill="true" applyBorder="true" applyAlignment="true">
      <alignment horizontal="center" vertical="center"/>
    </xf>
    <xf numFmtId="169" fontId="152" fillId="35" borderId="136" xfId="45440" applyNumberFormat="true" applyFont="true" applyFill="true" applyBorder="true" applyAlignment="true">
      <alignment horizontal="center" vertical="center"/>
    </xf>
    <xf numFmtId="169" fontId="152" fillId="35" borderId="137" xfId="45441" applyNumberFormat="true" applyFont="true" applyFill="true" applyBorder="true" applyAlignment="true">
      <alignment horizontal="center" vertical="center"/>
    </xf>
    <xf numFmtId="169" fontId="152" fillId="35" borderId="142" xfId="45440" applyNumberFormat="true" applyFont="true" applyFill="true" applyBorder="true" applyAlignment="true">
      <alignment horizontal="center" vertical="center"/>
    </xf>
    <xf numFmtId="169" fontId="152" fillId="35" borderId="108" xfId="45441" applyNumberFormat="true" applyFont="true" applyFill="true" applyBorder="true" applyAlignment="true">
      <alignment horizontal="center" vertical="center"/>
    </xf>
    <xf numFmtId="169" fontId="152" fillId="35" borderId="104" xfId="45440" applyNumberFormat="true" applyFont="true" applyFill="true" applyBorder="true" applyAlignment="true">
      <alignment horizontal="center" vertical="center"/>
    </xf>
    <xf numFmtId="169" fontId="152" fillId="35" borderId="102" xfId="45445" applyNumberFormat="true" applyFont="true" applyFill="true" applyBorder="true" applyAlignment="true">
      <alignment horizontal="center" vertical="center"/>
    </xf>
    <xf numFmtId="169" fontId="152" fillId="35" borderId="138" xfId="45446" applyNumberFormat="true" applyFont="true" applyFill="true" applyBorder="true" applyAlignment="true">
      <alignment horizontal="center" vertical="center"/>
    </xf>
    <xf numFmtId="169" fontId="152" fillId="35" borderId="139" xfId="45447" applyNumberFormat="true" applyFont="true" applyFill="true" applyBorder="true" applyAlignment="true">
      <alignment horizontal="center" vertical="center"/>
    </xf>
    <xf numFmtId="169" fontId="152" fillId="35" borderId="143" xfId="45446" applyNumberFormat="true" applyFont="true" applyFill="true" applyBorder="true" applyAlignment="true">
      <alignment horizontal="center" vertical="center"/>
    </xf>
    <xf numFmtId="169" fontId="152" fillId="35" borderId="109" xfId="45447" applyNumberFormat="true" applyFont="true" applyFill="true" applyBorder="true" applyAlignment="true">
      <alignment horizontal="center" vertical="center"/>
    </xf>
    <xf numFmtId="169" fontId="152" fillId="35" borderId="102" xfId="45446" applyNumberFormat="true" applyFont="true" applyFill="true" applyBorder="true" applyAlignment="true">
      <alignment horizontal="center" vertical="center"/>
    </xf>
    <xf numFmtId="169" fontId="152" fillId="35" borderId="138" xfId="45445" applyNumberFormat="true" applyFont="true" applyFill="true" applyBorder="true" applyAlignment="true">
      <alignment horizontal="center" vertical="center"/>
    </xf>
    <xf numFmtId="169" fontId="152" fillId="35" borderId="139" xfId="45445" applyNumberFormat="true" applyFont="true" applyFill="true" applyBorder="true" applyAlignment="true">
      <alignment horizontal="center" vertical="center"/>
    </xf>
    <xf numFmtId="169" fontId="152" fillId="35" borderId="143" xfId="45445" applyNumberFormat="true" applyFont="true" applyFill="true" applyBorder="true" applyAlignment="true">
      <alignment horizontal="center" vertical="center"/>
    </xf>
    <xf numFmtId="169" fontId="152" fillId="35" borderId="109" xfId="45445" applyNumberFormat="true" applyFont="true" applyFill="true" applyBorder="true" applyAlignment="true">
      <alignment horizontal="center" vertical="center"/>
    </xf>
    <xf numFmtId="169" fontId="152" fillId="35" borderId="104" xfId="45472" applyNumberFormat="true" applyFont="true" applyFill="true" applyBorder="true" applyAlignment="true">
      <alignment horizontal="center" vertical="center"/>
    </xf>
    <xf numFmtId="169" fontId="152" fillId="35" borderId="136" xfId="45473" applyNumberFormat="true" applyFont="true" applyFill="true" applyBorder="true" applyAlignment="true">
      <alignment horizontal="center" vertical="center"/>
    </xf>
    <xf numFmtId="169" fontId="152" fillId="35" borderId="137" xfId="45474" applyNumberFormat="true" applyFont="true" applyFill="true" applyBorder="true" applyAlignment="true">
      <alignment horizontal="center" vertical="center"/>
    </xf>
    <xf numFmtId="169" fontId="152" fillId="35" borderId="142" xfId="45473" applyNumberFormat="true" applyFont="true" applyFill="true" applyBorder="true" applyAlignment="true">
      <alignment horizontal="center" vertical="center"/>
    </xf>
    <xf numFmtId="169" fontId="152" fillId="35" borderId="108" xfId="45474" applyNumberFormat="true" applyFont="true" applyFill="true" applyBorder="true" applyAlignment="true">
      <alignment horizontal="center" vertical="center"/>
    </xf>
    <xf numFmtId="169" fontId="152" fillId="35" borderId="104" xfId="45473" applyNumberFormat="true" applyFont="true" applyFill="true" applyBorder="true" applyAlignment="true">
      <alignment horizontal="center" vertical="center"/>
    </xf>
    <xf numFmtId="169" fontId="152" fillId="35" borderId="102" xfId="45472" applyNumberFormat="true" applyFont="true" applyFill="true" applyBorder="true" applyAlignment="true">
      <alignment horizontal="center" vertical="center"/>
    </xf>
    <xf numFmtId="169" fontId="152" fillId="35" borderId="138" xfId="45473" applyNumberFormat="true" applyFont="true" applyFill="true" applyBorder="true" applyAlignment="true">
      <alignment horizontal="center" vertical="center"/>
    </xf>
    <xf numFmtId="169" fontId="152" fillId="35" borderId="139" xfId="45474" applyNumberFormat="true" applyFont="true" applyFill="true" applyBorder="true" applyAlignment="true">
      <alignment horizontal="center" vertical="center"/>
    </xf>
    <xf numFmtId="169" fontId="152" fillId="35" borderId="143" xfId="45473" applyNumberFormat="true" applyFont="true" applyFill="true" applyBorder="true" applyAlignment="true">
      <alignment horizontal="center" vertical="center"/>
    </xf>
    <xf numFmtId="169" fontId="152" fillId="35" borderId="109" xfId="45474" applyNumberFormat="true" applyFont="true" applyFill="true" applyBorder="true" applyAlignment="true">
      <alignment horizontal="center" vertical="center"/>
    </xf>
    <xf numFmtId="169" fontId="152" fillId="35" borderId="102" xfId="45473" applyNumberFormat="true" applyFont="true" applyFill="true" applyBorder="true" applyAlignment="true">
      <alignment horizontal="center" vertical="center"/>
    </xf>
    <xf numFmtId="169" fontId="152" fillId="35" borderId="102" xfId="45466" applyNumberFormat="true" applyFont="true" applyFill="true" applyBorder="true" applyAlignment="true">
      <alignment horizontal="center" vertical="center"/>
    </xf>
    <xf numFmtId="169" fontId="152" fillId="35" borderId="138" xfId="45467" applyNumberFormat="true" applyFont="true" applyFill="true" applyBorder="true" applyAlignment="true">
      <alignment horizontal="center" vertical="center"/>
    </xf>
    <xf numFmtId="169" fontId="152" fillId="35" borderId="139" xfId="45468" applyNumberFormat="true" applyFont="true" applyFill="true" applyBorder="true" applyAlignment="true">
      <alignment horizontal="center" vertical="center"/>
    </xf>
    <xf numFmtId="169" fontId="152" fillId="35" borderId="143" xfId="45467" applyNumberFormat="true" applyFont="true" applyFill="true" applyBorder="true" applyAlignment="true">
      <alignment horizontal="center" vertical="center"/>
    </xf>
    <xf numFmtId="169" fontId="152" fillId="35" borderId="109" xfId="45468" applyNumberFormat="true" applyFont="true" applyFill="true" applyBorder="true" applyAlignment="true">
      <alignment horizontal="center" vertical="center"/>
    </xf>
    <xf numFmtId="169" fontId="152" fillId="35" borderId="102" xfId="45467" applyNumberFormat="true" applyFont="true" applyFill="true" applyBorder="true" applyAlignment="true">
      <alignment horizontal="center" vertical="center"/>
    </xf>
    <xf numFmtId="169" fontId="152" fillId="35" borderId="104" xfId="45493" applyNumberFormat="true" applyFont="true" applyFill="true" applyBorder="true" applyAlignment="true">
      <alignment horizontal="center" vertical="center"/>
    </xf>
    <xf numFmtId="169" fontId="152" fillId="35" borderId="136" xfId="45494" applyNumberFormat="true" applyFont="true" applyFill="true" applyBorder="true" applyAlignment="true">
      <alignment horizontal="center" vertical="center"/>
    </xf>
    <xf numFmtId="169" fontId="152" fillId="35" borderId="137" xfId="45495" applyNumberFormat="true" applyFont="true" applyFill="true" applyBorder="true" applyAlignment="true">
      <alignment horizontal="center" vertical="center"/>
    </xf>
    <xf numFmtId="169" fontId="152" fillId="35" borderId="142" xfId="45494" applyNumberFormat="true" applyFont="true" applyFill="true" applyBorder="true" applyAlignment="true">
      <alignment horizontal="center" vertical="center"/>
    </xf>
    <xf numFmtId="169" fontId="152" fillId="35" borderId="108" xfId="45495" applyNumberFormat="true" applyFont="true" applyFill="true" applyBorder="true" applyAlignment="true">
      <alignment horizontal="center" vertical="center"/>
    </xf>
    <xf numFmtId="169" fontId="152" fillId="35" borderId="104" xfId="45494" applyNumberFormat="true" applyFont="true" applyFill="true" applyBorder="true" applyAlignment="true">
      <alignment horizontal="center" vertical="center"/>
    </xf>
    <xf numFmtId="169" fontId="152" fillId="35" borderId="102" xfId="45499" applyNumberFormat="true" applyFont="true" applyFill="true" applyBorder="true" applyAlignment="true">
      <alignment horizontal="center" vertical="center"/>
    </xf>
    <xf numFmtId="169" fontId="152" fillId="35" borderId="138" xfId="45500" applyNumberFormat="true" applyFont="true" applyFill="true" applyBorder="true" applyAlignment="true">
      <alignment horizontal="center" vertical="center"/>
    </xf>
    <xf numFmtId="169" fontId="152" fillId="35" borderId="139" xfId="45501" applyNumberFormat="true" applyFont="true" applyFill="true" applyBorder="true" applyAlignment="true">
      <alignment horizontal="center" vertical="center"/>
    </xf>
    <xf numFmtId="169" fontId="152" fillId="35" borderId="143" xfId="45500" applyNumberFormat="true" applyFont="true" applyFill="true" applyBorder="true" applyAlignment="true">
      <alignment horizontal="center" vertical="center"/>
    </xf>
    <xf numFmtId="169" fontId="152" fillId="35" borderId="109" xfId="45501" applyNumberFormat="true" applyFont="true" applyFill="true" applyBorder="true" applyAlignment="true">
      <alignment horizontal="center" vertical="center"/>
    </xf>
    <xf numFmtId="169" fontId="152" fillId="35" borderId="102" xfId="45500" applyNumberFormat="true" applyFont="true" applyFill="true" applyBorder="true" applyAlignment="true">
      <alignment horizontal="center" vertical="center"/>
    </xf>
    <xf numFmtId="169" fontId="152" fillId="35" borderId="102" xfId="45505" applyNumberFormat="true" applyFont="true" applyFill="true" applyBorder="true" applyAlignment="true">
      <alignment horizontal="center" vertical="center"/>
    </xf>
    <xf numFmtId="169" fontId="152" fillId="35" borderId="138" xfId="45506" applyNumberFormat="true" applyFont="true" applyFill="true" applyBorder="true" applyAlignment="true">
      <alignment horizontal="center" vertical="center"/>
    </xf>
    <xf numFmtId="169" fontId="152" fillId="35" borderId="139" xfId="45507" applyNumberFormat="true" applyFont="true" applyFill="true" applyBorder="true" applyAlignment="true">
      <alignment horizontal="center" vertical="center"/>
    </xf>
    <xf numFmtId="169" fontId="152" fillId="35" borderId="143" xfId="45506" applyNumberFormat="true" applyFont="true" applyFill="true" applyBorder="true" applyAlignment="true">
      <alignment horizontal="center" vertical="center"/>
    </xf>
    <xf numFmtId="169" fontId="152" fillId="35" borderId="109" xfId="45507" applyNumberFormat="true" applyFont="true" applyFill="true" applyBorder="true" applyAlignment="true">
      <alignment horizontal="center" vertical="center"/>
    </xf>
    <xf numFmtId="169" fontId="152" fillId="35" borderId="102" xfId="45506" applyNumberFormat="true" applyFont="true" applyFill="true" applyBorder="true" applyAlignment="true">
      <alignment horizontal="center" vertical="center"/>
    </xf>
    <xf numFmtId="168" fontId="152" fillId="35" borderId="138" xfId="19369" applyNumberFormat="true" applyFont="true" applyFill="true" applyBorder="true" applyAlignment="true">
      <alignment horizontal="center" vertical="center"/>
    </xf>
    <xf numFmtId="168" fontId="152" fillId="35" borderId="138" xfId="19373" applyNumberFormat="true" applyFont="true" applyFill="true" applyBorder="true" applyAlignment="true">
      <alignment horizontal="center" vertical="center"/>
    </xf>
    <xf numFmtId="169" fontId="152" fillId="35" borderId="104" xfId="45523" applyNumberFormat="true" applyFont="true" applyFill="true" applyBorder="true" applyAlignment="true">
      <alignment horizontal="center" vertical="center"/>
    </xf>
    <xf numFmtId="169" fontId="152" fillId="35" borderId="136" xfId="45523" applyNumberFormat="true" applyFont="true" applyFill="true" applyBorder="true" applyAlignment="true">
      <alignment horizontal="center" vertical="center"/>
    </xf>
    <xf numFmtId="169" fontId="152" fillId="35" borderId="137" xfId="45523" applyNumberFormat="true" applyFont="true" applyFill="true" applyBorder="true" applyAlignment="true">
      <alignment horizontal="center" vertical="center"/>
    </xf>
    <xf numFmtId="169" fontId="152" fillId="35" borderId="142" xfId="45523" applyNumberFormat="true" applyFont="true" applyFill="true" applyBorder="true" applyAlignment="true">
      <alignment horizontal="center" vertical="center"/>
    </xf>
    <xf numFmtId="169" fontId="152" fillId="35" borderId="108" xfId="45523" applyNumberFormat="true" applyFont="true" applyFill="true" applyBorder="true" applyAlignment="true">
      <alignment horizontal="center" vertical="center"/>
    </xf>
    <xf numFmtId="169" fontId="152" fillId="35" borderId="102" xfId="45526" applyNumberFormat="true" applyFont="true" applyFill="true" applyBorder="true" applyAlignment="true">
      <alignment horizontal="center" vertical="center"/>
    </xf>
    <xf numFmtId="169" fontId="152" fillId="35" borderId="138" xfId="45526" applyNumberFormat="true" applyFont="true" applyFill="true" applyBorder="true" applyAlignment="true">
      <alignment horizontal="center" vertical="center"/>
    </xf>
    <xf numFmtId="169" fontId="152" fillId="35" borderId="139" xfId="45526" applyNumberFormat="true" applyFont="true" applyFill="true" applyBorder="true" applyAlignment="true">
      <alignment horizontal="center" vertical="center"/>
    </xf>
    <xf numFmtId="169" fontId="152" fillId="35" borderId="143" xfId="45526" applyNumberFormat="true" applyFont="true" applyFill="true" applyBorder="true" applyAlignment="true">
      <alignment horizontal="center" vertical="center"/>
    </xf>
    <xf numFmtId="169" fontId="152" fillId="35" borderId="109" xfId="45526" applyNumberFormat="true" applyFont="true" applyFill="true" applyBorder="true" applyAlignment="true">
      <alignment horizontal="center" vertical="center"/>
    </xf>
    <xf numFmtId="169" fontId="152" fillId="35" borderId="102" xfId="45550" applyNumberFormat="true" applyFont="true" applyFill="true" applyBorder="true" applyAlignment="true">
      <alignment horizontal="center" vertical="center"/>
    </xf>
    <xf numFmtId="169" fontId="152" fillId="35" borderId="138" xfId="45551" applyNumberFormat="true" applyFont="true" applyFill="true" applyBorder="true" applyAlignment="true">
      <alignment horizontal="center" vertical="center"/>
    </xf>
    <xf numFmtId="169" fontId="152" fillId="35" borderId="139" xfId="45552" applyNumberFormat="true" applyFont="true" applyFill="true" applyBorder="true" applyAlignment="true">
      <alignment horizontal="center" vertical="center"/>
    </xf>
    <xf numFmtId="169" fontId="152" fillId="35" borderId="143" xfId="45551" applyNumberFormat="true" applyFont="true" applyFill="true" applyBorder="true" applyAlignment="true">
      <alignment horizontal="center" vertical="center"/>
    </xf>
    <xf numFmtId="169" fontId="152" fillId="35" borderId="109" xfId="45552" applyNumberFormat="true" applyFont="true" applyFill="true" applyBorder="true" applyAlignment="true">
      <alignment horizontal="center" vertical="center"/>
    </xf>
    <xf numFmtId="169" fontId="152" fillId="35" borderId="102" xfId="45551" applyNumberFormat="true" applyFont="true" applyFill="true" applyBorder="true" applyAlignment="true">
      <alignment horizontal="center" vertical="center"/>
    </xf>
    <xf numFmtId="168" fontId="152" fillId="35" borderId="102" xfId="45560" applyNumberFormat="true" applyFont="true" applyFill="true" applyBorder="true" applyAlignment="true">
      <alignment horizontal="center" vertical="center"/>
    </xf>
    <xf numFmtId="168" fontId="152" fillId="35" borderId="138" xfId="45561" applyNumberFormat="true" applyFont="true" applyFill="true" applyBorder="true" applyAlignment="true">
      <alignment horizontal="center" vertical="center"/>
    </xf>
    <xf numFmtId="168" fontId="152" fillId="35" borderId="139" xfId="45562" applyNumberFormat="true" applyFont="true" applyFill="true" applyBorder="true" applyAlignment="true">
      <alignment horizontal="center" vertical="center"/>
    </xf>
    <xf numFmtId="168" fontId="152" fillId="35" borderId="143" xfId="45561" applyNumberFormat="true" applyFont="true" applyFill="true" applyBorder="true" applyAlignment="true">
      <alignment horizontal="center" vertical="center"/>
    </xf>
    <xf numFmtId="168" fontId="152" fillId="35" borderId="109" xfId="45562" applyNumberFormat="true" applyFont="true" applyFill="true" applyBorder="true" applyAlignment="true">
      <alignment horizontal="center" vertical="center"/>
    </xf>
    <xf numFmtId="168" fontId="152" fillId="35" borderId="102" xfId="45561" applyNumberFormat="true" applyFont="true" applyFill="true" applyBorder="true" applyAlignment="true">
      <alignment horizontal="center" vertical="center"/>
    </xf>
    <xf numFmtId="168" fontId="152" fillId="35" borderId="102" xfId="45564" applyNumberFormat="true" applyFont="true" applyFill="true" applyBorder="true" applyAlignment="true">
      <alignment horizontal="center" vertical="center"/>
    </xf>
    <xf numFmtId="168" fontId="152" fillId="35" borderId="138" xfId="45565" applyNumberFormat="true" applyFont="true" applyFill="true" applyBorder="true" applyAlignment="true">
      <alignment horizontal="center" vertical="center"/>
    </xf>
    <xf numFmtId="168" fontId="152" fillId="35" borderId="139" xfId="45566" applyNumberFormat="true" applyFont="true" applyFill="true" applyBorder="true" applyAlignment="true">
      <alignment horizontal="center" vertical="center"/>
    </xf>
    <xf numFmtId="168" fontId="152" fillId="35" borderId="143" xfId="45565" applyNumberFormat="true" applyFont="true" applyFill="true" applyBorder="true" applyAlignment="true">
      <alignment horizontal="center" vertical="center"/>
    </xf>
    <xf numFmtId="168" fontId="152" fillId="35" borderId="109" xfId="45566" applyNumberFormat="true" applyFont="true" applyFill="true" applyBorder="true" applyAlignment="true">
      <alignment horizontal="center" vertical="center"/>
    </xf>
    <xf numFmtId="168" fontId="152" fillId="35" borderId="102" xfId="45565" applyNumberFormat="true" applyFont="true" applyFill="true" applyBorder="true" applyAlignment="true">
      <alignment horizontal="center" vertical="center"/>
    </xf>
    <xf numFmtId="168" fontId="152" fillId="35" borderId="102" xfId="45568" applyNumberFormat="true" applyFont="true" applyFill="true" applyBorder="true" applyAlignment="true">
      <alignment horizontal="center" vertical="center"/>
    </xf>
    <xf numFmtId="168" fontId="152" fillId="35" borderId="138" xfId="45569" applyNumberFormat="true" applyFont="true" applyFill="true" applyBorder="true" applyAlignment="true">
      <alignment horizontal="center" vertical="center"/>
    </xf>
    <xf numFmtId="168" fontId="152" fillId="35" borderId="139" xfId="45570" applyNumberFormat="true" applyFont="true" applyFill="true" applyBorder="true" applyAlignment="true">
      <alignment horizontal="center" vertical="center"/>
    </xf>
    <xf numFmtId="168" fontId="152" fillId="35" borderId="143" xfId="45569" applyNumberFormat="true" applyFont="true" applyFill="true" applyBorder="true" applyAlignment="true">
      <alignment horizontal="center" vertical="center"/>
    </xf>
    <xf numFmtId="168" fontId="152" fillId="35" borderId="109" xfId="45570" applyNumberFormat="true" applyFont="true" applyFill="true" applyBorder="true" applyAlignment="true">
      <alignment horizontal="center" vertical="center"/>
    </xf>
    <xf numFmtId="168" fontId="152" fillId="35" borderId="102" xfId="45569" applyNumberFormat="true" applyFont="true" applyFill="true" applyBorder="true" applyAlignment="true">
      <alignment horizontal="center" vertical="center"/>
    </xf>
    <xf numFmtId="168" fontId="152" fillId="35" borderId="138" xfId="19400" applyNumberFormat="true" applyFont="true" applyFill="true" applyBorder="true" applyAlignment="true">
      <alignment horizontal="center" vertical="center" wrapText="true"/>
    </xf>
    <xf numFmtId="168" fontId="152" fillId="35" borderId="138" xfId="19404" applyNumberFormat="true" applyFont="true" applyFill="true" applyBorder="true" applyAlignment="true">
      <alignment horizontal="center" vertical="center" wrapText="true"/>
    </xf>
    <xf numFmtId="169" fontId="152" fillId="35" borderId="102" xfId="45556" applyNumberFormat="true" applyFont="true" applyFill="true" applyBorder="true" applyAlignment="true">
      <alignment horizontal="center" vertical="center"/>
    </xf>
    <xf numFmtId="169" fontId="152" fillId="35" borderId="138" xfId="45557" applyNumberFormat="true" applyFont="true" applyFill="true" applyBorder="true" applyAlignment="true">
      <alignment horizontal="center" vertical="center"/>
    </xf>
    <xf numFmtId="169" fontId="152" fillId="35" borderId="139" xfId="45558" applyNumberFormat="true" applyFont="true" applyFill="true" applyBorder="true" applyAlignment="true">
      <alignment horizontal="center" vertical="center"/>
    </xf>
    <xf numFmtId="169" fontId="152" fillId="35" borderId="143" xfId="45557" applyNumberFormat="true" applyFont="true" applyFill="true" applyBorder="true" applyAlignment="true">
      <alignment horizontal="center" vertical="center"/>
    </xf>
    <xf numFmtId="169" fontId="152" fillId="35" borderId="109" xfId="45558" applyNumberFormat="true" applyFont="true" applyFill="true" applyBorder="true" applyAlignment="true">
      <alignment horizontal="center" vertical="center"/>
    </xf>
    <xf numFmtId="169" fontId="152" fillId="35" borderId="102" xfId="45557" applyNumberFormat="true" applyFont="true" applyFill="true" applyBorder="true" applyAlignment="true">
      <alignment horizontal="center" vertical="center"/>
    </xf>
    <xf numFmtId="168" fontId="152" fillId="35" borderId="102" xfId="45593" applyNumberFormat="true" applyFont="true" applyFill="true" applyBorder="true" applyAlignment="true">
      <alignment horizontal="center" vertical="center"/>
    </xf>
    <xf numFmtId="168" fontId="152" fillId="35" borderId="138" xfId="45593" applyNumberFormat="true" applyFont="true" applyFill="true" applyBorder="true" applyAlignment="true">
      <alignment horizontal="center" vertical="center"/>
    </xf>
    <xf numFmtId="168" fontId="152" fillId="35" borderId="139" xfId="45593" applyNumberFormat="true" applyFont="true" applyFill="true" applyBorder="true" applyAlignment="true">
      <alignment horizontal="center" vertical="center"/>
    </xf>
    <xf numFmtId="168" fontId="152" fillId="35" borderId="143" xfId="45593" applyNumberFormat="true" applyFont="true" applyFill="true" applyBorder="true" applyAlignment="true">
      <alignment horizontal="center" vertical="center"/>
    </xf>
    <xf numFmtId="168" fontId="152" fillId="35" borderId="109" xfId="45593" applyNumberFormat="true" applyFont="true" applyFill="true" applyBorder="true" applyAlignment="true">
      <alignment horizontal="center" vertical="center"/>
    </xf>
    <xf numFmtId="168" fontId="152" fillId="35" borderId="102" xfId="45594" applyNumberFormat="true" applyFont="true" applyFill="true" applyBorder="true" applyAlignment="true">
      <alignment horizontal="center" vertical="center"/>
    </xf>
    <xf numFmtId="168" fontId="152" fillId="35" borderId="138" xfId="45594" applyNumberFormat="true" applyFont="true" applyFill="true" applyBorder="true" applyAlignment="true">
      <alignment horizontal="center" vertical="center"/>
    </xf>
    <xf numFmtId="168" fontId="152" fillId="35" borderId="139" xfId="45594" applyNumberFormat="true" applyFont="true" applyFill="true" applyBorder="true" applyAlignment="true">
      <alignment horizontal="center" vertical="center"/>
    </xf>
    <xf numFmtId="168" fontId="152" fillId="35" borderId="143" xfId="45594" applyNumberFormat="true" applyFont="true" applyFill="true" applyBorder="true" applyAlignment="true">
      <alignment horizontal="center" vertical="center"/>
    </xf>
    <xf numFmtId="168" fontId="152" fillId="35" borderId="109" xfId="45594" applyNumberFormat="true" applyFont="true" applyFill="true" applyBorder="true" applyAlignment="true">
      <alignment horizontal="center" vertical="center"/>
    </xf>
    <xf numFmtId="168" fontId="152" fillId="35" borderId="102" xfId="45595" applyNumberFormat="true" applyFont="true" applyFill="true" applyBorder="true" applyAlignment="true">
      <alignment horizontal="center" vertical="center"/>
    </xf>
    <xf numFmtId="168" fontId="152" fillId="35" borderId="138" xfId="45595" applyNumberFormat="true" applyFont="true" applyFill="true" applyBorder="true" applyAlignment="true">
      <alignment horizontal="center" vertical="center"/>
    </xf>
    <xf numFmtId="168" fontId="152" fillId="35" borderId="139" xfId="45595" applyNumberFormat="true" applyFont="true" applyFill="true" applyBorder="true" applyAlignment="true">
      <alignment horizontal="center" vertical="center"/>
    </xf>
    <xf numFmtId="168" fontId="152" fillId="35" borderId="143" xfId="45595" applyNumberFormat="true" applyFont="true" applyFill="true" applyBorder="true" applyAlignment="true">
      <alignment horizontal="center" vertical="center"/>
    </xf>
    <xf numFmtId="168" fontId="152" fillId="35" borderId="109" xfId="45595" applyNumberFormat="true" applyFont="true" applyFill="true" applyBorder="true" applyAlignment="true">
      <alignment horizontal="center" vertical="center"/>
    </xf>
    <xf numFmtId="0" fontId="153" fillId="26" borderId="108" xfId="45438" applyFont="true" applyFill="true" applyBorder="true" applyAlignment="true">
      <alignment horizontal="left" vertical="center"/>
    </xf>
    <xf numFmtId="0" fontId="153" fillId="26" borderId="109" xfId="45444" applyFont="true" applyFill="true" applyBorder="true" applyAlignment="true">
      <alignment horizontal="left" vertical="center"/>
    </xf>
    <xf numFmtId="0" fontId="153" fillId="26" borderId="110" xfId="45450" applyFont="true" applyFill="true" applyBorder="true" applyAlignment="true">
      <alignment horizontal="left" vertical="center"/>
    </xf>
    <xf numFmtId="0" fontId="153" fillId="26" borderId="108" xfId="45471" applyFont="true" applyFill="true" applyBorder="true" applyAlignment="true">
      <alignment horizontal="left" vertical="center"/>
    </xf>
    <xf numFmtId="0" fontId="153" fillId="26" borderId="109" xfId="45471" applyFont="true" applyFill="true" applyBorder="true" applyAlignment="true">
      <alignment horizontal="left" vertical="center"/>
    </xf>
    <xf numFmtId="0" fontId="153" fillId="26" borderId="108" xfId="45492" applyFont="true" applyFill="true" applyBorder="true" applyAlignment="true">
      <alignment horizontal="left" vertical="center"/>
    </xf>
    <xf numFmtId="0" fontId="153" fillId="26" borderId="109" xfId="45498" applyFont="true" applyFill="true" applyBorder="true" applyAlignment="true">
      <alignment horizontal="left" vertical="center"/>
    </xf>
    <xf numFmtId="0" fontId="153" fillId="0" borderId="109" xfId="45498" applyFont="true" applyFill="true" applyBorder="true" applyAlignment="true">
      <alignment horizontal="left" vertical="center"/>
    </xf>
    <xf numFmtId="0" fontId="153" fillId="0" borderId="109" xfId="45504" applyFont="true" applyFill="true" applyBorder="true" applyAlignment="true">
      <alignment horizontal="left" vertical="center"/>
    </xf>
    <xf numFmtId="0" fontId="153" fillId="26" borderId="108" xfId="45522" applyFont="true" applyFill="true" applyBorder="true" applyAlignment="true">
      <alignment horizontal="left" vertical="center"/>
    </xf>
    <xf numFmtId="0" fontId="153" fillId="26" borderId="109" xfId="45525" applyFont="true" applyFill="true" applyBorder="true" applyAlignment="true">
      <alignment horizontal="left" vertical="center"/>
    </xf>
    <xf numFmtId="0" fontId="153" fillId="26" borderId="110" xfId="45528" applyFont="true" applyFill="true" applyBorder="true" applyAlignment="true">
      <alignment horizontal="left" vertical="center"/>
    </xf>
    <xf numFmtId="0" fontId="153" fillId="26" borderId="108" xfId="45543" applyFont="true" applyFill="true" applyBorder="true" applyAlignment="true">
      <alignment horizontal="left" vertical="center"/>
    </xf>
    <xf numFmtId="0" fontId="153" fillId="26" borderId="109" xfId="45549" applyFont="true" applyFill="true" applyBorder="true" applyAlignment="true">
      <alignment horizontal="left" vertical="center"/>
    </xf>
    <xf numFmtId="0" fontId="153" fillId="0" borderId="108" xfId="45531" applyFont="true" applyFill="true" applyBorder="true" applyAlignment="true">
      <alignment horizontal="left" vertical="center"/>
    </xf>
    <xf numFmtId="0" fontId="153" fillId="0" borderId="109" xfId="45537" applyFont="true" applyFill="true" applyBorder="true" applyAlignment="true">
      <alignment horizontal="left" vertical="center"/>
    </xf>
    <xf numFmtId="0" fontId="153" fillId="0" borderId="109" xfId="45543" applyFont="true" applyFill="true" applyBorder="true" applyAlignment="true">
      <alignment horizontal="left" vertical="center"/>
    </xf>
    <xf numFmtId="0" fontId="153" fillId="0" borderId="109" xfId="45549" applyFont="true" applyFill="true" applyBorder="true" applyAlignment="true">
      <alignment horizontal="left" vertical="center"/>
    </xf>
    <xf numFmtId="0" fontId="153" fillId="0" borderId="109" xfId="45555" applyFont="true" applyFill="true" applyBorder="true" applyAlignment="true">
      <alignment horizontal="left" vertical="center"/>
    </xf>
    <xf numFmtId="0" fontId="153" fillId="15" borderId="109" xfId="45549" applyFont="true" applyFill="true" applyBorder="true" applyAlignment="true">
      <alignment horizontal="left" vertical="center"/>
    </xf>
    <xf numFmtId="0" fontId="153" fillId="15" borderId="109" xfId="45555" applyFont="true" applyFill="true" applyBorder="true" applyAlignment="true">
      <alignment horizontal="left" vertical="center"/>
    </xf>
    <xf numFmtId="0" fontId="153" fillId="26" borderId="108" xfId="45585" applyFont="true" applyFill="true" applyBorder="true" applyAlignment="true">
      <alignment horizontal="left" vertical="center"/>
    </xf>
    <xf numFmtId="0" fontId="153" fillId="26" borderId="109" xfId="45588" applyFont="true" applyFill="true" applyBorder="true" applyAlignment="true">
      <alignment horizontal="left" vertical="center"/>
    </xf>
    <xf numFmtId="0" fontId="153" fillId="26" borderId="110" xfId="45591" applyFont="true" applyFill="true" applyBorder="true" applyAlignment="true">
      <alignment horizontal="left" vertical="center"/>
    </xf>
    <xf numFmtId="0" fontId="153" fillId="0" borderId="109" xfId="45573" applyFont="true" applyFill="true" applyBorder="true" applyAlignment="true">
      <alignment horizontal="left" vertical="center"/>
    </xf>
    <xf numFmtId="0" fontId="153" fillId="0" borderId="109" xfId="45579" applyFont="true" applyFill="true" applyBorder="true" applyAlignment="true">
      <alignment horizontal="left" vertical="center"/>
    </xf>
    <xf numFmtId="0" fontId="153" fillId="0" borderId="109" xfId="45585" applyFont="true" applyFill="true" applyBorder="true" applyAlignment="true">
      <alignment horizontal="left" vertical="center"/>
    </xf>
    <xf numFmtId="0" fontId="153" fillId="0" borderId="109" xfId="45588" applyFont="true" applyFill="true" applyBorder="true" applyAlignment="true">
      <alignment horizontal="left" vertical="center"/>
    </xf>
    <xf numFmtId="0" fontId="153" fillId="0" borderId="109" xfId="45591" applyFont="true" applyFill="true" applyBorder="true" applyAlignment="true">
      <alignment horizontal="left" vertical="center"/>
    </xf>
    <xf numFmtId="0" fontId="153" fillId="26" borderId="58" xfId="45543" applyFont="true" applyFill="true" applyBorder="true" applyAlignment="true">
      <alignment horizontal="left" vertical="center"/>
    </xf>
    <xf numFmtId="0" fontId="153" fillId="26" borderId="59" xfId="45549" applyFont="true" applyFill="true" applyBorder="true" applyAlignment="true">
      <alignment horizontal="left" vertical="center"/>
    </xf>
    <xf numFmtId="0" fontId="153" fillId="26" borderId="60" xfId="45555" applyFont="true" applyFill="true" applyBorder="true" applyAlignment="true">
      <alignment horizontal="left" vertical="center"/>
    </xf>
    <xf numFmtId="169" fontId="186" fillId="35" borderId="102" xfId="45445" applyNumberFormat="true" applyFont="true" applyFill="true" applyBorder="true" applyAlignment="true">
      <alignment horizontal="center" vertical="center"/>
    </xf>
    <xf numFmtId="169" fontId="186" fillId="35" borderId="107" xfId="45451" applyNumberFormat="true" applyFont="true" applyFill="true" applyBorder="true" applyAlignment="true">
      <alignment horizontal="center" vertical="center"/>
    </xf>
    <xf numFmtId="169" fontId="186" fillId="35" borderId="102" xfId="45472" applyNumberFormat="true" applyFont="true" applyFill="true" applyBorder="true" applyAlignment="true">
      <alignment horizontal="center" vertical="center"/>
    </xf>
    <xf numFmtId="169" fontId="186" fillId="35" borderId="102" xfId="45526" applyNumberFormat="true" applyFont="true" applyFill="true" applyBorder="true" applyAlignment="true">
      <alignment horizontal="center" vertical="center"/>
    </xf>
    <xf numFmtId="169" fontId="186" fillId="35" borderId="107" xfId="45529" applyNumberFormat="true" applyFont="true" applyFill="true" applyBorder="true" applyAlignment="true">
      <alignment horizontal="center" vertical="center"/>
    </xf>
    <xf numFmtId="169" fontId="186" fillId="35" borderId="104" xfId="45544" applyNumberFormat="true" applyFont="true" applyFill="true" applyBorder="true" applyAlignment="true">
      <alignment horizontal="center" vertical="center"/>
    </xf>
    <xf numFmtId="169" fontId="186" fillId="35" borderId="102" xfId="45550" applyNumberFormat="true" applyFont="true" applyFill="true" applyBorder="true" applyAlignment="true">
      <alignment horizontal="center" vertical="center"/>
    </xf>
    <xf numFmtId="169" fontId="186" fillId="35" borderId="104" xfId="45586" applyNumberFormat="true" applyFont="true" applyFill="true" applyBorder="true" applyAlignment="true">
      <alignment horizontal="center" vertical="center"/>
    </xf>
    <xf numFmtId="169" fontId="186" fillId="35" borderId="102" xfId="45589" applyNumberFormat="true" applyFont="true" applyFill="true" applyBorder="true" applyAlignment="true">
      <alignment horizontal="center" vertical="center"/>
    </xf>
    <xf numFmtId="169" fontId="186" fillId="35" borderId="102" xfId="45592" applyNumberFormat="true" applyFont="true" applyFill="true" applyBorder="true" applyAlignment="true">
      <alignment horizontal="center" vertical="center"/>
    </xf>
    <xf numFmtId="169" fontId="186" fillId="35" borderId="138" xfId="45445" applyNumberFormat="true" applyFont="true" applyFill="true" applyBorder="true" applyAlignment="true">
      <alignment horizontal="center" vertical="center"/>
    </xf>
    <xf numFmtId="169" fontId="186" fillId="35" borderId="140" xfId="45451" applyNumberFormat="true" applyFont="true" applyFill="true" applyBorder="true" applyAlignment="true">
      <alignment horizontal="center" vertical="center"/>
    </xf>
    <xf numFmtId="169" fontId="186" fillId="35" borderId="138" xfId="45472" applyNumberFormat="true" applyFont="true" applyFill="true" applyBorder="true" applyAlignment="true">
      <alignment horizontal="center" vertical="center"/>
    </xf>
    <xf numFmtId="169" fontId="186" fillId="35" borderId="138" xfId="45526" applyNumberFormat="true" applyFont="true" applyFill="true" applyBorder="true" applyAlignment="true">
      <alignment horizontal="center" vertical="center"/>
    </xf>
    <xf numFmtId="169" fontId="186" fillId="35" borderId="140" xfId="45529" applyNumberFormat="true" applyFont="true" applyFill="true" applyBorder="true" applyAlignment="true">
      <alignment horizontal="center" vertical="center"/>
    </xf>
    <xf numFmtId="169" fontId="186" fillId="35" borderId="136" xfId="45545" applyNumberFormat="true" applyFont="true" applyFill="true" applyBorder="true" applyAlignment="true">
      <alignment horizontal="center" vertical="center"/>
    </xf>
    <xf numFmtId="169" fontId="186" fillId="35" borderId="138" xfId="45551" applyNumberFormat="true" applyFont="true" applyFill="true" applyBorder="true" applyAlignment="true">
      <alignment horizontal="center" vertical="center"/>
    </xf>
    <xf numFmtId="169" fontId="186" fillId="35" borderId="136" xfId="45586" applyNumberFormat="true" applyFont="true" applyFill="true" applyBorder="true" applyAlignment="true">
      <alignment horizontal="center" vertical="center"/>
    </xf>
    <xf numFmtId="169" fontId="186" fillId="35" borderId="138" xfId="45589" applyNumberFormat="true" applyFont="true" applyFill="true" applyBorder="true" applyAlignment="true">
      <alignment horizontal="center" vertical="center"/>
    </xf>
    <xf numFmtId="169" fontId="186" fillId="35" borderId="138" xfId="45592" applyNumberFormat="true" applyFont="true" applyFill="true" applyBorder="true" applyAlignment="true">
      <alignment horizontal="center" vertical="center"/>
    </xf>
    <xf numFmtId="169" fontId="186" fillId="35" borderId="139" xfId="45445" applyNumberFormat="true" applyFont="true" applyFill="true" applyBorder="true" applyAlignment="true">
      <alignment horizontal="center" vertical="center"/>
    </xf>
    <xf numFmtId="169" fontId="186" fillId="35" borderId="141" xfId="45451" applyNumberFormat="true" applyFont="true" applyFill="true" applyBorder="true" applyAlignment="true">
      <alignment horizontal="center" vertical="center"/>
    </xf>
    <xf numFmtId="169" fontId="186" fillId="35" borderId="139" xfId="45472" applyNumberFormat="true" applyFont="true" applyFill="true" applyBorder="true" applyAlignment="true">
      <alignment horizontal="center" vertical="center"/>
    </xf>
    <xf numFmtId="169" fontId="186" fillId="35" borderId="139" xfId="45526" applyNumberFormat="true" applyFont="true" applyFill="true" applyBorder="true" applyAlignment="true">
      <alignment horizontal="center" vertical="center"/>
    </xf>
    <xf numFmtId="169" fontId="186" fillId="35" borderId="141" xfId="45529" applyNumberFormat="true" applyFont="true" applyFill="true" applyBorder="true" applyAlignment="true">
      <alignment horizontal="center" vertical="center"/>
    </xf>
    <xf numFmtId="169" fontId="186" fillId="35" borderId="137" xfId="45546" applyNumberFormat="true" applyFont="true" applyFill="true" applyBorder="true" applyAlignment="true">
      <alignment horizontal="center" vertical="center"/>
    </xf>
    <xf numFmtId="169" fontId="186" fillId="35" borderId="139" xfId="45552" applyNumberFormat="true" applyFont="true" applyFill="true" applyBorder="true" applyAlignment="true">
      <alignment horizontal="center" vertical="center"/>
    </xf>
    <xf numFmtId="169" fontId="186" fillId="35" borderId="137" xfId="45586" applyNumberFormat="true" applyFont="true" applyFill="true" applyBorder="true" applyAlignment="true">
      <alignment horizontal="center" vertical="center"/>
    </xf>
    <xf numFmtId="169" fontId="186" fillId="35" borderId="139" xfId="45589" applyNumberFormat="true" applyFont="true" applyFill="true" applyBorder="true" applyAlignment="true">
      <alignment horizontal="center" vertical="center"/>
    </xf>
    <xf numFmtId="169" fontId="186" fillId="35" borderId="139" xfId="45592" applyNumberFormat="true" applyFont="true" applyFill="true" applyBorder="true" applyAlignment="true">
      <alignment horizontal="center" vertical="center"/>
    </xf>
    <xf numFmtId="169" fontId="186" fillId="35" borderId="143" xfId="45445" applyNumberFormat="true" applyFont="true" applyFill="true" applyBorder="true" applyAlignment="true">
      <alignment horizontal="center" vertical="center"/>
    </xf>
    <xf numFmtId="169" fontId="186" fillId="35" borderId="144" xfId="45451" applyNumberFormat="true" applyFont="true" applyFill="true" applyBorder="true" applyAlignment="true">
      <alignment horizontal="center" vertical="center"/>
    </xf>
    <xf numFmtId="169" fontId="186" fillId="35" borderId="143" xfId="45472" applyNumberFormat="true" applyFont="true" applyFill="true" applyBorder="true" applyAlignment="true">
      <alignment horizontal="center" vertical="center"/>
    </xf>
    <xf numFmtId="169" fontId="186" fillId="35" borderId="143" xfId="45526" applyNumberFormat="true" applyFont="true" applyFill="true" applyBorder="true" applyAlignment="true">
      <alignment horizontal="center" vertical="center"/>
    </xf>
    <xf numFmtId="169" fontId="186" fillId="35" borderId="144" xfId="45529" applyNumberFormat="true" applyFont="true" applyFill="true" applyBorder="true" applyAlignment="true">
      <alignment horizontal="center" vertical="center"/>
    </xf>
    <xf numFmtId="169" fontId="186" fillId="35" borderId="142" xfId="45545" applyNumberFormat="true" applyFont="true" applyFill="true" applyBorder="true" applyAlignment="true">
      <alignment horizontal="center" vertical="center"/>
    </xf>
    <xf numFmtId="169" fontId="186" fillId="35" borderId="143" xfId="45551" applyNumberFormat="true" applyFont="true" applyFill="true" applyBorder="true" applyAlignment="true">
      <alignment horizontal="center" vertical="center"/>
    </xf>
    <xf numFmtId="169" fontId="186" fillId="35" borderId="142" xfId="45586" applyNumberFormat="true" applyFont="true" applyFill="true" applyBorder="true" applyAlignment="true">
      <alignment horizontal="center" vertical="center"/>
    </xf>
    <xf numFmtId="169" fontId="186" fillId="35" borderId="143" xfId="45589" applyNumberFormat="true" applyFont="true" applyFill="true" applyBorder="true" applyAlignment="true">
      <alignment horizontal="center" vertical="center"/>
    </xf>
    <xf numFmtId="169" fontId="186" fillId="35" borderId="143" xfId="45592" applyNumberFormat="true" applyFont="true" applyFill="true" applyBorder="true" applyAlignment="true">
      <alignment horizontal="center" vertical="center"/>
    </xf>
    <xf numFmtId="169" fontId="186" fillId="35" borderId="109" xfId="45445" applyNumberFormat="true" applyFont="true" applyFill="true" applyBorder="true" applyAlignment="true">
      <alignment horizontal="center" vertical="center"/>
    </xf>
    <xf numFmtId="169" fontId="186" fillId="35" borderId="110" xfId="45451" applyNumberFormat="true" applyFont="true" applyFill="true" applyBorder="true" applyAlignment="true">
      <alignment horizontal="center" vertical="center"/>
    </xf>
    <xf numFmtId="169" fontId="186" fillId="35" borderId="109" xfId="45472" applyNumberFormat="true" applyFont="true" applyFill="true" applyBorder="true" applyAlignment="true">
      <alignment horizontal="center" vertical="center"/>
    </xf>
    <xf numFmtId="169" fontId="186" fillId="35" borderId="109" xfId="45526" applyNumberFormat="true" applyFont="true" applyFill="true" applyBorder="true" applyAlignment="true">
      <alignment horizontal="center" vertical="center"/>
    </xf>
    <xf numFmtId="169" fontId="186" fillId="35" borderId="110" xfId="45529" applyNumberFormat="true" applyFont="true" applyFill="true" applyBorder="true" applyAlignment="true">
      <alignment horizontal="center" vertical="center"/>
    </xf>
    <xf numFmtId="169" fontId="186" fillId="35" borderId="108" xfId="45546" applyNumberFormat="true" applyFont="true" applyFill="true" applyBorder="true" applyAlignment="true">
      <alignment horizontal="center" vertical="center"/>
    </xf>
    <xf numFmtId="169" fontId="186" fillId="35" borderId="109" xfId="45552" applyNumberFormat="true" applyFont="true" applyFill="true" applyBorder="true" applyAlignment="true">
      <alignment horizontal="center" vertical="center"/>
    </xf>
    <xf numFmtId="169" fontId="186" fillId="35" borderId="108" xfId="45586" applyNumberFormat="true" applyFont="true" applyFill="true" applyBorder="true" applyAlignment="true">
      <alignment horizontal="center" vertical="center"/>
    </xf>
    <xf numFmtId="169" fontId="186" fillId="35" borderId="109" xfId="45589" applyNumberFormat="true" applyFont="true" applyFill="true" applyBorder="true" applyAlignment="true">
      <alignment horizontal="center" vertical="center"/>
    </xf>
    <xf numFmtId="169" fontId="186" fillId="35" borderId="109" xfId="45592" applyNumberFormat="true" applyFont="true" applyFill="true" applyBorder="true" applyAlignment="true">
      <alignment horizontal="center" vertical="center"/>
    </xf>
    <xf numFmtId="169" fontId="186" fillId="35" borderId="104" xfId="45545" applyNumberFormat="true" applyFont="true" applyFill="true" applyBorder="true" applyAlignment="true">
      <alignment horizontal="center" vertical="center"/>
    </xf>
    <xf numFmtId="169" fontId="186" fillId="35" borderId="102" xfId="45551" applyNumberFormat="true" applyFont="true" applyFill="true" applyBorder="true" applyAlignment="true">
      <alignment horizontal="center" vertical="center"/>
    </xf>
    <xf numFmtId="168" fontId="186" fillId="28" borderId="62" xfId="40294" applyNumberFormat="true" applyFont="true" applyFill="true" applyBorder="true" applyAlignment="true">
      <alignment horizontal="center" vertical="center"/>
    </xf>
    <xf numFmtId="0" fontId="153" fillId="3" borderId="52" xfId="45674" applyFont="true" applyBorder="true" applyAlignment="true">
      <alignment horizontal="center" vertical="center" wrapText="true"/>
    </xf>
    <xf numFmtId="0" fontId="153" fillId="3" borderId="53" xfId="45675" applyFont="true" applyBorder="true" applyAlignment="true">
      <alignment horizontal="center" vertical="center" wrapText="true"/>
    </xf>
    <xf numFmtId="0" fontId="153" fillId="3" borderId="53" xfId="45676" applyFont="true" applyBorder="true" applyAlignment="true">
      <alignment horizontal="center" vertical="center" wrapText="true"/>
    </xf>
    <xf numFmtId="0" fontId="153" fillId="3" borderId="52" xfId="45704" applyFont="true" applyBorder="true" applyAlignment="true">
      <alignment horizontal="center" vertical="center" wrapText="true"/>
    </xf>
    <xf numFmtId="0" fontId="153" fillId="3" borderId="53" xfId="45705" applyFont="true" applyBorder="true" applyAlignment="true">
      <alignment horizontal="center" vertical="center" wrapText="true"/>
    </xf>
    <xf numFmtId="0" fontId="153" fillId="3" borderId="53" xfId="45706" applyFont="true" applyBorder="true" applyAlignment="true">
      <alignment horizontal="center" vertical="center" wrapText="true"/>
    </xf>
    <xf numFmtId="0" fontId="153" fillId="3" borderId="52" xfId="45730" applyFont="true" applyBorder="true" applyAlignment="true">
      <alignment horizontal="center" vertical="center" wrapText="true"/>
    </xf>
    <xf numFmtId="0" fontId="153" fillId="3" borderId="53" xfId="45731" applyFont="true" applyBorder="true" applyAlignment="true">
      <alignment horizontal="center" vertical="center" wrapText="true"/>
    </xf>
    <xf numFmtId="0" fontId="153" fillId="3" borderId="53" xfId="45732" applyFont="true" applyBorder="true" applyAlignment="true">
      <alignment horizontal="center" vertical="center" wrapText="true"/>
    </xf>
    <xf numFmtId="0" fontId="153" fillId="3" borderId="52" xfId="45760" applyFont="true" applyBorder="true" applyAlignment="true">
      <alignment horizontal="center" vertical="center" wrapText="true"/>
    </xf>
    <xf numFmtId="0" fontId="153" fillId="3" borderId="53" xfId="45761" applyFont="true" applyBorder="true" applyAlignment="true">
      <alignment horizontal="center" vertical="center" wrapText="true"/>
    </xf>
    <xf numFmtId="0" fontId="153" fillId="3" borderId="53" xfId="45762" applyFont="true" applyBorder="true" applyAlignment="true">
      <alignment horizontal="center" vertical="center" wrapText="true"/>
    </xf>
    <xf numFmtId="0" fontId="153" fillId="3" borderId="52" xfId="45790" applyFont="true" applyBorder="true" applyAlignment="true">
      <alignment horizontal="center" vertical="center" wrapText="true"/>
    </xf>
    <xf numFmtId="0" fontId="153" fillId="3" borderId="53" xfId="45791" applyFont="true" applyBorder="true" applyAlignment="true">
      <alignment horizontal="center" vertical="center" wrapText="true"/>
    </xf>
    <xf numFmtId="0" fontId="153" fillId="3" borderId="53" xfId="45792" applyFont="true" applyBorder="true" applyAlignment="true">
      <alignment horizontal="center" vertical="center" wrapText="true"/>
    </xf>
    <xf numFmtId="0" fontId="153" fillId="3" borderId="52" xfId="45832" applyFont="true" applyBorder="true" applyAlignment="true">
      <alignment horizontal="center" vertical="center" wrapText="true"/>
    </xf>
    <xf numFmtId="0" fontId="153" fillId="3" borderId="53" xfId="45833" applyFont="true" applyBorder="true" applyAlignment="true">
      <alignment horizontal="center" vertical="center" wrapText="true"/>
    </xf>
    <xf numFmtId="0" fontId="153" fillId="3" borderId="53" xfId="45834" applyFont="true" applyBorder="true" applyAlignment="true">
      <alignment horizontal="center" vertical="center" wrapText="true"/>
    </xf>
    <xf numFmtId="0" fontId="153" fillId="35" borderId="102" xfId="25757" applyFont="true" applyFill="true" applyBorder="true" applyAlignment="true">
      <alignment horizontal="center" vertical="center" wrapText="true"/>
    </xf>
    <xf numFmtId="0" fontId="153" fillId="35" borderId="138" xfId="25755" applyFont="true" applyFill="true" applyBorder="true" applyAlignment="true">
      <alignment horizontal="center" vertical="center" wrapText="true"/>
    </xf>
    <xf numFmtId="0" fontId="153" fillId="35" borderId="138" xfId="19379" applyFont="true" applyFill="true" applyBorder="true" applyAlignment="true">
      <alignment horizontal="center" vertical="center" wrapText="true"/>
    </xf>
    <xf numFmtId="0" fontId="153" fillId="35" borderId="102" xfId="45783" applyFont="true" applyFill="true" applyBorder="true" applyAlignment="true">
      <alignment horizontal="center" vertical="center" wrapText="true"/>
    </xf>
    <xf numFmtId="0" fontId="153" fillId="35" borderId="138" xfId="45784" applyFont="true" applyFill="true" applyBorder="true" applyAlignment="true">
      <alignment horizontal="center" vertical="center" wrapText="true"/>
    </xf>
    <xf numFmtId="0" fontId="153" fillId="35" borderId="102" xfId="45789" applyFont="true" applyFill="true" applyBorder="true" applyAlignment="true">
      <alignment horizontal="center" vertical="center" wrapText="true"/>
    </xf>
    <xf numFmtId="0" fontId="153" fillId="35" borderId="138" xfId="45790" applyFont="true" applyFill="true" applyBorder="true" applyAlignment="true">
      <alignment horizontal="center" vertical="center" wrapText="true"/>
    </xf>
    <xf numFmtId="0" fontId="153" fillId="35" borderId="102" xfId="45825" applyFont="true" applyFill="true" applyBorder="true" applyAlignment="true">
      <alignment horizontal="center" vertical="center" wrapText="true"/>
    </xf>
    <xf numFmtId="0" fontId="153" fillId="35" borderId="138" xfId="45826" applyFont="true" applyFill="true" applyBorder="true" applyAlignment="true">
      <alignment horizontal="center" vertical="center" wrapText="true"/>
    </xf>
    <xf numFmtId="0" fontId="153" fillId="35" borderId="102" xfId="45831" applyFont="true" applyFill="true" applyBorder="true" applyAlignment="true">
      <alignment horizontal="center" vertical="center" wrapText="true"/>
    </xf>
    <xf numFmtId="0" fontId="153" fillId="35" borderId="138" xfId="45832" applyFont="true" applyFill="true" applyBorder="true" applyAlignment="true">
      <alignment horizontal="center" vertical="center" wrapText="true"/>
    </xf>
    <xf numFmtId="0" fontId="153" fillId="35" borderId="102" xfId="19411" applyFont="true" applyFill="true" applyBorder="true" applyAlignment="true">
      <alignment horizontal="center" vertical="center" wrapText="true"/>
    </xf>
    <xf numFmtId="0" fontId="153" fillId="35" borderId="138" xfId="19409" applyFont="true" applyFill="true" applyBorder="true" applyAlignment="true">
      <alignment horizontal="center" vertical="center" wrapText="true"/>
    </xf>
    <xf numFmtId="0" fontId="153" fillId="35" borderId="138" xfId="19412" applyFont="true" applyFill="true" applyBorder="true" applyAlignment="true">
      <alignment horizontal="center" vertical="center" wrapText="true"/>
    </xf>
    <xf numFmtId="0" fontId="153" fillId="35" borderId="102" xfId="19413" applyFont="true" applyFill="true" applyBorder="true" applyAlignment="true">
      <alignment horizontal="center" vertical="center" wrapText="true"/>
    </xf>
    <xf numFmtId="0" fontId="153" fillId="35" borderId="138" xfId="19414" applyFont="true" applyFill="true" applyBorder="true" applyAlignment="true">
      <alignment horizontal="center" vertical="center" wrapText="true"/>
    </xf>
    <xf numFmtId="0" fontId="153" fillId="35" borderId="138" xfId="19416" applyFont="true" applyFill="true" applyBorder="true" applyAlignment="true">
      <alignment horizontal="center" vertical="center" wrapText="true"/>
    </xf>
    <xf numFmtId="0" fontId="153" fillId="35" borderId="109" xfId="25756" applyFont="true" applyFill="true" applyBorder="true" applyAlignment="true">
      <alignment horizontal="center" vertical="center" wrapText="true"/>
    </xf>
    <xf numFmtId="0" fontId="153" fillId="35" borderId="109" xfId="45785" applyFont="true" applyFill="true" applyBorder="true" applyAlignment="true">
      <alignment horizontal="center" vertical="center" wrapText="true"/>
    </xf>
    <xf numFmtId="0" fontId="153" fillId="35" borderId="109" xfId="45791" applyFont="true" applyFill="true" applyBorder="true" applyAlignment="true">
      <alignment horizontal="center" vertical="center" wrapText="true"/>
    </xf>
    <xf numFmtId="0" fontId="153" fillId="35" borderId="109" xfId="45827" applyFont="true" applyFill="true" applyBorder="true" applyAlignment="true">
      <alignment horizontal="center" vertical="center" wrapText="true"/>
    </xf>
    <xf numFmtId="0" fontId="153" fillId="35" borderId="109" xfId="45833" applyFont="true" applyFill="true" applyBorder="true" applyAlignment="true">
      <alignment horizontal="center" vertical="center" wrapText="true"/>
    </xf>
    <xf numFmtId="0" fontId="153" fillId="35" borderId="109" xfId="19410" applyFont="true" applyFill="true" applyBorder="true" applyAlignment="true">
      <alignment horizontal="center" vertical="center" wrapText="true"/>
    </xf>
    <xf numFmtId="0" fontId="153" fillId="35" borderId="109" xfId="19415" applyFont="true" applyFill="true" applyBorder="true" applyAlignment="true">
      <alignment horizontal="center" vertical="center" wrapText="true"/>
    </xf>
    <xf numFmtId="0" fontId="153" fillId="3" borderId="111" xfId="45674" applyFont="true" applyBorder="true" applyAlignment="true">
      <alignment horizontal="center" vertical="center" wrapText="true"/>
    </xf>
    <xf numFmtId="0" fontId="153" fillId="3" borderId="111" xfId="45704" applyFont="true" applyBorder="true" applyAlignment="true">
      <alignment horizontal="center" vertical="center" wrapText="true"/>
    </xf>
    <xf numFmtId="0" fontId="153" fillId="3" borderId="111" xfId="45730" applyFont="true" applyBorder="true" applyAlignment="true">
      <alignment horizontal="center" vertical="center" wrapText="true"/>
    </xf>
    <xf numFmtId="0" fontId="153" fillId="3" borderId="111" xfId="45760" applyFont="true" applyBorder="true" applyAlignment="true">
      <alignment horizontal="center" vertical="center" wrapText="true"/>
    </xf>
    <xf numFmtId="0" fontId="153" fillId="3" borderId="111" xfId="45790" applyFont="true" applyBorder="true" applyAlignment="true">
      <alignment horizontal="center" vertical="center" wrapText="true"/>
    </xf>
    <xf numFmtId="0" fontId="153" fillId="35" borderId="102" xfId="25756" applyFont="true" applyFill="true" applyBorder="true" applyAlignment="true">
      <alignment horizontal="center" vertical="center" wrapText="true"/>
    </xf>
    <xf numFmtId="0" fontId="153" fillId="35" borderId="102" xfId="45785" applyFont="true" applyFill="true" applyBorder="true" applyAlignment="true">
      <alignment horizontal="center" vertical="center" wrapText="true"/>
    </xf>
    <xf numFmtId="0" fontId="153" fillId="35" borderId="102" xfId="45790" applyFont="true" applyFill="true" applyBorder="true" applyAlignment="true">
      <alignment horizontal="center" vertical="center" wrapText="true"/>
    </xf>
    <xf numFmtId="0" fontId="153" fillId="3" borderId="111" xfId="45832" applyFont="true" applyBorder="true" applyAlignment="true">
      <alignment horizontal="center" vertical="center" wrapText="true"/>
    </xf>
    <xf numFmtId="0" fontId="153" fillId="35" borderId="102" xfId="45827" applyFont="true" applyFill="true" applyBorder="true" applyAlignment="true">
      <alignment horizontal="center" vertical="center" wrapText="true"/>
    </xf>
    <xf numFmtId="0" fontId="153" fillId="35" borderId="102" xfId="45832" applyFont="true" applyFill="true" applyBorder="true" applyAlignment="true">
      <alignment horizontal="center" vertical="center" wrapText="true"/>
    </xf>
    <xf numFmtId="0" fontId="153" fillId="35" borderId="102" xfId="19410" applyFont="true" applyFill="true" applyBorder="true" applyAlignment="true">
      <alignment horizontal="center" vertical="center" wrapText="true"/>
    </xf>
    <xf numFmtId="0" fontId="153" fillId="35" borderId="102" xfId="19414" applyFont="true" applyFill="true" applyBorder="true" applyAlignment="true">
      <alignment horizontal="center" vertical="center" wrapText="true"/>
    </xf>
    <xf numFmtId="0" fontId="153" fillId="3" borderId="112" xfId="45674" applyFont="true" applyBorder="true" applyAlignment="true">
      <alignment horizontal="center" vertical="center" wrapText="true"/>
    </xf>
    <xf numFmtId="0" fontId="153" fillId="3" borderId="112" xfId="45704" applyFont="true" applyBorder="true" applyAlignment="true">
      <alignment horizontal="center" vertical="center" wrapText="true"/>
    </xf>
    <xf numFmtId="0" fontId="153" fillId="3" borderId="112" xfId="45730" applyFont="true" applyBorder="true" applyAlignment="true">
      <alignment horizontal="center" vertical="center" wrapText="true"/>
    </xf>
    <xf numFmtId="0" fontId="153" fillId="3" borderId="112" xfId="45760" applyFont="true" applyBorder="true" applyAlignment="true">
      <alignment horizontal="center" vertical="center" wrapText="true"/>
    </xf>
    <xf numFmtId="0" fontId="153" fillId="3" borderId="112" xfId="45790" applyFont="true" applyBorder="true" applyAlignment="true">
      <alignment horizontal="center" vertical="center" wrapText="true"/>
    </xf>
    <xf numFmtId="0" fontId="153" fillId="35" borderId="143" xfId="25756" applyFont="true" applyFill="true" applyBorder="true" applyAlignment="true">
      <alignment horizontal="center" vertical="center" wrapText="true"/>
    </xf>
    <xf numFmtId="0" fontId="153" fillId="35" borderId="143" xfId="45785" applyFont="true" applyFill="true" applyBorder="true" applyAlignment="true">
      <alignment horizontal="center" vertical="center" wrapText="true"/>
    </xf>
    <xf numFmtId="0" fontId="153" fillId="35" borderId="143" xfId="45790" applyFont="true" applyFill="true" applyBorder="true" applyAlignment="true">
      <alignment horizontal="center" vertical="center" wrapText="true"/>
    </xf>
    <xf numFmtId="0" fontId="153" fillId="3" borderId="112" xfId="45832" applyFont="true" applyBorder="true" applyAlignment="true">
      <alignment horizontal="center" vertical="center" wrapText="true"/>
    </xf>
    <xf numFmtId="0" fontId="153" fillId="35" borderId="143" xfId="45827" applyFont="true" applyFill="true" applyBorder="true" applyAlignment="true">
      <alignment horizontal="center" vertical="center" wrapText="true"/>
    </xf>
    <xf numFmtId="0" fontId="153" fillId="35" borderId="143" xfId="45832" applyFont="true" applyFill="true" applyBorder="true" applyAlignment="true">
      <alignment horizontal="center" vertical="center" wrapText="true"/>
    </xf>
    <xf numFmtId="0" fontId="153" fillId="35" borderId="143" xfId="19410" applyFont="true" applyFill="true" applyBorder="true" applyAlignment="true">
      <alignment horizontal="center" vertical="center" wrapText="true"/>
    </xf>
    <xf numFmtId="0" fontId="153" fillId="35" borderId="143" xfId="19414" applyFont="true" applyFill="true" applyBorder="true" applyAlignment="true">
      <alignment horizontal="center" vertical="center" wrapText="true"/>
    </xf>
    <xf numFmtId="0" fontId="153" fillId="3" borderId="97" xfId="45675" applyFont="true" applyBorder="true" applyAlignment="true">
      <alignment horizontal="center" vertical="center" wrapText="true"/>
    </xf>
    <xf numFmtId="0" fontId="153" fillId="3" borderId="97" xfId="45705" applyFont="true" applyBorder="true" applyAlignment="true">
      <alignment horizontal="center" vertical="center" wrapText="true"/>
    </xf>
    <xf numFmtId="0" fontId="153" fillId="3" borderId="97" xfId="45731" applyFont="true" applyBorder="true" applyAlignment="true">
      <alignment horizontal="center" vertical="center" wrapText="true"/>
    </xf>
    <xf numFmtId="0" fontId="153" fillId="35" borderId="139" xfId="25756" applyFont="true" applyFill="true" applyBorder="true" applyAlignment="true">
      <alignment horizontal="center" vertical="center" wrapText="true"/>
    </xf>
    <xf numFmtId="0" fontId="153" fillId="35" borderId="139" xfId="45785" applyFont="true" applyFill="true" applyBorder="true" applyAlignment="true">
      <alignment horizontal="center" vertical="center" wrapText="true"/>
    </xf>
    <xf numFmtId="0" fontId="153" fillId="35" borderId="139" xfId="45791" applyFont="true" applyFill="true" applyBorder="true" applyAlignment="true">
      <alignment horizontal="center" vertical="center" wrapText="true"/>
    </xf>
    <xf numFmtId="0" fontId="153" fillId="3" borderId="97" xfId="45761" applyFont="true" applyBorder="true" applyAlignment="true">
      <alignment horizontal="center" vertical="center" wrapText="true"/>
    </xf>
    <xf numFmtId="0" fontId="153" fillId="3" borderId="97" xfId="45791" applyFont="true" applyBorder="true" applyAlignment="true">
      <alignment horizontal="center" vertical="center" wrapText="true"/>
    </xf>
    <xf numFmtId="0" fontId="153" fillId="35" borderId="139" xfId="45827" applyFont="true" applyFill="true" applyBorder="true" applyAlignment="true">
      <alignment horizontal="center" vertical="center" wrapText="true"/>
    </xf>
    <xf numFmtId="0" fontId="153" fillId="35" borderId="139" xfId="45833" applyFont="true" applyFill="true" applyBorder="true" applyAlignment="true">
      <alignment horizontal="center" vertical="center" wrapText="true"/>
    </xf>
    <xf numFmtId="0" fontId="153" fillId="35" borderId="139" xfId="19410" applyFont="true" applyFill="true" applyBorder="true" applyAlignment="true">
      <alignment horizontal="center" vertical="center" wrapText="true"/>
    </xf>
    <xf numFmtId="0" fontId="153" fillId="35" borderId="139" xfId="19415" applyFont="true" applyFill="true" applyBorder="true" applyAlignment="true">
      <alignment horizontal="center" vertical="center" wrapText="true"/>
    </xf>
    <xf numFmtId="0" fontId="153" fillId="3" borderId="97" xfId="45833" applyFont="true" applyBorder="true" applyAlignment="true">
      <alignment horizontal="center" vertical="center" wrapText="true"/>
    </xf>
    <xf numFmtId="0" fontId="153" fillId="0" borderId="102" xfId="45739" applyFont="true" applyFill="true" applyBorder="true" applyAlignment="true">
      <alignment horizontal="left" vertical="center" wrapText="true"/>
    </xf>
    <xf numFmtId="0" fontId="153" fillId="0" borderId="102" xfId="45745" applyFont="true" applyFill="true" applyBorder="true" applyAlignment="true">
      <alignment horizontal="left" vertical="center" wrapText="true"/>
    </xf>
    <xf numFmtId="0" fontId="153" fillId="0" borderId="102" xfId="25759" applyFont="true" applyFill="true" applyBorder="true" applyAlignment="true">
      <alignment horizontal="left" vertical="center" wrapText="true"/>
    </xf>
    <xf numFmtId="0" fontId="153" fillId="0" borderId="102" xfId="45781" applyFont="true" applyFill="true" applyBorder="true" applyAlignment="true">
      <alignment horizontal="left" vertical="center" wrapText="true"/>
    </xf>
    <xf numFmtId="0" fontId="153" fillId="0" borderId="102" xfId="45787" applyFont="true" applyFill="true" applyBorder="true" applyAlignment="true">
      <alignment horizontal="left" vertical="center" wrapText="true"/>
    </xf>
    <xf numFmtId="0" fontId="153" fillId="0" borderId="102" xfId="45793" applyFont="true" applyFill="true" applyBorder="true" applyAlignment="true">
      <alignment horizontal="left" vertical="center" wrapText="true"/>
    </xf>
    <xf numFmtId="0" fontId="153" fillId="0" borderId="102" xfId="45799" applyFont="true" applyFill="true" applyBorder="true" applyAlignment="true">
      <alignment horizontal="left" vertical="center" wrapText="true"/>
    </xf>
    <xf numFmtId="0" fontId="153" fillId="0" borderId="102" xfId="45805" applyFont="true" applyFill="true" applyBorder="true" applyAlignment="true">
      <alignment horizontal="left" vertical="center" wrapText="true"/>
    </xf>
    <xf numFmtId="0" fontId="153" fillId="0" borderId="102" xfId="19382" applyFont="true" applyFill="true" applyBorder="true" applyAlignment="true">
      <alignment horizontal="left" vertical="center" wrapText="true"/>
    </xf>
    <xf numFmtId="0" fontId="153" fillId="0" borderId="102" xfId="19385" applyFont="true" applyFill="true" applyBorder="true" applyAlignment="true">
      <alignment horizontal="left" vertical="center" wrapText="true"/>
    </xf>
    <xf numFmtId="0" fontId="153" fillId="0" borderId="102" xfId="45823" applyFont="true" applyFill="true" applyBorder="true" applyAlignment="true">
      <alignment horizontal="left" vertical="center" wrapText="true"/>
    </xf>
    <xf numFmtId="0" fontId="153" fillId="0" borderId="102" xfId="45829" applyFont="true" applyFill="true" applyBorder="true" applyAlignment="true">
      <alignment horizontal="left" vertical="center" wrapText="true"/>
    </xf>
    <xf numFmtId="0" fontId="153" fillId="0" borderId="102" xfId="45835" applyFont="true" applyFill="true" applyBorder="true" applyAlignment="true">
      <alignment horizontal="left" vertical="center" wrapText="true"/>
    </xf>
    <xf numFmtId="0" fontId="153" fillId="0" borderId="102" xfId="45837" applyFont="true" applyFill="true" applyBorder="true" applyAlignment="true">
      <alignment horizontal="left" vertical="center" wrapText="true"/>
    </xf>
    <xf numFmtId="0" fontId="153" fillId="0" borderId="102" xfId="45839" applyFont="true" applyFill="true" applyBorder="true" applyAlignment="true">
      <alignment horizontal="left" vertical="center" wrapText="true"/>
    </xf>
    <xf numFmtId="0" fontId="153" fillId="0" borderId="102" xfId="19405" applyFont="true" applyFill="true" applyBorder="true" applyAlignment="true">
      <alignment horizontal="left" vertical="center" wrapText="true"/>
    </xf>
    <xf numFmtId="0" fontId="153" fillId="0" borderId="102" xfId="19407" applyFont="true" applyFill="true" applyBorder="true" applyAlignment="true">
      <alignment horizontal="left" vertical="center" wrapText="true"/>
    </xf>
    <xf numFmtId="0" fontId="153" fillId="0" borderId="102" xfId="19417" applyFont="true" applyFill="true" applyBorder="true" applyAlignment="true">
      <alignment horizontal="left" vertical="center" wrapText="true"/>
    </xf>
    <xf numFmtId="0" fontId="153" fillId="0" borderId="102" xfId="19418" applyFont="true" applyFill="true" applyBorder="true" applyAlignment="true">
      <alignment horizontal="left" vertical="center" wrapText="true"/>
    </xf>
    <xf numFmtId="0" fontId="153" fillId="0" borderId="102" xfId="19421" applyFont="true" applyFill="true" applyBorder="true" applyAlignment="true">
      <alignment horizontal="left" vertical="center" wrapText="true"/>
    </xf>
    <xf numFmtId="0" fontId="153" fillId="0" borderId="104" xfId="19418" applyFont="true" applyFill="true" applyBorder="true" applyAlignment="true">
      <alignment horizontal="left" vertical="center" wrapText="true"/>
    </xf>
    <xf numFmtId="0" fontId="26" fillId="3" borderId="146" xfId="19344" applyBorder="true" applyAlignment="true">
      <alignment vertical="center" wrapText="true"/>
    </xf>
    <xf numFmtId="0" fontId="153" fillId="26" borderId="123" xfId="40248" applyFont="true" applyFill="true" applyBorder="true" applyAlignment="true">
      <alignment horizontal="left" vertical="center"/>
    </xf>
    <xf numFmtId="0" fontId="153" fillId="0" borderId="109" xfId="25758" applyFont="true" applyFill="true" applyBorder="true" applyAlignment="true">
      <alignment horizontal="left" vertical="center"/>
    </xf>
    <xf numFmtId="0" fontId="153" fillId="0" borderId="109" xfId="19384" applyFont="true" applyFill="true" applyBorder="true" applyAlignment="true">
      <alignment horizontal="left" vertical="center"/>
    </xf>
    <xf numFmtId="0" fontId="153" fillId="0" borderId="109" xfId="19386" applyFont="true" applyFill="true" applyBorder="true" applyAlignment="true">
      <alignment horizontal="left" vertical="center"/>
    </xf>
    <xf numFmtId="0" fontId="153" fillId="0" borderId="108" xfId="19420" applyFont="true" applyFill="true" applyBorder="true" applyAlignment="true">
      <alignment horizontal="left" vertical="center"/>
    </xf>
    <xf numFmtId="0" fontId="153" fillId="0" borderId="109" xfId="19406" applyFont="true" applyFill="true" applyBorder="true" applyAlignment="true">
      <alignment horizontal="left" vertical="center"/>
    </xf>
    <xf numFmtId="0" fontId="153" fillId="0" borderId="109" xfId="19408" applyFont="true" applyFill="true" applyBorder="true" applyAlignment="true">
      <alignment horizontal="left" vertical="center"/>
    </xf>
    <xf numFmtId="0" fontId="153" fillId="0" borderId="109" xfId="19419" applyFont="true" applyFill="true" applyBorder="true" applyAlignment="true">
      <alignment horizontal="left" vertical="center"/>
    </xf>
    <xf numFmtId="0" fontId="153" fillId="0" borderId="109" xfId="19420" applyFont="true" applyFill="true" applyBorder="true" applyAlignment="true">
      <alignment horizontal="left" vertical="center"/>
    </xf>
    <xf numFmtId="0" fontId="153" fillId="0" borderId="109" xfId="19429" applyFont="true" applyFill="true" applyBorder="true" applyAlignment="true">
      <alignment horizontal="left" vertical="center"/>
    </xf>
    <xf numFmtId="0" fontId="153" fillId="0" borderId="109" xfId="19422" applyFont="true" applyFill="true" applyBorder="true" applyAlignment="true">
      <alignment horizontal="left" vertical="center"/>
    </xf>
    <xf numFmtId="169" fontId="152" fillId="35" borderId="104" xfId="45679" applyNumberFormat="true" applyFont="true" applyFill="true" applyBorder="true" applyAlignment="true">
      <alignment horizontal="center" vertical="center"/>
    </xf>
    <xf numFmtId="169" fontId="152" fillId="35" borderId="136" xfId="45680" applyNumberFormat="true" applyFont="true" applyFill="true" applyBorder="true" applyAlignment="true">
      <alignment horizontal="center" vertical="center"/>
    </xf>
    <xf numFmtId="169" fontId="152" fillId="35" borderId="137" xfId="45681" applyNumberFormat="true" applyFont="true" applyFill="true" applyBorder="true" applyAlignment="true">
      <alignment horizontal="center" vertical="center"/>
    </xf>
    <xf numFmtId="169" fontId="152" fillId="35" borderId="142" xfId="45680" applyNumberFormat="true" applyFont="true" applyFill="true" applyBorder="true" applyAlignment="true">
      <alignment horizontal="center" vertical="center"/>
    </xf>
    <xf numFmtId="169" fontId="152" fillId="35" borderId="108" xfId="45681" applyNumberFormat="true" applyFont="true" applyFill="true" applyBorder="true" applyAlignment="true">
      <alignment horizontal="center" vertical="center"/>
    </xf>
    <xf numFmtId="169" fontId="152" fillId="35" borderId="104" xfId="45680" applyNumberFormat="true" applyFont="true" applyFill="true" applyBorder="true" applyAlignment="true">
      <alignment horizontal="center" vertical="center"/>
    </xf>
    <xf numFmtId="169" fontId="152" fillId="35" borderId="102" xfId="45685" applyNumberFormat="true" applyFont="true" applyFill="true" applyBorder="true" applyAlignment="true">
      <alignment horizontal="center" vertical="center"/>
    </xf>
    <xf numFmtId="169" fontId="152" fillId="35" borderId="138" xfId="45686" applyNumberFormat="true" applyFont="true" applyFill="true" applyBorder="true" applyAlignment="true">
      <alignment horizontal="center" vertical="center"/>
    </xf>
    <xf numFmtId="169" fontId="152" fillId="35" borderId="139" xfId="45687" applyNumberFormat="true" applyFont="true" applyFill="true" applyBorder="true" applyAlignment="true">
      <alignment horizontal="center" vertical="center"/>
    </xf>
    <xf numFmtId="169" fontId="152" fillId="35" borderId="143" xfId="45686" applyNumberFormat="true" applyFont="true" applyFill="true" applyBorder="true" applyAlignment="true">
      <alignment horizontal="center" vertical="center"/>
    </xf>
    <xf numFmtId="169" fontId="152" fillId="35" borderId="109" xfId="45687" applyNumberFormat="true" applyFont="true" applyFill="true" applyBorder="true" applyAlignment="true">
      <alignment horizontal="center" vertical="center"/>
    </xf>
    <xf numFmtId="169" fontId="152" fillId="35" borderId="102" xfId="45686" applyNumberFormat="true" applyFont="true" applyFill="true" applyBorder="true" applyAlignment="true">
      <alignment horizontal="center" vertical="center"/>
    </xf>
    <xf numFmtId="169" fontId="152" fillId="35" borderId="107" xfId="45691" applyNumberFormat="true" applyFont="true" applyFill="true" applyBorder="true" applyAlignment="true">
      <alignment horizontal="center" vertical="center"/>
    </xf>
    <xf numFmtId="169" fontId="152" fillId="35" borderId="140" xfId="45692" applyNumberFormat="true" applyFont="true" applyFill="true" applyBorder="true" applyAlignment="true">
      <alignment horizontal="center" vertical="center"/>
    </xf>
    <xf numFmtId="169" fontId="152" fillId="35" borderId="141" xfId="45693" applyNumberFormat="true" applyFont="true" applyFill="true" applyBorder="true" applyAlignment="true">
      <alignment horizontal="center" vertical="center"/>
    </xf>
    <xf numFmtId="169" fontId="152" fillId="35" borderId="144" xfId="45692" applyNumberFormat="true" applyFont="true" applyFill="true" applyBorder="true" applyAlignment="true">
      <alignment horizontal="center" vertical="center"/>
    </xf>
    <xf numFmtId="169" fontId="152" fillId="35" borderId="110" xfId="45693" applyNumberFormat="true" applyFont="true" applyFill="true" applyBorder="true" applyAlignment="true">
      <alignment horizontal="center" vertical="center"/>
    </xf>
    <xf numFmtId="169" fontId="152" fillId="35" borderId="107" xfId="45692" applyNumberFormat="true" applyFont="true" applyFill="true" applyBorder="true" applyAlignment="true">
      <alignment horizontal="center" vertical="center"/>
    </xf>
    <xf numFmtId="169" fontId="152" fillId="35" borderId="104" xfId="45715" applyNumberFormat="true" applyFont="true" applyFill="true" applyBorder="true" applyAlignment="true">
      <alignment horizontal="center" vertical="center"/>
    </xf>
    <xf numFmtId="169" fontId="152" fillId="35" borderId="136" xfId="45716" applyNumberFormat="true" applyFont="true" applyFill="true" applyBorder="true" applyAlignment="true">
      <alignment horizontal="center" vertical="center"/>
    </xf>
    <xf numFmtId="169" fontId="152" fillId="35" borderId="137" xfId="45717" applyNumberFormat="true" applyFont="true" applyFill="true" applyBorder="true" applyAlignment="true">
      <alignment horizontal="center" vertical="center"/>
    </xf>
    <xf numFmtId="169" fontId="152" fillId="35" borderId="142" xfId="45716" applyNumberFormat="true" applyFont="true" applyFill="true" applyBorder="true" applyAlignment="true">
      <alignment horizontal="center" vertical="center"/>
    </xf>
    <xf numFmtId="169" fontId="152" fillId="35" borderId="108" xfId="45717" applyNumberFormat="true" applyFont="true" applyFill="true" applyBorder="true" applyAlignment="true">
      <alignment horizontal="center" vertical="center"/>
    </xf>
    <xf numFmtId="169" fontId="152" fillId="35" borderId="104" xfId="45716" applyNumberFormat="true" applyFont="true" applyFill="true" applyBorder="true" applyAlignment="true">
      <alignment horizontal="center" vertical="center"/>
    </xf>
    <xf numFmtId="169" fontId="152" fillId="35" borderId="102" xfId="45715" applyNumberFormat="true" applyFont="true" applyFill="true" applyBorder="true" applyAlignment="true">
      <alignment horizontal="center" vertical="center"/>
    </xf>
    <xf numFmtId="169" fontId="152" fillId="35" borderId="138" xfId="45716" applyNumberFormat="true" applyFont="true" applyFill="true" applyBorder="true" applyAlignment="true">
      <alignment horizontal="center" vertical="center"/>
    </xf>
    <xf numFmtId="169" fontId="152" fillId="35" borderId="139" xfId="45717" applyNumberFormat="true" applyFont="true" applyFill="true" applyBorder="true" applyAlignment="true">
      <alignment horizontal="center" vertical="center"/>
    </xf>
    <xf numFmtId="169" fontId="152" fillId="35" borderId="143" xfId="45716" applyNumberFormat="true" applyFont="true" applyFill="true" applyBorder="true" applyAlignment="true">
      <alignment horizontal="center" vertical="center"/>
    </xf>
    <xf numFmtId="169" fontId="152" fillId="35" borderId="109" xfId="45717" applyNumberFormat="true" applyFont="true" applyFill="true" applyBorder="true" applyAlignment="true">
      <alignment horizontal="center" vertical="center"/>
    </xf>
    <xf numFmtId="169" fontId="152" fillId="35" borderId="102" xfId="45716" applyNumberFormat="true" applyFont="true" applyFill="true" applyBorder="true" applyAlignment="true">
      <alignment horizontal="center" vertical="center"/>
    </xf>
    <xf numFmtId="169" fontId="152" fillId="35" borderId="102" xfId="45709" applyNumberFormat="true" applyFont="true" applyFill="true" applyBorder="true" applyAlignment="true">
      <alignment horizontal="center" vertical="center"/>
    </xf>
    <xf numFmtId="169" fontId="152" fillId="35" borderId="138" xfId="45710" applyNumberFormat="true" applyFont="true" applyFill="true" applyBorder="true" applyAlignment="true">
      <alignment horizontal="center" vertical="center"/>
    </xf>
    <xf numFmtId="169" fontId="152" fillId="35" borderId="139" xfId="45711" applyNumberFormat="true" applyFont="true" applyFill="true" applyBorder="true" applyAlignment="true">
      <alignment horizontal="center" vertical="center"/>
    </xf>
    <xf numFmtId="169" fontId="152" fillId="35" borderId="143" xfId="45710" applyNumberFormat="true" applyFont="true" applyFill="true" applyBorder="true" applyAlignment="true">
      <alignment horizontal="center" vertical="center"/>
    </xf>
    <xf numFmtId="169" fontId="152" fillId="35" borderId="109" xfId="45711" applyNumberFormat="true" applyFont="true" applyFill="true" applyBorder="true" applyAlignment="true">
      <alignment horizontal="center" vertical="center"/>
    </xf>
    <xf numFmtId="169" fontId="152" fillId="35" borderId="102" xfId="45710" applyNumberFormat="true" applyFont="true" applyFill="true" applyBorder="true" applyAlignment="true">
      <alignment horizontal="center" vertical="center"/>
    </xf>
    <xf numFmtId="169" fontId="152" fillId="35" borderId="104" xfId="45735" applyNumberFormat="true" applyFont="true" applyFill="true" applyBorder="true" applyAlignment="true">
      <alignment horizontal="center" vertical="center"/>
    </xf>
    <xf numFmtId="169" fontId="152" fillId="35" borderId="136" xfId="45736" applyNumberFormat="true" applyFont="true" applyFill="true" applyBorder="true" applyAlignment="true">
      <alignment horizontal="center" vertical="center"/>
    </xf>
    <xf numFmtId="169" fontId="152" fillId="35" borderId="137" xfId="45737" applyNumberFormat="true" applyFont="true" applyFill="true" applyBorder="true" applyAlignment="true">
      <alignment horizontal="center" vertical="center"/>
    </xf>
    <xf numFmtId="169" fontId="152" fillId="35" borderId="142" xfId="45736" applyNumberFormat="true" applyFont="true" applyFill="true" applyBorder="true" applyAlignment="true">
      <alignment horizontal="center" vertical="center"/>
    </xf>
    <xf numFmtId="169" fontId="152" fillId="35" borderId="108" xfId="45737" applyNumberFormat="true" applyFont="true" applyFill="true" applyBorder="true" applyAlignment="true">
      <alignment horizontal="center" vertical="center"/>
    </xf>
    <xf numFmtId="169" fontId="152" fillId="35" borderId="104" xfId="45736" applyNumberFormat="true" applyFont="true" applyFill="true" applyBorder="true" applyAlignment="true">
      <alignment horizontal="center" vertical="center"/>
    </xf>
    <xf numFmtId="169" fontId="152" fillId="35" borderId="102" xfId="45741" applyNumberFormat="true" applyFont="true" applyFill="true" applyBorder="true" applyAlignment="true">
      <alignment horizontal="center" vertical="center"/>
    </xf>
    <xf numFmtId="169" fontId="152" fillId="35" borderId="138" xfId="45742" applyNumberFormat="true" applyFont="true" applyFill="true" applyBorder="true" applyAlignment="true">
      <alignment horizontal="center" vertical="center"/>
    </xf>
    <xf numFmtId="169" fontId="152" fillId="35" borderId="139" xfId="45743" applyNumberFormat="true" applyFont="true" applyFill="true" applyBorder="true" applyAlignment="true">
      <alignment horizontal="center" vertical="center"/>
    </xf>
    <xf numFmtId="169" fontId="152" fillId="35" borderId="143" xfId="45742" applyNumberFormat="true" applyFont="true" applyFill="true" applyBorder="true" applyAlignment="true">
      <alignment horizontal="center" vertical="center"/>
    </xf>
    <xf numFmtId="169" fontId="152" fillId="35" borderId="109" xfId="45743" applyNumberFormat="true" applyFont="true" applyFill="true" applyBorder="true" applyAlignment="true">
      <alignment horizontal="center" vertical="center"/>
    </xf>
    <xf numFmtId="169" fontId="152" fillId="35" borderId="102" xfId="45742" applyNumberFormat="true" applyFont="true" applyFill="true" applyBorder="true" applyAlignment="true">
      <alignment horizontal="center" vertical="center"/>
    </xf>
    <xf numFmtId="169" fontId="152" fillId="35" borderId="102" xfId="45747" applyNumberFormat="true" applyFont="true" applyFill="true" applyBorder="true" applyAlignment="true">
      <alignment horizontal="center" vertical="center"/>
    </xf>
    <xf numFmtId="169" fontId="152" fillId="35" borderId="138" xfId="45748" applyNumberFormat="true" applyFont="true" applyFill="true" applyBorder="true" applyAlignment="true">
      <alignment horizontal="center" vertical="center"/>
    </xf>
    <xf numFmtId="169" fontId="152" fillId="35" borderId="139" xfId="45749" applyNumberFormat="true" applyFont="true" applyFill="true" applyBorder="true" applyAlignment="true">
      <alignment horizontal="center" vertical="center"/>
    </xf>
    <xf numFmtId="169" fontId="152" fillId="35" borderId="143" xfId="45748" applyNumberFormat="true" applyFont="true" applyFill="true" applyBorder="true" applyAlignment="true">
      <alignment horizontal="center" vertical="center"/>
    </xf>
    <xf numFmtId="169" fontId="152" fillId="35" borderId="109" xfId="45749" applyNumberFormat="true" applyFont="true" applyFill="true" applyBorder="true" applyAlignment="true">
      <alignment horizontal="center" vertical="center"/>
    </xf>
    <xf numFmtId="169" fontId="152" fillId="35" borderId="102" xfId="45748" applyNumberFormat="true" applyFont="true" applyFill="true" applyBorder="true" applyAlignment="true">
      <alignment horizontal="center" vertical="center"/>
    </xf>
    <xf numFmtId="169" fontId="152" fillId="35" borderId="104" xfId="45765" applyNumberFormat="true" applyFont="true" applyFill="true" applyBorder="true" applyAlignment="true">
      <alignment horizontal="center" vertical="center"/>
    </xf>
    <xf numFmtId="169" fontId="152" fillId="35" borderId="136" xfId="45766" applyNumberFormat="true" applyFont="true" applyFill="true" applyBorder="true" applyAlignment="true">
      <alignment horizontal="center" vertical="center"/>
    </xf>
    <xf numFmtId="169" fontId="152" fillId="35" borderId="137" xfId="45767" applyNumberFormat="true" applyFont="true" applyFill="true" applyBorder="true" applyAlignment="true">
      <alignment horizontal="center" vertical="center"/>
    </xf>
    <xf numFmtId="169" fontId="152" fillId="35" borderId="142" xfId="45766" applyNumberFormat="true" applyFont="true" applyFill="true" applyBorder="true" applyAlignment="true">
      <alignment horizontal="center" vertical="center"/>
    </xf>
    <xf numFmtId="169" fontId="152" fillId="35" borderId="108" xfId="45767" applyNumberFormat="true" applyFont="true" applyFill="true" applyBorder="true" applyAlignment="true">
      <alignment horizontal="center" vertical="center"/>
    </xf>
    <xf numFmtId="169" fontId="152" fillId="35" borderId="104" xfId="45766" applyNumberFormat="true" applyFont="true" applyFill="true" applyBorder="true" applyAlignment="true">
      <alignment horizontal="center" vertical="center"/>
    </xf>
    <xf numFmtId="169" fontId="152" fillId="35" borderId="102" xfId="45771" applyNumberFormat="true" applyFont="true" applyFill="true" applyBorder="true" applyAlignment="true">
      <alignment horizontal="center" vertical="center"/>
    </xf>
    <xf numFmtId="169" fontId="152" fillId="35" borderId="138" xfId="45772" applyNumberFormat="true" applyFont="true" applyFill="true" applyBorder="true" applyAlignment="true">
      <alignment horizontal="center" vertical="center"/>
    </xf>
    <xf numFmtId="169" fontId="152" fillId="35" borderId="139" xfId="45773" applyNumberFormat="true" applyFont="true" applyFill="true" applyBorder="true" applyAlignment="true">
      <alignment horizontal="center" vertical="center"/>
    </xf>
    <xf numFmtId="169" fontId="152" fillId="35" borderId="143" xfId="45772" applyNumberFormat="true" applyFont="true" applyFill="true" applyBorder="true" applyAlignment="true">
      <alignment horizontal="center" vertical="center"/>
    </xf>
    <xf numFmtId="169" fontId="152" fillId="35" borderId="109" xfId="45773" applyNumberFormat="true" applyFont="true" applyFill="true" applyBorder="true" applyAlignment="true">
      <alignment horizontal="center" vertical="center"/>
    </xf>
    <xf numFmtId="169" fontId="152" fillId="35" borderId="102" xfId="45772" applyNumberFormat="true" applyFont="true" applyFill="true" applyBorder="true" applyAlignment="true">
      <alignment horizontal="center" vertical="center"/>
    </xf>
    <xf numFmtId="169" fontId="152" fillId="35" borderId="107" xfId="45777" applyNumberFormat="true" applyFont="true" applyFill="true" applyBorder="true" applyAlignment="true">
      <alignment horizontal="center" vertical="center"/>
    </xf>
    <xf numFmtId="169" fontId="152" fillId="35" borderId="140" xfId="45778" applyNumberFormat="true" applyFont="true" applyFill="true" applyBorder="true" applyAlignment="true">
      <alignment horizontal="center" vertical="center"/>
    </xf>
    <xf numFmtId="169" fontId="152" fillId="35" borderId="141" xfId="45779" applyNumberFormat="true" applyFont="true" applyFill="true" applyBorder="true" applyAlignment="true">
      <alignment horizontal="center" vertical="center"/>
    </xf>
    <xf numFmtId="169" fontId="152" fillId="35" borderId="144" xfId="45778" applyNumberFormat="true" applyFont="true" applyFill="true" applyBorder="true" applyAlignment="true">
      <alignment horizontal="center" vertical="center"/>
    </xf>
    <xf numFmtId="169" fontId="152" fillId="35" borderId="110" xfId="45779" applyNumberFormat="true" applyFont="true" applyFill="true" applyBorder="true" applyAlignment="true">
      <alignment horizontal="center" vertical="center"/>
    </xf>
    <xf numFmtId="169" fontId="152" fillId="35" borderId="107" xfId="45778" applyNumberFormat="true" applyFont="true" applyFill="true" applyBorder="true" applyAlignment="true">
      <alignment horizontal="center" vertical="center"/>
    </xf>
    <xf numFmtId="169" fontId="152" fillId="35" borderId="104" xfId="45795" applyNumberFormat="true" applyFont="true" applyFill="true" applyBorder="true" applyAlignment="true">
      <alignment horizontal="center" vertical="center"/>
    </xf>
    <xf numFmtId="169" fontId="152" fillId="35" borderId="136" xfId="45796" applyNumberFormat="true" applyFont="true" applyFill="true" applyBorder="true" applyAlignment="true">
      <alignment horizontal="center" vertical="center"/>
    </xf>
    <xf numFmtId="169" fontId="152" fillId="35" borderId="137" xfId="45797" applyNumberFormat="true" applyFont="true" applyFill="true" applyBorder="true" applyAlignment="true">
      <alignment horizontal="center" vertical="center"/>
    </xf>
    <xf numFmtId="169" fontId="152" fillId="35" borderId="142" xfId="45796" applyNumberFormat="true" applyFont="true" applyFill="true" applyBorder="true" applyAlignment="true">
      <alignment horizontal="center" vertical="center"/>
    </xf>
    <xf numFmtId="169" fontId="152" fillId="35" borderId="108" xfId="45797" applyNumberFormat="true" applyFont="true" applyFill="true" applyBorder="true" applyAlignment="true">
      <alignment horizontal="center" vertical="center"/>
    </xf>
    <xf numFmtId="169" fontId="152" fillId="35" borderId="104" xfId="45796" applyNumberFormat="true" applyFont="true" applyFill="true" applyBorder="true" applyAlignment="true">
      <alignment horizontal="center" vertical="center"/>
    </xf>
    <xf numFmtId="169" fontId="152" fillId="35" borderId="102" xfId="45801" applyNumberFormat="true" applyFont="true" applyFill="true" applyBorder="true" applyAlignment="true">
      <alignment horizontal="center" vertical="center"/>
    </xf>
    <xf numFmtId="169" fontId="152" fillId="35" borderId="138" xfId="45802" applyNumberFormat="true" applyFont="true" applyFill="true" applyBorder="true" applyAlignment="true">
      <alignment horizontal="center" vertical="center"/>
    </xf>
    <xf numFmtId="169" fontId="152" fillId="35" borderId="139" xfId="45803" applyNumberFormat="true" applyFont="true" applyFill="true" applyBorder="true" applyAlignment="true">
      <alignment horizontal="center" vertical="center"/>
    </xf>
    <xf numFmtId="169" fontId="152" fillId="35" borderId="143" xfId="45802" applyNumberFormat="true" applyFont="true" applyFill="true" applyBorder="true" applyAlignment="true">
      <alignment horizontal="center" vertical="center"/>
    </xf>
    <xf numFmtId="169" fontId="152" fillId="35" borderId="109" xfId="45803" applyNumberFormat="true" applyFont="true" applyFill="true" applyBorder="true" applyAlignment="true">
      <alignment horizontal="center" vertical="center"/>
    </xf>
    <xf numFmtId="169" fontId="152" fillId="35" borderId="102" xfId="45802" applyNumberFormat="true" applyFont="true" applyFill="true" applyBorder="true" applyAlignment="true">
      <alignment horizontal="center" vertical="center"/>
    </xf>
    <xf numFmtId="168" fontId="152" fillId="35" borderId="102" xfId="45811" applyNumberFormat="true" applyFont="true" applyFill="true" applyBorder="true" applyAlignment="true">
      <alignment horizontal="center" vertical="center"/>
    </xf>
    <xf numFmtId="168" fontId="152" fillId="35" borderId="138" xfId="45812" applyNumberFormat="true" applyFont="true" applyFill="true" applyBorder="true" applyAlignment="true">
      <alignment horizontal="center" vertical="center"/>
    </xf>
    <xf numFmtId="168" fontId="152" fillId="35" borderId="139" xfId="45813" applyNumberFormat="true" applyFont="true" applyFill="true" applyBorder="true" applyAlignment="true">
      <alignment horizontal="center" vertical="center"/>
    </xf>
    <xf numFmtId="168" fontId="152" fillId="35" borderId="143" xfId="45812" applyNumberFormat="true" applyFont="true" applyFill="true" applyBorder="true" applyAlignment="true">
      <alignment horizontal="center" vertical="center"/>
    </xf>
    <xf numFmtId="168" fontId="152" fillId="35" borderId="109" xfId="45813" applyNumberFormat="true" applyFont="true" applyFill="true" applyBorder="true" applyAlignment="true">
      <alignment horizontal="center" vertical="center"/>
    </xf>
    <xf numFmtId="168" fontId="152" fillId="35" borderId="102" xfId="45812" applyNumberFormat="true" applyFont="true" applyFill="true" applyBorder="true" applyAlignment="true">
      <alignment horizontal="center" vertical="center"/>
    </xf>
    <xf numFmtId="168" fontId="152" fillId="35" borderId="102" xfId="45815" applyNumberFormat="true" applyFont="true" applyFill="true" applyBorder="true" applyAlignment="true">
      <alignment horizontal="center" vertical="center"/>
    </xf>
    <xf numFmtId="168" fontId="152" fillId="35" borderId="138" xfId="45816" applyNumberFormat="true" applyFont="true" applyFill="true" applyBorder="true" applyAlignment="true">
      <alignment horizontal="center" vertical="center"/>
    </xf>
    <xf numFmtId="168" fontId="152" fillId="35" borderId="139" xfId="45817" applyNumberFormat="true" applyFont="true" applyFill="true" applyBorder="true" applyAlignment="true">
      <alignment horizontal="center" vertical="center"/>
    </xf>
    <xf numFmtId="168" fontId="152" fillId="35" borderId="143" xfId="45816" applyNumberFormat="true" applyFont="true" applyFill="true" applyBorder="true" applyAlignment="true">
      <alignment horizontal="center" vertical="center"/>
    </xf>
    <xf numFmtId="168" fontId="152" fillId="35" borderId="109" xfId="45817" applyNumberFormat="true" applyFont="true" applyFill="true" applyBorder="true" applyAlignment="true">
      <alignment horizontal="center" vertical="center"/>
    </xf>
    <xf numFmtId="168" fontId="152" fillId="35" borderId="102" xfId="45816" applyNumberFormat="true" applyFont="true" applyFill="true" applyBorder="true" applyAlignment="true">
      <alignment horizontal="center" vertical="center"/>
    </xf>
    <xf numFmtId="168" fontId="152" fillId="35" borderId="102" xfId="45819" applyNumberFormat="true" applyFont="true" applyFill="true" applyBorder="true" applyAlignment="true">
      <alignment horizontal="center" vertical="center"/>
    </xf>
    <xf numFmtId="168" fontId="152" fillId="35" borderId="138" xfId="45820" applyNumberFormat="true" applyFont="true" applyFill="true" applyBorder="true" applyAlignment="true">
      <alignment horizontal="center" vertical="center"/>
    </xf>
    <xf numFmtId="168" fontId="152" fillId="35" borderId="139" xfId="45821" applyNumberFormat="true" applyFont="true" applyFill="true" applyBorder="true" applyAlignment="true">
      <alignment horizontal="center" vertical="center"/>
    </xf>
    <xf numFmtId="168" fontId="152" fillId="35" borderId="143" xfId="45820" applyNumberFormat="true" applyFont="true" applyFill="true" applyBorder="true" applyAlignment="true">
      <alignment horizontal="center" vertical="center"/>
    </xf>
    <xf numFmtId="168" fontId="152" fillId="35" borderId="109" xfId="45821" applyNumberFormat="true" applyFont="true" applyFill="true" applyBorder="true" applyAlignment="true">
      <alignment horizontal="center" vertical="center"/>
    </xf>
    <xf numFmtId="168" fontId="152" fillId="35" borderId="102" xfId="45820" applyNumberFormat="true" applyFont="true" applyFill="true" applyBorder="true" applyAlignment="true">
      <alignment horizontal="center" vertical="center"/>
    </xf>
    <xf numFmtId="169" fontId="152" fillId="35" borderId="107" xfId="45801" applyNumberFormat="true" applyFont="true" applyFill="true" applyBorder="true" applyAlignment="true">
      <alignment horizontal="center" vertical="center"/>
    </xf>
    <xf numFmtId="169" fontId="152" fillId="35" borderId="140" xfId="45802" applyNumberFormat="true" applyFont="true" applyFill="true" applyBorder="true" applyAlignment="true">
      <alignment horizontal="center" vertical="center"/>
    </xf>
    <xf numFmtId="169" fontId="152" fillId="35" borderId="141" xfId="45803" applyNumberFormat="true" applyFont="true" applyFill="true" applyBorder="true" applyAlignment="true">
      <alignment horizontal="center" vertical="center"/>
    </xf>
    <xf numFmtId="169" fontId="152" fillId="35" borderId="144" xfId="45802" applyNumberFormat="true" applyFont="true" applyFill="true" applyBorder="true" applyAlignment="true">
      <alignment horizontal="center" vertical="center"/>
    </xf>
    <xf numFmtId="169" fontId="152" fillId="35" borderId="110" xfId="45803" applyNumberFormat="true" applyFont="true" applyFill="true" applyBorder="true" applyAlignment="true">
      <alignment horizontal="center" vertical="center"/>
    </xf>
    <xf numFmtId="169" fontId="152" fillId="35" borderId="107" xfId="45802" applyNumberFormat="true" applyFont="true" applyFill="true" applyBorder="true" applyAlignment="true">
      <alignment horizontal="center" vertical="center"/>
    </xf>
    <xf numFmtId="169" fontId="152" fillId="35" borderId="102" xfId="33483" applyNumberFormat="true" applyFont="true" applyFill="true" applyBorder="true" applyAlignment="true">
      <alignment horizontal="center" vertical="center"/>
    </xf>
    <xf numFmtId="169" fontId="152" fillId="35" borderId="138" xfId="33483" applyNumberFormat="true" applyFont="true" applyFill="true" applyBorder="true" applyAlignment="true">
      <alignment horizontal="center" vertical="center"/>
    </xf>
    <xf numFmtId="169" fontId="152" fillId="35" borderId="139" xfId="33483" applyNumberFormat="true" applyFont="true" applyFill="true" applyBorder="true" applyAlignment="true">
      <alignment horizontal="center" vertical="center"/>
    </xf>
    <xf numFmtId="169" fontId="152" fillId="35" borderId="143" xfId="33483" applyNumberFormat="true" applyFont="true" applyFill="true" applyBorder="true" applyAlignment="true">
      <alignment horizontal="center" vertical="center"/>
    </xf>
    <xf numFmtId="169" fontId="152" fillId="35" borderId="109" xfId="33483" applyNumberFormat="true" applyFont="true" applyFill="true" applyBorder="true" applyAlignment="true">
      <alignment horizontal="center" vertical="center"/>
    </xf>
    <xf numFmtId="169" fontId="152" fillId="35" borderId="102" xfId="33486" applyNumberFormat="true" applyFont="true" applyFill="true" applyBorder="true" applyAlignment="true">
      <alignment horizontal="center" vertical="center"/>
    </xf>
    <xf numFmtId="169" fontId="152" fillId="35" borderId="138" xfId="33486" applyNumberFormat="true" applyFont="true" applyFill="true" applyBorder="true" applyAlignment="true">
      <alignment horizontal="center" vertical="center"/>
    </xf>
    <xf numFmtId="169" fontId="152" fillId="35" borderId="139" xfId="33486" applyNumberFormat="true" applyFont="true" applyFill="true" applyBorder="true" applyAlignment="true">
      <alignment horizontal="center" vertical="center"/>
    </xf>
    <xf numFmtId="169" fontId="152" fillId="35" borderId="143" xfId="33486" applyNumberFormat="true" applyFont="true" applyFill="true" applyBorder="true" applyAlignment="true">
      <alignment horizontal="center" vertical="center"/>
    </xf>
    <xf numFmtId="169" fontId="152" fillId="35" borderId="109" xfId="33486" applyNumberFormat="true" applyFont="true" applyFill="true" applyBorder="true" applyAlignment="true">
      <alignment horizontal="center" vertical="center"/>
    </xf>
    <xf numFmtId="169" fontId="152" fillId="35" borderId="102" xfId="19424" applyNumberFormat="true" applyFont="true" applyFill="true" applyBorder="true" applyAlignment="true">
      <alignment horizontal="center" vertical="center" wrapText="true"/>
    </xf>
    <xf numFmtId="169" fontId="152" fillId="35" borderId="138" xfId="19425" applyNumberFormat="true" applyFont="true" applyFill="true" applyBorder="true" applyAlignment="true">
      <alignment horizontal="center" vertical="center" wrapText="true"/>
    </xf>
    <xf numFmtId="169" fontId="152" fillId="35" borderId="139" xfId="19426" applyNumberFormat="true" applyFont="true" applyFill="true" applyBorder="true" applyAlignment="true">
      <alignment horizontal="center" vertical="center" wrapText="true"/>
    </xf>
    <xf numFmtId="169" fontId="152" fillId="35" borderId="143" xfId="19425" applyNumberFormat="true" applyFont="true" applyFill="true" applyBorder="true" applyAlignment="true">
      <alignment horizontal="center" vertical="center" wrapText="true"/>
    </xf>
    <xf numFmtId="169" fontId="152" fillId="35" borderId="109" xfId="19426" applyNumberFormat="true" applyFont="true" applyFill="true" applyBorder="true" applyAlignment="true">
      <alignment horizontal="center" vertical="center" wrapText="true"/>
    </xf>
    <xf numFmtId="169" fontId="152" fillId="35" borderId="102" xfId="19425" applyNumberFormat="true" applyFont="true" applyFill="true" applyBorder="true" applyAlignment="true">
      <alignment horizontal="center" vertical="center" wrapText="true"/>
    </xf>
    <xf numFmtId="169" fontId="152" fillId="35" borderId="138" xfId="19427" applyNumberFormat="true" applyFont="true" applyFill="true" applyBorder="true" applyAlignment="true">
      <alignment horizontal="center" vertical="center" wrapText="true"/>
    </xf>
    <xf numFmtId="169" fontId="152" fillId="35" borderId="102" xfId="33480" applyNumberFormat="true" applyFont="true" applyFill="true" applyBorder="true" applyAlignment="true">
      <alignment horizontal="center" vertical="center"/>
    </xf>
    <xf numFmtId="169" fontId="152" fillId="35" borderId="138" xfId="33480" applyNumberFormat="true" applyFont="true" applyFill="true" applyBorder="true" applyAlignment="true">
      <alignment horizontal="center" vertical="center"/>
    </xf>
    <xf numFmtId="169" fontId="152" fillId="35" borderId="139" xfId="33480" applyNumberFormat="true" applyFont="true" applyFill="true" applyBorder="true" applyAlignment="true">
      <alignment horizontal="center" vertical="center"/>
    </xf>
    <xf numFmtId="169" fontId="152" fillId="35" borderId="143" xfId="33480" applyNumberFormat="true" applyFont="true" applyFill="true" applyBorder="true" applyAlignment="true">
      <alignment horizontal="center" vertical="center"/>
    </xf>
    <xf numFmtId="169" fontId="152" fillId="35" borderId="109" xfId="33480" applyNumberFormat="true" applyFont="true" applyFill="true" applyBorder="true" applyAlignment="true">
      <alignment horizontal="center" vertical="center"/>
    </xf>
    <xf numFmtId="168" fontId="152" fillId="35" borderId="102" xfId="19430" applyNumberFormat="true" applyFont="true" applyFill="true" applyBorder="true" applyAlignment="true">
      <alignment horizontal="center" vertical="center" wrapText="true"/>
    </xf>
    <xf numFmtId="168" fontId="152" fillId="35" borderId="138" xfId="19431" applyNumberFormat="true" applyFont="true" applyFill="true" applyBorder="true" applyAlignment="true">
      <alignment horizontal="center" vertical="center" wrapText="true"/>
    </xf>
    <xf numFmtId="168" fontId="152" fillId="35" borderId="139" xfId="19432" applyNumberFormat="true" applyFont="true" applyFill="true" applyBorder="true" applyAlignment="true">
      <alignment horizontal="center" vertical="center" wrapText="true"/>
    </xf>
    <xf numFmtId="168" fontId="152" fillId="35" borderId="143" xfId="19431" applyNumberFormat="true" applyFont="true" applyFill="true" applyBorder="true" applyAlignment="true">
      <alignment horizontal="center" vertical="center" wrapText="true"/>
    </xf>
    <xf numFmtId="168" fontId="152" fillId="35" borderId="109" xfId="19432" applyNumberFormat="true" applyFont="true" applyFill="true" applyBorder="true" applyAlignment="true">
      <alignment horizontal="center" vertical="center" wrapText="true"/>
    </xf>
    <xf numFmtId="168" fontId="152" fillId="35" borderId="102" xfId="19431" applyNumberFormat="true" applyFont="true" applyFill="true" applyBorder="true" applyAlignment="true">
      <alignment horizontal="center" vertical="center" wrapText="true"/>
    </xf>
    <xf numFmtId="168" fontId="152" fillId="35" borderId="138" xfId="19433" applyNumberFormat="true" applyFont="true" applyFill="true" applyBorder="true" applyAlignment="true">
      <alignment horizontal="center" vertical="center" wrapText="true"/>
    </xf>
    <xf numFmtId="168" fontId="152" fillId="35" borderId="102" xfId="19434" applyNumberFormat="true" applyFont="true" applyFill="true" applyBorder="true" applyAlignment="true">
      <alignment horizontal="center" vertical="center" wrapText="true"/>
    </xf>
    <xf numFmtId="168" fontId="152" fillId="35" borderId="138" xfId="19435" applyNumberFormat="true" applyFont="true" applyFill="true" applyBorder="true" applyAlignment="true">
      <alignment horizontal="center" vertical="center" wrapText="true"/>
    </xf>
    <xf numFmtId="168" fontId="152" fillId="35" borderId="139" xfId="19436" applyNumberFormat="true" applyFont="true" applyFill="true" applyBorder="true" applyAlignment="true">
      <alignment horizontal="center" vertical="center" wrapText="true"/>
    </xf>
    <xf numFmtId="168" fontId="152" fillId="35" borderId="143" xfId="19435" applyNumberFormat="true" applyFont="true" applyFill="true" applyBorder="true" applyAlignment="true">
      <alignment horizontal="center" vertical="center" wrapText="true"/>
    </xf>
    <xf numFmtId="168" fontId="152" fillId="35" borderId="109" xfId="19436" applyNumberFormat="true" applyFont="true" applyFill="true" applyBorder="true" applyAlignment="true">
      <alignment horizontal="center" vertical="center" wrapText="true"/>
    </xf>
    <xf numFmtId="168" fontId="152" fillId="35" borderId="102" xfId="19435" applyNumberFormat="true" applyFont="true" applyFill="true" applyBorder="true" applyAlignment="true">
      <alignment horizontal="center" vertical="center" wrapText="true"/>
    </xf>
    <xf numFmtId="168" fontId="152" fillId="35" borderId="138" xfId="19437" applyNumberFormat="true" applyFont="true" applyFill="true" applyBorder="true" applyAlignment="true">
      <alignment horizontal="center" vertical="center" wrapText="true"/>
    </xf>
    <xf numFmtId="168" fontId="152" fillId="35" borderId="102" xfId="19438" applyNumberFormat="true" applyFont="true" applyFill="true" applyBorder="true" applyAlignment="true">
      <alignment horizontal="center" vertical="center" wrapText="true"/>
    </xf>
    <xf numFmtId="168" fontId="152" fillId="35" borderId="138" xfId="19439" applyNumberFormat="true" applyFont="true" applyFill="true" applyBorder="true" applyAlignment="true">
      <alignment horizontal="center" vertical="center" wrapText="true"/>
    </xf>
    <xf numFmtId="168" fontId="152" fillId="35" borderId="139" xfId="19440" applyNumberFormat="true" applyFont="true" applyFill="true" applyBorder="true" applyAlignment="true">
      <alignment horizontal="center" vertical="center" wrapText="true"/>
    </xf>
    <xf numFmtId="168" fontId="152" fillId="35" borderId="143" xfId="19439" applyNumberFormat="true" applyFont="true" applyFill="true" applyBorder="true" applyAlignment="true">
      <alignment horizontal="center" vertical="center" wrapText="true"/>
    </xf>
    <xf numFmtId="168" fontId="152" fillId="35" borderId="109" xfId="19440" applyNumberFormat="true" applyFont="true" applyFill="true" applyBorder="true" applyAlignment="true">
      <alignment horizontal="center" vertical="center" wrapText="true"/>
    </xf>
    <xf numFmtId="168" fontId="152" fillId="35" borderId="102" xfId="19439" applyNumberFormat="true" applyFont="true" applyFill="true" applyBorder="true" applyAlignment="true">
      <alignment horizontal="center" vertical="center" wrapText="true"/>
    </xf>
    <xf numFmtId="168" fontId="152" fillId="35" borderId="138" xfId="19441" applyNumberFormat="true" applyFont="true" applyFill="true" applyBorder="true" applyAlignment="true">
      <alignment horizontal="center" vertical="center" wrapText="true"/>
    </xf>
    <xf numFmtId="0" fontId="153" fillId="26" borderId="108" xfId="45678" applyFont="true" applyFill="true" applyBorder="true" applyAlignment="true">
      <alignment horizontal="left" vertical="center"/>
    </xf>
    <xf numFmtId="0" fontId="153" fillId="26" borderId="109" xfId="45684" applyFont="true" applyFill="true" applyBorder="true" applyAlignment="true">
      <alignment horizontal="left" vertical="center"/>
    </xf>
    <xf numFmtId="0" fontId="153" fillId="26" borderId="110" xfId="45690" applyFont="true" applyFill="true" applyBorder="true" applyAlignment="true">
      <alignment horizontal="left" vertical="center"/>
    </xf>
    <xf numFmtId="0" fontId="153" fillId="26" borderId="108" xfId="45714" applyFont="true" applyFill="true" applyBorder="true" applyAlignment="true">
      <alignment horizontal="left" vertical="center"/>
    </xf>
    <xf numFmtId="0" fontId="153" fillId="26" borderId="109" xfId="45714" applyFont="true" applyFill="true" applyBorder="true" applyAlignment="true">
      <alignment horizontal="left" vertical="center"/>
    </xf>
    <xf numFmtId="0" fontId="153" fillId="26" borderId="108" xfId="45734" applyFont="true" applyFill="true" applyBorder="true" applyAlignment="true">
      <alignment horizontal="left" vertical="center"/>
    </xf>
    <xf numFmtId="0" fontId="153" fillId="26" borderId="109" xfId="45740" applyFont="true" applyFill="true" applyBorder="true" applyAlignment="true">
      <alignment horizontal="left" vertical="center"/>
    </xf>
    <xf numFmtId="0" fontId="153" fillId="0" borderId="109" xfId="45740" applyFont="true" applyFill="true" applyBorder="true" applyAlignment="true">
      <alignment horizontal="left" vertical="center"/>
    </xf>
    <xf numFmtId="0" fontId="153" fillId="0" borderId="109" xfId="45746" applyFont="true" applyFill="true" applyBorder="true" applyAlignment="true">
      <alignment horizontal="left" vertical="center"/>
    </xf>
    <xf numFmtId="0" fontId="153" fillId="26" borderId="108" xfId="45764" applyFont="true" applyFill="true" applyBorder="true" applyAlignment="true">
      <alignment horizontal="left" vertical="center"/>
    </xf>
    <xf numFmtId="0" fontId="153" fillId="26" borderId="109" xfId="45770" applyFont="true" applyFill="true" applyBorder="true" applyAlignment="true">
      <alignment horizontal="left" vertical="center"/>
    </xf>
    <xf numFmtId="0" fontId="153" fillId="26" borderId="110" xfId="45776" applyFont="true" applyFill="true" applyBorder="true" applyAlignment="true">
      <alignment horizontal="left" vertical="center"/>
    </xf>
    <xf numFmtId="0" fontId="153" fillId="26" borderId="108" xfId="45794" applyFont="true" applyFill="true" applyBorder="true" applyAlignment="true">
      <alignment horizontal="left" vertical="center"/>
    </xf>
    <xf numFmtId="0" fontId="153" fillId="26" borderId="109" xfId="45800" applyFont="true" applyFill="true" applyBorder="true" applyAlignment="true">
      <alignment horizontal="left" vertical="center"/>
    </xf>
    <xf numFmtId="0" fontId="153" fillId="26" borderId="108" xfId="45800" applyFont="true" applyFill="true" applyBorder="true" applyAlignment="true">
      <alignment horizontal="left" vertical="center"/>
    </xf>
    <xf numFmtId="0" fontId="153" fillId="26" borderId="110" xfId="45800" applyFont="true" applyFill="true" applyBorder="true" applyAlignment="true">
      <alignment horizontal="left" vertical="center"/>
    </xf>
    <xf numFmtId="0" fontId="26" fillId="3" borderId="147" xfId="19344" applyBorder="true" applyAlignment="true">
      <alignment vertical="center"/>
    </xf>
    <xf numFmtId="0" fontId="153" fillId="0" borderId="109" xfId="45782" applyFont="true" applyFill="true" applyBorder="true" applyAlignment="true">
      <alignment horizontal="left" vertical="center"/>
    </xf>
    <xf numFmtId="0" fontId="153" fillId="0" borderId="109" xfId="45788" applyFont="true" applyFill="true" applyBorder="true" applyAlignment="true">
      <alignment horizontal="left" vertical="center"/>
    </xf>
    <xf numFmtId="0" fontId="153" fillId="0" borderId="109" xfId="45794" applyFont="true" applyFill="true" applyBorder="true" applyAlignment="true">
      <alignment horizontal="left" vertical="center"/>
    </xf>
    <xf numFmtId="0" fontId="153" fillId="0" borderId="109" xfId="45800" applyFont="true" applyFill="true" applyBorder="true" applyAlignment="true">
      <alignment horizontal="left" vertical="center"/>
    </xf>
    <xf numFmtId="0" fontId="153" fillId="0" borderId="109" xfId="45806" applyFont="true" applyFill="true" applyBorder="true" applyAlignment="true">
      <alignment horizontal="left" vertical="center"/>
    </xf>
    <xf numFmtId="0" fontId="153" fillId="15" borderId="109" xfId="45800" applyFont="true" applyFill="true" applyBorder="true" applyAlignment="true">
      <alignment horizontal="left" vertical="center"/>
    </xf>
    <xf numFmtId="0" fontId="153" fillId="15" borderId="110" xfId="45800" applyFont="true" applyFill="true" applyBorder="true" applyAlignment="true">
      <alignment horizontal="left" vertical="center"/>
    </xf>
    <xf numFmtId="0" fontId="153" fillId="26" borderId="108" xfId="45836" applyFont="true" applyFill="true" applyBorder="true" applyAlignment="true">
      <alignment horizontal="left" vertical="center"/>
    </xf>
    <xf numFmtId="0" fontId="153" fillId="26" borderId="109" xfId="45838" applyFont="true" applyFill="true" applyBorder="true" applyAlignment="true">
      <alignment horizontal="left" vertical="center"/>
    </xf>
    <xf numFmtId="0" fontId="153" fillId="26" borderId="110" xfId="45840" applyFont="true" applyFill="true" applyBorder="true" applyAlignment="true">
      <alignment horizontal="left" vertical="center"/>
    </xf>
    <xf numFmtId="0" fontId="153" fillId="0" borderId="109" xfId="45824" applyFont="true" applyFill="true" applyBorder="true" applyAlignment="true">
      <alignment horizontal="left" vertical="center"/>
    </xf>
    <xf numFmtId="0" fontId="153" fillId="0" borderId="109" xfId="45830" applyFont="true" applyFill="true" applyBorder="true" applyAlignment="true">
      <alignment horizontal="left" vertical="center"/>
    </xf>
    <xf numFmtId="0" fontId="153" fillId="0" borderId="109" xfId="45836" applyFont="true" applyFill="true" applyBorder="true" applyAlignment="true">
      <alignment horizontal="left" vertical="center"/>
    </xf>
    <xf numFmtId="0" fontId="153" fillId="0" borderId="109" xfId="45838" applyFont="true" applyFill="true" applyBorder="true" applyAlignment="true">
      <alignment horizontal="left" vertical="center"/>
    </xf>
    <xf numFmtId="0" fontId="153" fillId="0" borderId="109" xfId="45840" applyFont="true" applyFill="true" applyBorder="true" applyAlignment="true">
      <alignment horizontal="left" vertical="center"/>
    </xf>
    <xf numFmtId="0" fontId="153" fillId="26" borderId="59" xfId="45800" applyFont="true" applyFill="true" applyBorder="true" applyAlignment="true">
      <alignment horizontal="left" vertical="center"/>
    </xf>
    <xf numFmtId="0" fontId="153" fillId="26" borderId="60" xfId="45806" applyFont="true" applyFill="true" applyBorder="true" applyAlignment="true">
      <alignment horizontal="left" vertical="center"/>
    </xf>
    <xf numFmtId="169" fontId="186" fillId="35" borderId="102" xfId="33366" applyNumberFormat="true" applyFont="true" applyFill="true" applyBorder="true" applyAlignment="true">
      <alignment horizontal="center" vertical="center"/>
    </xf>
    <xf numFmtId="169" fontId="186" fillId="35" borderId="104" xfId="33480" applyNumberFormat="true" applyFont="true" applyFill="true" applyBorder="true" applyAlignment="true">
      <alignment horizontal="center" vertical="center"/>
    </xf>
    <xf numFmtId="169" fontId="186" fillId="35" borderId="102" xfId="33483" applyNumberFormat="true" applyFont="true" applyFill="true" applyBorder="true" applyAlignment="true">
      <alignment horizontal="center" vertical="center"/>
    </xf>
    <xf numFmtId="169" fontId="186" fillId="35" borderId="102" xfId="33486" applyNumberFormat="true" applyFont="true" applyFill="true" applyBorder="true" applyAlignment="true">
      <alignment horizontal="center" vertical="center"/>
    </xf>
    <xf numFmtId="169" fontId="186" fillId="35" borderId="138" xfId="33366" applyNumberFormat="true" applyFont="true" applyFill="true" applyBorder="true" applyAlignment="true">
      <alignment horizontal="center" vertical="center"/>
    </xf>
    <xf numFmtId="169" fontId="186" fillId="35" borderId="136" xfId="33480" applyNumberFormat="true" applyFont="true" applyFill="true" applyBorder="true" applyAlignment="true">
      <alignment horizontal="center" vertical="center"/>
    </xf>
    <xf numFmtId="169" fontId="186" fillId="35" borderId="138" xfId="33483" applyNumberFormat="true" applyFont="true" applyFill="true" applyBorder="true" applyAlignment="true">
      <alignment horizontal="center" vertical="center"/>
    </xf>
    <xf numFmtId="169" fontId="186" fillId="35" borderId="138" xfId="33486" applyNumberFormat="true" applyFont="true" applyFill="true" applyBorder="true" applyAlignment="true">
      <alignment horizontal="center" vertical="center"/>
    </xf>
    <xf numFmtId="169" fontId="186" fillId="35" borderId="139" xfId="33366" applyNumberFormat="true" applyFont="true" applyFill="true" applyBorder="true" applyAlignment="true">
      <alignment horizontal="center" vertical="center"/>
    </xf>
    <xf numFmtId="169" fontId="186" fillId="35" borderId="137" xfId="33480" applyNumberFormat="true" applyFont="true" applyFill="true" applyBorder="true" applyAlignment="true">
      <alignment horizontal="center" vertical="center"/>
    </xf>
    <xf numFmtId="169" fontId="186" fillId="35" borderId="139" xfId="33483" applyNumberFormat="true" applyFont="true" applyFill="true" applyBorder="true" applyAlignment="true">
      <alignment horizontal="center" vertical="center"/>
    </xf>
    <xf numFmtId="169" fontId="186" fillId="35" borderId="139" xfId="33486" applyNumberFormat="true" applyFont="true" applyFill="true" applyBorder="true" applyAlignment="true">
      <alignment horizontal="center" vertical="center"/>
    </xf>
    <xf numFmtId="169" fontId="186" fillId="35" borderId="143" xfId="33366" applyNumberFormat="true" applyFont="true" applyFill="true" applyBorder="true" applyAlignment="true">
      <alignment horizontal="center" vertical="center"/>
    </xf>
    <xf numFmtId="169" fontId="186" fillId="35" borderId="142" xfId="33480" applyNumberFormat="true" applyFont="true" applyFill="true" applyBorder="true" applyAlignment="true">
      <alignment horizontal="center" vertical="center"/>
    </xf>
    <xf numFmtId="169" fontId="186" fillId="35" borderId="143" xfId="33483" applyNumberFormat="true" applyFont="true" applyFill="true" applyBorder="true" applyAlignment="true">
      <alignment horizontal="center" vertical="center"/>
    </xf>
    <xf numFmtId="169" fontId="186" fillId="35" borderId="143" xfId="33486" applyNumberFormat="true" applyFont="true" applyFill="true" applyBorder="true" applyAlignment="true">
      <alignment horizontal="center" vertical="center"/>
    </xf>
    <xf numFmtId="169" fontId="186" fillId="35" borderId="109" xfId="33366" applyNumberFormat="true" applyFont="true" applyFill="true" applyBorder="true" applyAlignment="true">
      <alignment horizontal="center" vertical="center"/>
    </xf>
    <xf numFmtId="169" fontId="186" fillId="35" borderId="108" xfId="33480" applyNumberFormat="true" applyFont="true" applyFill="true" applyBorder="true" applyAlignment="true">
      <alignment horizontal="center" vertical="center"/>
    </xf>
    <xf numFmtId="169" fontId="186" fillId="35" borderId="109" xfId="33483" applyNumberFormat="true" applyFont="true" applyFill="true" applyBorder="true" applyAlignment="true">
      <alignment horizontal="center" vertical="center"/>
    </xf>
    <xf numFmtId="169" fontId="186" fillId="35" borderId="109" xfId="33486" applyNumberFormat="true" applyFont="true" applyFill="true" applyBorder="true" applyAlignment="true">
      <alignment horizontal="center" vertical="center"/>
    </xf>
    <xf numFmtId="0" fontId="117" fillId="3" borderId="10" xfId="40089" applyFont="true" applyBorder="true" applyAlignment="true">
      <alignment horizontal="center" vertical="center"/>
    </xf>
    <xf numFmtId="169" fontId="186" fillId="35" borderId="145" xfId="40072" applyNumberFormat="true" applyFont="true" applyFill="true" applyBorder="true" applyAlignment="true">
      <alignment horizontal="center" vertical="center"/>
    </xf>
    <xf numFmtId="169" fontId="186" fillId="35" borderId="148" xfId="40072" applyNumberFormat="true" applyFont="true" applyFill="true" applyBorder="true" applyAlignment="true">
      <alignment horizontal="center" vertical="center"/>
    </xf>
    <xf numFmtId="168" fontId="186" fillId="28" borderId="149" xfId="40077" applyNumberFormat="true" applyFont="true" applyFill="true" applyBorder="true" applyAlignment="true">
      <alignment horizontal="center" vertical="center"/>
    </xf>
    <xf numFmtId="168" fontId="186" fillId="28" borderId="135" xfId="40077" applyNumberFormat="true" applyFont="true" applyFill="true" applyBorder="true" applyAlignment="true">
      <alignment horizontal="center" vertical="center"/>
    </xf>
    <xf numFmtId="0" fontId="117" fillId="3" borderId="10" xfId="39969" applyFont="true" applyBorder="true" applyAlignment="true">
      <alignment horizontal="center" vertical="center"/>
    </xf>
    <xf numFmtId="0" fontId="153" fillId="3" borderId="10" xfId="39968" applyFont="true" applyBorder="true" applyAlignment="true">
      <alignment horizontal="center" vertical="center"/>
    </xf>
    <xf numFmtId="0" fontId="153" fillId="3" borderId="10" xfId="39970" applyFont="true" applyBorder="true" applyAlignment="true">
      <alignment horizontal="center" vertical="center"/>
    </xf>
    <xf numFmtId="0" fontId="117" fillId="3" borderId="10" xfId="40029" applyFont="true" applyBorder="true" applyAlignment="true">
      <alignment horizontal="center" vertical="center"/>
    </xf>
    <xf numFmtId="0" fontId="153" fillId="3" borderId="10" xfId="40028" applyFont="true" applyBorder="true" applyAlignment="true">
      <alignment horizontal="center" vertical="center"/>
    </xf>
    <xf numFmtId="0" fontId="153" fillId="3" borderId="10" xfId="40030" applyFont="true" applyBorder="true" applyAlignment="true">
      <alignment horizontal="center" vertical="center"/>
    </xf>
    <xf numFmtId="0" fontId="117" fillId="3" borderId="10" xfId="40149" applyFont="true" applyBorder="true" applyAlignment="true">
      <alignment horizontal="center" vertical="center"/>
    </xf>
    <xf numFmtId="0" fontId="153" fillId="3" borderId="10" xfId="40148" applyFont="true" applyBorder="true" applyAlignment="true">
      <alignment horizontal="center" vertical="center"/>
    </xf>
    <xf numFmtId="0" fontId="153" fillId="3" borderId="10" xfId="40150" applyFont="true" applyBorder="true" applyAlignment="true">
      <alignment horizontal="center" vertical="center"/>
    </xf>
    <xf numFmtId="0" fontId="117" fillId="3" borderId="10" xfId="40209" applyFont="true" applyBorder="true" applyAlignment="true">
      <alignment horizontal="center" vertical="center"/>
    </xf>
    <xf numFmtId="0" fontId="153" fillId="3" borderId="10" xfId="40208" applyFont="true" applyBorder="true" applyAlignment="true">
      <alignment horizontal="center" vertical="center"/>
    </xf>
    <xf numFmtId="0" fontId="153" fillId="3" borderId="10" xfId="40210" applyFont="true" applyBorder="true" applyAlignment="true">
      <alignment horizontal="center" vertical="center"/>
    </xf>
    <xf numFmtId="0" fontId="117" fillId="3" borderId="10" xfId="40269" applyFont="true" applyBorder="true" applyAlignment="true">
      <alignment horizontal="center" vertical="center"/>
    </xf>
    <xf numFmtId="0" fontId="153" fillId="3" borderId="10" xfId="40268" applyFont="true" applyBorder="true" applyAlignment="true">
      <alignment horizontal="center" vertical="center"/>
    </xf>
    <xf numFmtId="0" fontId="153" fillId="3" borderId="10" xfId="40270" applyFont="true" applyBorder="true" applyAlignment="true">
      <alignment horizontal="center" vertical="center"/>
    </xf>
    <xf numFmtId="0" fontId="117" fillId="3" borderId="10" xfId="40329" applyFont="true" applyBorder="true" applyAlignment="true">
      <alignment horizontal="center" vertical="center"/>
    </xf>
    <xf numFmtId="0" fontId="153" fillId="3" borderId="10" xfId="40328" applyFont="true" applyBorder="true" applyAlignment="true">
      <alignment horizontal="center" vertical="center"/>
    </xf>
    <xf numFmtId="0" fontId="153" fillId="3" borderId="10" xfId="40330" applyFont="true" applyBorder="true" applyAlignment="true">
      <alignment horizontal="center" vertical="center"/>
    </xf>
    <xf numFmtId="0" fontId="117" fillId="3" borderId="10" xfId="40397" applyFont="true" applyBorder="true" applyAlignment="true">
      <alignment horizontal="center" vertical="center"/>
    </xf>
    <xf numFmtId="0" fontId="153" fillId="3" borderId="10" xfId="40396" applyFont="true" applyBorder="true" applyAlignment="true">
      <alignment horizontal="center" vertical="center"/>
    </xf>
    <xf numFmtId="0" fontId="153" fillId="3" borderId="10" xfId="40398" applyFont="true" applyBorder="true" applyAlignment="true">
      <alignment horizontal="center" vertical="center"/>
    </xf>
    <xf numFmtId="0" fontId="186" fillId="3" borderId="10" xfId="45186" applyFont="true" applyBorder="true" applyAlignment="true">
      <alignment horizontal="center" vertical="center"/>
    </xf>
    <xf numFmtId="0" fontId="186" fillId="3" borderId="10" xfId="45216" applyFont="true" applyBorder="true" applyAlignment="true">
      <alignment horizontal="center" vertical="center"/>
    </xf>
    <xf numFmtId="0" fontId="186" fillId="3" borderId="10" xfId="45243" applyFont="true" applyBorder="true" applyAlignment="true">
      <alignment horizontal="center" vertical="center"/>
    </xf>
    <xf numFmtId="0" fontId="186" fillId="3" borderId="10" xfId="45273" applyFont="true" applyBorder="true" applyAlignment="true">
      <alignment horizontal="center" vertical="center"/>
    </xf>
    <xf numFmtId="0" fontId="186" fillId="3" borderId="10" xfId="45294" applyFont="true" applyBorder="true" applyAlignment="true">
      <alignment horizontal="center" vertical="center"/>
    </xf>
    <xf numFmtId="0" fontId="186" fillId="3" borderId="10" xfId="45336" applyFont="true" applyBorder="true" applyAlignment="true">
      <alignment horizontal="center" vertical="center"/>
    </xf>
    <xf numFmtId="170" fontId="157" fillId="27" borderId="150" xfId="19344" applyNumberFormat="true" applyFont="true" applyFill="true" applyBorder="true" applyAlignment="true">
      <alignment horizontal="center" vertical="center"/>
    </xf>
    <xf numFmtId="170" fontId="157" fillId="27" borderId="151" xfId="19344" applyNumberFormat="true" applyFont="true" applyFill="true" applyBorder="true" applyAlignment="true">
      <alignment horizontal="center" vertical="center"/>
    </xf>
    <xf numFmtId="0" fontId="153" fillId="3" borderId="10" xfId="45185" applyFont="true" applyBorder="true" applyAlignment="true">
      <alignment horizontal="center" vertical="center"/>
    </xf>
    <xf numFmtId="0" fontId="153" fillId="3" borderId="10" xfId="45187" applyFont="true" applyBorder="true" applyAlignment="true">
      <alignment horizontal="center" vertical="center"/>
    </xf>
    <xf numFmtId="0" fontId="153" fillId="3" borderId="10" xfId="45215" applyFont="true" applyBorder="true" applyAlignment="true">
      <alignment horizontal="center" vertical="center"/>
    </xf>
    <xf numFmtId="0" fontId="153" fillId="3" borderId="10" xfId="45217" applyFont="true" applyBorder="true" applyAlignment="true">
      <alignment horizontal="center" vertical="center"/>
    </xf>
    <xf numFmtId="0" fontId="153" fillId="3" borderId="10" xfId="45242" applyFont="true" applyBorder="true" applyAlignment="true">
      <alignment horizontal="center" vertical="center"/>
    </xf>
    <xf numFmtId="0" fontId="153" fillId="3" borderId="10" xfId="45244" applyFont="true" applyBorder="true" applyAlignment="true">
      <alignment horizontal="center" vertical="center"/>
    </xf>
    <xf numFmtId="0" fontId="153" fillId="3" borderId="10" xfId="45272" applyFont="true" applyBorder="true" applyAlignment="true">
      <alignment horizontal="center" vertical="center"/>
    </xf>
    <xf numFmtId="0" fontId="153" fillId="3" borderId="10" xfId="45274" applyFont="true" applyBorder="true" applyAlignment="true">
      <alignment horizontal="center" vertical="center"/>
    </xf>
    <xf numFmtId="0" fontId="153" fillId="3" borderId="10" xfId="45293" applyFont="true" applyBorder="true" applyAlignment="true">
      <alignment horizontal="center" vertical="center"/>
    </xf>
    <xf numFmtId="0" fontId="153" fillId="3" borderId="10" xfId="45295" applyFont="true" applyBorder="true" applyAlignment="true">
      <alignment horizontal="center" vertical="center"/>
    </xf>
    <xf numFmtId="0" fontId="153" fillId="3" borderId="10" xfId="45335" applyFont="true" applyBorder="true" applyAlignment="true">
      <alignment horizontal="center" vertical="center"/>
    </xf>
    <xf numFmtId="0" fontId="153" fillId="3" borderId="10" xfId="45337" applyFont="true" applyBorder="true" applyAlignment="true">
      <alignment horizontal="center" vertical="center"/>
    </xf>
    <xf numFmtId="169" fontId="152" fillId="35" borderId="108" xfId="45199" applyNumberFormat="true" applyFont="true" applyFill="true" applyBorder="true" applyAlignment="true">
      <alignment horizontal="center" vertical="center"/>
    </xf>
    <xf numFmtId="169" fontId="152" fillId="35" borderId="109" xfId="45205" applyNumberFormat="true" applyFont="true" applyFill="true" applyBorder="true" applyAlignment="true">
      <alignment horizontal="center" vertical="center"/>
    </xf>
    <xf numFmtId="169" fontId="152" fillId="35" borderId="110" xfId="45211" applyNumberFormat="true" applyFont="true" applyFill="true" applyBorder="true" applyAlignment="true">
      <alignment horizontal="center" vertical="center"/>
    </xf>
    <xf numFmtId="170" fontId="157" fillId="27" borderId="152" xfId="19344" applyNumberFormat="true" applyFont="true" applyFill="true" applyBorder="true" applyAlignment="true">
      <alignment horizontal="center" vertical="center"/>
    </xf>
    <xf numFmtId="169" fontId="152" fillId="35" borderId="108" xfId="45235" applyNumberFormat="true" applyFont="true" applyFill="true" applyBorder="true" applyAlignment="true">
      <alignment horizontal="center" vertical="center"/>
    </xf>
    <xf numFmtId="169" fontId="152" fillId="35" borderId="109" xfId="45235" applyNumberFormat="true" applyFont="true" applyFill="true" applyBorder="true" applyAlignment="true">
      <alignment horizontal="center" vertical="center"/>
    </xf>
    <xf numFmtId="169" fontId="152" fillId="35" borderId="109" xfId="45229" applyNumberFormat="true" applyFont="true" applyFill="true" applyBorder="true" applyAlignment="true">
      <alignment horizontal="center" vertical="center"/>
    </xf>
    <xf numFmtId="169" fontId="186" fillId="35" borderId="109" xfId="40058" applyNumberFormat="true" applyFont="true" applyFill="true" applyBorder="true" applyAlignment="true">
      <alignment horizontal="center" vertical="center"/>
    </xf>
    <xf numFmtId="169" fontId="186" fillId="35" borderId="123" xfId="40072" applyNumberFormat="true" applyFont="true" applyFill="true" applyBorder="true" applyAlignment="true">
      <alignment horizontal="center" vertical="center"/>
    </xf>
    <xf numFmtId="169" fontId="152" fillId="35" borderId="108" xfId="45256" applyNumberFormat="true" applyFont="true" applyFill="true" applyBorder="true" applyAlignment="true">
      <alignment horizontal="center" vertical="center"/>
    </xf>
    <xf numFmtId="169" fontId="152" fillId="35" borderId="109" xfId="45262" applyNumberFormat="true" applyFont="true" applyFill="true" applyBorder="true" applyAlignment="true">
      <alignment horizontal="center" vertical="center"/>
    </xf>
    <xf numFmtId="169" fontId="152" fillId="35" borderId="109" xfId="45268" applyNumberFormat="true" applyFont="true" applyFill="true" applyBorder="true" applyAlignment="true">
      <alignment horizontal="center" vertical="center"/>
    </xf>
    <xf numFmtId="168" fontId="152" fillId="35" borderId="109" xfId="19367" applyNumberFormat="true" applyFont="true" applyFill="true" applyBorder="true" applyAlignment="true">
      <alignment horizontal="center" vertical="center"/>
    </xf>
    <xf numFmtId="168" fontId="152" fillId="35" borderId="109" xfId="19371" applyNumberFormat="true" applyFont="true" applyFill="true" applyBorder="true" applyAlignment="true">
      <alignment horizontal="center" vertical="center"/>
    </xf>
    <xf numFmtId="169" fontId="186" fillId="35" borderId="108" xfId="45307" applyNumberFormat="true" applyFont="true" applyFill="true" applyBorder="true" applyAlignment="true">
      <alignment horizontal="center" vertical="center"/>
    </xf>
    <xf numFmtId="169" fontId="186" fillId="35" borderId="109" xfId="45313" applyNumberFormat="true" applyFont="true" applyFill="true" applyBorder="true" applyAlignment="true">
      <alignment horizontal="center" vertical="center"/>
    </xf>
    <xf numFmtId="169" fontId="152" fillId="35" borderId="109" xfId="45313" applyNumberFormat="true" applyFont="true" applyFill="true" applyBorder="true" applyAlignment="true">
      <alignment horizontal="center" vertical="center"/>
    </xf>
    <xf numFmtId="169" fontId="186" fillId="35" borderId="109" xfId="40238" applyNumberFormat="true" applyFont="true" applyFill="true" applyBorder="true" applyAlignment="true">
      <alignment horizontal="center" vertical="center"/>
    </xf>
    <xf numFmtId="169" fontId="117" fillId="35" borderId="109" xfId="40238" applyNumberFormat="true" applyFont="true" applyFill="true" applyBorder="true" applyAlignment="true">
      <alignment horizontal="center" vertical="center"/>
    </xf>
    <xf numFmtId="169" fontId="117" fillId="35" borderId="109" xfId="40250" applyNumberFormat="true" applyFont="true" applyFill="true" applyBorder="true" applyAlignment="true">
      <alignment horizontal="center" vertical="center"/>
    </xf>
    <xf numFmtId="0" fontId="153" fillId="35" borderId="109" xfId="45295" applyFont="true" applyFill="true" applyBorder="true" applyAlignment="true">
      <alignment horizontal="center" vertical="center" wrapText="true"/>
    </xf>
    <xf numFmtId="0" fontId="153" fillId="35" borderId="109" xfId="45301" applyFont="true" applyFill="true" applyBorder="true" applyAlignment="true">
      <alignment horizontal="center" vertical="center" wrapText="true"/>
    </xf>
    <xf numFmtId="168" fontId="152" fillId="35" borderId="109" xfId="45323" applyNumberFormat="true" applyFont="true" applyFill="true" applyBorder="true" applyAlignment="true">
      <alignment horizontal="center" vertical="center"/>
    </xf>
    <xf numFmtId="168" fontId="152" fillId="35" borderId="109" xfId="45327" applyNumberFormat="true" applyFont="true" applyFill="true" applyBorder="true" applyAlignment="true">
      <alignment horizontal="center" vertical="center"/>
    </xf>
    <xf numFmtId="168" fontId="152" fillId="35" borderId="109" xfId="45331" applyNumberFormat="true" applyFont="true" applyFill="true" applyBorder="true" applyAlignment="true">
      <alignment horizontal="center" vertical="center"/>
    </xf>
    <xf numFmtId="168" fontId="152" fillId="35" borderId="109" xfId="19398" applyNumberFormat="true" applyFont="true" applyFill="true" applyBorder="true" applyAlignment="true">
      <alignment horizontal="center" vertical="center" wrapText="true"/>
    </xf>
    <xf numFmtId="168" fontId="152" fillId="35" borderId="109" xfId="19402" applyNumberFormat="true" applyFont="true" applyFill="true" applyBorder="true" applyAlignment="true">
      <alignment horizontal="center" vertical="center" wrapText="true"/>
    </xf>
    <xf numFmtId="169" fontId="152" fillId="35" borderId="109" xfId="45319" applyNumberFormat="true" applyFont="true" applyFill="true" applyBorder="true" applyAlignment="true">
      <alignment horizontal="center" vertical="center"/>
    </xf>
    <xf numFmtId="0" fontId="153" fillId="35" borderId="109" xfId="45337" applyFont="true" applyFill="true" applyBorder="true" applyAlignment="true">
      <alignment horizontal="center" vertical="center" wrapText="true"/>
    </xf>
    <xf numFmtId="0" fontId="153" fillId="35" borderId="109" xfId="45343" applyFont="true" applyFill="true" applyBorder="true" applyAlignment="true">
      <alignment horizontal="center" vertical="center" wrapText="true"/>
    </xf>
    <xf numFmtId="169" fontId="186" fillId="0" borderId="10" xfId="40058" applyNumberFormat="true" applyFont="true" applyFill="true" applyBorder="true" applyAlignment="true">
      <alignment horizontal="center" vertical="center"/>
    </xf>
    <xf numFmtId="169" fontId="186" fillId="0" borderId="10" xfId="40060" applyNumberFormat="true" applyFont="true" applyFill="true" applyBorder="true" applyAlignment="true">
      <alignment horizontal="center" vertical="center"/>
    </xf>
    <xf numFmtId="169" fontId="186" fillId="0" borderId="10" xfId="40072" applyNumberFormat="true" applyFont="true" applyFill="true" applyBorder="true" applyAlignment="true">
      <alignment horizontal="center" vertical="center"/>
    </xf>
    <xf numFmtId="169" fontId="186" fillId="0" borderId="10" xfId="40238" applyNumberFormat="true" applyFont="true" applyFill="true" applyBorder="true" applyAlignment="true">
      <alignment horizontal="center" vertical="center"/>
    </xf>
    <xf numFmtId="169" fontId="186" fillId="0" borderId="10" xfId="40240" applyNumberFormat="true" applyFont="true" applyFill="true" applyBorder="true" applyAlignment="true">
      <alignment horizontal="center" vertical="center"/>
    </xf>
    <xf numFmtId="169" fontId="117" fillId="0" borderId="10" xfId="40238" applyNumberFormat="true" applyFont="true" applyFill="true" applyBorder="true" applyAlignment="true">
      <alignment horizontal="center" vertical="center"/>
    </xf>
    <xf numFmtId="169" fontId="117" fillId="0" borderId="10" xfId="40240" applyNumberFormat="true" applyFont="true" applyFill="true" applyBorder="true" applyAlignment="true">
      <alignment horizontal="center" vertical="center"/>
    </xf>
    <xf numFmtId="169" fontId="117" fillId="0" borderId="10" xfId="40250" applyNumberFormat="true" applyFont="true" applyFill="true" applyBorder="true" applyAlignment="true">
      <alignment horizontal="center" vertical="center"/>
    </xf>
    <xf numFmtId="169" fontId="117" fillId="0" borderId="10" xfId="40252" applyNumberFormat="true" applyFont="true" applyFill="true" applyBorder="true" applyAlignment="true">
      <alignment horizontal="center" vertical="center"/>
    </xf>
    <xf numFmtId="0" fontId="153" fillId="3" borderId="55" xfId="39980" applyFont="true" applyBorder="true" applyAlignment="true">
      <alignment horizontal="center" vertical="center" wrapText="true"/>
    </xf>
    <xf numFmtId="168" fontId="186" fillId="28" borderId="62" xfId="39992" applyNumberFormat="true" applyFont="true" applyFill="true" applyBorder="true" applyAlignment="true">
      <alignment horizontal="center" vertical="center"/>
    </xf>
    <xf numFmtId="168" fontId="186" fillId="28" borderId="64" xfId="40004" applyNumberFormat="true" applyFont="true" applyFill="true" applyBorder="true" applyAlignment="true">
      <alignment horizontal="center" vertical="center"/>
    </xf>
    <xf numFmtId="168" fontId="186" fillId="28" borderId="87" xfId="40016" applyNumberFormat="true" applyFont="true" applyFill="true" applyBorder="true" applyAlignment="true">
      <alignment horizontal="center" vertical="center"/>
    </xf>
    <xf numFmtId="0" fontId="153" fillId="3" borderId="55" xfId="40040" applyFont="true" applyBorder="true" applyAlignment="true">
      <alignment horizontal="center" vertical="center" wrapText="true"/>
    </xf>
    <xf numFmtId="168" fontId="186" fillId="28" borderId="62" xfId="40052" applyNumberFormat="true" applyFont="true" applyFill="true" applyBorder="true" applyAlignment="true">
      <alignment horizontal="center" vertical="center"/>
    </xf>
    <xf numFmtId="168" fontId="186" fillId="28" borderId="64" xfId="40064" applyNumberFormat="true" applyFont="true" applyFill="true" applyBorder="true" applyAlignment="true">
      <alignment horizontal="center" vertical="center"/>
    </xf>
    <xf numFmtId="0" fontId="153" fillId="3" borderId="55" xfId="40100" applyFont="true" applyBorder="true" applyAlignment="true">
      <alignment horizontal="center" vertical="center" wrapText="true"/>
    </xf>
    <xf numFmtId="168" fontId="152" fillId="28" borderId="62" xfId="40112" applyNumberFormat="true" applyFont="true" applyFill="true" applyBorder="true" applyAlignment="true">
      <alignment horizontal="center" vertical="center"/>
    </xf>
    <xf numFmtId="168" fontId="152" fillId="28" borderId="64" xfId="40124" applyNumberFormat="true" applyFont="true" applyFill="true" applyBorder="true" applyAlignment="true">
      <alignment horizontal="center" vertical="center"/>
    </xf>
    <xf numFmtId="168" fontId="152" fillId="28" borderId="87" xfId="40124" applyNumberFormat="true" applyFont="true" applyFill="true" applyBorder="true" applyAlignment="true">
      <alignment horizontal="center" vertical="center"/>
    </xf>
    <xf numFmtId="0" fontId="153" fillId="3" borderId="55" xfId="40160" applyFont="true" applyBorder="true" applyAlignment="true">
      <alignment horizontal="center" vertical="center" wrapText="true"/>
    </xf>
    <xf numFmtId="168" fontId="186" fillId="28" borderId="62" xfId="40172" applyNumberFormat="true" applyFont="true" applyFill="true" applyBorder="true" applyAlignment="true">
      <alignment horizontal="center" vertical="center"/>
    </xf>
    <xf numFmtId="168" fontId="186" fillId="28" borderId="64" xfId="40184" applyNumberFormat="true" applyFont="true" applyFill="true" applyBorder="true" applyAlignment="true">
      <alignment horizontal="center" vertical="center"/>
    </xf>
    <xf numFmtId="168" fontId="186" fillId="28" borderId="87" xfId="40196" applyNumberFormat="true" applyFont="true" applyFill="true" applyBorder="true" applyAlignment="true">
      <alignment horizontal="center" vertical="center"/>
    </xf>
    <xf numFmtId="0" fontId="153" fillId="3" borderId="55" xfId="40220" applyFont="true" applyBorder="true" applyAlignment="true">
      <alignment horizontal="center" vertical="center" wrapText="true"/>
    </xf>
    <xf numFmtId="168" fontId="186" fillId="28" borderId="62" xfId="40232" applyNumberFormat="true" applyFont="true" applyFill="true" applyBorder="true" applyAlignment="true">
      <alignment horizontal="center" vertical="center"/>
    </xf>
    <xf numFmtId="168" fontId="186" fillId="28" borderId="64" xfId="40244" applyNumberFormat="true" applyFont="true" applyFill="true" applyBorder="true" applyAlignment="true">
      <alignment horizontal="center" vertical="center"/>
    </xf>
    <xf numFmtId="168" fontId="186" fillId="28" borderId="64" xfId="40256" applyNumberFormat="true" applyFont="true" applyFill="true" applyBorder="true" applyAlignment="true">
      <alignment horizontal="center" vertical="center"/>
    </xf>
    <xf numFmtId="168" fontId="152" fillId="28" borderId="73" xfId="40244" applyNumberFormat="true" applyFont="true" applyFill="true" applyBorder="true" applyAlignment="true">
      <alignment horizontal="center" vertical="center"/>
    </xf>
    <xf numFmtId="168" fontId="152" fillId="28" borderId="64" xfId="40244" applyNumberFormat="true" applyFont="true" applyFill="true" applyBorder="true" applyAlignment="true">
      <alignment horizontal="center" vertical="center"/>
    </xf>
    <xf numFmtId="168" fontId="152" fillId="28" borderId="87" xfId="40244" applyNumberFormat="true" applyFont="true" applyFill="true" applyBorder="true" applyAlignment="true">
      <alignment horizontal="center" vertical="center"/>
    </xf>
    <xf numFmtId="0" fontId="153" fillId="3" borderId="55" xfId="40280" applyFont="true" applyBorder="true" applyAlignment="true">
      <alignment horizontal="center" vertical="center" wrapText="true"/>
    </xf>
    <xf numFmtId="168" fontId="186" fillId="28" borderId="62" xfId="40292" applyNumberFormat="true" applyFont="true" applyFill="true" applyBorder="true" applyAlignment="true">
      <alignment horizontal="center" vertical="center"/>
    </xf>
    <xf numFmtId="168" fontId="186" fillId="28" borderId="64" xfId="40304" applyNumberFormat="true" applyFont="true" applyFill="true" applyBorder="true" applyAlignment="true">
      <alignment horizontal="center" vertical="center"/>
    </xf>
    <xf numFmtId="168" fontId="152" fillId="28" borderId="64" xfId="40304" applyNumberFormat="true" applyFont="true" applyFill="true" applyBorder="true" applyAlignment="true">
      <alignment horizontal="center" vertical="center"/>
    </xf>
    <xf numFmtId="168" fontId="152" fillId="28" borderId="87" xfId="40304" applyNumberFormat="true" applyFont="true" applyFill="true" applyBorder="true" applyAlignment="true">
      <alignment horizontal="center" vertical="center"/>
    </xf>
    <xf numFmtId="0" fontId="153" fillId="3" borderId="55" xfId="40340" applyFont="true" applyBorder="true" applyAlignment="true">
      <alignment horizontal="center" vertical="center" wrapText="true"/>
    </xf>
    <xf numFmtId="168" fontId="186" fillId="28" borderId="62" xfId="40534" applyNumberFormat="true" applyFont="true" applyFill="true" applyBorder="true" applyAlignment="true">
      <alignment horizontal="center" vertical="center"/>
    </xf>
    <xf numFmtId="168" fontId="186" fillId="28" borderId="64" xfId="40540" applyNumberFormat="true" applyFont="true" applyFill="true" applyBorder="true" applyAlignment="true">
      <alignment horizontal="center" vertical="center"/>
    </xf>
    <xf numFmtId="168" fontId="186" fillId="28" borderId="87" xfId="40546" applyNumberFormat="true" applyFont="true" applyFill="true" applyBorder="true" applyAlignment="true">
      <alignment horizontal="center" vertical="center"/>
    </xf>
    <xf numFmtId="0" fontId="153" fillId="3" borderId="55" xfId="40408" applyFont="true" applyBorder="true" applyAlignment="true">
      <alignment horizontal="center" vertical="center" wrapText="true"/>
    </xf>
    <xf numFmtId="168" fontId="186" fillId="28" borderId="62" xfId="40420" applyNumberFormat="true" applyFont="true" applyFill="true" applyBorder="true" applyAlignment="true">
      <alignment horizontal="center" vertical="center"/>
    </xf>
    <xf numFmtId="168" fontId="186" fillId="28" borderId="64" xfId="40432" applyNumberFormat="true" applyFont="true" applyFill="true" applyBorder="true" applyAlignment="true">
      <alignment horizontal="center" vertical="center"/>
    </xf>
    <xf numFmtId="168" fontId="186" fillId="28" borderId="87" xfId="40444" applyNumberFormat="true" applyFont="true" applyFill="true" applyBorder="true" applyAlignment="true">
      <alignment horizontal="center" vertical="center"/>
    </xf>
    <xf numFmtId="0" fontId="153" fillId="0" borderId="10" xfId="39968" applyFont="true" applyFill="true" applyBorder="true" applyAlignment="true">
      <alignment horizontal="center" vertical="center"/>
    </xf>
    <xf numFmtId="0" fontId="153" fillId="0" borderId="10" xfId="39970" applyFont="true" applyFill="true" applyBorder="true" applyAlignment="true">
      <alignment horizontal="center" vertical="center"/>
    </xf>
    <xf numFmtId="0" fontId="153" fillId="0" borderId="10" xfId="39980" applyFont="true" applyFill="true" applyBorder="true" applyAlignment="true">
      <alignment horizontal="center" vertical="center" wrapText="true"/>
    </xf>
    <xf numFmtId="0" fontId="153" fillId="0" borderId="10" xfId="39982" applyFont="true" applyFill="true" applyBorder="true" applyAlignment="true">
      <alignment horizontal="center" vertical="center" wrapText="true"/>
    </xf>
    <xf numFmtId="168" fontId="186" fillId="0" borderId="10" xfId="39992" applyNumberFormat="true" applyFont="true" applyFill="true" applyBorder="true" applyAlignment="true">
      <alignment horizontal="center" vertical="center"/>
    </xf>
    <xf numFmtId="168" fontId="186" fillId="0" borderId="10" xfId="39994" applyNumberFormat="true" applyFont="true" applyFill="true" applyBorder="true" applyAlignment="true">
      <alignment horizontal="center" vertical="center"/>
    </xf>
    <xf numFmtId="168" fontId="186" fillId="0" borderId="10" xfId="40004" applyNumberFormat="true" applyFont="true" applyFill="true" applyBorder="true" applyAlignment="true">
      <alignment horizontal="center" vertical="center"/>
    </xf>
    <xf numFmtId="168" fontId="186" fillId="0" borderId="10" xfId="40006" applyNumberFormat="true" applyFont="true" applyFill="true" applyBorder="true" applyAlignment="true">
      <alignment horizontal="center" vertical="center"/>
    </xf>
    <xf numFmtId="168" fontId="186" fillId="0" borderId="10" xfId="40016" applyNumberFormat="true" applyFont="true" applyFill="true" applyBorder="true" applyAlignment="true">
      <alignment horizontal="center" vertical="center"/>
    </xf>
    <xf numFmtId="168" fontId="186" fillId="0" borderId="10" xfId="40018" applyNumberFormat="true" applyFont="true" applyFill="true" applyBorder="true" applyAlignment="true">
      <alignment horizontal="center" vertical="center"/>
    </xf>
    <xf numFmtId="0" fontId="153" fillId="0" borderId="10" xfId="40028" applyFont="true" applyFill="true" applyBorder="true" applyAlignment="true">
      <alignment horizontal="center" vertical="center"/>
    </xf>
    <xf numFmtId="0" fontId="153" fillId="0" borderId="10" xfId="40030" applyFont="true" applyFill="true" applyBorder="true" applyAlignment="true">
      <alignment horizontal="center" vertical="center"/>
    </xf>
    <xf numFmtId="0" fontId="153" fillId="0" borderId="10" xfId="40040" applyFont="true" applyFill="true" applyBorder="true" applyAlignment="true">
      <alignment horizontal="center" vertical="center" wrapText="true"/>
    </xf>
    <xf numFmtId="0" fontId="153" fillId="0" borderId="10" xfId="40042" applyFont="true" applyFill="true" applyBorder="true" applyAlignment="true">
      <alignment horizontal="center" vertical="center" wrapText="true"/>
    </xf>
    <xf numFmtId="168" fontId="186" fillId="0" borderId="10" xfId="40052" applyNumberFormat="true" applyFont="true" applyFill="true" applyBorder="true" applyAlignment="true">
      <alignment horizontal="center" vertical="center"/>
    </xf>
    <xf numFmtId="168" fontId="186" fillId="0" borderId="10" xfId="40054" applyNumberFormat="true" applyFont="true" applyFill="true" applyBorder="true" applyAlignment="true">
      <alignment horizontal="center" vertical="center"/>
    </xf>
    <xf numFmtId="168" fontId="186" fillId="0" borderId="10" xfId="40064" applyNumberFormat="true" applyFont="true" applyFill="true" applyBorder="true" applyAlignment="true">
      <alignment horizontal="center" vertical="center"/>
    </xf>
    <xf numFmtId="168" fontId="186" fillId="0" borderId="10" xfId="40066" applyNumberFormat="true" applyFont="true" applyFill="true" applyBorder="true" applyAlignment="true">
      <alignment horizontal="center" vertical="center"/>
    </xf>
    <xf numFmtId="168" fontId="186" fillId="0" borderId="10" xfId="40077" applyNumberFormat="true" applyFont="true" applyFill="true" applyBorder="true" applyAlignment="true">
      <alignment horizontal="center" vertical="center"/>
    </xf>
    <xf numFmtId="168" fontId="186" fillId="0" borderId="10" xfId="40078" applyNumberFormat="true" applyFont="true" applyFill="true" applyBorder="true" applyAlignment="true">
      <alignment horizontal="center" vertical="center"/>
    </xf>
    <xf numFmtId="0" fontId="153" fillId="0" borderId="10" xfId="40088" applyFont="true" applyFill="true" applyBorder="true" applyAlignment="true">
      <alignment horizontal="center" vertical="center"/>
    </xf>
    <xf numFmtId="0" fontId="153" fillId="0" borderId="10" xfId="40090" applyFont="true" applyFill="true" applyBorder="true" applyAlignment="true">
      <alignment horizontal="center" vertical="center"/>
    </xf>
    <xf numFmtId="0" fontId="153" fillId="0" borderId="10" xfId="40100" applyFont="true" applyFill="true" applyBorder="true" applyAlignment="true">
      <alignment horizontal="center" vertical="center" wrapText="true"/>
    </xf>
    <xf numFmtId="0" fontId="153" fillId="0" borderId="10" xfId="40102" applyFont="true" applyFill="true" applyBorder="true" applyAlignment="true">
      <alignment horizontal="center" vertical="center" wrapText="true"/>
    </xf>
    <xf numFmtId="168" fontId="152" fillId="0" borderId="10" xfId="40112" applyNumberFormat="true" applyFont="true" applyFill="true" applyBorder="true" applyAlignment="true">
      <alignment horizontal="center" vertical="center"/>
    </xf>
    <xf numFmtId="168" fontId="152" fillId="0" borderId="10" xfId="40114" applyNumberFormat="true" applyFont="true" applyFill="true" applyBorder="true" applyAlignment="true">
      <alignment horizontal="center" vertical="center"/>
    </xf>
    <xf numFmtId="168" fontId="152" fillId="0" borderId="10" xfId="40124" applyNumberFormat="true" applyFont="true" applyFill="true" applyBorder="true" applyAlignment="true">
      <alignment horizontal="center" vertical="center"/>
    </xf>
    <xf numFmtId="168" fontId="152" fillId="0" borderId="10" xfId="40126" applyNumberFormat="true" applyFont="true" applyFill="true" applyBorder="true" applyAlignment="true">
      <alignment horizontal="center" vertical="center"/>
    </xf>
    <xf numFmtId="0" fontId="153" fillId="0" borderId="10" xfId="40148" applyFont="true" applyFill="true" applyBorder="true" applyAlignment="true">
      <alignment horizontal="center" vertical="center"/>
    </xf>
    <xf numFmtId="0" fontId="153" fillId="0" borderId="10" xfId="40150" applyFont="true" applyFill="true" applyBorder="true" applyAlignment="true">
      <alignment horizontal="center" vertical="center"/>
    </xf>
    <xf numFmtId="0" fontId="153" fillId="0" borderId="10" xfId="40160" applyFont="true" applyFill="true" applyBorder="true" applyAlignment="true">
      <alignment horizontal="center" vertical="center" wrapText="true"/>
    </xf>
    <xf numFmtId="0" fontId="153" fillId="0" borderId="10" xfId="40162" applyFont="true" applyFill="true" applyBorder="true" applyAlignment="true">
      <alignment horizontal="center" vertical="center" wrapText="true"/>
    </xf>
    <xf numFmtId="168" fontId="186" fillId="0" borderId="10" xfId="40172" applyNumberFormat="true" applyFont="true" applyFill="true" applyBorder="true" applyAlignment="true">
      <alignment horizontal="center" vertical="center"/>
    </xf>
    <xf numFmtId="168" fontId="186" fillId="0" borderId="10" xfId="40174" applyNumberFormat="true" applyFont="true" applyFill="true" applyBorder="true" applyAlignment="true">
      <alignment horizontal="center" vertical="center"/>
    </xf>
    <xf numFmtId="168" fontId="186" fillId="0" borderId="10" xfId="40184" applyNumberFormat="true" applyFont="true" applyFill="true" applyBorder="true" applyAlignment="true">
      <alignment horizontal="center" vertical="center"/>
    </xf>
    <xf numFmtId="168" fontId="186" fillId="0" borderId="10" xfId="40186" applyNumberFormat="true" applyFont="true" applyFill="true" applyBorder="true" applyAlignment="true">
      <alignment horizontal="center" vertical="center"/>
    </xf>
    <xf numFmtId="168" fontId="186" fillId="0" borderId="10" xfId="40196" applyNumberFormat="true" applyFont="true" applyFill="true" applyBorder="true" applyAlignment="true">
      <alignment horizontal="center" vertical="center"/>
    </xf>
    <xf numFmtId="168" fontId="186" fillId="0" borderId="10" xfId="40198" applyNumberFormat="true" applyFont="true" applyFill="true" applyBorder="true" applyAlignment="true">
      <alignment horizontal="center" vertical="center"/>
    </xf>
    <xf numFmtId="0" fontId="153" fillId="0" borderId="10" xfId="40208" applyFont="true" applyFill="true" applyBorder="true" applyAlignment="true">
      <alignment horizontal="center" vertical="center"/>
    </xf>
    <xf numFmtId="0" fontId="153" fillId="0" borderId="10" xfId="40210" applyFont="true" applyFill="true" applyBorder="true" applyAlignment="true">
      <alignment horizontal="center" vertical="center"/>
    </xf>
    <xf numFmtId="0" fontId="153" fillId="0" borderId="10" xfId="40220" applyFont="true" applyFill="true" applyBorder="true" applyAlignment="true">
      <alignment horizontal="center" vertical="center" wrapText="true"/>
    </xf>
    <xf numFmtId="0" fontId="153" fillId="0" borderId="10" xfId="40222" applyFont="true" applyFill="true" applyBorder="true" applyAlignment="true">
      <alignment horizontal="center" vertical="center" wrapText="true"/>
    </xf>
    <xf numFmtId="168" fontId="186" fillId="0" borderId="10" xfId="40232" applyNumberFormat="true" applyFont="true" applyFill="true" applyBorder="true" applyAlignment="true">
      <alignment horizontal="center" vertical="center"/>
    </xf>
    <xf numFmtId="168" fontId="186" fillId="0" borderId="10" xfId="40234" applyNumberFormat="true" applyFont="true" applyFill="true" applyBorder="true" applyAlignment="true">
      <alignment horizontal="center" vertical="center"/>
    </xf>
    <xf numFmtId="168" fontId="186" fillId="0" borderId="10" xfId="40244" applyNumberFormat="true" applyFont="true" applyFill="true" applyBorder="true" applyAlignment="true">
      <alignment horizontal="center" vertical="center"/>
    </xf>
    <xf numFmtId="168" fontId="186" fillId="0" borderId="10" xfId="40246" applyNumberFormat="true" applyFont="true" applyFill="true" applyBorder="true" applyAlignment="true">
      <alignment horizontal="center" vertical="center"/>
    </xf>
    <xf numFmtId="168" fontId="186" fillId="0" borderId="10" xfId="40256" applyNumberFormat="true" applyFont="true" applyFill="true" applyBorder="true" applyAlignment="true">
      <alignment horizontal="center" vertical="center"/>
    </xf>
    <xf numFmtId="168" fontId="186" fillId="0" borderId="10" xfId="40258" applyNumberFormat="true" applyFont="true" applyFill="true" applyBorder="true" applyAlignment="true">
      <alignment horizontal="center" vertical="center"/>
    </xf>
    <xf numFmtId="168" fontId="152" fillId="0" borderId="10" xfId="40244" applyNumberFormat="true" applyFont="true" applyFill="true" applyBorder="true" applyAlignment="true">
      <alignment horizontal="center" vertical="center"/>
    </xf>
    <xf numFmtId="168" fontId="152" fillId="0" borderId="10" xfId="40246" applyNumberFormat="true" applyFont="true" applyFill="true" applyBorder="true" applyAlignment="true">
      <alignment horizontal="center" vertical="center"/>
    </xf>
    <xf numFmtId="0" fontId="153" fillId="0" borderId="10" xfId="40268" applyFont="true" applyFill="true" applyBorder="true" applyAlignment="true">
      <alignment horizontal="center" vertical="center"/>
    </xf>
    <xf numFmtId="0" fontId="153" fillId="0" borderId="10" xfId="40270" applyFont="true" applyFill="true" applyBorder="true" applyAlignment="true">
      <alignment horizontal="center" vertical="center"/>
    </xf>
    <xf numFmtId="0" fontId="153" fillId="0" borderId="10" xfId="40280" applyFont="true" applyFill="true" applyBorder="true" applyAlignment="true">
      <alignment horizontal="center" vertical="center" wrapText="true"/>
    </xf>
    <xf numFmtId="0" fontId="153" fillId="0" borderId="10" xfId="40282" applyFont="true" applyFill="true" applyBorder="true" applyAlignment="true">
      <alignment horizontal="center" vertical="center" wrapText="true"/>
    </xf>
    <xf numFmtId="168" fontId="117" fillId="0" borderId="10" xfId="40292" applyNumberFormat="true" applyFont="true" applyFill="true" applyBorder="true" applyAlignment="true">
      <alignment horizontal="center" vertical="center"/>
    </xf>
    <xf numFmtId="168" fontId="117" fillId="0" borderId="10" xfId="40294" applyNumberFormat="true" applyFont="true" applyFill="true" applyBorder="true" applyAlignment="true">
      <alignment horizontal="center" vertical="center"/>
    </xf>
    <xf numFmtId="168" fontId="186" fillId="0" borderId="10" xfId="40294" applyNumberFormat="true" applyFont="true" applyFill="true" applyBorder="true" applyAlignment="true">
      <alignment horizontal="center" vertical="center"/>
    </xf>
    <xf numFmtId="168" fontId="117" fillId="0" borderId="10" xfId="40304" applyNumberFormat="true" applyFont="true" applyFill="true" applyBorder="true" applyAlignment="true">
      <alignment horizontal="center" vertical="center"/>
    </xf>
    <xf numFmtId="168" fontId="117" fillId="0" borderId="10" xfId="40306" applyNumberFormat="true" applyFont="true" applyFill="true" applyBorder="true" applyAlignment="true">
      <alignment horizontal="center" vertical="center"/>
    </xf>
    <xf numFmtId="168" fontId="186" fillId="0" borderId="10" xfId="40306" applyNumberFormat="true" applyFont="true" applyFill="true" applyBorder="true" applyAlignment="true">
      <alignment horizontal="center" vertical="center"/>
    </xf>
    <xf numFmtId="168" fontId="186" fillId="0" borderId="10" xfId="40304" applyNumberFormat="true" applyFont="true" applyFill="true" applyBorder="true" applyAlignment="true">
      <alignment horizontal="center" vertical="center"/>
    </xf>
    <xf numFmtId="168" fontId="152" fillId="0" borderId="10" xfId="40304" applyNumberFormat="true" applyFont="true" applyFill="true" applyBorder="true" applyAlignment="true">
      <alignment horizontal="center" vertical="center"/>
    </xf>
    <xf numFmtId="168" fontId="152" fillId="0" borderId="10" xfId="40306" applyNumberFormat="true" applyFont="true" applyFill="true" applyBorder="true" applyAlignment="true">
      <alignment horizontal="center" vertical="center"/>
    </xf>
    <xf numFmtId="0" fontId="153" fillId="0" borderId="10" xfId="40328" applyFont="true" applyFill="true" applyBorder="true" applyAlignment="true">
      <alignment horizontal="center" vertical="center"/>
    </xf>
    <xf numFmtId="0" fontId="153" fillId="0" borderId="10" xfId="40330" applyFont="true" applyFill="true" applyBorder="true" applyAlignment="true">
      <alignment horizontal="center" vertical="center"/>
    </xf>
    <xf numFmtId="0" fontId="153" fillId="0" borderId="10" xfId="40340" applyFont="true" applyFill="true" applyBorder="true" applyAlignment="true">
      <alignment horizontal="center" vertical="center" wrapText="true"/>
    </xf>
    <xf numFmtId="0" fontId="153" fillId="0" borderId="10" xfId="40342" applyFont="true" applyFill="true" applyBorder="true" applyAlignment="true">
      <alignment horizontal="center" vertical="center" wrapText="true"/>
    </xf>
    <xf numFmtId="168" fontId="186" fillId="0" borderId="10" xfId="40534" applyNumberFormat="true" applyFont="true" applyFill="true" applyBorder="true" applyAlignment="true">
      <alignment horizontal="center" vertical="center"/>
    </xf>
    <xf numFmtId="168" fontId="186" fillId="0" borderId="10" xfId="40536" applyNumberFormat="true" applyFont="true" applyFill="true" applyBorder="true" applyAlignment="true">
      <alignment horizontal="center" vertical="center"/>
    </xf>
    <xf numFmtId="168" fontId="186" fillId="0" borderId="10" xfId="40540" applyNumberFormat="true" applyFont="true" applyFill="true" applyBorder="true" applyAlignment="true">
      <alignment horizontal="center" vertical="center"/>
    </xf>
    <xf numFmtId="168" fontId="186" fillId="0" borderId="10" xfId="40542" applyNumberFormat="true" applyFont="true" applyFill="true" applyBorder="true" applyAlignment="true">
      <alignment horizontal="center" vertical="center"/>
    </xf>
    <xf numFmtId="168" fontId="186" fillId="0" borderId="10" xfId="40539" applyNumberFormat="true" applyFont="true" applyFill="true" applyBorder="true" applyAlignment="true">
      <alignment horizontal="center" vertical="center"/>
    </xf>
    <xf numFmtId="168" fontId="186" fillId="0" borderId="10" xfId="40546" applyNumberFormat="true" applyFont="true" applyFill="true" applyBorder="true" applyAlignment="true">
      <alignment horizontal="center" vertical="center"/>
    </xf>
    <xf numFmtId="168" fontId="186" fillId="0" borderId="10" xfId="40548" applyNumberFormat="true" applyFont="true" applyFill="true" applyBorder="true" applyAlignment="true">
      <alignment horizontal="center" vertical="center"/>
    </xf>
    <xf numFmtId="0" fontId="153" fillId="0" borderId="10" xfId="40396" applyFont="true" applyFill="true" applyBorder="true" applyAlignment="true">
      <alignment horizontal="center" vertical="center"/>
    </xf>
    <xf numFmtId="0" fontId="153" fillId="0" borderId="10" xfId="40398" applyFont="true" applyFill="true" applyBorder="true" applyAlignment="true">
      <alignment horizontal="center" vertical="center"/>
    </xf>
    <xf numFmtId="0" fontId="153" fillId="0" borderId="10" xfId="40408" applyFont="true" applyFill="true" applyBorder="true" applyAlignment="true">
      <alignment horizontal="center" vertical="center" wrapText="true"/>
    </xf>
    <xf numFmtId="0" fontId="153" fillId="0" borderId="10" xfId="40410" applyFont="true" applyFill="true" applyBorder="true" applyAlignment="true">
      <alignment horizontal="center" vertical="center" wrapText="true"/>
    </xf>
    <xf numFmtId="168" fontId="186" fillId="0" borderId="10" xfId="40420" applyNumberFormat="true" applyFont="true" applyFill="true" applyBorder="true" applyAlignment="true">
      <alignment horizontal="center" vertical="center"/>
    </xf>
    <xf numFmtId="168" fontId="186" fillId="0" borderId="10" xfId="40422" applyNumberFormat="true" applyFont="true" applyFill="true" applyBorder="true" applyAlignment="true">
      <alignment horizontal="center" vertical="center"/>
    </xf>
    <xf numFmtId="168" fontId="186" fillId="0" borderId="10" xfId="40432" applyNumberFormat="true" applyFont="true" applyFill="true" applyBorder="true" applyAlignment="true">
      <alignment horizontal="center" vertical="center"/>
    </xf>
    <xf numFmtId="168" fontId="186" fillId="0" borderId="10" xfId="40434" applyNumberFormat="true" applyFont="true" applyFill="true" applyBorder="true" applyAlignment="true">
      <alignment horizontal="center" vertical="center"/>
    </xf>
    <xf numFmtId="168" fontId="186" fillId="0" borderId="10" xfId="40444" applyNumberFormat="true" applyFont="true" applyFill="true" applyBorder="true" applyAlignment="true">
      <alignment horizontal="center" vertical="center"/>
    </xf>
    <xf numFmtId="168" fontId="186" fillId="0" borderId="10" xfId="40446" applyNumberFormat="true" applyFont="true" applyFill="true" applyBorder="true" applyAlignment="true">
      <alignment horizontal="center" vertical="center"/>
    </xf>
    <xf numFmtId="0" fontId="186" fillId="3" borderId="10" xfId="45429" applyFont="true" applyBorder="true" applyAlignment="true">
      <alignment horizontal="center" vertical="center"/>
    </xf>
    <xf numFmtId="0" fontId="186" fillId="3" borderId="10" xfId="45456" applyFont="true" applyBorder="true" applyAlignment="true">
      <alignment horizontal="center" vertical="center"/>
    </xf>
    <xf numFmtId="0" fontId="186" fillId="3" borderId="10" xfId="45483" applyFont="true" applyBorder="true" applyAlignment="true">
      <alignment horizontal="center" vertical="center"/>
    </xf>
    <xf numFmtId="0" fontId="186" fillId="3" borderId="10" xfId="45513" applyFont="true" applyBorder="true" applyAlignment="true">
      <alignment horizontal="center" vertical="center"/>
    </xf>
    <xf numFmtId="0" fontId="186" fillId="3" borderId="10" xfId="45534" applyFont="true" applyBorder="true" applyAlignment="true">
      <alignment horizontal="center" vertical="center"/>
    </xf>
    <xf numFmtId="0" fontId="186" fillId="3" borderId="10" xfId="45576" applyFont="true" applyBorder="true" applyAlignment="true">
      <alignment horizontal="center" vertical="center"/>
    </xf>
    <xf numFmtId="0" fontId="153" fillId="3" borderId="10" xfId="45428" applyFont="true" applyBorder="true" applyAlignment="true">
      <alignment horizontal="center" vertical="center"/>
    </xf>
    <xf numFmtId="0" fontId="153" fillId="3" borderId="10" xfId="45430" applyFont="true" applyBorder="true" applyAlignment="true">
      <alignment horizontal="center" vertical="center"/>
    </xf>
    <xf numFmtId="0" fontId="153" fillId="3" borderId="10" xfId="45455" applyFont="true" applyBorder="true" applyAlignment="true">
      <alignment horizontal="center" vertical="center"/>
    </xf>
    <xf numFmtId="0" fontId="153" fillId="3" borderId="10" xfId="45457" applyFont="true" applyBorder="true" applyAlignment="true">
      <alignment horizontal="center" vertical="center"/>
    </xf>
    <xf numFmtId="0" fontId="153" fillId="3" borderId="10" xfId="45482" applyFont="true" applyBorder="true" applyAlignment="true">
      <alignment horizontal="center" vertical="center"/>
    </xf>
    <xf numFmtId="0" fontId="153" fillId="3" borderId="10" xfId="45484" applyFont="true" applyBorder="true" applyAlignment="true">
      <alignment horizontal="center" vertical="center"/>
    </xf>
    <xf numFmtId="0" fontId="153" fillId="3" borderId="10" xfId="45512" applyFont="true" applyBorder="true" applyAlignment="true">
      <alignment horizontal="center" vertical="center"/>
    </xf>
    <xf numFmtId="0" fontId="153" fillId="3" borderId="10" xfId="45514" applyFont="true" applyBorder="true" applyAlignment="true">
      <alignment horizontal="center" vertical="center"/>
    </xf>
    <xf numFmtId="0" fontId="153" fillId="3" borderId="10" xfId="45533" applyFont="true" applyBorder="true" applyAlignment="true">
      <alignment horizontal="center" vertical="center"/>
    </xf>
    <xf numFmtId="0" fontId="153" fillId="3" borderId="10" xfId="45535" applyFont="true" applyBorder="true" applyAlignment="true">
      <alignment horizontal="center" vertical="center"/>
    </xf>
    <xf numFmtId="0" fontId="153" fillId="3" borderId="10" xfId="45575" applyFont="true" applyBorder="true" applyAlignment="true">
      <alignment horizontal="center" vertical="center"/>
    </xf>
    <xf numFmtId="0" fontId="153" fillId="3" borderId="10" xfId="45577" applyFont="true" applyBorder="true" applyAlignment="true">
      <alignment horizontal="center" vertical="center"/>
    </xf>
    <xf numFmtId="169" fontId="152" fillId="35" borderId="108" xfId="45442" applyNumberFormat="true" applyFont="true" applyFill="true" applyBorder="true" applyAlignment="true">
      <alignment horizontal="center" vertical="center"/>
    </xf>
    <xf numFmtId="169" fontId="152" fillId="35" borderId="109" xfId="45448" applyNumberFormat="true" applyFont="true" applyFill="true" applyBorder="true" applyAlignment="true">
      <alignment horizontal="center" vertical="center"/>
    </xf>
    <xf numFmtId="169" fontId="152" fillId="35" borderId="108" xfId="45475" applyNumberFormat="true" applyFont="true" applyFill="true" applyBorder="true" applyAlignment="true">
      <alignment horizontal="center" vertical="center"/>
    </xf>
    <xf numFmtId="169" fontId="152" fillId="35" borderId="109" xfId="45475" applyNumberFormat="true" applyFont="true" applyFill="true" applyBorder="true" applyAlignment="true">
      <alignment horizontal="center" vertical="center"/>
    </xf>
    <xf numFmtId="169" fontId="152" fillId="35" borderId="109" xfId="45469" applyNumberFormat="true" applyFont="true" applyFill="true" applyBorder="true" applyAlignment="true">
      <alignment horizontal="center" vertical="center"/>
    </xf>
    <xf numFmtId="169" fontId="186" fillId="35" borderId="109" xfId="40060" applyNumberFormat="true" applyFont="true" applyFill="true" applyBorder="true" applyAlignment="true">
      <alignment horizontal="center" vertical="center"/>
    </xf>
    <xf numFmtId="169" fontId="152" fillId="35" borderId="108" xfId="45496" applyNumberFormat="true" applyFont="true" applyFill="true" applyBorder="true" applyAlignment="true">
      <alignment horizontal="center" vertical="center"/>
    </xf>
    <xf numFmtId="169" fontId="152" fillId="35" borderId="109" xfId="45502" applyNumberFormat="true" applyFont="true" applyFill="true" applyBorder="true" applyAlignment="true">
      <alignment horizontal="center" vertical="center"/>
    </xf>
    <xf numFmtId="169" fontId="152" fillId="35" borderId="109" xfId="45508" applyNumberFormat="true" applyFont="true" applyFill="true" applyBorder="true" applyAlignment="true">
      <alignment horizontal="center" vertical="center"/>
    </xf>
    <xf numFmtId="169" fontId="186" fillId="35" borderId="108" xfId="45547" applyNumberFormat="true" applyFont="true" applyFill="true" applyBorder="true" applyAlignment="true">
      <alignment horizontal="center" vertical="center"/>
    </xf>
    <xf numFmtId="169" fontId="186" fillId="35" borderId="109" xfId="45553" applyNumberFormat="true" applyFont="true" applyFill="true" applyBorder="true" applyAlignment="true">
      <alignment horizontal="center" vertical="center"/>
    </xf>
    <xf numFmtId="169" fontId="152" fillId="35" borderId="109" xfId="45553" applyNumberFormat="true" applyFont="true" applyFill="true" applyBorder="true" applyAlignment="true">
      <alignment horizontal="center" vertical="center"/>
    </xf>
    <xf numFmtId="169" fontId="186" fillId="35" borderId="109" xfId="40240" applyNumberFormat="true" applyFont="true" applyFill="true" applyBorder="true" applyAlignment="true">
      <alignment horizontal="center" vertical="center"/>
    </xf>
    <xf numFmtId="169" fontId="117" fillId="35" borderId="109" xfId="40240" applyNumberFormat="true" applyFont="true" applyFill="true" applyBorder="true" applyAlignment="true">
      <alignment horizontal="center" vertical="center"/>
    </xf>
    <xf numFmtId="169" fontId="117" fillId="35" borderId="109" xfId="40252" applyNumberFormat="true" applyFont="true" applyFill="true" applyBorder="true" applyAlignment="true">
      <alignment horizontal="center" vertical="center"/>
    </xf>
    <xf numFmtId="0" fontId="153" fillId="35" borderId="109" xfId="45535" applyFont="true" applyFill="true" applyBorder="true" applyAlignment="true">
      <alignment horizontal="center" vertical="center" wrapText="true"/>
    </xf>
    <xf numFmtId="0" fontId="153" fillId="35" borderId="109" xfId="45541" applyFont="true" applyFill="true" applyBorder="true" applyAlignment="true">
      <alignment horizontal="center" vertical="center" wrapText="true"/>
    </xf>
    <xf numFmtId="168" fontId="152" fillId="35" borderId="109" xfId="45563" applyNumberFormat="true" applyFont="true" applyFill="true" applyBorder="true" applyAlignment="true">
      <alignment horizontal="center" vertical="center"/>
    </xf>
    <xf numFmtId="168" fontId="152" fillId="35" borderId="109" xfId="45567" applyNumberFormat="true" applyFont="true" applyFill="true" applyBorder="true" applyAlignment="true">
      <alignment horizontal="center" vertical="center"/>
    </xf>
    <xf numFmtId="168" fontId="152" fillId="35" borderId="109" xfId="45571" applyNumberFormat="true" applyFont="true" applyFill="true" applyBorder="true" applyAlignment="true">
      <alignment horizontal="center" vertical="center"/>
    </xf>
    <xf numFmtId="169" fontId="152" fillId="35" borderId="109" xfId="45559" applyNumberFormat="true" applyFont="true" applyFill="true" applyBorder="true" applyAlignment="true">
      <alignment horizontal="center" vertical="center"/>
    </xf>
    <xf numFmtId="0" fontId="153" fillId="35" borderId="109" xfId="45577" applyFont="true" applyFill="true" applyBorder="true" applyAlignment="true">
      <alignment horizontal="center" vertical="center" wrapText="true"/>
    </xf>
    <xf numFmtId="0" fontId="153" fillId="35" borderId="109" xfId="45583" applyFont="true" applyFill="true" applyBorder="true" applyAlignment="true">
      <alignment horizontal="center" vertical="center" wrapText="true"/>
    </xf>
    <xf numFmtId="0" fontId="186" fillId="3" borderId="10" xfId="45669" applyFont="true" applyBorder="true" applyAlignment="true">
      <alignment horizontal="center" vertical="center"/>
    </xf>
    <xf numFmtId="0" fontId="186" fillId="3" borderId="10" xfId="45699" applyFont="true" applyBorder="true" applyAlignment="true">
      <alignment horizontal="center" vertical="center"/>
    </xf>
    <xf numFmtId="0" fontId="186" fillId="3" borderId="10" xfId="45725" applyFont="true" applyBorder="true" applyAlignment="true">
      <alignment horizontal="center" vertical="center"/>
    </xf>
    <xf numFmtId="0" fontId="186" fillId="3" borderId="10" xfId="45755" applyFont="true" applyBorder="true" applyAlignment="true">
      <alignment horizontal="center" vertical="center"/>
    </xf>
    <xf numFmtId="0" fontId="186" fillId="3" borderId="10" xfId="45785" applyFont="true" applyBorder="true" applyAlignment="true">
      <alignment horizontal="center" vertical="center"/>
    </xf>
    <xf numFmtId="0" fontId="186" fillId="3" borderId="10" xfId="45827" applyFont="true" applyBorder="true" applyAlignment="true">
      <alignment horizontal="center" vertical="center"/>
    </xf>
    <xf numFmtId="0" fontId="153" fillId="3" borderId="10" xfId="45668" applyFont="true" applyBorder="true" applyAlignment="true">
      <alignment horizontal="center" vertical="center"/>
    </xf>
    <xf numFmtId="0" fontId="153" fillId="3" borderId="10" xfId="45670" applyFont="true" applyBorder="true" applyAlignment="true">
      <alignment horizontal="center" vertical="center"/>
    </xf>
    <xf numFmtId="0" fontId="153" fillId="3" borderId="10" xfId="45698" applyFont="true" applyBorder="true" applyAlignment="true">
      <alignment horizontal="center" vertical="center"/>
    </xf>
    <xf numFmtId="0" fontId="153" fillId="3" borderId="10" xfId="45700" applyFont="true" applyBorder="true" applyAlignment="true">
      <alignment horizontal="center" vertical="center"/>
    </xf>
    <xf numFmtId="0" fontId="153" fillId="3" borderId="10" xfId="45724" applyFont="true" applyBorder="true" applyAlignment="true">
      <alignment horizontal="center" vertical="center"/>
    </xf>
    <xf numFmtId="0" fontId="153" fillId="3" borderId="10" xfId="45726" applyFont="true" applyBorder="true" applyAlignment="true">
      <alignment horizontal="center" vertical="center"/>
    </xf>
    <xf numFmtId="0" fontId="153" fillId="3" borderId="10" xfId="45754" applyFont="true" applyBorder="true" applyAlignment="true">
      <alignment horizontal="center" vertical="center"/>
    </xf>
    <xf numFmtId="0" fontId="153" fillId="3" borderId="10" xfId="45756" applyFont="true" applyBorder="true" applyAlignment="true">
      <alignment horizontal="center" vertical="center"/>
    </xf>
    <xf numFmtId="0" fontId="153" fillId="3" borderId="10" xfId="45784" applyFont="true" applyBorder="true" applyAlignment="true">
      <alignment horizontal="center" vertical="center"/>
    </xf>
    <xf numFmtId="0" fontId="153" fillId="3" borderId="10" xfId="45786" applyFont="true" applyBorder="true" applyAlignment="true">
      <alignment horizontal="center" vertical="center"/>
    </xf>
    <xf numFmtId="0" fontId="153" fillId="3" borderId="10" xfId="45826" applyFont="true" applyBorder="true" applyAlignment="true">
      <alignment horizontal="center" vertical="center"/>
    </xf>
    <xf numFmtId="0" fontId="153" fillId="3" borderId="10" xfId="45828" applyFont="true" applyBorder="true" applyAlignment="true">
      <alignment horizontal="center" vertical="center"/>
    </xf>
    <xf numFmtId="169" fontId="152" fillId="35" borderId="108" xfId="45682" applyNumberFormat="true" applyFont="true" applyFill="true" applyBorder="true" applyAlignment="true">
      <alignment horizontal="center" vertical="center"/>
    </xf>
    <xf numFmtId="169" fontId="152" fillId="35" borderId="109" xfId="45688" applyNumberFormat="true" applyFont="true" applyFill="true" applyBorder="true" applyAlignment="true">
      <alignment horizontal="center" vertical="center"/>
    </xf>
    <xf numFmtId="169" fontId="152" fillId="35" borderId="110" xfId="45694" applyNumberFormat="true" applyFont="true" applyFill="true" applyBorder="true" applyAlignment="true">
      <alignment horizontal="center" vertical="center"/>
    </xf>
    <xf numFmtId="169" fontId="152" fillId="35" borderId="108" xfId="45718" applyNumberFormat="true" applyFont="true" applyFill="true" applyBorder="true" applyAlignment="true">
      <alignment horizontal="center" vertical="center"/>
    </xf>
    <xf numFmtId="169" fontId="152" fillId="35" borderId="109" xfId="45718" applyNumberFormat="true" applyFont="true" applyFill="true" applyBorder="true" applyAlignment="true">
      <alignment horizontal="center" vertical="center"/>
    </xf>
    <xf numFmtId="169" fontId="152" fillId="35" borderId="109" xfId="45712" applyNumberFormat="true" applyFont="true" applyFill="true" applyBorder="true" applyAlignment="true">
      <alignment horizontal="center" vertical="center"/>
    </xf>
    <xf numFmtId="169" fontId="152" fillId="35" borderId="108" xfId="45738" applyNumberFormat="true" applyFont="true" applyFill="true" applyBorder="true" applyAlignment="true">
      <alignment horizontal="center" vertical="center"/>
    </xf>
    <xf numFmtId="169" fontId="152" fillId="35" borderId="109" xfId="45744" applyNumberFormat="true" applyFont="true" applyFill="true" applyBorder="true" applyAlignment="true">
      <alignment horizontal="center" vertical="center"/>
    </xf>
    <xf numFmtId="169" fontId="152" fillId="35" borderId="109" xfId="45750" applyNumberFormat="true" applyFont="true" applyFill="true" applyBorder="true" applyAlignment="true">
      <alignment horizontal="center" vertical="center"/>
    </xf>
    <xf numFmtId="169" fontId="152" fillId="35" borderId="108" xfId="45768" applyNumberFormat="true" applyFont="true" applyFill="true" applyBorder="true" applyAlignment="true">
      <alignment horizontal="center" vertical="center"/>
    </xf>
    <xf numFmtId="169" fontId="152" fillId="35" borderId="109" xfId="45774" applyNumberFormat="true" applyFont="true" applyFill="true" applyBorder="true" applyAlignment="true">
      <alignment horizontal="center" vertical="center"/>
    </xf>
    <xf numFmtId="169" fontId="152" fillId="35" borderId="110" xfId="45780" applyNumberFormat="true" applyFont="true" applyFill="true" applyBorder="true" applyAlignment="true">
      <alignment horizontal="center" vertical="center"/>
    </xf>
    <xf numFmtId="169" fontId="152" fillId="35" borderId="108" xfId="45798" applyNumberFormat="true" applyFont="true" applyFill="true" applyBorder="true" applyAlignment="true">
      <alignment horizontal="center" vertical="center"/>
    </xf>
    <xf numFmtId="169" fontId="152" fillId="35" borderId="109" xfId="45804" applyNumberFormat="true" applyFont="true" applyFill="true" applyBorder="true" applyAlignment="true">
      <alignment horizontal="center" vertical="center"/>
    </xf>
    <xf numFmtId="0" fontId="153" fillId="35" borderId="109" xfId="45786" applyFont="true" applyFill="true" applyBorder="true" applyAlignment="true">
      <alignment horizontal="center" vertical="center" wrapText="true"/>
    </xf>
    <xf numFmtId="0" fontId="153" fillId="35" borderId="109" xfId="45792" applyFont="true" applyFill="true" applyBorder="true" applyAlignment="true">
      <alignment horizontal="center" vertical="center" wrapText="true"/>
    </xf>
    <xf numFmtId="168" fontId="152" fillId="35" borderId="109" xfId="45814" applyNumberFormat="true" applyFont="true" applyFill="true" applyBorder="true" applyAlignment="true">
      <alignment horizontal="center" vertical="center"/>
    </xf>
    <xf numFmtId="168" fontId="152" fillId="35" borderId="109" xfId="45818" applyNumberFormat="true" applyFont="true" applyFill="true" applyBorder="true" applyAlignment="true">
      <alignment horizontal="center" vertical="center"/>
    </xf>
    <xf numFmtId="168" fontId="152" fillId="35" borderId="109" xfId="45822" applyNumberFormat="true" applyFont="true" applyFill="true" applyBorder="true" applyAlignment="true">
      <alignment horizontal="center" vertical="center"/>
    </xf>
    <xf numFmtId="169" fontId="152" fillId="35" borderId="110" xfId="45804" applyNumberFormat="true" applyFont="true" applyFill="true" applyBorder="true" applyAlignment="true">
      <alignment horizontal="center" vertical="center"/>
    </xf>
    <xf numFmtId="0" fontId="153" fillId="35" borderId="109" xfId="45828" applyFont="true" applyFill="true" applyBorder="true" applyAlignment="true">
      <alignment horizontal="center" vertical="center" wrapText="true"/>
    </xf>
    <xf numFmtId="0" fontId="153" fillId="35" borderId="109" xfId="45834" applyFont="true" applyFill="true" applyBorder="true" applyAlignment="true">
      <alignment horizontal="center" vertical="center" wrapText="true"/>
    </xf>
    <xf numFmtId="169" fontId="152" fillId="35" borderId="108" xfId="44944" applyNumberFormat="true" applyFont="true" applyFill="true" applyBorder="true" applyAlignment="true">
      <alignment horizontal="center" vertical="center"/>
    </xf>
    <xf numFmtId="169" fontId="152" fillId="35" borderId="109" xfId="44950" applyNumberFormat="true" applyFont="true" applyFill="true" applyBorder="true" applyAlignment="true">
      <alignment horizontal="center" vertical="center"/>
    </xf>
    <xf numFmtId="169" fontId="152" fillId="35" borderId="110" xfId="44956" applyNumberFormat="true" applyFont="true" applyFill="true" applyBorder="true" applyAlignment="true">
      <alignment horizontal="center" vertical="center"/>
    </xf>
    <xf numFmtId="169" fontId="152" fillId="35" borderId="108" xfId="44980" applyNumberFormat="true" applyFont="true" applyFill="true" applyBorder="true" applyAlignment="true">
      <alignment horizontal="center" vertical="center"/>
    </xf>
    <xf numFmtId="169" fontId="152" fillId="35" borderId="109" xfId="44980" applyNumberFormat="true" applyFont="true" applyFill="true" applyBorder="true" applyAlignment="true">
      <alignment horizontal="center" vertical="center"/>
    </xf>
    <xf numFmtId="169" fontId="152" fillId="35" borderId="109" xfId="44974" applyNumberFormat="true" applyFont="true" applyFill="true" applyBorder="true" applyAlignment="true">
      <alignment horizontal="center" vertical="center"/>
    </xf>
    <xf numFmtId="169" fontId="186" fillId="35" borderId="109" xfId="44980" applyNumberFormat="true" applyFont="true" applyFill="true" applyBorder="true" applyAlignment="true">
      <alignment horizontal="center" vertical="center"/>
    </xf>
    <xf numFmtId="169" fontId="152" fillId="35" borderId="108" xfId="45001" applyNumberFormat="true" applyFont="true" applyFill="true" applyBorder="true" applyAlignment="true">
      <alignment horizontal="center" vertical="center"/>
    </xf>
    <xf numFmtId="169" fontId="152" fillId="35" borderId="109" xfId="45007" applyNumberFormat="true" applyFont="true" applyFill="true" applyBorder="true" applyAlignment="true">
      <alignment horizontal="center" vertical="center"/>
    </xf>
    <xf numFmtId="169" fontId="152" fillId="35" borderId="109" xfId="45013" applyNumberFormat="true" applyFont="true" applyFill="true" applyBorder="true" applyAlignment="true">
      <alignment horizontal="center" vertical="center"/>
    </xf>
    <xf numFmtId="169" fontId="152" fillId="35" borderId="108" xfId="45031" applyNumberFormat="true" applyFont="true" applyFill="true" applyBorder="true" applyAlignment="true">
      <alignment horizontal="center" vertical="center"/>
    </xf>
    <xf numFmtId="169" fontId="152" fillId="35" borderId="109" xfId="45037" applyNumberFormat="true" applyFont="true" applyFill="true" applyBorder="true" applyAlignment="true">
      <alignment horizontal="center" vertical="center"/>
    </xf>
    <xf numFmtId="169" fontId="152" fillId="35" borderId="110" xfId="45043" applyNumberFormat="true" applyFont="true" applyFill="true" applyBorder="true" applyAlignment="true">
      <alignment horizontal="center" vertical="center"/>
    </xf>
    <xf numFmtId="169" fontId="152" fillId="35" borderId="108" xfId="45061" applyNumberFormat="true" applyFont="true" applyFill="true" applyBorder="true" applyAlignment="true">
      <alignment horizontal="center" vertical="center"/>
    </xf>
    <xf numFmtId="169" fontId="152" fillId="35" borderId="109" xfId="45067" applyNumberFormat="true" applyFont="true" applyFill="true" applyBorder="true" applyAlignment="true">
      <alignment horizontal="center" vertical="center"/>
    </xf>
    <xf numFmtId="0" fontId="153" fillId="35" borderId="109" xfId="45049" applyFont="true" applyFill="true" applyBorder="true" applyAlignment="true">
      <alignment horizontal="center" vertical="center" wrapText="true"/>
    </xf>
    <xf numFmtId="0" fontId="153" fillId="35" borderId="109" xfId="45055" applyFont="true" applyFill="true" applyBorder="true" applyAlignment="true">
      <alignment horizontal="center" vertical="center" wrapText="true"/>
    </xf>
    <xf numFmtId="168" fontId="152" fillId="35" borderId="109" xfId="45077" applyNumberFormat="true" applyFont="true" applyFill="true" applyBorder="true" applyAlignment="true">
      <alignment horizontal="center" vertical="center"/>
    </xf>
    <xf numFmtId="168" fontId="152" fillId="35" borderId="109" xfId="45081" applyNumberFormat="true" applyFont="true" applyFill="true" applyBorder="true" applyAlignment="true">
      <alignment horizontal="center" vertical="center"/>
    </xf>
    <xf numFmtId="168" fontId="152" fillId="35" borderId="109" xfId="45085" applyNumberFormat="true" applyFont="true" applyFill="true" applyBorder="true" applyAlignment="true">
      <alignment horizontal="center" vertical="center"/>
    </xf>
    <xf numFmtId="169" fontId="152" fillId="35" borderId="110" xfId="45067" applyNumberFormat="true" applyFont="true" applyFill="true" applyBorder="true" applyAlignment="true">
      <alignment horizontal="center" vertical="center"/>
    </xf>
    <xf numFmtId="0" fontId="153" fillId="35" borderId="109" xfId="45091" applyFont="true" applyFill="true" applyBorder="true" applyAlignment="true">
      <alignment horizontal="center" vertical="center" wrapText="true"/>
    </xf>
    <xf numFmtId="0" fontId="153" fillId="35" borderId="109" xfId="45097" applyFont="true" applyFill="true" applyBorder="true" applyAlignment="true">
      <alignment horizontal="center" vertical="center" wrapText="true"/>
    </xf>
    <xf numFmtId="0" fontId="153" fillId="3" borderId="57" xfId="46968" applyFont="true" applyBorder="true" applyAlignment="true">
      <alignment horizontal="center" wrapText="true"/>
    </xf>
    <xf numFmtId="0" fontId="153" fillId="26" borderId="58" xfId="46969" applyFont="true" applyFill="true" applyBorder="true" applyAlignment="true">
      <alignment horizontal="left" vertical="top" wrapText="true"/>
    </xf>
    <xf numFmtId="0" fontId="153" fillId="26" borderId="58" xfId="46970" applyFont="true" applyFill="true" applyBorder="true" applyAlignment="true">
      <alignment horizontal="left" vertical="top" wrapText="true"/>
    </xf>
    <xf numFmtId="168" fontId="152" fillId="28" borderId="58" xfId="46971" applyNumberFormat="true" applyFont="true" applyFill="true" applyBorder="true" applyAlignment="true">
      <alignment horizontal="right" vertical="top"/>
    </xf>
    <xf numFmtId="0" fontId="153" fillId="26" borderId="59" xfId="46972" applyFont="true" applyFill="true" applyBorder="true" applyAlignment="true">
      <alignment horizontal="left" vertical="top" wrapText="true"/>
    </xf>
    <xf numFmtId="0" fontId="153" fillId="26" borderId="59" xfId="46973" applyFont="true" applyFill="true" applyBorder="true" applyAlignment="true">
      <alignment horizontal="left" vertical="top" wrapText="true"/>
    </xf>
    <xf numFmtId="168" fontId="152" fillId="28" borderId="59" xfId="46974" applyNumberFormat="true" applyFont="true" applyFill="true" applyBorder="true" applyAlignment="true">
      <alignment horizontal="right" vertical="top"/>
    </xf>
    <xf numFmtId="0" fontId="153" fillId="26" borderId="60" xfId="46975" applyFont="true" applyFill="true" applyBorder="true" applyAlignment="true">
      <alignment horizontal="left" vertical="top" wrapText="true"/>
    </xf>
    <xf numFmtId="0" fontId="153" fillId="26" borderId="60" xfId="46976" applyFont="true" applyFill="true" applyBorder="true" applyAlignment="true">
      <alignment horizontal="left" vertical="top" wrapText="true"/>
    </xf>
    <xf numFmtId="168" fontId="152" fillId="28" borderId="60" xfId="46977" applyNumberFormat="true" applyFont="true" applyFill="true" applyBorder="true" applyAlignment="true">
      <alignment horizontal="right" vertical="top"/>
    </xf>
    <xf numFmtId="0" fontId="135" fillId="3" borderId="10" xfId="46885" applyFont="true" applyAlignment="true">
      <alignment horizontal="right" vertical="top" wrapText="true"/>
    </xf>
    <xf numFmtId="0" fontId="135" fillId="0" borderId="0" xfId="0" applyFont="true" applyAlignment="true">
      <alignment horizontal="right" vertical="top" wrapText="true"/>
    </xf>
    <xf numFmtId="0" fontId="135" fillId="3" borderId="10" xfId="46887" applyFont="true" applyAlignment="true">
      <alignment horizontal="right" vertical="top" wrapText="true"/>
    </xf>
    <xf numFmtId="0" fontId="135" fillId="3" borderId="10" xfId="46889" applyFont="true" applyAlignment="true">
      <alignment horizontal="right" vertical="top" wrapText="true"/>
    </xf>
    <xf numFmtId="0" fontId="135" fillId="3" borderId="57" xfId="46891" applyFont="true" applyBorder="true" applyAlignment="true">
      <alignment horizontal="right" vertical="top" wrapText="true"/>
    </xf>
    <xf numFmtId="0" fontId="135" fillId="3" borderId="57" xfId="46893" applyFont="true" applyBorder="true" applyAlignment="true">
      <alignment horizontal="right" vertical="top" wrapText="true"/>
    </xf>
    <xf numFmtId="0" fontId="135" fillId="3" borderId="57" xfId="46895" applyFont="true" applyBorder="true" applyAlignment="true">
      <alignment horizontal="right" vertical="top" wrapText="true"/>
    </xf>
    <xf numFmtId="166" fontId="135" fillId="28" borderId="58" xfId="46897" applyNumberFormat="true" applyFont="true" applyFill="true" applyBorder="true" applyAlignment="true">
      <alignment horizontal="right" vertical="top" wrapText="true"/>
    </xf>
    <xf numFmtId="166" fontId="135" fillId="28" borderId="58" xfId="46899" applyNumberFormat="true" applyFont="true" applyFill="true" applyBorder="true" applyAlignment="true">
      <alignment horizontal="right" vertical="top" wrapText="true"/>
    </xf>
    <xf numFmtId="166" fontId="135" fillId="28" borderId="58" xfId="46901" applyNumberFormat="true" applyFont="true" applyFill="true" applyBorder="true" applyAlignment="true">
      <alignment horizontal="right" vertical="top" wrapText="true"/>
    </xf>
    <xf numFmtId="166" fontId="135" fillId="28" borderId="59" xfId="46903" applyNumberFormat="true" applyFont="true" applyFill="true" applyBorder="true" applyAlignment="true">
      <alignment horizontal="right" vertical="top" wrapText="true"/>
    </xf>
    <xf numFmtId="166" fontId="135" fillId="28" borderId="59" xfId="46905" applyNumberFormat="true" applyFont="true" applyFill="true" applyBorder="true" applyAlignment="true">
      <alignment horizontal="right" vertical="top" wrapText="true"/>
    </xf>
    <xf numFmtId="166" fontId="135" fillId="28" borderId="59" xfId="46907" applyNumberFormat="true" applyFont="true" applyFill="true" applyBorder="true" applyAlignment="true">
      <alignment horizontal="right" vertical="top" wrapText="true"/>
    </xf>
    <xf numFmtId="166" fontId="135" fillId="28" borderId="60" xfId="46909" applyNumberFormat="true" applyFont="true" applyFill="true" applyBorder="true" applyAlignment="true">
      <alignment horizontal="right" vertical="top" wrapText="true"/>
    </xf>
    <xf numFmtId="0" fontId="135" fillId="3" borderId="57" xfId="46911" applyFont="true" applyBorder="true" applyAlignment="true">
      <alignment horizontal="right" vertical="top" wrapText="true"/>
    </xf>
    <xf numFmtId="167" fontId="135" fillId="28" borderId="58" xfId="46912" applyNumberFormat="true" applyFont="true" applyFill="true" applyBorder="true" applyAlignment="true">
      <alignment horizontal="right" vertical="top" wrapText="true"/>
    </xf>
    <xf numFmtId="166" fontId="135" fillId="28" borderId="60" xfId="46914" applyNumberFormat="true" applyFont="true" applyFill="true" applyBorder="true" applyAlignment="true">
      <alignment horizontal="right" vertical="top" wrapText="true"/>
    </xf>
    <xf numFmtId="167" fontId="135" fillId="28" borderId="59" xfId="46915" applyNumberFormat="true" applyFont="true" applyFill="true" applyBorder="true" applyAlignment="true">
      <alignment horizontal="right" vertical="top" wrapText="true"/>
    </xf>
    <xf numFmtId="166" fontId="135" fillId="28" borderId="60" xfId="46917" applyNumberFormat="true" applyFont="true" applyFill="true" applyBorder="true" applyAlignment="true">
      <alignment horizontal="right" vertical="top" wrapText="true"/>
    </xf>
    <xf numFmtId="0" fontId="135" fillId="3" borderId="57" xfId="46919" applyFont="true" applyBorder="true" applyAlignment="true">
      <alignment horizontal="right" vertical="top" wrapText="true"/>
    </xf>
    <xf numFmtId="0" fontId="135" fillId="3" borderId="57" xfId="46921" applyFont="true" applyBorder="true" applyAlignment="true">
      <alignment horizontal="right" vertical="top" wrapText="true"/>
    </xf>
    <xf numFmtId="167" fontId="135" fillId="28" borderId="59" xfId="46922" applyNumberFormat="true" applyFont="true" applyFill="true" applyBorder="true" applyAlignment="true">
      <alignment horizontal="right" vertical="top" wrapText="true"/>
    </xf>
    <xf numFmtId="167" fontId="135" fillId="28" borderId="59" xfId="46923" applyNumberFormat="true" applyFont="true" applyFill="true" applyBorder="true" applyAlignment="true">
      <alignment horizontal="right" vertical="top" wrapText="true"/>
    </xf>
    <xf numFmtId="0" fontId="135" fillId="3" borderId="130" xfId="46928" applyFont="true" applyBorder="true" applyAlignment="true">
      <alignment horizontal="right" vertical="top" wrapText="true"/>
    </xf>
    <xf numFmtId="0" fontId="135" fillId="3" borderId="54" xfId="46929" applyFont="true" applyBorder="true" applyAlignment="true">
      <alignment horizontal="right" vertical="top" wrapText="true"/>
    </xf>
    <xf numFmtId="0" fontId="135" fillId="3" borderId="55" xfId="46930" applyFont="true" applyBorder="true" applyAlignment="true">
      <alignment horizontal="right" vertical="top" wrapText="true"/>
    </xf>
    <xf numFmtId="166" fontId="135" fillId="28" borderId="131" xfId="46932" applyNumberFormat="true" applyFont="true" applyFill="true" applyBorder="true" applyAlignment="true">
      <alignment horizontal="right" vertical="top" wrapText="true"/>
    </xf>
    <xf numFmtId="166" fontId="135" fillId="28" borderId="132" xfId="46933" applyNumberFormat="true" applyFont="true" applyFill="true" applyBorder="true" applyAlignment="true">
      <alignment horizontal="right" vertical="top" wrapText="true"/>
    </xf>
    <xf numFmtId="166" fontId="135" fillId="28" borderId="133" xfId="46934" applyNumberFormat="true" applyFont="true" applyFill="true" applyBorder="true" applyAlignment="true">
      <alignment horizontal="right" vertical="top" wrapText="true"/>
    </xf>
    <xf numFmtId="0" fontId="135" fillId="3" borderId="130" xfId="46939" applyFont="true" applyBorder="true" applyAlignment="true">
      <alignment horizontal="right" vertical="top" wrapText="true"/>
    </xf>
    <xf numFmtId="0" fontId="135" fillId="3" borderId="54" xfId="46940" applyFont="true" applyBorder="true" applyAlignment="true">
      <alignment horizontal="right" vertical="top" wrapText="true"/>
    </xf>
    <xf numFmtId="0" fontId="135" fillId="3" borderId="55" xfId="46941" applyFont="true" applyBorder="true" applyAlignment="true">
      <alignment horizontal="right" vertical="top" wrapText="true"/>
    </xf>
    <xf numFmtId="166" fontId="135" fillId="28" borderId="131" xfId="46943" applyNumberFormat="true" applyFont="true" applyFill="true" applyBorder="true" applyAlignment="true">
      <alignment horizontal="right" vertical="top" wrapText="true"/>
    </xf>
    <xf numFmtId="166" fontId="135" fillId="28" borderId="132" xfId="46944" applyNumberFormat="true" applyFont="true" applyFill="true" applyBorder="true" applyAlignment="true">
      <alignment horizontal="right" vertical="top" wrapText="true"/>
    </xf>
    <xf numFmtId="166" fontId="135" fillId="28" borderId="133" xfId="46945" applyNumberFormat="true" applyFont="true" applyFill="true" applyBorder="true" applyAlignment="true">
      <alignment horizontal="right" vertical="top" wrapText="true"/>
    </xf>
    <xf numFmtId="0" fontId="135" fillId="3" borderId="130" xfId="46950" applyFont="true" applyBorder="true" applyAlignment="true">
      <alignment horizontal="right" vertical="top" wrapText="true"/>
    </xf>
    <xf numFmtId="0" fontId="135" fillId="3" borderId="54" xfId="46951" applyFont="true" applyBorder="true" applyAlignment="true">
      <alignment horizontal="right" vertical="top" wrapText="true"/>
    </xf>
    <xf numFmtId="0" fontId="135" fillId="3" borderId="55" xfId="46952" applyFont="true" applyBorder="true" applyAlignment="true">
      <alignment horizontal="right" vertical="top" wrapText="true"/>
    </xf>
    <xf numFmtId="166" fontId="135" fillId="28" borderId="131" xfId="46954" applyNumberFormat="true" applyFont="true" applyFill="true" applyBorder="true" applyAlignment="true">
      <alignment horizontal="right" vertical="top" wrapText="true"/>
    </xf>
    <xf numFmtId="166" fontId="135" fillId="28" borderId="132" xfId="46955" applyNumberFormat="true" applyFont="true" applyFill="true" applyBorder="true" applyAlignment="true">
      <alignment horizontal="right" vertical="top" wrapText="true"/>
    </xf>
    <xf numFmtId="166" fontId="135" fillId="28" borderId="133" xfId="46956" applyNumberFormat="true" applyFont="true" applyFill="true" applyBorder="true" applyAlignment="true">
      <alignment horizontal="right" vertical="top" wrapText="true"/>
    </xf>
    <xf numFmtId="0" fontId="135" fillId="3" borderId="57" xfId="46957" applyFont="true" applyBorder="true" applyAlignment="true">
      <alignment horizontal="right" vertical="top" wrapText="true"/>
    </xf>
    <xf numFmtId="166" fontId="135" fillId="28" borderId="134" xfId="46958" applyNumberFormat="true" applyFont="true" applyFill="true" applyBorder="true" applyAlignment="true">
      <alignment horizontal="right" vertical="top" wrapText="true"/>
    </xf>
    <xf numFmtId="0" fontId="135" fillId="3" borderId="57" xfId="46959" applyFont="true" applyBorder="true" applyAlignment="true">
      <alignment horizontal="right" vertical="top" wrapText="true"/>
    </xf>
    <xf numFmtId="166" fontId="135" fillId="28" borderId="134" xfId="46960" applyNumberFormat="true" applyFont="true" applyFill="true" applyBorder="true" applyAlignment="true">
      <alignment horizontal="right" vertical="top" wrapText="true"/>
    </xf>
    <xf numFmtId="0" fontId="135" fillId="3" borderId="57" xfId="46961" applyFont="true" applyBorder="true" applyAlignment="true">
      <alignment horizontal="right" vertical="top" wrapText="true"/>
    </xf>
    <xf numFmtId="166" fontId="135" fillId="28" borderId="134" xfId="46962" applyNumberFormat="true" applyFont="true" applyFill="true" applyBorder="true" applyAlignment="true">
      <alignment horizontal="right" vertical="top" wrapText="true"/>
    </xf>
    <xf numFmtId="169" fontId="186" fillId="28" borderId="78" xfId="40057" applyNumberFormat="true" applyFont="true" applyFill="true" applyBorder="true" applyAlignment="true">
      <alignment horizontal="center" vertical="center"/>
    </xf>
    <xf numFmtId="169" fontId="186" fillId="28" borderId="113" xfId="40225" applyNumberFormat="true" applyFont="true" applyFill="true" applyBorder="true" applyAlignment="true">
      <alignment horizontal="center" vertical="center"/>
    </xf>
    <xf numFmtId="169" fontId="186" fillId="28" borderId="78" xfId="40237" applyNumberFormat="true" applyFont="true" applyFill="true" applyBorder="true" applyAlignment="true">
      <alignment horizontal="center" vertical="center"/>
    </xf>
    <xf numFmtId="169" fontId="186" fillId="28" borderId="77" xfId="40345" applyNumberFormat="true" applyFont="true" applyFill="true" applyBorder="true" applyAlignment="true">
      <alignment horizontal="center" vertical="center"/>
    </xf>
    <xf numFmtId="169" fontId="186" fillId="28" borderId="78" xfId="40357" applyNumberFormat="true" applyFont="true" applyFill="true" applyBorder="true" applyAlignment="true">
      <alignment horizontal="center" vertical="center"/>
    </xf>
    <xf numFmtId="169" fontId="186" fillId="28" borderId="85" xfId="40377" applyNumberFormat="true" applyFont="true" applyFill="true" applyBorder="true" applyAlignment="true">
      <alignment horizontal="center" vertical="center"/>
    </xf>
    <xf numFmtId="169" fontId="186" fillId="28" borderId="56" xfId="40058" applyNumberFormat="true" applyFont="true" applyFill="true" applyBorder="true" applyAlignment="true">
      <alignment horizontal="center" vertical="center"/>
    </xf>
    <xf numFmtId="169" fontId="186" fillId="28" borderId="114" xfId="40226" applyNumberFormat="true" applyFont="true" applyFill="true" applyBorder="true" applyAlignment="true">
      <alignment horizontal="center" vertical="center"/>
    </xf>
    <xf numFmtId="169" fontId="186" fillId="28" borderId="56" xfId="40238" applyNumberFormat="true" applyFont="true" applyFill="true" applyBorder="true" applyAlignment="true">
      <alignment horizontal="center" vertical="center"/>
    </xf>
    <xf numFmtId="169" fontId="186" fillId="28" borderId="61" xfId="40346" applyNumberFormat="true" applyFont="true" applyFill="true" applyBorder="true" applyAlignment="true">
      <alignment horizontal="center" vertical="center"/>
    </xf>
    <xf numFmtId="169" fontId="186" fillId="28" borderId="56" xfId="40358" applyNumberFormat="true" applyFont="true" applyFill="true" applyBorder="true" applyAlignment="true">
      <alignment horizontal="center" vertical="center"/>
    </xf>
    <xf numFmtId="169" fontId="186" fillId="28" borderId="86" xfId="40378" applyNumberFormat="true" applyFont="true" applyFill="true" applyBorder="true" applyAlignment="true">
      <alignment horizontal="center" vertical="center"/>
    </xf>
    <xf numFmtId="0" fontId="186" fillId="28" borderId="56" xfId="40367" applyFont="true" applyFill="true" applyBorder="true" applyAlignment="true">
      <alignment horizontal="center" vertical="center"/>
    </xf>
    <xf numFmtId="169" fontId="186" fillId="28" borderId="93" xfId="40059" applyNumberFormat="true" applyFont="true" applyFill="true" applyBorder="true" applyAlignment="true">
      <alignment horizontal="center" vertical="center"/>
    </xf>
    <xf numFmtId="169" fontId="186" fillId="28" borderId="115" xfId="40227" applyNumberFormat="true" applyFont="true" applyFill="true" applyBorder="true" applyAlignment="true">
      <alignment horizontal="center" vertical="center"/>
    </xf>
    <xf numFmtId="169" fontId="186" fillId="28" borderId="93" xfId="40239" applyNumberFormat="true" applyFont="true" applyFill="true" applyBorder="true" applyAlignment="true">
      <alignment horizontal="center" vertical="center"/>
    </xf>
    <xf numFmtId="169" fontId="186" fillId="28" borderId="92" xfId="40347" applyNumberFormat="true" applyFont="true" applyFill="true" applyBorder="true" applyAlignment="true">
      <alignment horizontal="center" vertical="center"/>
    </xf>
    <xf numFmtId="169" fontId="186" fillId="28" borderId="93" xfId="40359" applyNumberFormat="true" applyFont="true" applyFill="true" applyBorder="true" applyAlignment="true">
      <alignment horizontal="center" vertical="center"/>
    </xf>
    <xf numFmtId="169" fontId="186" fillId="28" borderId="98" xfId="40379" applyNumberFormat="true" applyFont="true" applyFill="true" applyBorder="true" applyAlignment="true">
      <alignment horizontal="center" vertical="center"/>
    </xf>
    <xf numFmtId="169" fontId="186" fillId="28" borderId="63" xfId="40058" applyNumberFormat="true" applyFont="true" applyFill="true" applyBorder="true" applyAlignment="true">
      <alignment horizontal="center" vertical="center"/>
    </xf>
    <xf numFmtId="169" fontId="186" fillId="28" borderId="116" xfId="40226" applyNumberFormat="true" applyFont="true" applyFill="true" applyBorder="true" applyAlignment="true">
      <alignment horizontal="center" vertical="center"/>
    </xf>
    <xf numFmtId="169" fontId="186" fillId="28" borderId="63" xfId="40238" applyNumberFormat="true" applyFont="true" applyFill="true" applyBorder="true" applyAlignment="true">
      <alignment horizontal="center" vertical="center"/>
    </xf>
    <xf numFmtId="169" fontId="186" fillId="28" borderId="77" xfId="40346" applyNumberFormat="true" applyFont="true" applyFill="true" applyBorder="true" applyAlignment="true">
      <alignment horizontal="center" vertical="center"/>
    </xf>
    <xf numFmtId="169" fontId="186" fillId="28" borderId="78" xfId="40358" applyNumberFormat="true" applyFont="true" applyFill="true" applyBorder="true" applyAlignment="true">
      <alignment horizontal="center" vertical="center"/>
    </xf>
    <xf numFmtId="0" fontId="186" fillId="28" borderId="78" xfId="40367" applyFont="true" applyFill="true" applyBorder="true" applyAlignment="true">
      <alignment horizontal="center" vertical="center"/>
    </xf>
    <xf numFmtId="169" fontId="186" fillId="28" borderId="85" xfId="40378" applyNumberFormat="true" applyFont="true" applyFill="true" applyBorder="true" applyAlignment="true">
      <alignment horizontal="center" vertical="center"/>
    </xf>
    <xf numFmtId="169" fontId="186" fillId="28" borderId="64" xfId="40059" applyNumberFormat="true" applyFont="true" applyFill="true" applyBorder="true" applyAlignment="true">
      <alignment horizontal="center" vertical="center"/>
    </xf>
    <xf numFmtId="169" fontId="186" fillId="28" borderId="117" xfId="40227" applyNumberFormat="true" applyFont="true" applyFill="true" applyBorder="true" applyAlignment="true">
      <alignment horizontal="center" vertical="center"/>
    </xf>
    <xf numFmtId="169" fontId="186" fillId="28" borderId="64" xfId="40239" applyNumberFormat="true" applyFont="true" applyFill="true" applyBorder="true" applyAlignment="true">
      <alignment horizontal="center" vertical="center"/>
    </xf>
    <xf numFmtId="0" fontId="186" fillId="28" borderId="93" xfId="40367" applyFont="true" applyFill="true" applyBorder="true" applyAlignment="true">
      <alignment horizontal="center" vertical="center"/>
    </xf>
    <xf numFmtId="169" fontId="186" fillId="28" borderId="78" xfId="40058" applyNumberFormat="true" applyFont="true" applyFill="true" applyBorder="true" applyAlignment="true">
      <alignment horizontal="center" vertical="center"/>
    </xf>
    <xf numFmtId="169" fontId="186" fillId="28" borderId="113" xfId="40226" applyNumberFormat="true" applyFont="true" applyFill="true" applyBorder="true" applyAlignment="true">
      <alignment horizontal="center" vertical="center"/>
    </xf>
    <xf numFmtId="169" fontId="186" fillId="28" borderId="78" xfId="40238" applyNumberFormat="true" applyFont="true" applyFill="true" applyBorder="true" applyAlignment="true">
      <alignment horizontal="center" vertical="center"/>
    </xf>
    <xf numFmtId="169" fontId="186" fillId="28" borderId="62" xfId="40347" applyNumberFormat="true" applyFont="true" applyFill="true" applyBorder="true" applyAlignment="true">
      <alignment horizontal="center" vertical="center"/>
    </xf>
    <xf numFmtId="169" fontId="186" fillId="28" borderId="64" xfId="40359" applyNumberFormat="true" applyFont="true" applyFill="true" applyBorder="true" applyAlignment="true">
      <alignment horizontal="center" vertical="center"/>
    </xf>
    <xf numFmtId="169" fontId="186" fillId="28" borderId="87" xfId="40379" applyNumberFormat="true" applyFont="true" applyFill="true" applyBorder="true" applyAlignment="true">
      <alignment horizontal="center" vertical="center"/>
    </xf>
    <xf numFmtId="169" fontId="186" fillId="28" borderId="64" xfId="40060" applyNumberFormat="true" applyFont="true" applyFill="true" applyBorder="true" applyAlignment="true">
      <alignment horizontal="center" vertical="center"/>
    </xf>
    <xf numFmtId="169" fontId="186" fillId="28" borderId="117" xfId="40228" applyNumberFormat="true" applyFont="true" applyFill="true" applyBorder="true" applyAlignment="true">
      <alignment horizontal="center" vertical="center"/>
    </xf>
    <xf numFmtId="169" fontId="186" fillId="28" borderId="64" xfId="40240" applyNumberFormat="true" applyFont="true" applyFill="true" applyBorder="true" applyAlignment="true">
      <alignment horizontal="center" vertical="center"/>
    </xf>
    <xf numFmtId="169" fontId="186" fillId="28" borderId="62" xfId="40348" applyNumberFormat="true" applyFont="true" applyFill="true" applyBorder="true" applyAlignment="true">
      <alignment horizontal="center" vertical="center"/>
    </xf>
    <xf numFmtId="169" fontId="186" fillId="28" borderId="64" xfId="40360" applyNumberFormat="true" applyFont="true" applyFill="true" applyBorder="true" applyAlignment="true">
      <alignment horizontal="center" vertical="center"/>
    </xf>
    <xf numFmtId="169" fontId="186" fillId="28" borderId="87" xfId="40380" applyNumberFormat="true" applyFont="true" applyFill="true" applyBorder="true" applyAlignment="true">
      <alignment horizontal="center" vertical="center"/>
    </xf>
    <xf numFmtId="0" fontId="153" fillId="3" borderId="53" xfId="39974" applyFont="true" applyBorder="true" applyAlignment="true">
      <alignment horizontal="center" vertical="center" wrapText="true"/>
    </xf>
    <xf numFmtId="170" fontId="157" fillId="27" borderId="153" xfId="19344" applyNumberFormat="true" applyFont="true" applyFill="true" applyBorder="true" applyAlignment="true">
      <alignment horizontal="center" vertical="center"/>
    </xf>
    <xf numFmtId="0" fontId="153" fillId="3" borderId="53" xfId="40034" applyFont="true" applyBorder="true" applyAlignment="true">
      <alignment horizontal="center" vertical="center" wrapText="true"/>
    </xf>
    <xf numFmtId="0" fontId="153" fillId="3" borderId="53" xfId="40094" applyFont="true" applyBorder="true" applyAlignment="true">
      <alignment horizontal="center" vertical="center" wrapText="true"/>
    </xf>
    <xf numFmtId="170" fontId="157" fillId="27" borderId="154" xfId="19344" applyNumberFormat="true" applyFont="true" applyFill="true" applyBorder="true" applyAlignment="true">
      <alignment horizontal="center" vertical="center"/>
    </xf>
    <xf numFmtId="170" fontId="157" fillId="27" borderId="155" xfId="19344" applyNumberFormat="true" applyFont="true" applyFill="true" applyBorder="true" applyAlignment="true">
      <alignment horizontal="center" vertical="center"/>
    </xf>
    <xf numFmtId="170" fontId="157" fillId="27" borderId="156" xfId="19344"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3" fillId="0" borderId="10" xfId="39974" applyFont="true" applyFill="true" applyBorder="true" applyAlignment="true">
      <alignment horizontal="center" vertical="center" wrapText="true"/>
    </xf>
    <xf numFmtId="169" fontId="117" fillId="0" borderId="10" xfId="39988" applyNumberFormat="true" applyFont="true" applyFill="true" applyBorder="true" applyAlignment="true">
      <alignment horizontal="center" vertical="center"/>
    </xf>
    <xf numFmtId="169" fontId="117" fillId="0" borderId="10" xfId="40000" applyNumberFormat="true" applyFont="true" applyFill="true" applyBorder="true" applyAlignment="true">
      <alignment horizontal="center" vertical="center"/>
    </xf>
    <xf numFmtId="169" fontId="117" fillId="0" borderId="10" xfId="40012" applyNumberFormat="true" applyFont="true" applyFill="true" applyBorder="true" applyAlignment="true">
      <alignment horizontal="center" vertical="center"/>
    </xf>
    <xf numFmtId="170" fontId="157" fillId="0" borderId="10" xfId="19344" applyNumberFormat="true" applyFont="true" applyFill="true" applyBorder="true" applyAlignment="true">
      <alignment horizontal="center" vertical="center"/>
    </xf>
    <xf numFmtId="0" fontId="153" fillId="0" borderId="10" xfId="40034" applyFont="true" applyFill="true" applyBorder="true" applyAlignment="true">
      <alignment horizontal="center" vertical="center" wrapText="true"/>
    </xf>
    <xf numFmtId="169" fontId="117" fillId="0" borderId="10" xfId="40048" applyNumberFormat="true" applyFont="true" applyFill="true" applyBorder="true" applyAlignment="true">
      <alignment horizontal="center" vertical="center"/>
    </xf>
    <xf numFmtId="169" fontId="117" fillId="0" borderId="10" xfId="40060" applyNumberFormat="true" applyFont="true" applyFill="true" applyBorder="true" applyAlignment="true">
      <alignment horizontal="center" vertical="center"/>
    </xf>
    <xf numFmtId="169" fontId="117" fillId="0" borderId="10" xfId="40072" applyNumberFormat="true" applyFont="true" applyFill="true" applyBorder="true" applyAlignment="true">
      <alignment horizontal="center" vertical="center"/>
    </xf>
    <xf numFmtId="0" fontId="153" fillId="0" borderId="10" xfId="40094" applyFont="true" applyFill="true" applyBorder="true" applyAlignment="true">
      <alignment horizontal="center" vertical="center" wrapText="true"/>
    </xf>
    <xf numFmtId="169" fontId="152" fillId="0" borderId="10" xfId="40108" applyNumberFormat="true" applyFont="true" applyFill="true" applyBorder="true" applyAlignment="true">
      <alignment horizontal="center" vertical="center"/>
    </xf>
    <xf numFmtId="169" fontId="152" fillId="0" borderId="10" xfId="40120" applyNumberFormat="true" applyFont="true" applyFill="true" applyBorder="true" applyAlignment="true">
      <alignment horizontal="center" vertical="center"/>
    </xf>
    <xf numFmtId="0" fontId="153" fillId="0" borderId="10" xfId="40156" applyFont="true" applyFill="true" applyBorder="true" applyAlignment="true">
      <alignment horizontal="center" vertical="center" wrapText="true"/>
    </xf>
    <xf numFmtId="169" fontId="117" fillId="0" borderId="10" xfId="40168" applyNumberFormat="true" applyFont="true" applyFill="true" applyBorder="true" applyAlignment="true">
      <alignment horizontal="center" vertical="center"/>
    </xf>
    <xf numFmtId="169" fontId="117" fillId="0" borderId="10" xfId="40180" applyNumberFormat="true" applyFont="true" applyFill="true" applyBorder="true" applyAlignment="true">
      <alignment horizontal="center" vertical="center"/>
    </xf>
    <xf numFmtId="169" fontId="117" fillId="0" borderId="10" xfId="40192" applyNumberFormat="true" applyFont="true" applyFill="true" applyBorder="true" applyAlignment="true">
      <alignment horizontal="center" vertical="center"/>
    </xf>
    <xf numFmtId="0" fontId="153" fillId="0" borderId="10" xfId="40216" applyFont="true" applyFill="true" applyBorder="true" applyAlignment="true">
      <alignment horizontal="center" vertical="center" wrapText="true"/>
    </xf>
    <xf numFmtId="169" fontId="186" fillId="0" borderId="10" xfId="40228" applyNumberFormat="true" applyFont="true" applyFill="true" applyBorder="true" applyAlignment="true">
      <alignment horizontal="center" vertical="center"/>
    </xf>
    <xf numFmtId="169" fontId="152" fillId="0" borderId="10" xfId="40240" applyNumberFormat="true" applyFont="true" applyFill="true" applyBorder="true" applyAlignment="true">
      <alignment horizontal="center" vertical="center"/>
    </xf>
    <xf numFmtId="0" fontId="153" fillId="0" borderId="10" xfId="40276" applyFont="true" applyFill="true" applyBorder="true" applyAlignment="true">
      <alignment horizontal="center" vertical="center" wrapText="true"/>
    </xf>
    <xf numFmtId="169" fontId="117" fillId="0" borderId="10" xfId="40288" applyNumberFormat="true" applyFont="true" applyFill="true" applyBorder="true" applyAlignment="true">
      <alignment horizontal="center" vertical="center"/>
    </xf>
    <xf numFmtId="169" fontId="117" fillId="0" borderId="10" xfId="40300" applyNumberFormat="true" applyFont="true" applyFill="true" applyBorder="true" applyAlignment="true">
      <alignment horizontal="center" vertical="center"/>
    </xf>
    <xf numFmtId="169" fontId="152" fillId="0" borderId="10" xfId="40300" applyNumberFormat="true" applyFont="true" applyFill="true" applyBorder="true" applyAlignment="true">
      <alignment horizontal="center" vertical="center"/>
    </xf>
    <xf numFmtId="0" fontId="153" fillId="0" borderId="10" xfId="40336" applyFont="true" applyFill="true" applyBorder="true" applyAlignment="true">
      <alignment horizontal="center" vertical="center" wrapText="true"/>
    </xf>
    <xf numFmtId="169" fontId="186" fillId="0" borderId="10" xfId="40348" applyNumberFormat="true" applyFont="true" applyFill="true" applyBorder="true" applyAlignment="true">
      <alignment horizontal="center" vertical="center"/>
    </xf>
    <xf numFmtId="169" fontId="186" fillId="0" borderId="10" xfId="40360" applyNumberFormat="true" applyFont="true" applyFill="true" applyBorder="true" applyAlignment="true">
      <alignment horizontal="center" vertical="center"/>
    </xf>
    <xf numFmtId="169" fontId="186" fillId="0" borderId="10" xfId="40380" applyNumberFormat="true" applyFont="true" applyFill="true" applyBorder="true" applyAlignment="true">
      <alignment horizontal="center" vertical="center"/>
    </xf>
    <xf numFmtId="0" fontId="153" fillId="0" borderId="10" xfId="40404" applyFont="true" applyFill="true" applyBorder="true" applyAlignment="true">
      <alignment horizontal="center" vertical="center" wrapText="true"/>
    </xf>
    <xf numFmtId="169" fontId="117" fillId="0" borderId="10" xfId="40416" applyNumberFormat="true" applyFont="true" applyFill="true" applyBorder="true" applyAlignment="true">
      <alignment horizontal="center" vertical="center"/>
    </xf>
    <xf numFmtId="169" fontId="117" fillId="0" borderId="10" xfId="40428" applyNumberFormat="true" applyFont="true" applyFill="true" applyBorder="true" applyAlignment="true">
      <alignment horizontal="center" vertical="center"/>
    </xf>
    <xf numFmtId="169" fontId="117" fillId="0" borderId="10" xfId="40440" applyNumberFormat="true" applyFont="true" applyFill="true" applyBorder="true" applyAlignment="true">
      <alignment horizontal="center" vertical="center"/>
    </xf>
    <xf numFmtId="168" fontId="117" fillId="0" borderId="10" xfId="39994" applyNumberFormat="true" applyFont="true" applyFill="true" applyBorder="true" applyAlignment="true">
      <alignment horizontal="center" vertical="center"/>
    </xf>
    <xf numFmtId="168" fontId="117" fillId="0" borderId="10" xfId="40006" applyNumberFormat="true" applyFont="true" applyFill="true" applyBorder="true" applyAlignment="true">
      <alignment horizontal="center" vertical="center"/>
    </xf>
    <xf numFmtId="168" fontId="117" fillId="0" borderId="10" xfId="40018" applyNumberFormat="true" applyFont="true" applyFill="true" applyBorder="true" applyAlignment="true">
      <alignment horizontal="center" vertical="center"/>
    </xf>
    <xf numFmtId="168" fontId="117" fillId="0" borderId="10" xfId="40054" applyNumberFormat="true" applyFont="true" applyFill="true" applyBorder="true" applyAlignment="true">
      <alignment horizontal="center" vertical="center"/>
    </xf>
    <xf numFmtId="168" fontId="117" fillId="0" borderId="10" xfId="40066" applyNumberFormat="true" applyFont="true" applyFill="true" applyBorder="true" applyAlignment="true">
      <alignment horizontal="center" vertical="center"/>
    </xf>
    <xf numFmtId="168" fontId="117" fillId="0" borderId="10" xfId="40078" applyNumberFormat="true" applyFont="true" applyFill="true" applyBorder="true" applyAlignment="true">
      <alignment horizontal="center" vertical="center"/>
    </xf>
    <xf numFmtId="168" fontId="117" fillId="0" borderId="10" xfId="40174" applyNumberFormat="true" applyFont="true" applyFill="true" applyBorder="true" applyAlignment="true">
      <alignment horizontal="center" vertical="center"/>
    </xf>
    <xf numFmtId="168" fontId="117" fillId="0" borderId="10" xfId="40186" applyNumberFormat="true" applyFont="true" applyFill="true" applyBorder="true" applyAlignment="true">
      <alignment horizontal="center" vertical="center"/>
    </xf>
    <xf numFmtId="168" fontId="117" fillId="0" borderId="10" xfId="40198" applyNumberFormat="true" applyFont="true" applyFill="true" applyBorder="true" applyAlignment="true">
      <alignment horizontal="center" vertical="center"/>
    </xf>
    <xf numFmtId="168" fontId="117" fillId="0" borderId="10" xfId="40246" applyNumberFormat="true" applyFont="true" applyFill="true" applyBorder="true" applyAlignment="true">
      <alignment horizontal="center" vertical="center"/>
    </xf>
    <xf numFmtId="168" fontId="117" fillId="0" borderId="10" xfId="40258" applyNumberFormat="true" applyFont="true" applyFill="true" applyBorder="true" applyAlignment="true">
      <alignment horizontal="center" vertical="center"/>
    </xf>
    <xf numFmtId="168" fontId="117" fillId="0" borderId="10" xfId="40422" applyNumberFormat="true" applyFont="true" applyFill="true" applyBorder="true" applyAlignment="true">
      <alignment horizontal="center" vertical="center"/>
    </xf>
    <xf numFmtId="168" fontId="117" fillId="0" borderId="10" xfId="40434" applyNumberFormat="true" applyFont="true" applyFill="true" applyBorder="true" applyAlignment="true">
      <alignment horizontal="center" vertical="center"/>
    </xf>
    <xf numFmtId="168" fontId="117" fillId="0" borderId="10" xfId="40446" applyNumberFormat="true" applyFont="true" applyFill="true" applyBorder="true" applyAlignment="true">
      <alignment horizontal="center" vertical="center"/>
    </xf>
    <xf numFmtId="0" fontId="115" fillId="4" borderId="15" xfId="19344" applyFont="true" applyFill="true" applyBorder="true" applyAlignment="true" applyProtection="true">
      <alignment horizontal="center" wrapText="true"/>
      <protection locked="false"/>
    </xf>
    <xf numFmtId="0" fontId="155" fillId="27" borderId="10" xfId="19344" applyFont="true" applyFill="true" applyBorder="true" applyAlignment="true">
      <alignment wrapText="true"/>
    </xf>
    <xf numFmtId="0" fontId="26" fillId="3" borderId="10" xfId="19344" applyFont="true" applyBorder="true" applyAlignment="true">
      <alignment wrapText="true"/>
    </xf>
    <xf numFmtId="0" fontId="163" fillId="27" borderId="10" xfId="19344" applyFont="true" applyFill="true" applyBorder="true" applyAlignment="true">
      <alignment wrapText="true"/>
    </xf>
    <xf numFmtId="0" fontId="119" fillId="3" borderId="10" xfId="19344" applyFont="true" applyBorder="true" applyAlignment="true">
      <alignment wrapText="true"/>
    </xf>
    <xf numFmtId="0" fontId="163" fillId="3" borderId="10" xfId="19344" applyFont="true" applyBorder="true"/>
    <xf numFmtId="0" fontId="154" fillId="3" borderId="10" xfId="19344" applyFont="true" applyBorder="true"/>
    <xf numFmtId="0" fontId="154" fillId="27" borderId="10" xfId="19344" applyFont="true" applyFill="true" applyBorder="true" applyAlignment="true">
      <alignment wrapText="true"/>
    </xf>
    <xf numFmtId="0" fontId="154" fillId="3" borderId="10" xfId="19344" applyFont="true" applyBorder="true" applyAlignment="true">
      <alignment wrapText="true"/>
    </xf>
    <xf numFmtId="0" fontId="163" fillId="3" borderId="10" xfId="19344" applyFont="true" applyBorder="true" applyAlignment="true">
      <alignment wrapText="true"/>
    </xf>
    <xf numFmtId="164" fontId="122" fillId="3" borderId="10" xfId="19344" applyNumberFormat="true" applyFont="true" applyAlignment="true" applyProtection="true">
      <alignment horizontal="center"/>
      <protection locked="false"/>
    </xf>
    <xf numFmtId="0" fontId="121"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3" fillId="4" borderId="1" xfId="19344" applyFont="true" applyFill="true" applyBorder="true" applyAlignment="true" applyProtection="true">
      <alignment horizontal="center" vertical="center"/>
      <protection locked="false"/>
    </xf>
    <xf numFmtId="0" fontId="26" fillId="3" borderId="11" xfId="19344" applyBorder="true" applyAlignment="true" applyProtection="true">
      <alignment horizontal="center" vertical="center"/>
      <protection locked="false"/>
    </xf>
    <xf numFmtId="0" fontId="26" fillId="3" borderId="2" xfId="19344" applyBorder="true" applyAlignment="true" applyProtection="true">
      <alignment horizontal="center" vertical="center"/>
      <protection locked="false"/>
    </xf>
    <xf numFmtId="0" fontId="73" fillId="4" borderId="37" xfId="19344" applyFont="true" applyFill="true" applyBorder="true" applyAlignment="true" applyProtection="true">
      <alignment horizontal="right" vertical="center" wrapText="true"/>
      <protection locked="false"/>
    </xf>
    <xf numFmtId="0" fontId="26" fillId="4" borderId="38" xfId="19344" applyFill="true" applyBorder="true" applyAlignment="true" applyProtection="true">
      <alignment horizontal="right" vertical="center" wrapText="true"/>
      <protection locked="false"/>
    </xf>
    <xf numFmtId="0" fontId="26" fillId="4" borderId="40" xfId="19344" applyFill="true" applyBorder="true" applyAlignment="true" applyProtection="true">
      <alignment horizontal="right" vertical="center" wrapText="true"/>
      <protection locked="false"/>
    </xf>
    <xf numFmtId="0" fontId="26" fillId="4" borderId="41" xfId="19344" applyFill="true" applyBorder="true" applyAlignment="true" applyProtection="true">
      <alignment horizontal="right" vertical="center" wrapText="true"/>
      <protection locked="false"/>
    </xf>
    <xf numFmtId="0" fontId="26" fillId="4" borderId="3" xfId="19344" applyFont="true" applyFill="true" applyBorder="true" applyAlignment="true" applyProtection="true">
      <alignment horizontal="right" vertical="center"/>
      <protection locked="false"/>
    </xf>
    <xf numFmtId="0" fontId="26" fillId="3" borderId="10" xfId="19344" applyFont="true" applyBorder="true" applyAlignment="true" applyProtection="true">
      <alignment horizontal="right"/>
      <protection locked="false"/>
    </xf>
    <xf numFmtId="0" fontId="26" fillId="3" borderId="5" xfId="19344" applyFont="true" applyBorder="true" applyAlignment="true" applyProtection="true">
      <alignment horizontal="right"/>
      <protection locked="false"/>
    </xf>
    <xf numFmtId="0" fontId="26" fillId="3" borderId="12" xfId="19344" applyFont="true" applyBorder="true" applyAlignment="true" applyProtection="true">
      <alignment horizontal="right"/>
      <protection locked="false"/>
    </xf>
    <xf numFmtId="0" fontId="118" fillId="4" borderId="11" xfId="19344" applyFont="true" applyFill="true" applyBorder="true" applyAlignment="true" applyProtection="true">
      <alignment horizontal="center" vertical="center"/>
      <protection locked="false"/>
    </xf>
    <xf numFmtId="0" fontId="118" fillId="4" borderId="10" xfId="19344" applyFont="true" applyFill="true" applyBorder="true" applyAlignment="true" applyProtection="true">
      <alignment horizontal="center" vertical="center"/>
      <protection locked="false"/>
    </xf>
    <xf numFmtId="0" fontId="118" fillId="4" borderId="12" xfId="19344" applyFont="true" applyFill="true" applyBorder="true" applyAlignment="true" applyProtection="true">
      <alignment horizontal="center" vertical="center"/>
      <protection locked="false"/>
    </xf>
    <xf numFmtId="1" fontId="120"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6" fillId="4" borderId="11" xfId="19344" applyFont="true" applyFill="true" applyBorder="true" applyAlignment="true" applyProtection="true">
      <alignment horizontal="center" vertical="center"/>
      <protection locked="false"/>
    </xf>
    <xf numFmtId="0" fontId="26" fillId="4" borderId="12" xfId="19344" applyFont="true" applyFill="true"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protection locked="false"/>
    </xf>
    <xf numFmtId="0" fontId="26" fillId="3" borderId="11" xfId="19344" applyFont="true" applyBorder="true" applyAlignment="true" applyProtection="true">
      <alignment horizontal="center" vertical="center"/>
      <protection locked="false"/>
    </xf>
    <xf numFmtId="0" fontId="26" fillId="3" borderId="5" xfId="19344" applyFont="true" applyBorder="true" applyAlignment="true" applyProtection="true">
      <alignment horizontal="center" vertical="center"/>
      <protection locked="false"/>
    </xf>
    <xf numFmtId="0" fontId="26"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2" fillId="3" borderId="10" xfId="19344" applyNumberFormat="true" applyFont="true" applyAlignment="true" applyProtection="true">
      <alignment horizontal="center" vertical="center"/>
      <protection locked="false"/>
    </xf>
    <xf numFmtId="0" fontId="73" fillId="4" borderId="1" xfId="19344" applyFont="true" applyFill="true" applyBorder="true" applyAlignment="true" applyProtection="true">
      <alignment horizontal="center"/>
      <protection locked="false"/>
    </xf>
    <xf numFmtId="0" fontId="73" fillId="4" borderId="11" xfId="19344" applyFont="true" applyFill="true" applyBorder="true" applyAlignment="true" applyProtection="true">
      <alignment horizontal="center"/>
      <protection locked="false"/>
    </xf>
    <xf numFmtId="0" fontId="73" fillId="4" borderId="2" xfId="19344" applyFont="true" applyFill="true" applyBorder="true" applyAlignment="true" applyProtection="true">
      <alignment horizontal="center"/>
      <protection locked="false"/>
    </xf>
    <xf numFmtId="0" fontId="177" fillId="2" borderId="1" xfId="19344" applyFont="true" applyFill="true" applyBorder="true" applyAlignment="true" applyProtection="true">
      <alignment horizontal="center" vertical="center" wrapText="true"/>
      <protection locked="false"/>
    </xf>
    <xf numFmtId="0" fontId="178" fillId="2" borderId="11" xfId="19344" applyFont="true" applyFill="true" applyBorder="true" applyAlignment="true" applyProtection="true">
      <alignment horizontal="center" vertical="center" wrapText="true"/>
      <protection locked="false"/>
    </xf>
    <xf numFmtId="0" fontId="178" fillId="2" borderId="2" xfId="19344" applyFont="true" applyFill="true" applyBorder="true" applyAlignment="true" applyProtection="true">
      <alignment horizontal="center" vertical="center" wrapText="true"/>
      <protection locked="false"/>
    </xf>
    <xf numFmtId="0" fontId="178" fillId="2" borderId="5" xfId="19344" applyFont="true" applyFill="true" applyBorder="true" applyAlignment="true" applyProtection="true">
      <alignment horizontal="center" vertical="center" wrapText="true"/>
      <protection locked="false"/>
    </xf>
    <xf numFmtId="0" fontId="178" fillId="2" borderId="12" xfId="19344" applyFont="true" applyFill="true" applyBorder="true" applyAlignment="true" applyProtection="true">
      <alignment horizontal="center" vertical="center" wrapText="true"/>
      <protection locked="false"/>
    </xf>
    <xf numFmtId="0" fontId="178" fillId="2" borderId="6" xfId="19344" applyFont="true" applyFill="true" applyBorder="true" applyAlignment="true" applyProtection="true">
      <alignment horizontal="center" vertical="center" wrapText="true"/>
      <protection locked="false"/>
    </xf>
    <xf numFmtId="0" fontId="123"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2" fillId="3" borderId="10" xfId="19344" applyFont="true" applyAlignment="true" applyProtection="true">
      <alignment horizontal="center" vertical="center"/>
      <protection locked="false"/>
    </xf>
    <xf numFmtId="0" fontId="122" fillId="0" borderId="0" xfId="0" applyFont="true" applyAlignment="true" applyProtection="true">
      <alignment horizontal="center" vertical="center"/>
      <protection locked="false"/>
    </xf>
    <xf numFmtId="0" fontId="120" fillId="0" borderId="0" xfId="0" applyFont="true" applyAlignment="true" applyProtection="true">
      <alignment horizontal="center"/>
      <protection locked="false"/>
    </xf>
    <xf numFmtId="164" fontId="165" fillId="13" borderId="19" xfId="19344" applyNumberFormat="true" applyFont="true" applyFill="true" applyBorder="true" applyAlignment="true" applyProtection="true">
      <alignment horizontal="center" vertical="center"/>
      <protection locked="false"/>
    </xf>
    <xf numFmtId="164" fontId="165" fillId="13" borderId="21" xfId="19344" applyNumberFormat="true" applyFont="true" applyFill="true" applyBorder="true" applyAlignment="true" applyProtection="true">
      <alignment horizontal="center" vertical="center"/>
      <protection locked="false"/>
    </xf>
    <xf numFmtId="164" fontId="117" fillId="10" borderId="17" xfId="19344" applyNumberFormat="true" applyFont="true" applyFill="true" applyBorder="true" applyAlignment="true" applyProtection="true">
      <alignment horizontal="center" vertical="center"/>
      <protection locked="false"/>
    </xf>
    <xf numFmtId="164" fontId="117" fillId="10" borderId="9" xfId="19344" applyNumberFormat="true" applyFont="true" applyFill="true" applyBorder="true" applyAlignment="true" applyProtection="true">
      <alignment horizontal="center" vertical="center"/>
      <protection locked="false"/>
    </xf>
    <xf numFmtId="164" fontId="117" fillId="14" borderId="20" xfId="19344" applyNumberFormat="true" applyFont="true" applyFill="true" applyBorder="true" applyAlignment="true" applyProtection="true">
      <alignment horizontal="center" vertical="center"/>
      <protection locked="false"/>
    </xf>
    <xf numFmtId="164" fontId="117" fillId="14" borderId="22" xfId="19344" applyNumberFormat="true" applyFont="true" applyFill="true" applyBorder="true" applyAlignment="true" applyProtection="true">
      <alignment horizontal="center" vertical="center"/>
      <protection locked="false"/>
    </xf>
    <xf numFmtId="0" fontId="118" fillId="4" borderId="1" xfId="19344" applyFont="true" applyFill="true" applyBorder="true" applyAlignment="true" applyProtection="true">
      <alignment horizontal="center" vertical="center"/>
    </xf>
    <xf numFmtId="0" fontId="118" fillId="4" borderId="2" xfId="0" applyFont="true" applyFill="true" applyBorder="true" applyAlignment="true" applyProtection="true">
      <alignment horizontal="center" vertical="center"/>
    </xf>
    <xf numFmtId="0" fontId="118" fillId="4" borderId="5" xfId="0" applyFont="true" applyFill="true" applyBorder="true" applyAlignment="true" applyProtection="true">
      <alignment horizontal="center" vertical="center"/>
    </xf>
    <xf numFmtId="0" fontId="118" fillId="4" borderId="6" xfId="0" applyFont="true" applyFill="true" applyBorder="true" applyAlignment="true" applyProtection="true">
      <alignment horizontal="center" vertical="center"/>
    </xf>
    <xf numFmtId="1" fontId="26"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20" fillId="3" borderId="10" xfId="19344" applyFont="true" applyAlignment="true" applyProtection="true">
      <alignment horizontal="center"/>
      <protection locked="false"/>
    </xf>
    <xf numFmtId="0" fontId="120" fillId="0" borderId="10" xfId="0" applyFont="true" applyBorder="true" applyAlignment="true">
      <alignment horizontal="center"/>
    </xf>
    <xf numFmtId="1" fontId="122" fillId="3" borderId="10" xfId="19344" applyNumberFormat="true" applyFont="true" applyAlignment="true" applyProtection="true">
      <alignment horizontal="center"/>
      <protection locked="false"/>
    </xf>
    <xf numFmtId="0" fontId="122" fillId="0" borderId="0" xfId="0" applyFont="true" applyAlignment="true" applyProtection="true">
      <alignment horizontal="center"/>
      <protection locked="false"/>
    </xf>
    <xf numFmtId="0" fontId="122" fillId="3" borderId="10" xfId="19344" applyFont="true" applyAlignment="true" applyProtection="true">
      <alignment horizontal="center"/>
      <protection locked="false"/>
    </xf>
    <xf numFmtId="0" fontId="116" fillId="4" borderId="1" xfId="19344" applyFont="true" applyFill="true" applyBorder="true" applyAlignment="true" applyProtection="true">
      <alignment horizontal="right" vertical="center"/>
      <protection locked="false"/>
    </xf>
    <xf numFmtId="0" fontId="116" fillId="0" borderId="11" xfId="0" applyFont="true" applyBorder="true" applyAlignment="true" applyProtection="true">
      <alignment horizontal="right"/>
      <protection locked="false"/>
    </xf>
    <xf numFmtId="0" fontId="116" fillId="0" borderId="5" xfId="0" applyFont="true" applyBorder="true" applyAlignment="true" applyProtection="true">
      <alignment horizontal="right"/>
      <protection locked="false"/>
    </xf>
    <xf numFmtId="0" fontId="116" fillId="0" borderId="12" xfId="0" applyFont="true" applyBorder="true" applyAlignment="true" applyProtection="true">
      <alignment horizontal="right"/>
      <protection locked="false"/>
    </xf>
    <xf numFmtId="0" fontId="113" fillId="2" borderId="1" xfId="19344" applyFont="true" applyFill="true" applyBorder="true" applyAlignment="true" applyProtection="true">
      <alignment horizontal="center" vertical="center" wrapText="true"/>
      <protection locked="false"/>
    </xf>
    <xf numFmtId="0" fontId="114" fillId="2" borderId="11" xfId="19344" applyFont="true" applyFill="true" applyBorder="true" applyAlignment="true" applyProtection="true">
      <alignment horizontal="center" vertical="center" wrapText="true"/>
      <protection locked="false"/>
    </xf>
    <xf numFmtId="0" fontId="114" fillId="2" borderId="2" xfId="19344" applyFont="true" applyFill="true" applyBorder="true" applyAlignment="true" applyProtection="true">
      <alignment horizontal="center" vertical="center" wrapText="true"/>
      <protection locked="false"/>
    </xf>
    <xf numFmtId="0" fontId="114" fillId="2" borderId="5" xfId="19344" applyFont="true" applyFill="true" applyBorder="true" applyAlignment="true" applyProtection="true">
      <alignment horizontal="center" vertical="center" wrapText="true"/>
      <protection locked="false"/>
    </xf>
    <xf numFmtId="0" fontId="114" fillId="2" borderId="12" xfId="19344" applyFont="true" applyFill="true" applyBorder="true" applyAlignment="true" applyProtection="true">
      <alignment horizontal="center" vertical="center" wrapText="true"/>
      <protection locked="false"/>
    </xf>
    <xf numFmtId="0" fontId="114" fillId="2" borderId="6" xfId="19344" applyFont="true" applyFill="true" applyBorder="true" applyAlignment="true" applyProtection="true">
      <alignment horizontal="center" vertical="center" wrapText="true"/>
      <protection locked="false"/>
    </xf>
    <xf numFmtId="0" fontId="73"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20"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6" fillId="4" borderId="6" xfId="19344" applyNumberFormat="true" applyFont="true" applyFill="true" applyBorder="true" applyAlignment="true" applyProtection="true">
      <alignment horizontal="center" vertical="center"/>
      <protection locked="false"/>
    </xf>
    <xf numFmtId="0" fontId="153" fillId="3" borderId="1" xfId="44931" applyFont="true" applyBorder="true" applyAlignment="true">
      <alignment horizontal="center" vertical="center" wrapText="true"/>
    </xf>
    <xf numFmtId="0" fontId="153" fillId="3" borderId="83" xfId="44930" applyFont="true" applyBorder="true" applyAlignment="true">
      <alignment horizontal="center" vertical="center" wrapText="true"/>
    </xf>
    <xf numFmtId="0" fontId="153" fillId="3" borderId="84" xfId="44932" applyFont="true" applyBorder="true" applyAlignment="true">
      <alignment horizontal="center" vertical="center" wrapText="true"/>
    </xf>
    <xf numFmtId="0" fontId="153" fillId="26" borderId="104" xfId="44939" applyFont="true" applyFill="true" applyBorder="true" applyAlignment="true">
      <alignment horizontal="left" vertical="center" wrapText="true"/>
    </xf>
    <xf numFmtId="0" fontId="153" fillId="26" borderId="102" xfId="44945" applyFont="true" applyFill="true" applyBorder="true" applyAlignment="true">
      <alignment horizontal="left" vertical="center" wrapText="true"/>
    </xf>
    <xf numFmtId="0" fontId="153" fillId="26" borderId="107" xfId="44951" applyFont="true" applyFill="true" applyBorder="true" applyAlignment="true">
      <alignment horizontal="left" vertical="center" wrapText="true"/>
    </xf>
    <xf numFmtId="170" fontId="158" fillId="2" borderId="105" xfId="19344" applyNumberFormat="true" applyFont="true" applyFill="true" applyBorder="true" applyAlignment="true">
      <alignment vertical="center" wrapText="true"/>
    </xf>
    <xf numFmtId="0" fontId="159" fillId="2" borderId="10" xfId="19344" applyFont="true" applyFill="true" applyAlignment="true">
      <alignment vertical="center" wrapText="true"/>
    </xf>
    <xf numFmtId="0" fontId="159" fillId="2" borderId="8" xfId="19344" applyFont="true" applyFill="true" applyBorder="true" applyAlignment="true">
      <alignment vertical="center" wrapText="true"/>
    </xf>
    <xf numFmtId="0" fontId="153" fillId="3" borderId="3" xfId="40021" applyFont="true" applyBorder="true" applyAlignment="true">
      <alignment horizontal="center" vertical="center"/>
    </xf>
    <xf numFmtId="0" fontId="153" fillId="3" borderId="52" xfId="40022" applyFont="true" applyBorder="true" applyAlignment="true">
      <alignment horizontal="center" vertical="center"/>
    </xf>
    <xf numFmtId="0" fontId="153" fillId="3" borderId="97" xfId="40023" applyFont="true" applyBorder="true" applyAlignment="true">
      <alignment horizontal="center" vertical="center"/>
    </xf>
    <xf numFmtId="0" fontId="153" fillId="3" borderId="10" xfId="44961" applyFont="true" applyBorder="true" applyAlignment="true">
      <alignment horizontal="center" vertical="center" wrapText="true"/>
    </xf>
    <xf numFmtId="0" fontId="153" fillId="3" borderId="52" xfId="44960" applyFont="true" applyBorder="true" applyAlignment="true">
      <alignment horizontal="center" vertical="center" wrapText="true"/>
    </xf>
    <xf numFmtId="0" fontId="153" fillId="3" borderId="53" xfId="44961" applyFont="true" applyBorder="true" applyAlignment="true">
      <alignment horizontal="center" vertical="center" wrapText="true"/>
    </xf>
    <xf numFmtId="0" fontId="153" fillId="3" borderId="3" xfId="44961" applyFont="true" applyBorder="true" applyAlignment="true">
      <alignment horizontal="center" vertical="center" wrapText="true"/>
    </xf>
    <xf numFmtId="0" fontId="153" fillId="3" borderId="53" xfId="44962" applyFont="true" applyBorder="true" applyAlignment="true">
      <alignment horizontal="center" vertical="center" wrapText="true"/>
    </xf>
    <xf numFmtId="0" fontId="153" fillId="3" borderId="1" xfId="39961" applyFont="true" applyBorder="true" applyAlignment="true">
      <alignment horizontal="center" vertical="center"/>
    </xf>
    <xf numFmtId="0" fontId="153" fillId="3" borderId="83" xfId="39962" applyFont="true" applyBorder="true" applyAlignment="true">
      <alignment horizontal="center" vertical="center"/>
    </xf>
    <xf numFmtId="0" fontId="153" fillId="3" borderId="90" xfId="39963" applyFont="true" applyBorder="true" applyAlignment="true">
      <alignment horizontal="center" vertical="center"/>
    </xf>
    <xf numFmtId="0" fontId="153" fillId="3" borderId="10" xfId="44931" applyFont="true" applyBorder="true" applyAlignment="true">
      <alignment horizontal="center" vertical="center" wrapText="true"/>
    </xf>
    <xf numFmtId="0" fontId="153" fillId="3" borderId="52" xfId="44930" applyFont="true" applyBorder="true" applyAlignment="true">
      <alignment horizontal="center" vertical="center" wrapText="true"/>
    </xf>
    <xf numFmtId="0" fontId="153" fillId="3" borderId="53" xfId="44931" applyFont="true" applyBorder="true" applyAlignment="true">
      <alignment horizontal="center" vertical="center" wrapText="true"/>
    </xf>
    <xf numFmtId="0" fontId="153" fillId="26" borderId="102" xfId="40055" applyFont="true" applyFill="true" applyBorder="true" applyAlignment="true">
      <alignment horizontal="left" vertical="center" wrapText="true"/>
    </xf>
    <xf numFmtId="0" fontId="153" fillId="26" borderId="59" xfId="45062" applyFont="true" applyFill="true" applyBorder="true" applyAlignment="true">
      <alignment horizontal="left" vertical="center" wrapText="true"/>
    </xf>
    <xf numFmtId="0" fontId="153" fillId="26" borderId="60" xfId="45068" applyFont="true" applyFill="true" applyBorder="true" applyAlignment="true">
      <alignment horizontal="left" vertical="center" wrapText="true"/>
    </xf>
    <xf numFmtId="0" fontId="153" fillId="3" borderId="1" xfId="40141" applyFont="true" applyBorder="true" applyAlignment="true">
      <alignment horizontal="center" vertical="center"/>
    </xf>
    <xf numFmtId="0" fontId="153" fillId="3" borderId="83" xfId="40142" applyFont="true" applyBorder="true" applyAlignment="true">
      <alignment horizontal="center" vertical="center"/>
    </xf>
    <xf numFmtId="0" fontId="153" fillId="3" borderId="90" xfId="40143" applyFont="true" applyBorder="true" applyAlignment="true">
      <alignment horizontal="center" vertical="center"/>
    </xf>
    <xf numFmtId="0" fontId="153" fillId="3" borderId="10" xfId="45018" applyFont="true" applyBorder="true" applyAlignment="true">
      <alignment horizontal="center" vertical="center" wrapText="true"/>
    </xf>
    <xf numFmtId="0" fontId="153" fillId="3" borderId="52" xfId="45017" applyFont="true" applyBorder="true" applyAlignment="true">
      <alignment horizontal="center" vertical="center" wrapText="true"/>
    </xf>
    <xf numFmtId="0" fontId="153" fillId="3" borderId="53" xfId="45018" applyFont="true" applyBorder="true" applyAlignment="true">
      <alignment horizontal="center" vertical="center" wrapText="true"/>
    </xf>
    <xf numFmtId="0" fontId="153" fillId="3" borderId="1" xfId="45018" applyFont="true" applyBorder="true" applyAlignment="true">
      <alignment horizontal="center" vertical="center" wrapText="true"/>
    </xf>
    <xf numFmtId="0" fontId="153" fillId="3" borderId="83" xfId="45017" applyFont="true" applyBorder="true" applyAlignment="true">
      <alignment horizontal="center" vertical="center" wrapText="true"/>
    </xf>
    <xf numFmtId="0" fontId="153" fillId="3" borderId="84" xfId="45019" applyFont="true" applyBorder="true" applyAlignment="true">
      <alignment horizontal="center" vertical="center" wrapText="true"/>
    </xf>
    <xf numFmtId="0" fontId="153" fillId="26" borderId="104" xfId="45026" applyFont="true" applyFill="true" applyBorder="true" applyAlignment="true">
      <alignment horizontal="left" vertical="center" wrapText="true"/>
    </xf>
    <xf numFmtId="0" fontId="153" fillId="26" borderId="102" xfId="45032" applyFont="true" applyFill="true" applyBorder="true" applyAlignment="true">
      <alignment horizontal="left" vertical="center" wrapText="true"/>
    </xf>
    <xf numFmtId="0" fontId="153" fillId="3" borderId="3" xfId="44988" applyFont="true" applyBorder="true" applyAlignment="true">
      <alignment horizontal="center" vertical="center" wrapText="true"/>
    </xf>
    <xf numFmtId="0" fontId="153" fillId="3" borderId="52" xfId="44987" applyFont="true" applyBorder="true" applyAlignment="true">
      <alignment horizontal="center" vertical="center" wrapText="true"/>
    </xf>
    <xf numFmtId="0" fontId="153" fillId="3" borderId="53" xfId="44989" applyFont="true" applyBorder="true" applyAlignment="true">
      <alignment horizontal="center" vertical="center" wrapText="true"/>
    </xf>
    <xf numFmtId="0" fontId="153" fillId="26" borderId="104" xfId="44996" applyFont="true" applyFill="true" applyBorder="true" applyAlignment="true">
      <alignment horizontal="left" vertical="center" wrapText="true"/>
    </xf>
    <xf numFmtId="0" fontId="153" fillId="26" borderId="102" xfId="45002" applyFont="true" applyFill="true" applyBorder="true" applyAlignment="true">
      <alignment horizontal="left" vertical="center" wrapText="true"/>
    </xf>
    <xf numFmtId="0" fontId="166" fillId="27" borderId="1" xfId="19344" applyFont="true" applyFill="true" applyBorder="true" applyAlignment="true"/>
    <xf numFmtId="0" fontId="138" fillId="3" borderId="2" xfId="19344" applyFont="true" applyBorder="true" applyAlignment="true"/>
    <xf numFmtId="0" fontId="153" fillId="26" borderId="102" xfId="44975" applyFont="true" applyFill="true" applyBorder="true" applyAlignment="true">
      <alignment horizontal="left" vertical="center" wrapText="true"/>
    </xf>
    <xf numFmtId="0" fontId="153" fillId="3" borderId="3" xfId="40081" applyFont="true" applyBorder="true" applyAlignment="true">
      <alignment horizontal="center" vertical="center"/>
    </xf>
    <xf numFmtId="0" fontId="153" fillId="3" borderId="52" xfId="40082" applyFont="true" applyBorder="true" applyAlignment="true">
      <alignment horizontal="center" vertical="center"/>
    </xf>
    <xf numFmtId="0" fontId="153" fillId="3" borderId="97" xfId="40083" applyFont="true" applyBorder="true" applyAlignment="true">
      <alignment horizontal="center" vertical="center"/>
    </xf>
    <xf numFmtId="0" fontId="153" fillId="3" borderId="10" xfId="44988" applyFont="true" applyBorder="true" applyAlignment="true">
      <alignment horizontal="center" vertical="center" wrapText="true"/>
    </xf>
    <xf numFmtId="0" fontId="153" fillId="3" borderId="53" xfId="44988" applyFont="true" applyBorder="true" applyAlignment="true">
      <alignment horizontal="center" vertical="center" wrapText="true"/>
    </xf>
    <xf numFmtId="0" fontId="153" fillId="26" borderId="104" xfId="44975" applyFont="true" applyFill="true" applyBorder="true" applyAlignment="true">
      <alignment horizontal="left" vertical="center" wrapText="true"/>
    </xf>
    <xf numFmtId="0" fontId="153" fillId="26" borderId="58" xfId="40049" applyFont="true" applyFill="true" applyBorder="true" applyAlignment="true">
      <alignment horizontal="left" vertical="center" wrapText="true"/>
    </xf>
    <xf numFmtId="0" fontId="153" fillId="26" borderId="59" xfId="40061" applyFont="true" applyFill="true" applyBorder="true" applyAlignment="true">
      <alignment horizontal="left" vertical="center" wrapText="true"/>
    </xf>
    <xf numFmtId="0" fontId="26" fillId="3" borderId="10" xfId="19344" applyAlignment="true">
      <alignment horizontal="right" vertical="top" wrapText="true"/>
    </xf>
    <xf numFmtId="0" fontId="26" fillId="15" borderId="10" xfId="19344" applyFill="true" applyAlignment="true">
      <alignment horizontal="right" vertical="top" wrapText="true"/>
    </xf>
    <xf numFmtId="0" fontId="153" fillId="3" borderId="3" xfId="45048" applyFont="true" applyBorder="true" applyAlignment="true">
      <alignment horizontal="center" vertical="center" wrapText="true"/>
    </xf>
    <xf numFmtId="0" fontId="153" fillId="3" borderId="52" xfId="45047" applyFont="true" applyBorder="true" applyAlignment="true">
      <alignment horizontal="center" vertical="center" wrapText="true"/>
    </xf>
    <xf numFmtId="0" fontId="153" fillId="3" borderId="53" xfId="45049" applyFont="true" applyBorder="true" applyAlignment="true">
      <alignment horizontal="center" vertical="center" wrapText="true"/>
    </xf>
    <xf numFmtId="0" fontId="153" fillId="26" borderId="104" xfId="45056" applyFont="true" applyFill="true" applyBorder="true" applyAlignment="true">
      <alignment horizontal="left" vertical="center" wrapText="true"/>
    </xf>
    <xf numFmtId="0" fontId="153" fillId="26" borderId="102" xfId="45062" applyFont="true" applyFill="true" applyBorder="true" applyAlignment="true">
      <alignment horizontal="left" vertical="center" wrapText="true"/>
    </xf>
    <xf numFmtId="0" fontId="153" fillId="26" borderId="107" xfId="45062" applyFont="true" applyFill="true" applyBorder="true" applyAlignment="true">
      <alignment horizontal="left" vertical="center" wrapText="true"/>
    </xf>
    <xf numFmtId="0" fontId="153" fillId="15" borderId="102" xfId="45062" applyFont="true" applyFill="true" applyBorder="true" applyAlignment="true">
      <alignment horizontal="left" vertical="center" wrapText="true"/>
    </xf>
    <xf numFmtId="0" fontId="153" fillId="15" borderId="107" xfId="45062" applyFont="true" applyFill="true" applyBorder="true" applyAlignment="true">
      <alignment horizontal="left" vertical="center" wrapText="true"/>
    </xf>
    <xf numFmtId="0" fontId="153" fillId="26" borderId="107" xfId="45038" applyFont="true" applyFill="true" applyBorder="true" applyAlignment="true">
      <alignment horizontal="left" vertical="center" wrapText="true"/>
    </xf>
    <xf numFmtId="0" fontId="153" fillId="3" borderId="3" xfId="40201" applyFont="true" applyBorder="true" applyAlignment="true">
      <alignment horizontal="center" vertical="center"/>
    </xf>
    <xf numFmtId="0" fontId="153" fillId="3" borderId="52" xfId="40202" applyFont="true" applyBorder="true" applyAlignment="true">
      <alignment horizontal="center" vertical="center"/>
    </xf>
    <xf numFmtId="0" fontId="153" fillId="3" borderId="97" xfId="40203" applyFont="true" applyBorder="true" applyAlignment="true">
      <alignment horizontal="center" vertical="center"/>
    </xf>
    <xf numFmtId="0" fontId="153" fillId="3" borderId="10" xfId="45048" applyFont="true" applyBorder="true" applyAlignment="true">
      <alignment horizontal="center" vertical="center" wrapText="true"/>
    </xf>
    <xf numFmtId="0" fontId="153" fillId="3" borderId="53" xfId="45048" applyFont="true" applyBorder="true" applyAlignment="true">
      <alignment horizontal="center" vertical="center" wrapText="true"/>
    </xf>
    <xf numFmtId="0" fontId="72" fillId="15" borderId="10" xfId="19344" applyFont="true" applyFill="true"/>
    <xf numFmtId="0" fontId="72" fillId="3" borderId="10" xfId="19344" applyFont="true"/>
    <xf numFmtId="0" fontId="26" fillId="15" borderId="10" xfId="19344" applyFill="true" applyAlignment="true">
      <alignment wrapText="true"/>
    </xf>
    <xf numFmtId="0" fontId="26" fillId="3" borderId="10" xfId="19344" applyAlignment="true">
      <alignment wrapText="true"/>
    </xf>
    <xf numFmtId="0" fontId="26" fillId="3" borderId="10" xfId="19344"/>
    <xf numFmtId="0" fontId="153" fillId="26" borderId="102" xfId="40235" applyFont="true" applyFill="true" applyBorder="true" applyAlignment="true">
      <alignment horizontal="left" vertical="center" wrapText="true"/>
    </xf>
    <xf numFmtId="0" fontId="160" fillId="3" borderId="10" xfId="45107" applyFont="true" applyAlignment="true">
      <alignment horizontal="center" vertical="center" wrapText="true"/>
    </xf>
    <xf numFmtId="0" fontId="160" fillId="3" borderId="10" xfId="45108" applyFont="true" applyAlignment="true">
      <alignment horizontal="center" vertical="center" wrapText="true"/>
    </xf>
    <xf numFmtId="0" fontId="160" fillId="3" borderId="10" xfId="45109" applyFont="true" applyAlignment="true">
      <alignment horizontal="center" vertical="center" wrapText="true"/>
    </xf>
    <xf numFmtId="0" fontId="183" fillId="3" borderId="57" xfId="45110" applyFont="true" applyBorder="true" applyAlignment="true">
      <alignment horizontal="left" wrapText="true"/>
    </xf>
    <xf numFmtId="0" fontId="183" fillId="3" borderId="57" xfId="45111" applyFont="true" applyBorder="true" applyAlignment="true">
      <alignment horizontal="left" wrapText="true"/>
    </xf>
    <xf numFmtId="0" fontId="153" fillId="26" borderId="59" xfId="45116" applyFont="true" applyFill="true" applyBorder="true" applyAlignment="true">
      <alignment horizontal="left" vertical="top" wrapText="true"/>
    </xf>
    <xf numFmtId="0" fontId="153" fillId="26" borderId="60" xfId="45119" applyFont="true" applyFill="true" applyBorder="true" applyAlignment="true">
      <alignment horizontal="left" vertical="top" wrapText="true"/>
    </xf>
    <xf numFmtId="0" fontId="152" fillId="3" borderId="10" xfId="45122" applyFont="true" applyAlignment="true">
      <alignment horizontal="left" vertical="top" wrapText="true"/>
    </xf>
    <xf numFmtId="0" fontId="152" fillId="3" borderId="10" xfId="45123" applyFont="true" applyAlignment="true">
      <alignment horizontal="left" vertical="top" wrapText="true"/>
    </xf>
    <xf numFmtId="0" fontId="152" fillId="3" borderId="10" xfId="45124" applyFont="true" applyAlignment="true">
      <alignment horizontal="left" vertical="top" wrapText="true"/>
    </xf>
    <xf numFmtId="0" fontId="72" fillId="15" borderId="10" xfId="19344" applyFont="true" applyFill="true" applyAlignment="true"/>
    <xf numFmtId="0" fontId="72" fillId="3" borderId="10" xfId="19344" applyFont="true" applyAlignment="true"/>
    <xf numFmtId="0" fontId="153" fillId="3" borderId="1" xfId="40261" applyFont="true" applyBorder="true" applyAlignment="true">
      <alignment horizontal="center" vertical="center"/>
    </xf>
    <xf numFmtId="0" fontId="153" fillId="3" borderId="83" xfId="40262" applyFont="true" applyBorder="true" applyAlignment="true">
      <alignment horizontal="center" vertical="center"/>
    </xf>
    <xf numFmtId="0" fontId="153" fillId="3" borderId="90" xfId="40263" applyFont="true" applyBorder="true" applyAlignment="true">
      <alignment horizontal="center" vertical="center"/>
    </xf>
    <xf numFmtId="0" fontId="153" fillId="3" borderId="10" xfId="45090" applyFont="true" applyBorder="true" applyAlignment="true">
      <alignment horizontal="center" vertical="center" wrapText="true"/>
    </xf>
    <xf numFmtId="0" fontId="153" fillId="3" borderId="52" xfId="45089" applyFont="true" applyBorder="true" applyAlignment="true">
      <alignment horizontal="center" vertical="center" wrapText="true"/>
    </xf>
    <xf numFmtId="0" fontId="153" fillId="3" borderId="53" xfId="45090" applyFont="true" applyBorder="true" applyAlignment="true">
      <alignment horizontal="center" vertical="center" wrapText="true"/>
    </xf>
    <xf numFmtId="0" fontId="153" fillId="3" borderId="1" xfId="45090" applyFont="true" applyBorder="true" applyAlignment="true">
      <alignment horizontal="center" vertical="center" wrapText="true"/>
    </xf>
    <xf numFmtId="0" fontId="153" fillId="3" borderId="83" xfId="45089" applyFont="true" applyBorder="true" applyAlignment="true">
      <alignment horizontal="center" vertical="center" wrapText="true"/>
    </xf>
    <xf numFmtId="0" fontId="153" fillId="3" borderId="84" xfId="45091" applyFont="true" applyBorder="true" applyAlignment="true">
      <alignment horizontal="center" vertical="center" wrapText="true"/>
    </xf>
    <xf numFmtId="0" fontId="153" fillId="26" borderId="104" xfId="45098" applyFont="true" applyFill="true" applyBorder="true" applyAlignment="true">
      <alignment horizontal="left" vertical="center" wrapText="true"/>
    </xf>
    <xf numFmtId="0" fontId="153" fillId="26" borderId="102" xfId="45101" applyFont="true" applyFill="true" applyBorder="true" applyAlignment="true">
      <alignment horizontal="left" vertical="center" wrapText="true"/>
    </xf>
    <xf numFmtId="0" fontId="153" fillId="26" borderId="107" xfId="45104" applyFont="true" applyFill="true" applyBorder="true" applyAlignment="true">
      <alignment horizontal="left" vertical="center" wrapText="true"/>
    </xf>
    <xf numFmtId="0" fontId="26" fillId="15" borderId="10" xfId="19344" applyFill="true" applyAlignment="true">
      <alignment vertical="top" wrapText="true"/>
    </xf>
    <xf numFmtId="0" fontId="153" fillId="3" borderId="10" xfId="45143" applyFont="true" applyAlignment="true">
      <alignment horizontal="right" vertical="top" wrapText="true"/>
    </xf>
    <xf numFmtId="0" fontId="153" fillId="3" borderId="52" xfId="45144" applyFont="true" applyBorder="true" applyAlignment="true">
      <alignment horizontal="right" vertical="top" wrapText="true"/>
    </xf>
    <xf numFmtId="0" fontId="153" fillId="3" borderId="53" xfId="45145" applyFont="true" applyBorder="true" applyAlignment="true">
      <alignment horizontal="right" vertical="top" wrapText="true"/>
    </xf>
    <xf numFmtId="0" fontId="153" fillId="3" borderId="10" xfId="45152" applyFont="true" applyAlignment="true">
      <alignment horizontal="right" vertical="top" wrapText="true"/>
    </xf>
    <xf numFmtId="0" fontId="153" fillId="3" borderId="52" xfId="45153" applyFont="true" applyBorder="true" applyAlignment="true">
      <alignment horizontal="right" vertical="top" wrapText="true"/>
    </xf>
    <xf numFmtId="0" fontId="153" fillId="3" borderId="53" xfId="45154" applyFont="true" applyBorder="true" applyAlignment="true">
      <alignment horizontal="right" vertical="top" wrapText="true"/>
    </xf>
    <xf numFmtId="0" fontId="153" fillId="3" borderId="10" xfId="45161" applyFont="true" applyAlignment="true">
      <alignment horizontal="right" vertical="top" wrapText="true"/>
    </xf>
    <xf numFmtId="0" fontId="153" fillId="3" borderId="52" xfId="45162" applyFont="true" applyBorder="true" applyAlignment="true">
      <alignment horizontal="right" vertical="top" wrapText="true"/>
    </xf>
    <xf numFmtId="0" fontId="153" fillId="3" borderId="53" xfId="45163" applyFont="true" applyBorder="true" applyAlignment="true">
      <alignment horizontal="right" vertical="top" wrapText="true"/>
    </xf>
    <xf numFmtId="0" fontId="153" fillId="26" borderId="107" xfId="40067" applyFont="true" applyFill="true" applyBorder="true" applyAlignment="true">
      <alignment horizontal="left" vertical="center" wrapText="true"/>
    </xf>
    <xf numFmtId="0" fontId="153" fillId="26" borderId="60" xfId="40073" applyFont="true" applyFill="true" applyBorder="true" applyAlignment="true">
      <alignment horizontal="left" vertical="center" wrapText="true"/>
    </xf>
    <xf numFmtId="0" fontId="153" fillId="26" borderId="59" xfId="40241" applyFont="true" applyFill="true" applyBorder="true" applyAlignment="true">
      <alignment horizontal="left" vertical="center" wrapText="true"/>
    </xf>
    <xf numFmtId="0" fontId="153" fillId="26" borderId="102" xfId="40247" applyFont="true" applyFill="true" applyBorder="true" applyAlignment="true">
      <alignment horizontal="left" vertical="center" wrapText="true"/>
    </xf>
    <xf numFmtId="0" fontId="153" fillId="26" borderId="59" xfId="40253" applyFont="true" applyFill="true" applyBorder="true" applyAlignment="true">
      <alignment horizontal="left" vertical="center" wrapText="true"/>
    </xf>
    <xf numFmtId="0" fontId="153" fillId="3" borderId="1" xfId="39967" applyFont="true" applyBorder="true" applyAlignment="true">
      <alignment horizontal="center" vertical="center" wrapText="true"/>
    </xf>
    <xf numFmtId="0" fontId="153" fillId="3" borderId="83" xfId="39968" applyFont="true" applyBorder="true" applyAlignment="true">
      <alignment horizontal="center" vertical="center" wrapText="true"/>
    </xf>
    <xf numFmtId="0" fontId="153" fillId="3" borderId="90" xfId="39969" applyFont="true" applyBorder="true" applyAlignment="true">
      <alignment horizontal="center" vertical="center" wrapText="true"/>
    </xf>
    <xf numFmtId="0" fontId="153" fillId="3" borderId="1" xfId="39969" applyFont="true" applyBorder="true" applyAlignment="true">
      <alignment horizontal="center" vertical="center" wrapText="true"/>
    </xf>
    <xf numFmtId="0" fontId="153" fillId="3" borderId="84" xfId="39969" applyFont="true" applyBorder="true" applyAlignment="true">
      <alignment horizontal="center" vertical="center" wrapText="true"/>
    </xf>
    <xf numFmtId="0" fontId="153" fillId="26" borderId="58" xfId="39989" applyFont="true" applyFill="true" applyBorder="true" applyAlignment="true">
      <alignment horizontal="left" vertical="center" wrapText="true"/>
    </xf>
    <xf numFmtId="0" fontId="153" fillId="26" borderId="59" xfId="40001" applyFont="true" applyFill="true" applyBorder="true" applyAlignment="true">
      <alignment horizontal="left" vertical="center" wrapText="true"/>
    </xf>
    <xf numFmtId="0" fontId="153" fillId="26" borderId="60" xfId="40013" applyFont="true" applyFill="true" applyBorder="true" applyAlignment="true">
      <alignment horizontal="left" vertical="center" wrapText="true"/>
    </xf>
    <xf numFmtId="0" fontId="153" fillId="3" borderId="1" xfId="40027" applyFont="true" applyBorder="true" applyAlignment="true">
      <alignment horizontal="center" vertical="center" wrapText="true"/>
    </xf>
    <xf numFmtId="0" fontId="153" fillId="3" borderId="83" xfId="40028" applyFont="true" applyBorder="true" applyAlignment="true">
      <alignment horizontal="center" vertical="center" wrapText="true"/>
    </xf>
    <xf numFmtId="0" fontId="153" fillId="3" borderId="90" xfId="40029" applyFont="true" applyBorder="true" applyAlignment="true">
      <alignment horizontal="center" vertical="center" wrapText="true"/>
    </xf>
    <xf numFmtId="0" fontId="153" fillId="3" borderId="1" xfId="40029" applyFont="true" applyBorder="true" applyAlignment="true">
      <alignment horizontal="center" vertical="center" wrapText="true"/>
    </xf>
    <xf numFmtId="0" fontId="153" fillId="3" borderId="84" xfId="40029" applyFont="true" applyBorder="true" applyAlignment="true">
      <alignment horizontal="center" vertical="center" wrapText="true"/>
    </xf>
    <xf numFmtId="0" fontId="153" fillId="3" borderId="3" xfId="40087" applyFont="true" applyBorder="true" applyAlignment="true">
      <alignment horizontal="center" vertical="center" wrapText="true"/>
    </xf>
    <xf numFmtId="0" fontId="153" fillId="3" borderId="52" xfId="40088" applyFont="true" applyBorder="true" applyAlignment="true">
      <alignment horizontal="center" vertical="center" wrapText="true"/>
    </xf>
    <xf numFmtId="0" fontId="153" fillId="3" borderId="97" xfId="40089" applyFont="true" applyBorder="true" applyAlignment="true">
      <alignment horizontal="center" vertical="center" wrapText="true"/>
    </xf>
    <xf numFmtId="0" fontId="153" fillId="3" borderId="3" xfId="40089" applyFont="true" applyBorder="true" applyAlignment="true">
      <alignment horizontal="center" vertical="center" wrapText="true"/>
    </xf>
    <xf numFmtId="0" fontId="153" fillId="3" borderId="53" xfId="40089" applyFont="true" applyBorder="true" applyAlignment="true">
      <alignment horizontal="center" vertical="center" wrapText="true"/>
    </xf>
    <xf numFmtId="0" fontId="153" fillId="3" borderId="1" xfId="40147" applyFont="true" applyBorder="true" applyAlignment="true">
      <alignment horizontal="center" vertical="center" wrapText="true"/>
    </xf>
    <xf numFmtId="0" fontId="153" fillId="3" borderId="83" xfId="40148" applyFont="true" applyBorder="true" applyAlignment="true">
      <alignment horizontal="center" vertical="center" wrapText="true"/>
    </xf>
    <xf numFmtId="0" fontId="153" fillId="3" borderId="90" xfId="40149" applyFont="true" applyBorder="true" applyAlignment="true">
      <alignment horizontal="center" vertical="center" wrapText="true"/>
    </xf>
    <xf numFmtId="0" fontId="153" fillId="3" borderId="1" xfId="40149" applyFont="true" applyBorder="true" applyAlignment="true">
      <alignment horizontal="center" vertical="center" wrapText="true"/>
    </xf>
    <xf numFmtId="0" fontId="153" fillId="3" borderId="84" xfId="40149" applyFont="true" applyBorder="true" applyAlignment="true">
      <alignment horizontal="center" vertical="center" wrapText="true"/>
    </xf>
    <xf numFmtId="0" fontId="153" fillId="26" borderId="58" xfId="40169" applyFont="true" applyFill="true" applyBorder="true" applyAlignment="true">
      <alignment horizontal="left" vertical="center" wrapText="true"/>
    </xf>
    <xf numFmtId="0" fontId="153" fillId="26" borderId="59" xfId="40181" applyFont="true" applyFill="true" applyBorder="true" applyAlignment="true">
      <alignment horizontal="left" vertical="center" wrapText="true"/>
    </xf>
    <xf numFmtId="0" fontId="153" fillId="26" borderId="60" xfId="40193" applyFont="true" applyFill="true" applyBorder="true" applyAlignment="true">
      <alignment horizontal="left" vertical="center" wrapText="true"/>
    </xf>
    <xf numFmtId="0" fontId="153" fillId="3" borderId="1" xfId="40207" applyFont="true" applyBorder="true" applyAlignment="true">
      <alignment horizontal="center" vertical="center" wrapText="true"/>
    </xf>
    <xf numFmtId="0" fontId="153" fillId="3" borderId="83" xfId="40208" applyFont="true" applyBorder="true" applyAlignment="true">
      <alignment horizontal="center" vertical="center" wrapText="true"/>
    </xf>
    <xf numFmtId="0" fontId="153" fillId="3" borderId="90" xfId="40209" applyFont="true" applyBorder="true" applyAlignment="true">
      <alignment horizontal="center" vertical="center" wrapText="true"/>
    </xf>
    <xf numFmtId="0" fontId="153" fillId="26" borderId="59" xfId="40537" applyFont="true" applyFill="true" applyBorder="true" applyAlignment="true">
      <alignment horizontal="left" vertical="center" wrapText="true"/>
    </xf>
    <xf numFmtId="0" fontId="153" fillId="26" borderId="60" xfId="40543" applyFont="true" applyFill="true" applyBorder="true" applyAlignment="true">
      <alignment horizontal="left" vertical="center" wrapText="true"/>
    </xf>
    <xf numFmtId="0" fontId="153" fillId="3" borderId="1" xfId="40395" applyFont="true" applyBorder="true" applyAlignment="true">
      <alignment horizontal="center" vertical="center" wrapText="true"/>
    </xf>
    <xf numFmtId="0" fontId="153" fillId="3" borderId="83" xfId="40396" applyFont="true" applyBorder="true" applyAlignment="true">
      <alignment horizontal="center" vertical="center" wrapText="true"/>
    </xf>
    <xf numFmtId="0" fontId="153" fillId="3" borderId="90" xfId="40397" applyFont="true" applyBorder="true" applyAlignment="true">
      <alignment horizontal="center" vertical="center" wrapText="true"/>
    </xf>
    <xf numFmtId="0" fontId="153" fillId="3" borderId="1" xfId="40397" applyFont="true" applyBorder="true" applyAlignment="true">
      <alignment horizontal="center" vertical="center" wrapText="true"/>
    </xf>
    <xf numFmtId="0" fontId="153" fillId="3" borderId="84" xfId="40397" applyFont="true" applyBorder="true" applyAlignment="true">
      <alignment horizontal="center" vertical="center" wrapText="true"/>
    </xf>
    <xf numFmtId="0" fontId="180" fillId="26" borderId="58" xfId="40417" applyFont="true" applyFill="true" applyBorder="true" applyAlignment="true">
      <alignment horizontal="left" vertical="center" wrapText="true"/>
    </xf>
    <xf numFmtId="0" fontId="153" fillId="26" borderId="59" xfId="40429" applyFont="true" applyFill="true" applyBorder="true" applyAlignment="true">
      <alignment horizontal="left" vertical="center" wrapText="true"/>
    </xf>
    <xf numFmtId="0" fontId="180" fillId="26" borderId="59" xfId="40429" applyFont="true" applyFill="true" applyBorder="true" applyAlignment="true">
      <alignment horizontal="left" vertical="center" wrapText="true"/>
    </xf>
    <xf numFmtId="0" fontId="153" fillId="26" borderId="60" xfId="40441" applyFont="true" applyFill="true" applyBorder="true" applyAlignment="true">
      <alignment horizontal="left" vertical="center" wrapText="true"/>
    </xf>
    <xf numFmtId="0" fontId="153" fillId="3" borderId="1" xfId="40209" applyFont="true" applyBorder="true" applyAlignment="true">
      <alignment horizontal="center" vertical="center" wrapText="true"/>
    </xf>
    <xf numFmtId="0" fontId="153" fillId="3" borderId="84" xfId="40209" applyFont="true" applyBorder="true" applyAlignment="true">
      <alignment horizontal="center" vertical="center" wrapText="true"/>
    </xf>
    <xf numFmtId="0" fontId="153" fillId="26" borderId="58" xfId="40229" applyFont="true" applyFill="true" applyBorder="true" applyAlignment="true">
      <alignment horizontal="left" vertical="center" wrapText="true"/>
    </xf>
    <xf numFmtId="0" fontId="153" fillId="3" borderId="1" xfId="40267" applyFont="true" applyBorder="true" applyAlignment="true">
      <alignment horizontal="center" vertical="center" wrapText="true"/>
    </xf>
    <xf numFmtId="0" fontId="153" fillId="3" borderId="83" xfId="40268" applyFont="true" applyBorder="true" applyAlignment="true">
      <alignment horizontal="center" vertical="center" wrapText="true"/>
    </xf>
    <xf numFmtId="0" fontId="153" fillId="3" borderId="90" xfId="40269" applyFont="true" applyBorder="true" applyAlignment="true">
      <alignment horizontal="center" vertical="center" wrapText="true"/>
    </xf>
    <xf numFmtId="0" fontId="153" fillId="3" borderId="1" xfId="40269" applyFont="true" applyBorder="true" applyAlignment="true">
      <alignment horizontal="center" vertical="center" wrapText="true"/>
    </xf>
    <xf numFmtId="0" fontId="153" fillId="3" borderId="84" xfId="40269" applyFont="true" applyBorder="true" applyAlignment="true">
      <alignment horizontal="center" vertical="center" wrapText="true"/>
    </xf>
    <xf numFmtId="0" fontId="153" fillId="26" borderId="58" xfId="40289" applyFont="true" applyFill="true" applyBorder="true" applyAlignment="true">
      <alignment horizontal="left" vertical="center" wrapText="true"/>
    </xf>
    <xf numFmtId="0" fontId="153" fillId="26" borderId="59" xfId="40301" applyFont="true" applyFill="true" applyBorder="true" applyAlignment="true">
      <alignment horizontal="left" vertical="center" wrapText="true"/>
    </xf>
    <xf numFmtId="0" fontId="153" fillId="3" borderId="1" xfId="40327" applyFont="true" applyBorder="true" applyAlignment="true">
      <alignment horizontal="center" vertical="center" wrapText="true"/>
    </xf>
    <xf numFmtId="0" fontId="153" fillId="3" borderId="83" xfId="40328" applyFont="true" applyBorder="true" applyAlignment="true">
      <alignment horizontal="center" vertical="center" wrapText="true"/>
    </xf>
    <xf numFmtId="0" fontId="153" fillId="3" borderId="90" xfId="40329" applyFont="true" applyBorder="true" applyAlignment="true">
      <alignment horizontal="center" vertical="center" wrapText="true"/>
    </xf>
    <xf numFmtId="0" fontId="153" fillId="3" borderId="1" xfId="40329" applyFont="true" applyBorder="true" applyAlignment="true">
      <alignment horizontal="center" vertical="center" wrapText="true"/>
    </xf>
    <xf numFmtId="0" fontId="153" fillId="3" borderId="84" xfId="40329" applyFont="true" applyBorder="true" applyAlignment="true">
      <alignment horizontal="center" vertical="center" wrapText="true"/>
    </xf>
    <xf numFmtId="0" fontId="153" fillId="26" borderId="58" xfId="40531" applyFont="true" applyFill="true" applyBorder="true" applyAlignment="true">
      <alignment horizontal="left" vertical="center" wrapText="true"/>
    </xf>
    <xf numFmtId="0" fontId="153" fillId="26" borderId="102" xfId="45200" applyFont="true" applyFill="true" applyBorder="true" applyAlignment="true">
      <alignment horizontal="left" vertical="center" wrapText="true"/>
    </xf>
    <xf numFmtId="0" fontId="153" fillId="26" borderId="107" xfId="45206" applyFont="true" applyFill="true" applyBorder="true" applyAlignment="true">
      <alignment horizontal="left" vertical="center" wrapText="true"/>
    </xf>
    <xf numFmtId="0" fontId="153" fillId="26" borderId="58" xfId="45302" applyFont="true" applyFill="true" applyBorder="true" applyAlignment="true">
      <alignment horizontal="left" vertical="center" wrapText="true"/>
    </xf>
    <xf numFmtId="0" fontId="153" fillId="26" borderId="59" xfId="45308" applyFont="true" applyFill="true" applyBorder="true" applyAlignment="true">
      <alignment horizontal="left" vertical="center" wrapText="true"/>
    </xf>
    <xf numFmtId="0" fontId="153" fillId="26" borderId="60" xfId="45314" applyFont="true" applyFill="true" applyBorder="true" applyAlignment="true">
      <alignment horizontal="left" vertical="center" wrapText="true"/>
    </xf>
    <xf numFmtId="0" fontId="153" fillId="3" borderId="10" xfId="45273" applyFont="true" applyBorder="true" applyAlignment="true">
      <alignment horizontal="center" vertical="center" wrapText="true"/>
    </xf>
    <xf numFmtId="0" fontId="153" fillId="3" borderId="52" xfId="45272" applyFont="true" applyBorder="true" applyAlignment="true">
      <alignment horizontal="center" vertical="center" wrapText="true"/>
    </xf>
    <xf numFmtId="0" fontId="153" fillId="3" borderId="53" xfId="45273" applyFont="true" applyBorder="true" applyAlignment="true">
      <alignment horizontal="center" vertical="center" wrapText="true"/>
    </xf>
    <xf numFmtId="0" fontId="153" fillId="26" borderId="104" xfId="45251" applyFont="true" applyFill="true" applyBorder="true" applyAlignment="true">
      <alignment horizontal="left" vertical="center" wrapText="true"/>
    </xf>
    <xf numFmtId="0" fontId="153" fillId="26" borderId="102" xfId="45257" applyFont="true" applyFill="true" applyBorder="true" applyAlignment="true">
      <alignment horizontal="left" vertical="center" wrapText="true"/>
    </xf>
    <xf numFmtId="0" fontId="153" fillId="3" borderId="10" xfId="45243" applyFont="true" applyBorder="true" applyAlignment="true">
      <alignment horizontal="center" vertical="center" wrapText="true"/>
    </xf>
    <xf numFmtId="0" fontId="153" fillId="3" borderId="52" xfId="45242" applyFont="true" applyBorder="true" applyAlignment="true">
      <alignment horizontal="center" vertical="center" wrapText="true"/>
    </xf>
    <xf numFmtId="0" fontId="153" fillId="3" borderId="53" xfId="45243" applyFont="true" applyBorder="true" applyAlignment="true">
      <alignment horizontal="center" vertical="center" wrapText="true"/>
    </xf>
    <xf numFmtId="0" fontId="153" fillId="3" borderId="3" xfId="45243" applyFont="true" applyBorder="true" applyAlignment="true">
      <alignment horizontal="center" vertical="center" wrapText="true"/>
    </xf>
    <xf numFmtId="0" fontId="153" fillId="3" borderId="10" xfId="45186" applyFont="true" applyBorder="true" applyAlignment="true">
      <alignment horizontal="center" vertical="center" wrapText="true"/>
    </xf>
    <xf numFmtId="0" fontId="153" fillId="3" borderId="52" xfId="45185" applyFont="true" applyBorder="true" applyAlignment="true">
      <alignment horizontal="center" vertical="center" wrapText="true"/>
    </xf>
    <xf numFmtId="0" fontId="153" fillId="3" borderId="53" xfId="45186" applyFont="true" applyBorder="true" applyAlignment="true">
      <alignment horizontal="center" vertical="center" wrapText="true"/>
    </xf>
    <xf numFmtId="0" fontId="153" fillId="26" borderId="104" xfId="45230" applyFont="true" applyFill="true" applyBorder="true" applyAlignment="true">
      <alignment horizontal="left" vertical="center" wrapText="true"/>
    </xf>
    <xf numFmtId="0" fontId="153" fillId="26" borderId="102" xfId="45230" applyFont="true" applyFill="true" applyBorder="true" applyAlignment="true">
      <alignment horizontal="left" vertical="center" wrapText="true"/>
    </xf>
    <xf numFmtId="0" fontId="153" fillId="3" borderId="10" xfId="45216" applyFont="true" applyBorder="true" applyAlignment="true">
      <alignment horizontal="center" vertical="center" wrapText="true"/>
    </xf>
    <xf numFmtId="0" fontId="153" fillId="3" borderId="52" xfId="45215" applyFont="true" applyBorder="true" applyAlignment="true">
      <alignment horizontal="center" vertical="center" wrapText="true"/>
    </xf>
    <xf numFmtId="0" fontId="153" fillId="3" borderId="53" xfId="45216" applyFont="true" applyBorder="true" applyAlignment="true">
      <alignment horizontal="center" vertical="center" wrapText="true"/>
    </xf>
    <xf numFmtId="0" fontId="153" fillId="3" borderId="3" xfId="45216" applyFont="true" applyBorder="true" applyAlignment="true">
      <alignment horizontal="center" vertical="center" wrapText="true"/>
    </xf>
    <xf numFmtId="0" fontId="153" fillId="3" borderId="1" xfId="45186" applyFont="true" applyBorder="true" applyAlignment="true">
      <alignment horizontal="center" vertical="center" wrapText="true"/>
    </xf>
    <xf numFmtId="0" fontId="153" fillId="3" borderId="83" xfId="45185" applyFont="true" applyBorder="true" applyAlignment="true">
      <alignment horizontal="center" vertical="center" wrapText="true"/>
    </xf>
    <xf numFmtId="0" fontId="153" fillId="3" borderId="84" xfId="45186" applyFont="true" applyBorder="true" applyAlignment="true">
      <alignment horizontal="center" vertical="center" wrapText="true"/>
    </xf>
    <xf numFmtId="0" fontId="153" fillId="26" borderId="104" xfId="45194" applyFont="true" applyFill="true" applyBorder="true" applyAlignment="true">
      <alignment horizontal="left" vertical="center" wrapText="true"/>
    </xf>
    <xf numFmtId="0" fontId="153" fillId="26" borderId="102" xfId="45308" applyFont="true" applyFill="true" applyBorder="true" applyAlignment="true">
      <alignment horizontal="left" vertical="center" wrapText="true"/>
    </xf>
    <xf numFmtId="0" fontId="153" fillId="15" borderId="102" xfId="45308" applyFont="true" applyFill="true" applyBorder="true" applyAlignment="true">
      <alignment horizontal="left" vertical="center" wrapText="true"/>
    </xf>
    <xf numFmtId="0" fontId="153" fillId="15" borderId="102" xfId="45314" applyFont="true" applyFill="true" applyBorder="true" applyAlignment="true">
      <alignment horizontal="left" vertical="center" wrapText="true"/>
    </xf>
    <xf numFmtId="0" fontId="153" fillId="3" borderId="10" xfId="45294" applyFont="true" applyBorder="true" applyAlignment="true">
      <alignment horizontal="center" vertical="center" wrapText="true"/>
    </xf>
    <xf numFmtId="0" fontId="153" fillId="3" borderId="52" xfId="45293" applyFont="true" applyBorder="true" applyAlignment="true">
      <alignment horizontal="center" vertical="center" wrapText="true"/>
    </xf>
    <xf numFmtId="0" fontId="153" fillId="3" borderId="53" xfId="45294" applyFont="true" applyBorder="true" applyAlignment="true">
      <alignment horizontal="center" vertical="center" wrapText="true"/>
    </xf>
    <xf numFmtId="0" fontId="153" fillId="3" borderId="3" xfId="45294" applyFont="true" applyBorder="true" applyAlignment="true">
      <alignment horizontal="center" vertical="center" wrapText="true"/>
    </xf>
    <xf numFmtId="0" fontId="153" fillId="26" borderId="104" xfId="45302" applyFont="true" applyFill="true" applyBorder="true" applyAlignment="true">
      <alignment horizontal="left" vertical="center" wrapText="true"/>
    </xf>
    <xf numFmtId="0" fontId="153" fillId="3" borderId="1" xfId="45273" applyFont="true" applyBorder="true" applyAlignment="true">
      <alignment horizontal="center" vertical="center" wrapText="true"/>
    </xf>
    <xf numFmtId="0" fontId="153" fillId="3" borderId="83" xfId="45272" applyFont="true" applyBorder="true" applyAlignment="true">
      <alignment horizontal="center" vertical="center" wrapText="true"/>
    </xf>
    <xf numFmtId="0" fontId="153" fillId="3" borderId="84" xfId="45273" applyFont="true" applyBorder="true" applyAlignment="true">
      <alignment horizontal="center" vertical="center" wrapText="true"/>
    </xf>
    <xf numFmtId="0" fontId="153" fillId="26" borderId="104" xfId="45281" applyFont="true" applyFill="true" applyBorder="true" applyAlignment="true">
      <alignment horizontal="left" vertical="center" wrapText="true"/>
    </xf>
    <xf numFmtId="0" fontId="153" fillId="26" borderId="102" xfId="45284" applyFont="true" applyFill="true" applyBorder="true" applyAlignment="true">
      <alignment horizontal="left" vertical="center" wrapText="true"/>
    </xf>
    <xf numFmtId="0" fontId="153" fillId="26" borderId="107" xfId="45287" applyFont="true" applyFill="true" applyBorder="true" applyAlignment="true">
      <alignment horizontal="left" vertical="center" wrapText="true"/>
    </xf>
    <xf numFmtId="0" fontId="160" fillId="3" borderId="10" xfId="45356" applyFont="true" applyAlignment="true">
      <alignment horizontal="center" vertical="center" wrapText="true"/>
    </xf>
    <xf numFmtId="0" fontId="160" fillId="3" borderId="10" xfId="45357" applyFont="true" applyAlignment="true">
      <alignment horizontal="center" vertical="center" wrapText="true"/>
    </xf>
    <xf numFmtId="0" fontId="160" fillId="3" borderId="10" xfId="45358" applyFont="true" applyAlignment="true">
      <alignment horizontal="center" vertical="center" wrapText="true"/>
    </xf>
    <xf numFmtId="0" fontId="183" fillId="3" borderId="57" xfId="45359" applyFont="true" applyBorder="true" applyAlignment="true">
      <alignment horizontal="left" wrapText="true"/>
    </xf>
    <xf numFmtId="0" fontId="183" fillId="3" borderId="57" xfId="45360" applyFont="true" applyBorder="true" applyAlignment="true">
      <alignment horizontal="left" wrapText="true"/>
    </xf>
    <xf numFmtId="0" fontId="153" fillId="26" borderId="59" xfId="45365" applyFont="true" applyFill="true" applyBorder="true" applyAlignment="true">
      <alignment horizontal="left" vertical="top" wrapText="true"/>
    </xf>
    <xf numFmtId="0" fontId="153" fillId="26" borderId="60" xfId="45368" applyFont="true" applyFill="true" applyBorder="true" applyAlignment="true">
      <alignment horizontal="left" vertical="top" wrapText="true"/>
    </xf>
    <xf numFmtId="0" fontId="152" fillId="3" borderId="10" xfId="45371" applyFont="true" applyAlignment="true">
      <alignment horizontal="left" vertical="top" wrapText="true"/>
    </xf>
    <xf numFmtId="0" fontId="152" fillId="3" borderId="10" xfId="45372" applyFont="true" applyAlignment="true">
      <alignment horizontal="left" vertical="top" wrapText="true"/>
    </xf>
    <xf numFmtId="0" fontId="152" fillId="3" borderId="10" xfId="45373" applyFont="true" applyAlignment="true">
      <alignment horizontal="left" vertical="top" wrapText="true"/>
    </xf>
    <xf numFmtId="0" fontId="153" fillId="26" borderId="104" xfId="45344" applyFont="true" applyFill="true" applyBorder="true" applyAlignment="true">
      <alignment horizontal="left" vertical="center" wrapText="true"/>
    </xf>
    <xf numFmtId="0" fontId="153" fillId="26" borderId="102" xfId="45347" applyFont="true" applyFill="true" applyBorder="true" applyAlignment="true">
      <alignment horizontal="left" vertical="center" wrapText="true"/>
    </xf>
    <xf numFmtId="0" fontId="153" fillId="26" borderId="107" xfId="45350" applyFont="true" applyFill="true" applyBorder="true" applyAlignment="true">
      <alignment horizontal="left" vertical="center" wrapText="true"/>
    </xf>
    <xf numFmtId="0" fontId="153" fillId="3" borderId="10" xfId="45336" applyFont="true" applyBorder="true" applyAlignment="true">
      <alignment horizontal="center" vertical="center" wrapText="true"/>
    </xf>
    <xf numFmtId="0" fontId="153" fillId="3" borderId="52" xfId="45335" applyFont="true" applyBorder="true" applyAlignment="true">
      <alignment horizontal="center" vertical="center" wrapText="true"/>
    </xf>
    <xf numFmtId="0" fontId="153" fillId="3" borderId="53" xfId="45336" applyFont="true" applyBorder="true" applyAlignment="true">
      <alignment horizontal="center" vertical="center" wrapText="true"/>
    </xf>
    <xf numFmtId="0" fontId="153" fillId="3" borderId="1" xfId="45336" applyFont="true" applyBorder="true" applyAlignment="true">
      <alignment horizontal="center" vertical="center" wrapText="true"/>
    </xf>
    <xf numFmtId="0" fontId="153" fillId="3" borderId="83" xfId="45335" applyFont="true" applyBorder="true" applyAlignment="true">
      <alignment horizontal="center" vertical="center" wrapText="true"/>
    </xf>
    <xf numFmtId="0" fontId="153" fillId="3" borderId="84" xfId="45336" applyFont="true" applyBorder="true" applyAlignment="true">
      <alignment horizontal="center" vertical="center" wrapText="true"/>
    </xf>
    <xf numFmtId="0" fontId="153" fillId="3" borderId="10" xfId="45392" applyFont="true" applyAlignment="true">
      <alignment horizontal="right" vertical="top" wrapText="true"/>
    </xf>
    <xf numFmtId="0" fontId="153" fillId="3" borderId="52" xfId="45393" applyFont="true" applyBorder="true" applyAlignment="true">
      <alignment horizontal="right" vertical="top" wrapText="true"/>
    </xf>
    <xf numFmtId="0" fontId="153" fillId="3" borderId="53" xfId="45394" applyFont="true" applyBorder="true" applyAlignment="true">
      <alignment horizontal="right" vertical="top" wrapText="true"/>
    </xf>
    <xf numFmtId="0" fontId="153" fillId="3" borderId="10" xfId="45395" applyFont="true" applyAlignment="true">
      <alignment horizontal="right" vertical="top" wrapText="true"/>
    </xf>
    <xf numFmtId="0" fontId="153" fillId="3" borderId="52" xfId="45396" applyFont="true" applyBorder="true" applyAlignment="true">
      <alignment horizontal="right" vertical="top" wrapText="true"/>
    </xf>
    <xf numFmtId="0" fontId="153" fillId="3" borderId="53" xfId="45397" applyFont="true" applyBorder="true" applyAlignment="true">
      <alignment horizontal="right" vertical="top" wrapText="true"/>
    </xf>
    <xf numFmtId="0" fontId="153" fillId="3" borderId="10" xfId="45398" applyFont="true" applyAlignment="true">
      <alignment horizontal="right" vertical="top" wrapText="true"/>
    </xf>
    <xf numFmtId="0" fontId="153" fillId="3" borderId="52" xfId="45399" applyFont="true" applyBorder="true" applyAlignment="true">
      <alignment horizontal="right" vertical="top" wrapText="true"/>
    </xf>
    <xf numFmtId="0" fontId="153" fillId="3" borderId="53" xfId="45400" applyFont="true" applyBorder="true" applyAlignment="true">
      <alignment horizontal="right" vertical="top" wrapText="true"/>
    </xf>
    <xf numFmtId="0" fontId="153" fillId="3" borderId="10" xfId="45456" applyFont="true" applyBorder="true" applyAlignment="true">
      <alignment horizontal="center" vertical="center" wrapText="true"/>
    </xf>
    <xf numFmtId="0" fontId="153" fillId="3" borderId="52" xfId="45455" applyFont="true" applyBorder="true" applyAlignment="true">
      <alignment horizontal="center" vertical="center" wrapText="true"/>
    </xf>
    <xf numFmtId="0" fontId="153" fillId="3" borderId="53" xfId="45456" applyFont="true" applyBorder="true" applyAlignment="true">
      <alignment horizontal="center" vertical="center" wrapText="true"/>
    </xf>
    <xf numFmtId="0" fontId="153" fillId="3" borderId="3" xfId="45456" applyFont="true" applyBorder="true" applyAlignment="true">
      <alignment horizontal="center" vertical="center" wrapText="true"/>
    </xf>
    <xf numFmtId="0" fontId="153" fillId="3" borderId="1" xfId="45429" applyFont="true" applyBorder="true" applyAlignment="true">
      <alignment horizontal="center" vertical="center" wrapText="true"/>
    </xf>
    <xf numFmtId="0" fontId="153" fillId="3" borderId="83" xfId="45428" applyFont="true" applyBorder="true" applyAlignment="true">
      <alignment horizontal="center" vertical="center" wrapText="true"/>
    </xf>
    <xf numFmtId="0" fontId="153" fillId="3" borderId="84" xfId="45429" applyFont="true" applyBorder="true" applyAlignment="true">
      <alignment horizontal="center" vertical="center" wrapText="true"/>
    </xf>
    <xf numFmtId="0" fontId="153" fillId="26" borderId="104" xfId="45437" applyFont="true" applyFill="true" applyBorder="true" applyAlignment="true">
      <alignment horizontal="left" vertical="center" wrapText="true"/>
    </xf>
    <xf numFmtId="0" fontId="153" fillId="26" borderId="102" xfId="45443" applyFont="true" applyFill="true" applyBorder="true" applyAlignment="true">
      <alignment horizontal="left" vertical="center" wrapText="true"/>
    </xf>
    <xf numFmtId="0" fontId="153" fillId="26" borderId="107" xfId="45449" applyFont="true" applyFill="true" applyBorder="true" applyAlignment="true">
      <alignment horizontal="left" vertical="center" wrapText="true"/>
    </xf>
    <xf numFmtId="0" fontId="153" fillId="3" borderId="10" xfId="45429" applyFont="true" applyBorder="true" applyAlignment="true">
      <alignment horizontal="center" vertical="center" wrapText="true"/>
    </xf>
    <xf numFmtId="0" fontId="153" fillId="3" borderId="52" xfId="45428" applyFont="true" applyBorder="true" applyAlignment="true">
      <alignment horizontal="center" vertical="center" wrapText="true"/>
    </xf>
    <xf numFmtId="0" fontId="153" fillId="3" borderId="53" xfId="45429" applyFont="true" applyBorder="true" applyAlignment="true">
      <alignment horizontal="center" vertical="center" wrapText="true"/>
    </xf>
    <xf numFmtId="0" fontId="153" fillId="26" borderId="104" xfId="45491" applyFont="true" applyFill="true" applyBorder="true" applyAlignment="true">
      <alignment horizontal="left" vertical="center" wrapText="true"/>
    </xf>
    <xf numFmtId="0" fontId="153" fillId="26" borderId="102" xfId="45497" applyFont="true" applyFill="true" applyBorder="true" applyAlignment="true">
      <alignment horizontal="left" vertical="center" wrapText="true"/>
    </xf>
    <xf numFmtId="0" fontId="153" fillId="3" borderId="10" xfId="45513" applyFont="true" applyBorder="true" applyAlignment="true">
      <alignment horizontal="center" vertical="center" wrapText="true"/>
    </xf>
    <xf numFmtId="0" fontId="153" fillId="3" borderId="52" xfId="45512" applyFont="true" applyBorder="true" applyAlignment="true">
      <alignment horizontal="center" vertical="center" wrapText="true"/>
    </xf>
    <xf numFmtId="0" fontId="153" fillId="3" borderId="53" xfId="45513" applyFont="true" applyBorder="true" applyAlignment="true">
      <alignment horizontal="center" vertical="center" wrapText="true"/>
    </xf>
    <xf numFmtId="0" fontId="153" fillId="3" borderId="1" xfId="45513" applyFont="true" applyBorder="true" applyAlignment="true">
      <alignment horizontal="center" vertical="center" wrapText="true"/>
    </xf>
    <xf numFmtId="0" fontId="153" fillId="3" borderId="83" xfId="45512" applyFont="true" applyBorder="true" applyAlignment="true">
      <alignment horizontal="center" vertical="center" wrapText="true"/>
    </xf>
    <xf numFmtId="0" fontId="153" fillId="3" borderId="84" xfId="45513" applyFont="true" applyBorder="true" applyAlignment="true">
      <alignment horizontal="center" vertical="center" wrapText="true"/>
    </xf>
    <xf numFmtId="0" fontId="153" fillId="3" borderId="10" xfId="45483" applyFont="true" applyBorder="true" applyAlignment="true">
      <alignment horizontal="center" vertical="center" wrapText="true"/>
    </xf>
    <xf numFmtId="0" fontId="153" fillId="3" borderId="52" xfId="45482" applyFont="true" applyBorder="true" applyAlignment="true">
      <alignment horizontal="center" vertical="center" wrapText="true"/>
    </xf>
    <xf numFmtId="0" fontId="153" fillId="3" borderId="53" xfId="45483" applyFont="true" applyBorder="true" applyAlignment="true">
      <alignment horizontal="center" vertical="center" wrapText="true"/>
    </xf>
    <xf numFmtId="0" fontId="153" fillId="3" borderId="3" xfId="45483" applyFont="true" applyBorder="true" applyAlignment="true">
      <alignment horizontal="center" vertical="center" wrapText="true"/>
    </xf>
    <xf numFmtId="0" fontId="153" fillId="26" borderId="104" xfId="45470" applyFont="true" applyFill="true" applyBorder="true" applyAlignment="true">
      <alignment horizontal="left" vertical="center" wrapText="true"/>
    </xf>
    <xf numFmtId="0" fontId="153" fillId="26" borderId="102" xfId="45470" applyFont="true" applyFill="true" applyBorder="true" applyAlignment="true">
      <alignment horizontal="left" vertical="center" wrapText="true"/>
    </xf>
    <xf numFmtId="0" fontId="153" fillId="3" borderId="10" xfId="45534" applyFont="true" applyBorder="true" applyAlignment="true">
      <alignment horizontal="center" vertical="center" wrapText="true"/>
    </xf>
    <xf numFmtId="0" fontId="153" fillId="3" borderId="52" xfId="45533" applyFont="true" applyBorder="true" applyAlignment="true">
      <alignment horizontal="center" vertical="center" wrapText="true"/>
    </xf>
    <xf numFmtId="0" fontId="153" fillId="3" borderId="53" xfId="45534" applyFont="true" applyBorder="true" applyAlignment="true">
      <alignment horizontal="center" vertical="center" wrapText="true"/>
    </xf>
    <xf numFmtId="0" fontId="153" fillId="3" borderId="3" xfId="45534" applyFont="true" applyBorder="true" applyAlignment="true">
      <alignment horizontal="center" vertical="center" wrapText="true"/>
    </xf>
    <xf numFmtId="0" fontId="153" fillId="26" borderId="104" xfId="45542" applyFont="true" applyFill="true" applyBorder="true" applyAlignment="true">
      <alignment horizontal="left" vertical="center" wrapText="true"/>
    </xf>
    <xf numFmtId="0" fontId="153" fillId="26" borderId="102" xfId="45548" applyFont="true" applyFill="true" applyBorder="true" applyAlignment="true">
      <alignment horizontal="left" vertical="center" wrapText="true"/>
    </xf>
    <xf numFmtId="0" fontId="153" fillId="15" borderId="102" xfId="45548" applyFont="true" applyFill="true" applyBorder="true" applyAlignment="true">
      <alignment horizontal="left" vertical="center" wrapText="true"/>
    </xf>
    <xf numFmtId="0" fontId="153" fillId="15" borderId="102" xfId="45554" applyFont="true" applyFill="true" applyBorder="true" applyAlignment="true">
      <alignment horizontal="left" vertical="center" wrapText="true"/>
    </xf>
    <xf numFmtId="0" fontId="153" fillId="26" borderId="104" xfId="45521" applyFont="true" applyFill="true" applyBorder="true" applyAlignment="true">
      <alignment horizontal="left" vertical="center" wrapText="true"/>
    </xf>
    <xf numFmtId="0" fontId="153" fillId="26" borderId="102" xfId="45524" applyFont="true" applyFill="true" applyBorder="true" applyAlignment="true">
      <alignment horizontal="left" vertical="center" wrapText="true"/>
    </xf>
    <xf numFmtId="0" fontId="153" fillId="26" borderId="107" xfId="45527" applyFont="true" applyFill="true" applyBorder="true" applyAlignment="true">
      <alignment horizontal="left" vertical="center" wrapText="true"/>
    </xf>
    <xf numFmtId="0" fontId="160" fillId="3" borderId="10" xfId="45596" applyFont="true" applyAlignment="true">
      <alignment horizontal="center" vertical="center" wrapText="true"/>
    </xf>
    <xf numFmtId="0" fontId="160" fillId="3" borderId="10" xfId="45597" applyFont="true" applyAlignment="true">
      <alignment horizontal="center" vertical="center" wrapText="true"/>
    </xf>
    <xf numFmtId="0" fontId="160" fillId="3" borderId="10" xfId="45598" applyFont="true" applyAlignment="true">
      <alignment horizontal="center" vertical="center" wrapText="true"/>
    </xf>
    <xf numFmtId="0" fontId="183" fillId="3" borderId="57" xfId="45599" applyFont="true" applyBorder="true" applyAlignment="true">
      <alignment horizontal="left" wrapText="true"/>
    </xf>
    <xf numFmtId="0" fontId="183" fillId="3" borderId="57" xfId="45600" applyFont="true" applyBorder="true" applyAlignment="true">
      <alignment horizontal="left" wrapText="true"/>
    </xf>
    <xf numFmtId="0" fontId="153" fillId="26" borderId="59" xfId="45605" applyFont="true" applyFill="true" applyBorder="true" applyAlignment="true">
      <alignment horizontal="left" vertical="top" wrapText="true"/>
    </xf>
    <xf numFmtId="0" fontId="153" fillId="26" borderId="60" xfId="45608" applyFont="true" applyFill="true" applyBorder="true" applyAlignment="true">
      <alignment horizontal="left" vertical="top" wrapText="true"/>
    </xf>
    <xf numFmtId="0" fontId="152" fillId="3" borderId="10" xfId="45611" applyFont="true" applyAlignment="true">
      <alignment horizontal="left" vertical="top" wrapText="true"/>
    </xf>
    <xf numFmtId="0" fontId="152" fillId="3" borderId="10" xfId="45612" applyFont="true" applyAlignment="true">
      <alignment horizontal="left" vertical="top" wrapText="true"/>
    </xf>
    <xf numFmtId="0" fontId="152" fillId="3" borderId="10" xfId="45613" applyFont="true" applyAlignment="true">
      <alignment horizontal="left" vertical="top" wrapText="true"/>
    </xf>
    <xf numFmtId="0" fontId="153" fillId="3" borderId="1" xfId="45576" applyFont="true" applyBorder="true" applyAlignment="true">
      <alignment horizontal="center" vertical="center" wrapText="true"/>
    </xf>
    <xf numFmtId="0" fontId="153" fillId="3" borderId="83" xfId="45575" applyFont="true" applyBorder="true" applyAlignment="true">
      <alignment horizontal="center" vertical="center" wrapText="true"/>
    </xf>
    <xf numFmtId="0" fontId="153" fillId="3" borderId="84" xfId="45576" applyFont="true" applyBorder="true" applyAlignment="true">
      <alignment horizontal="center" vertical="center" wrapText="true"/>
    </xf>
    <xf numFmtId="0" fontId="153" fillId="26" borderId="104" xfId="45584" applyFont="true" applyFill="true" applyBorder="true" applyAlignment="true">
      <alignment horizontal="left" vertical="center" wrapText="true"/>
    </xf>
    <xf numFmtId="0" fontId="153" fillId="26" borderId="102" xfId="45587" applyFont="true" applyFill="true" applyBorder="true" applyAlignment="true">
      <alignment horizontal="left" vertical="center" wrapText="true"/>
    </xf>
    <xf numFmtId="0" fontId="153" fillId="26" borderId="107" xfId="45590" applyFont="true" applyFill="true" applyBorder="true" applyAlignment="true">
      <alignment horizontal="left" vertical="center" wrapText="true"/>
    </xf>
    <xf numFmtId="0" fontId="153" fillId="3" borderId="10" xfId="45576" applyFont="true" applyBorder="true" applyAlignment="true">
      <alignment horizontal="center" vertical="center" wrapText="true"/>
    </xf>
    <xf numFmtId="0" fontId="153" fillId="3" borderId="52" xfId="45575" applyFont="true" applyBorder="true" applyAlignment="true">
      <alignment horizontal="center" vertical="center" wrapText="true"/>
    </xf>
    <xf numFmtId="0" fontId="153" fillId="3" borderId="53" xfId="45576" applyFont="true" applyBorder="true" applyAlignment="true">
      <alignment horizontal="center" vertical="center" wrapText="true"/>
    </xf>
    <xf numFmtId="0" fontId="153" fillId="3" borderId="10" xfId="45638" applyFont="true" applyAlignment="true">
      <alignment horizontal="right" vertical="top" wrapText="true"/>
    </xf>
    <xf numFmtId="0" fontId="153" fillId="3" borderId="52" xfId="45639" applyFont="true" applyBorder="true" applyAlignment="true">
      <alignment horizontal="right" vertical="top" wrapText="true"/>
    </xf>
    <xf numFmtId="0" fontId="153" fillId="3" borderId="53" xfId="45640" applyFont="true" applyBorder="true" applyAlignment="true">
      <alignment horizontal="right" vertical="top" wrapText="true"/>
    </xf>
    <xf numFmtId="0" fontId="153" fillId="3" borderId="10" xfId="45644" applyFont="true" applyAlignment="true">
      <alignment horizontal="right" vertical="top" wrapText="true"/>
    </xf>
    <xf numFmtId="0" fontId="153" fillId="3" borderId="52" xfId="45645" applyFont="true" applyBorder="true" applyAlignment="true">
      <alignment horizontal="right" vertical="top" wrapText="true"/>
    </xf>
    <xf numFmtId="0" fontId="153" fillId="3" borderId="53" xfId="45646" applyFont="true" applyBorder="true" applyAlignment="true">
      <alignment horizontal="right" vertical="top" wrapText="true"/>
    </xf>
    <xf numFmtId="0" fontId="153" fillId="3" borderId="10" xfId="45632" applyFont="true" applyAlignment="true">
      <alignment horizontal="right" vertical="top" wrapText="true"/>
    </xf>
    <xf numFmtId="0" fontId="153" fillId="3" borderId="52" xfId="45633" applyFont="true" applyBorder="true" applyAlignment="true">
      <alignment horizontal="right" vertical="top" wrapText="true"/>
    </xf>
    <xf numFmtId="0" fontId="153" fillId="3" borderId="53" xfId="45634" applyFont="true" applyBorder="true" applyAlignment="true">
      <alignment horizontal="right" vertical="top" wrapText="true"/>
    </xf>
    <xf numFmtId="0" fontId="153" fillId="26" borderId="58" xfId="45542" applyFont="true" applyFill="true" applyBorder="true" applyAlignment="true">
      <alignment horizontal="left" vertical="center" wrapText="true"/>
    </xf>
    <xf numFmtId="0" fontId="153" fillId="26" borderId="59" xfId="45548" applyFont="true" applyFill="true" applyBorder="true" applyAlignment="true">
      <alignment horizontal="left" vertical="center" wrapText="true"/>
    </xf>
    <xf numFmtId="0" fontId="153" fillId="26" borderId="60" xfId="45554" applyFont="true" applyFill="true" applyBorder="true" applyAlignment="true">
      <alignment horizontal="left" vertical="center" wrapText="true"/>
    </xf>
    <xf numFmtId="0" fontId="153" fillId="3" borderId="10" xfId="45827" applyFont="true" applyBorder="true" applyAlignment="true">
      <alignment horizontal="center" vertical="center" wrapText="true"/>
    </xf>
    <xf numFmtId="0" fontId="153" fillId="3" borderId="52" xfId="45826" applyFont="true" applyBorder="true" applyAlignment="true">
      <alignment horizontal="center" vertical="center" wrapText="true"/>
    </xf>
    <xf numFmtId="0" fontId="153" fillId="3" borderId="53" xfId="45827" applyFont="true" applyBorder="true" applyAlignment="true">
      <alignment horizontal="center" vertical="center" wrapText="true"/>
    </xf>
    <xf numFmtId="0" fontId="153" fillId="3" borderId="1" xfId="45827" applyFont="true" applyBorder="true" applyAlignment="true">
      <alignment horizontal="center" vertical="center" wrapText="true"/>
    </xf>
    <xf numFmtId="0" fontId="153" fillId="3" borderId="83" xfId="45826" applyFont="true" applyBorder="true" applyAlignment="true">
      <alignment horizontal="center" vertical="center" wrapText="true"/>
    </xf>
    <xf numFmtId="0" fontId="153" fillId="3" borderId="84" xfId="45827" applyFont="true" applyBorder="true" applyAlignment="true">
      <alignment horizontal="center" vertical="center" wrapText="true"/>
    </xf>
    <xf numFmtId="0" fontId="153" fillId="26" borderId="104" xfId="45799" applyFont="true" applyFill="true" applyBorder="true" applyAlignment="true">
      <alignment horizontal="left" vertical="center" wrapText="true"/>
    </xf>
    <xf numFmtId="0" fontId="153" fillId="26" borderId="102" xfId="45799" applyFont="true" applyFill="true" applyBorder="true" applyAlignment="true">
      <alignment horizontal="left" vertical="center" wrapText="true"/>
    </xf>
    <xf numFmtId="0" fontId="153" fillId="26" borderId="107" xfId="45799" applyFont="true" applyFill="true" applyBorder="true" applyAlignment="true">
      <alignment horizontal="left" vertical="center" wrapText="true"/>
    </xf>
    <xf numFmtId="0" fontId="153" fillId="15" borderId="102" xfId="45799" applyFont="true" applyFill="true" applyBorder="true" applyAlignment="true">
      <alignment horizontal="left" vertical="center" wrapText="true"/>
    </xf>
    <xf numFmtId="0" fontId="153" fillId="15" borderId="107" xfId="45799" applyFont="true" applyFill="true" applyBorder="true" applyAlignment="true">
      <alignment horizontal="left" vertical="center" wrapText="true"/>
    </xf>
    <xf numFmtId="0" fontId="153" fillId="26" borderId="59" xfId="45799" applyFont="true" applyFill="true" applyBorder="true" applyAlignment="true">
      <alignment horizontal="left" vertical="center" wrapText="true"/>
    </xf>
    <xf numFmtId="0" fontId="153" fillId="26" borderId="60" xfId="45805" applyFont="true" applyFill="true" applyBorder="true" applyAlignment="true">
      <alignment horizontal="left" vertical="center" wrapText="true"/>
    </xf>
    <xf numFmtId="0" fontId="153" fillId="3" borderId="3" xfId="45699" applyFont="true" applyBorder="true" applyAlignment="true">
      <alignment horizontal="center" vertical="center" wrapText="true"/>
    </xf>
    <xf numFmtId="0" fontId="153" fillId="3" borderId="52" xfId="45698" applyFont="true" applyBorder="true" applyAlignment="true">
      <alignment horizontal="center" vertical="center" wrapText="true"/>
    </xf>
    <xf numFmtId="0" fontId="153" fillId="3" borderId="53" xfId="45699" applyFont="true" applyBorder="true" applyAlignment="true">
      <alignment horizontal="center" vertical="center" wrapText="true"/>
    </xf>
    <xf numFmtId="0" fontId="153" fillId="3" borderId="1" xfId="45669" applyFont="true" applyBorder="true" applyAlignment="true">
      <alignment horizontal="center" vertical="center" wrapText="true"/>
    </xf>
    <xf numFmtId="0" fontId="153" fillId="3" borderId="83" xfId="45668" applyFont="true" applyBorder="true" applyAlignment="true">
      <alignment horizontal="center" vertical="center" wrapText="true"/>
    </xf>
    <xf numFmtId="0" fontId="153" fillId="3" borderId="84" xfId="45669" applyFont="true" applyBorder="true" applyAlignment="true">
      <alignment horizontal="center" vertical="center" wrapText="true"/>
    </xf>
    <xf numFmtId="0" fontId="153" fillId="26" borderId="104" xfId="45677" applyFont="true" applyFill="true" applyBorder="true" applyAlignment="true">
      <alignment horizontal="left" vertical="center" wrapText="true"/>
    </xf>
    <xf numFmtId="0" fontId="153" fillId="26" borderId="102" xfId="45683" applyFont="true" applyFill="true" applyBorder="true" applyAlignment="true">
      <alignment horizontal="left" vertical="center" wrapText="true"/>
    </xf>
    <xf numFmtId="0" fontId="153" fillId="26" borderId="107" xfId="45689" applyFont="true" applyFill="true" applyBorder="true" applyAlignment="true">
      <alignment horizontal="left" vertical="center" wrapText="true"/>
    </xf>
    <xf numFmtId="0" fontId="153" fillId="3" borderId="10" xfId="45669" applyFont="true" applyBorder="true" applyAlignment="true">
      <alignment horizontal="center" vertical="center" wrapText="true"/>
    </xf>
    <xf numFmtId="0" fontId="153" fillId="3" borderId="52" xfId="45668" applyFont="true" applyBorder="true" applyAlignment="true">
      <alignment horizontal="center" vertical="center" wrapText="true"/>
    </xf>
    <xf numFmtId="0" fontId="153" fillId="3" borderId="53" xfId="45669" applyFont="true" applyBorder="true" applyAlignment="true">
      <alignment horizontal="center" vertical="center" wrapText="true"/>
    </xf>
    <xf numFmtId="0" fontId="153" fillId="3" borderId="10" xfId="45699" applyFont="true" applyBorder="true" applyAlignment="true">
      <alignment horizontal="center" vertical="center" wrapText="true"/>
    </xf>
    <xf numFmtId="0" fontId="153" fillId="26" borderId="103" xfId="40247" applyFont="true" applyFill="true" applyBorder="true" applyAlignment="true">
      <alignment horizontal="left" vertical="center" wrapText="true"/>
    </xf>
    <xf numFmtId="0" fontId="153" fillId="3" borderId="3" xfId="45785" applyFont="true" applyBorder="true" applyAlignment="true">
      <alignment horizontal="center" vertical="center" wrapText="true"/>
    </xf>
    <xf numFmtId="0" fontId="153" fillId="3" borderId="52" xfId="45784" applyFont="true" applyBorder="true" applyAlignment="true">
      <alignment horizontal="center" vertical="center" wrapText="true"/>
    </xf>
    <xf numFmtId="0" fontId="153" fillId="3" borderId="53" xfId="45785" applyFont="true" applyBorder="true" applyAlignment="true">
      <alignment horizontal="center" vertical="center" wrapText="true"/>
    </xf>
    <xf numFmtId="0" fontId="153" fillId="26" borderId="104" xfId="45793" applyFont="true" applyFill="true" applyBorder="true" applyAlignment="true">
      <alignment horizontal="left" vertical="center" wrapText="true"/>
    </xf>
    <xf numFmtId="0" fontId="153" fillId="3" borderId="1" xfId="45755" applyFont="true" applyBorder="true" applyAlignment="true">
      <alignment horizontal="center" vertical="center" wrapText="true"/>
    </xf>
    <xf numFmtId="0" fontId="153" fillId="3" borderId="83" xfId="45754" applyFont="true" applyBorder="true" applyAlignment="true">
      <alignment horizontal="center" vertical="center" wrapText="true"/>
    </xf>
    <xf numFmtId="0" fontId="153" fillId="3" borderId="84" xfId="45755" applyFont="true" applyBorder="true" applyAlignment="true">
      <alignment horizontal="center" vertical="center" wrapText="true"/>
    </xf>
    <xf numFmtId="0" fontId="153" fillId="26" borderId="104" xfId="45763" applyFont="true" applyFill="true" applyBorder="true" applyAlignment="true">
      <alignment horizontal="left" vertical="center" wrapText="true"/>
    </xf>
    <xf numFmtId="0" fontId="153" fillId="26" borderId="102" xfId="45769" applyFont="true" applyFill="true" applyBorder="true" applyAlignment="true">
      <alignment horizontal="left" vertical="center" wrapText="true"/>
    </xf>
    <xf numFmtId="0" fontId="184" fillId="3" borderId="10" xfId="45841" applyFont="true" applyAlignment="true">
      <alignment horizontal="center" vertical="center" wrapText="true"/>
    </xf>
    <xf numFmtId="0" fontId="184" fillId="3" borderId="10" xfId="45842" applyFont="true" applyAlignment="true">
      <alignment horizontal="center" vertical="center" wrapText="true"/>
    </xf>
    <xf numFmtId="0" fontId="184" fillId="3" borderId="10" xfId="45843" applyFont="true" applyAlignment="true">
      <alignment horizontal="center" vertical="center" wrapText="true"/>
    </xf>
    <xf numFmtId="0" fontId="183" fillId="3" borderId="57" xfId="45844" applyFont="true" applyBorder="true" applyAlignment="true">
      <alignment horizontal="left" wrapText="true"/>
    </xf>
    <xf numFmtId="0" fontId="183" fillId="3" borderId="57" xfId="45845" applyFont="true" applyBorder="true" applyAlignment="true">
      <alignment horizontal="left" wrapText="true"/>
    </xf>
    <xf numFmtId="0" fontId="153" fillId="26" borderId="59" xfId="45850" applyFont="true" applyFill="true" applyBorder="true" applyAlignment="true">
      <alignment horizontal="left" vertical="top" wrapText="true"/>
    </xf>
    <xf numFmtId="0" fontId="153" fillId="26" borderId="60" xfId="45853" applyFont="true" applyFill="true" applyBorder="true" applyAlignment="true">
      <alignment horizontal="left" vertical="top" wrapText="true"/>
    </xf>
    <xf numFmtId="0" fontId="152" fillId="3" borderId="10" xfId="45856" applyFont="true" applyAlignment="true">
      <alignment horizontal="left" vertical="top" wrapText="true"/>
    </xf>
    <xf numFmtId="0" fontId="152" fillId="3" borderId="10" xfId="45857" applyFont="true" applyAlignment="true">
      <alignment horizontal="left" vertical="top" wrapText="true"/>
    </xf>
    <xf numFmtId="0" fontId="152" fillId="3" borderId="10" xfId="45858" applyFont="true" applyAlignment="true">
      <alignment horizontal="left" vertical="top" wrapText="true"/>
    </xf>
    <xf numFmtId="0" fontId="153" fillId="26" borderId="104" xfId="45835" applyFont="true" applyFill="true" applyBorder="true" applyAlignment="true">
      <alignment horizontal="left" vertical="center" wrapText="true"/>
    </xf>
    <xf numFmtId="0" fontId="153" fillId="26" borderId="102" xfId="45837" applyFont="true" applyFill="true" applyBorder="true" applyAlignment="true">
      <alignment horizontal="left" vertical="center" wrapText="true"/>
    </xf>
    <xf numFmtId="0" fontId="153" fillId="26" borderId="107" xfId="45839" applyFont="true" applyFill="true" applyBorder="true" applyAlignment="true">
      <alignment horizontal="left" vertical="center" wrapText="true"/>
    </xf>
    <xf numFmtId="0" fontId="184" fillId="3" borderId="10" xfId="45859" applyFont="true" applyAlignment="true">
      <alignment horizontal="center" vertical="center" wrapText="true"/>
    </xf>
    <xf numFmtId="0" fontId="184" fillId="3" borderId="10" xfId="45860" applyFont="true" applyAlignment="true">
      <alignment horizontal="center" vertical="center" wrapText="true"/>
    </xf>
    <xf numFmtId="0" fontId="184" fillId="3" borderId="10" xfId="45861" applyFont="true" applyAlignment="true">
      <alignment horizontal="center" vertical="center" wrapText="true"/>
    </xf>
    <xf numFmtId="0" fontId="153" fillId="26" borderId="10" xfId="45874" applyFont="true" applyFill="true" applyAlignment="true">
      <alignment horizontal="right" vertical="top" wrapText="true"/>
    </xf>
    <xf numFmtId="0" fontId="153" fillId="26" borderId="10" xfId="45876" applyFont="true" applyFill="true" applyAlignment="true">
      <alignment horizontal="right" vertical="top" wrapText="true"/>
    </xf>
    <xf numFmtId="0" fontId="153" fillId="26" borderId="10" xfId="45878" applyFont="true" applyFill="true" applyAlignment="true">
      <alignment horizontal="right" vertical="top" wrapText="true"/>
    </xf>
    <xf numFmtId="0" fontId="153" fillId="26" borderId="10" xfId="45868" applyFont="true" applyFill="true" applyAlignment="true">
      <alignment horizontal="right" vertical="top" wrapText="true"/>
    </xf>
    <xf numFmtId="0" fontId="153" fillId="26" borderId="10" xfId="45870" applyFont="true" applyFill="true" applyAlignment="true">
      <alignment horizontal="right" vertical="top" wrapText="true"/>
    </xf>
    <xf numFmtId="0" fontId="153" fillId="26" borderId="10" xfId="45872" applyFont="true" applyFill="true" applyAlignment="true">
      <alignment horizontal="right" vertical="top" wrapText="true"/>
    </xf>
    <xf numFmtId="0" fontId="153" fillId="26" borderId="10" xfId="45880" applyFont="true" applyFill="true" applyAlignment="true">
      <alignment horizontal="right" vertical="top" wrapText="true"/>
    </xf>
    <xf numFmtId="0" fontId="184" fillId="3" borderId="10" xfId="45861" applyFont="true" applyAlignment="true">
      <alignment horizontal="right" vertical="top" wrapText="true"/>
    </xf>
    <xf numFmtId="0" fontId="184" fillId="3" borderId="10" xfId="45860" applyFont="true" applyAlignment="true">
      <alignment horizontal="right" vertical="top" wrapText="true"/>
    </xf>
    <xf numFmtId="0" fontId="153" fillId="26" borderId="10" xfId="45885" applyFont="true" applyFill="true" applyAlignment="true">
      <alignment horizontal="right" vertical="top" wrapText="true"/>
    </xf>
    <xf numFmtId="0" fontId="184" fillId="3" borderId="10" xfId="45859" applyFont="true" applyAlignment="true">
      <alignment horizontal="right" vertical="top" wrapText="true"/>
    </xf>
    <xf numFmtId="0" fontId="153" fillId="26" borderId="10" xfId="45882" applyFont="true" applyFill="true" applyAlignment="true">
      <alignment horizontal="right" vertical="top" wrapText="true"/>
    </xf>
    <xf numFmtId="0" fontId="153" fillId="3" borderId="10" xfId="45892" applyFont="true" applyAlignment="true">
      <alignment horizontal="right" vertical="top" wrapText="true"/>
    </xf>
    <xf numFmtId="0" fontId="153" fillId="3" borderId="10" xfId="45893" applyFont="true" applyAlignment="true">
      <alignment horizontal="right" vertical="top" wrapText="true"/>
    </xf>
    <xf numFmtId="0" fontId="153" fillId="3" borderId="52" xfId="45894" applyFont="true" applyBorder="true" applyAlignment="true">
      <alignment horizontal="right" vertical="top" wrapText="true"/>
    </xf>
    <xf numFmtId="0" fontId="153" fillId="3" borderId="53" xfId="45895" applyFont="true" applyBorder="true" applyAlignment="true">
      <alignment horizontal="right" vertical="top" wrapText="true"/>
    </xf>
    <xf numFmtId="0" fontId="153" fillId="3" borderId="10" xfId="45914" applyFont="true" applyAlignment="true">
      <alignment horizontal="right" vertical="top" wrapText="true"/>
    </xf>
    <xf numFmtId="0" fontId="153" fillId="26" borderId="10" xfId="45910" applyFont="true" applyFill="true" applyAlignment="true">
      <alignment horizontal="right" vertical="top" wrapText="true"/>
    </xf>
    <xf numFmtId="0" fontId="153" fillId="26" borderId="10" xfId="45899" applyFont="true" applyFill="true" applyAlignment="true">
      <alignment horizontal="right" vertical="top" wrapText="true"/>
    </xf>
    <xf numFmtId="0" fontId="153" fillId="3" borderId="10" xfId="45903" applyFont="true" applyAlignment="true">
      <alignment horizontal="right" vertical="top" wrapText="true"/>
    </xf>
    <xf numFmtId="0" fontId="153" fillId="3" borderId="10" xfId="45904" applyFont="true" applyAlignment="true">
      <alignment horizontal="right" vertical="top" wrapText="true"/>
    </xf>
    <xf numFmtId="0" fontId="153" fillId="3" borderId="52" xfId="45905" applyFont="true" applyBorder="true" applyAlignment="true">
      <alignment horizontal="right" vertical="top" wrapText="true"/>
    </xf>
    <xf numFmtId="0" fontId="153" fillId="3" borderId="53" xfId="45906" applyFont="true" applyBorder="true" applyAlignment="true">
      <alignment horizontal="right" vertical="top" wrapText="true"/>
    </xf>
    <xf numFmtId="0" fontId="153" fillId="3" borderId="10" xfId="45915" applyFont="true" applyAlignment="true">
      <alignment horizontal="right" vertical="top" wrapText="true"/>
    </xf>
    <xf numFmtId="0" fontId="153" fillId="3" borderId="52" xfId="45916" applyFont="true" applyBorder="true" applyAlignment="true">
      <alignment horizontal="right" vertical="top" wrapText="true"/>
    </xf>
    <xf numFmtId="0" fontId="153" fillId="3" borderId="53" xfId="45917" applyFont="true" applyBorder="true" applyAlignment="true">
      <alignment horizontal="right" vertical="top" wrapText="true"/>
    </xf>
    <xf numFmtId="0" fontId="153" fillId="26" borderId="10" xfId="45921" applyFont="true" applyFill="true" applyAlignment="true">
      <alignment horizontal="right" vertical="top" wrapText="true"/>
    </xf>
    <xf numFmtId="0" fontId="153" fillId="3" borderId="10" xfId="45925" applyFont="true" applyAlignment="true">
      <alignment horizontal="right" vertical="top" wrapText="true"/>
    </xf>
    <xf numFmtId="0" fontId="153" fillId="3" borderId="10" xfId="45928" applyFont="true" applyAlignment="true">
      <alignment horizontal="right" vertical="top" wrapText="true"/>
    </xf>
    <xf numFmtId="0" fontId="153" fillId="3" borderId="10" xfId="45931" applyFont="true" applyAlignment="true">
      <alignment horizontal="right" vertical="top" wrapText="true"/>
    </xf>
    <xf numFmtId="0" fontId="153" fillId="26" borderId="104" xfId="45733" applyFont="true" applyFill="true" applyBorder="true" applyAlignment="true">
      <alignment horizontal="left" vertical="center" wrapText="true"/>
    </xf>
    <xf numFmtId="0" fontId="153" fillId="26" borderId="102" xfId="45739" applyFont="true" applyFill="true" applyBorder="true" applyAlignment="true">
      <alignment horizontal="left" vertical="center" wrapText="true"/>
    </xf>
    <xf numFmtId="0" fontId="153" fillId="3" borderId="10" xfId="45725" applyFont="true" applyBorder="true" applyAlignment="true">
      <alignment horizontal="center" vertical="center" wrapText="true"/>
    </xf>
    <xf numFmtId="0" fontId="153" fillId="3" borderId="52" xfId="45724" applyFont="true" applyBorder="true" applyAlignment="true">
      <alignment horizontal="center" vertical="center" wrapText="true"/>
    </xf>
    <xf numFmtId="0" fontId="153" fillId="3" borderId="53" xfId="45725" applyFont="true" applyBorder="true" applyAlignment="true">
      <alignment horizontal="center" vertical="center" wrapText="true"/>
    </xf>
    <xf numFmtId="0" fontId="153" fillId="3" borderId="3" xfId="45725" applyFont="true" applyBorder="true" applyAlignment="true">
      <alignment horizontal="center" vertical="center" wrapText="true"/>
    </xf>
    <xf numFmtId="0" fontId="153" fillId="26" borderId="107" xfId="45775" applyFont="true" applyFill="true" applyBorder="true" applyAlignment="true">
      <alignment horizontal="left" vertical="center" wrapText="true"/>
    </xf>
    <xf numFmtId="0" fontId="153" fillId="3" borderId="10" xfId="45755" applyFont="true" applyBorder="true" applyAlignment="true">
      <alignment horizontal="center" vertical="center" wrapText="true"/>
    </xf>
    <xf numFmtId="0" fontId="153" fillId="3" borderId="52" xfId="45754" applyFont="true" applyBorder="true" applyAlignment="true">
      <alignment horizontal="center" vertical="center" wrapText="true"/>
    </xf>
    <xf numFmtId="0" fontId="153" fillId="3" borderId="53" xfId="45755" applyFont="true" applyBorder="true" applyAlignment="true">
      <alignment horizontal="center" vertical="center" wrapText="true"/>
    </xf>
    <xf numFmtId="0" fontId="153" fillId="3" borderId="10" xfId="45785" applyFont="true" applyBorder="true" applyAlignment="true">
      <alignment horizontal="center" vertical="center" wrapText="true"/>
    </xf>
    <xf numFmtId="0" fontId="153" fillId="26" borderId="104" xfId="45713" applyFont="true" applyFill="true" applyBorder="true" applyAlignment="true">
      <alignment horizontal="left" vertical="center" wrapText="true"/>
    </xf>
    <xf numFmtId="0" fontId="153" fillId="26" borderId="102" xfId="45713" applyFont="true" applyFill="true" applyBorder="true" applyAlignment="true">
      <alignment horizontal="left" vertical="center" wrapText="true"/>
    </xf>
    <xf numFmtId="0" fontId="153" fillId="26" borderId="59" xfId="40423" applyFont="true" applyFill="true" applyBorder="true" applyAlignment="true">
      <alignment horizontal="left" vertical="center"/>
    </xf>
    <xf numFmtId="0" fontId="153" fillId="26" borderId="58" xfId="40411" applyFont="true" applyFill="true" applyBorder="true" applyAlignment="true">
      <alignment horizontal="left" vertical="center"/>
    </xf>
    <xf numFmtId="0" fontId="160" fillId="3" borderId="10" xfId="46963" applyFont="true" applyAlignment="true">
      <alignment horizontal="center" vertical="center" wrapText="true"/>
    </xf>
    <xf numFmtId="0" fontId="160" fillId="3" borderId="10" xfId="46964" applyFont="true" applyAlignment="true">
      <alignment horizontal="center" vertical="center" wrapText="true"/>
    </xf>
    <xf numFmtId="0" fontId="160" fillId="3" borderId="10" xfId="46965" applyFont="true" applyAlignment="true">
      <alignment horizontal="center" vertical="center" wrapText="true"/>
    </xf>
    <xf numFmtId="0" fontId="153" fillId="3" borderId="57" xfId="46966" applyFont="true" applyBorder="true" applyAlignment="true">
      <alignment horizontal="left" wrapText="true"/>
    </xf>
    <xf numFmtId="0" fontId="153" fillId="3" borderId="57" xfId="46967" applyFont="true" applyBorder="true" applyAlignment="true">
      <alignment horizontal="left" wrapText="true"/>
    </xf>
    <xf numFmtId="0" fontId="153" fillId="26" borderId="59" xfId="46972" applyFont="true" applyFill="true" applyBorder="true" applyAlignment="true">
      <alignment horizontal="left" vertical="top" wrapText="true"/>
    </xf>
    <xf numFmtId="0" fontId="152" fillId="3" borderId="10" xfId="46978" applyFont="true" applyAlignment="true">
      <alignment horizontal="left" vertical="top" wrapText="true"/>
    </xf>
    <xf numFmtId="0" fontId="152" fillId="3" borderId="10" xfId="46979" applyFont="true" applyAlignment="true">
      <alignment horizontal="left" vertical="top" wrapText="true"/>
    </xf>
    <xf numFmtId="0" fontId="152" fillId="3" borderId="10" xfId="46980" applyFont="true" applyAlignment="true">
      <alignment horizontal="left" vertical="top" wrapText="true"/>
    </xf>
    <xf numFmtId="0" fontId="153" fillId="26" borderId="60" xfId="40435" applyFont="true" applyFill="true" applyBorder="true" applyAlignment="true">
      <alignment horizontal="left" vertical="center"/>
    </xf>
    <xf numFmtId="0" fontId="135" fillId="3" borderId="10" xfId="46925" applyFont="true" applyAlignment="true">
      <alignment horizontal="right" vertical="top" wrapText="true"/>
    </xf>
    <xf numFmtId="0" fontId="135" fillId="3" borderId="52" xfId="46926" applyFont="true" applyBorder="true" applyAlignment="true">
      <alignment horizontal="right" vertical="top" wrapText="true"/>
    </xf>
    <xf numFmtId="0" fontId="135" fillId="3" borderId="53" xfId="46927" applyFont="true" applyBorder="true" applyAlignment="true">
      <alignment horizontal="right" vertical="top" wrapText="true"/>
    </xf>
    <xf numFmtId="0" fontId="153" fillId="26" borderId="58" xfId="40343" applyFont="true" applyFill="true" applyBorder="true" applyAlignment="true">
      <alignment horizontal="left" vertical="center" wrapText="true"/>
    </xf>
    <xf numFmtId="0" fontId="153" fillId="26" borderId="59" xfId="40355" applyFont="true" applyFill="true" applyBorder="true" applyAlignment="true">
      <alignment horizontal="left" vertical="center" wrapText="true"/>
    </xf>
    <xf numFmtId="0" fontId="153" fillId="3" borderId="1" xfId="40321" applyFont="true" applyBorder="true" applyAlignment="true">
      <alignment horizontal="center" vertical="center"/>
    </xf>
    <xf numFmtId="0" fontId="153" fillId="3" borderId="83" xfId="40322" applyFont="true" applyBorder="true" applyAlignment="true">
      <alignment horizontal="center" vertical="center"/>
    </xf>
    <xf numFmtId="0" fontId="153" fillId="3" borderId="90" xfId="40323" applyFont="true" applyBorder="true" applyAlignment="true">
      <alignment horizontal="center" vertical="center"/>
    </xf>
    <xf numFmtId="0" fontId="153" fillId="3" borderId="1" xfId="40323" applyFont="true" applyBorder="true" applyAlignment="true">
      <alignment horizontal="center" vertical="center" wrapText="true"/>
    </xf>
    <xf numFmtId="0" fontId="153" fillId="3" borderId="83" xfId="40322" applyFont="true" applyBorder="true" applyAlignment="true">
      <alignment horizontal="center" vertical="center" wrapText="true"/>
    </xf>
    <xf numFmtId="0" fontId="153" fillId="3" borderId="90" xfId="40323" applyFont="true" applyBorder="true" applyAlignment="true">
      <alignment horizontal="center" vertical="center" wrapText="true"/>
    </xf>
    <xf numFmtId="0" fontId="153" fillId="3" borderId="84" xfId="40323" applyFont="true" applyBorder="true" applyAlignment="true">
      <alignment horizontal="center" vertical="center" wrapText="true"/>
    </xf>
    <xf numFmtId="0" fontId="153" fillId="3" borderId="1" xfId="40389" applyFont="true" applyBorder="true" applyAlignment="true">
      <alignment horizontal="center" vertical="center"/>
    </xf>
    <xf numFmtId="0" fontId="153" fillId="3" borderId="83" xfId="40390" applyFont="true" applyBorder="true" applyAlignment="true">
      <alignment horizontal="center" vertical="center"/>
    </xf>
    <xf numFmtId="0" fontId="153" fillId="3" borderId="90" xfId="40391" applyFont="true" applyBorder="true" applyAlignment="true">
      <alignment horizontal="center" vertical="center"/>
    </xf>
    <xf numFmtId="0" fontId="153" fillId="3" borderId="1" xfId="40391" applyFont="true" applyBorder="true" applyAlignment="true">
      <alignment horizontal="center" vertical="center" wrapText="true"/>
    </xf>
    <xf numFmtId="0" fontId="153" fillId="3" borderId="83" xfId="40390" applyFont="true" applyBorder="true" applyAlignment="true">
      <alignment horizontal="center" vertical="center" wrapText="true"/>
    </xf>
    <xf numFmtId="0" fontId="153" fillId="3" borderId="90" xfId="40391" applyFont="true" applyBorder="true" applyAlignment="true">
      <alignment horizontal="center" vertical="center" wrapText="true"/>
    </xf>
    <xf numFmtId="0" fontId="153" fillId="26" borderId="60" xfId="40375" applyFont="true" applyFill="true" applyBorder="true" applyAlignment="true">
      <alignment horizontal="left" vertical="center" wrapText="true"/>
    </xf>
    <xf numFmtId="0" fontId="153" fillId="26" borderId="102" xfId="40295" applyFont="true" applyFill="true" applyBorder="true" applyAlignment="true">
      <alignment horizontal="left" vertical="center" wrapText="true"/>
    </xf>
    <xf numFmtId="0" fontId="153" fillId="3" borderId="10" xfId="40263" applyFont="true" applyBorder="true" applyAlignment="true">
      <alignment horizontal="center" vertical="center" wrapText="true"/>
    </xf>
    <xf numFmtId="0" fontId="153" fillId="3" borderId="52" xfId="40262" applyFont="true" applyBorder="true" applyAlignment="true">
      <alignment horizontal="center" vertical="center" wrapText="true"/>
    </xf>
    <xf numFmtId="0" fontId="153" fillId="3" borderId="53" xfId="40263" applyFont="true" applyBorder="true" applyAlignment="true">
      <alignment horizontal="center" vertical="center" wrapText="true"/>
    </xf>
    <xf numFmtId="0" fontId="153" fillId="3" borderId="1" xfId="40263" applyFont="true" applyBorder="true" applyAlignment="true">
      <alignment horizontal="center" vertical="center" wrapText="true"/>
    </xf>
    <xf numFmtId="0" fontId="153" fillId="3" borderId="83" xfId="40262" applyFont="true" applyBorder="true" applyAlignment="true">
      <alignment horizontal="center" vertical="center" wrapText="true"/>
    </xf>
    <xf numFmtId="0" fontId="153" fillId="3" borderId="84" xfId="40263" applyFont="true" applyBorder="true" applyAlignment="true">
      <alignment horizontal="center" vertical="center" wrapText="true"/>
    </xf>
    <xf numFmtId="0" fontId="166" fillId="27" borderId="3" xfId="19344" applyFont="true" applyFill="true" applyBorder="true" applyAlignment="true"/>
    <xf numFmtId="0" fontId="138" fillId="3" borderId="4" xfId="19344" applyFont="true" applyBorder="true" applyAlignment="true"/>
    <xf numFmtId="0" fontId="167" fillId="27" borderId="3" xfId="19344" applyFont="true" applyFill="true" applyBorder="true" applyAlignment="true"/>
    <xf numFmtId="0" fontId="167" fillId="3" borderId="4" xfId="19344" applyFont="true" applyBorder="true" applyAlignment="true"/>
    <xf numFmtId="0" fontId="153" fillId="26" borderId="104" xfId="40223" applyFont="true" applyFill="true" applyBorder="true" applyAlignment="true">
      <alignment horizontal="left" vertical="center" wrapText="true"/>
    </xf>
    <xf numFmtId="170" fontId="158" fillId="2" borderId="105" xfId="19344" applyNumberFormat="true" applyFont="true" applyFill="true" applyBorder="true" applyAlignment="true">
      <alignment vertical="center"/>
    </xf>
    <xf numFmtId="0" fontId="159" fillId="2" borderId="10" xfId="19344" applyFont="true" applyFill="true" applyAlignment="true">
      <alignment vertical="center"/>
    </xf>
    <xf numFmtId="0" fontId="159" fillId="2" borderId="8" xfId="19344" applyFont="true" applyFill="true" applyBorder="true" applyAlignment="true">
      <alignment vertical="center"/>
    </xf>
    <xf numFmtId="0" fontId="153" fillId="3" borderId="10" xfId="40203" applyFont="true" applyBorder="true" applyAlignment="true">
      <alignment horizontal="center" vertical="center" wrapText="true"/>
    </xf>
    <xf numFmtId="0" fontId="153" fillId="3" borderId="52" xfId="40202" applyFont="true" applyBorder="true" applyAlignment="true">
      <alignment horizontal="center" vertical="center" wrapText="true"/>
    </xf>
    <xf numFmtId="0" fontId="153" fillId="3" borderId="53" xfId="40203" applyFont="true" applyBorder="true" applyAlignment="true">
      <alignment horizontal="center" vertical="center" wrapText="true"/>
    </xf>
    <xf numFmtId="0" fontId="153" fillId="3" borderId="1" xfId="40203" applyFont="true" applyBorder="true" applyAlignment="true">
      <alignment horizontal="center" vertical="center" wrapText="true"/>
    </xf>
    <xf numFmtId="0" fontId="153" fillId="3" borderId="83" xfId="40202" applyFont="true" applyBorder="true" applyAlignment="true">
      <alignment horizontal="center" vertical="center" wrapText="true"/>
    </xf>
    <xf numFmtId="0" fontId="153" fillId="3" borderId="84" xfId="40203" applyFont="true" applyBorder="true" applyAlignment="true">
      <alignment horizontal="center" vertical="center" wrapText="true"/>
    </xf>
    <xf numFmtId="0" fontId="153" fillId="26" borderId="104" xfId="40283" applyFont="true" applyFill="true" applyBorder="true" applyAlignment="true">
      <alignment horizontal="left" vertical="center" wrapText="true"/>
    </xf>
    <xf numFmtId="0" fontId="153" fillId="26" borderId="103" xfId="40295" applyFont="true" applyFill="true" applyBorder="true" applyAlignment="true">
      <alignment horizontal="left" vertical="center" wrapText="true"/>
    </xf>
    <xf numFmtId="0" fontId="153" fillId="26" borderId="104" xfId="40163" applyFont="true" applyFill="true" applyBorder="true" applyAlignment="true">
      <alignment horizontal="left" vertical="center" wrapText="true"/>
    </xf>
    <xf numFmtId="0" fontId="153" fillId="26" borderId="102" xfId="40175" applyFont="true" applyFill="true" applyBorder="true" applyAlignment="true">
      <alignment horizontal="left" vertical="center" wrapText="true"/>
    </xf>
    <xf numFmtId="0" fontId="153" fillId="26" borderId="107" xfId="40187" applyFont="true" applyFill="true" applyBorder="true" applyAlignment="true">
      <alignment horizontal="left" vertical="center" wrapText="true"/>
    </xf>
    <xf numFmtId="0" fontId="153" fillId="3" borderId="10" xfId="40143" applyFont="true" applyBorder="true" applyAlignment="true">
      <alignment horizontal="center" vertical="center" wrapText="true"/>
    </xf>
    <xf numFmtId="0" fontId="153" fillId="3" borderId="52" xfId="40142" applyFont="true" applyBorder="true" applyAlignment="true">
      <alignment horizontal="center" vertical="center" wrapText="true"/>
    </xf>
    <xf numFmtId="0" fontId="153" fillId="3" borderId="53" xfId="40143" applyFont="true" applyBorder="true" applyAlignment="true">
      <alignment horizontal="center" vertical="center" wrapText="true"/>
    </xf>
    <xf numFmtId="0" fontId="153" fillId="3" borderId="1" xfId="40143" applyFont="true" applyBorder="true" applyAlignment="true">
      <alignment horizontal="center" vertical="center" wrapText="true"/>
    </xf>
    <xf numFmtId="0" fontId="153" fillId="3" borderId="83" xfId="40142" applyFont="true" applyBorder="true" applyAlignment="true">
      <alignment horizontal="center" vertical="center" wrapText="true"/>
    </xf>
    <xf numFmtId="0" fontId="153" fillId="3" borderId="84" xfId="40143" applyFont="true" applyBorder="true" applyAlignment="true">
      <alignment horizontal="center" vertical="center" wrapText="true"/>
    </xf>
    <xf numFmtId="0" fontId="153" fillId="3" borderId="10" xfId="40083" applyFont="true" applyBorder="true" applyAlignment="true">
      <alignment horizontal="center" vertical="center" wrapText="true"/>
    </xf>
    <xf numFmtId="0" fontId="153" fillId="3" borderId="52" xfId="40082" applyFont="true" applyBorder="true" applyAlignment="true">
      <alignment horizontal="center" vertical="center" wrapText="true"/>
    </xf>
    <xf numFmtId="0" fontId="153" fillId="3" borderId="53" xfId="40083" applyFont="true" applyBorder="true" applyAlignment="true">
      <alignment horizontal="center" vertical="center" wrapText="true"/>
    </xf>
    <xf numFmtId="0" fontId="153" fillId="3" borderId="1" xfId="40083" applyFont="true" applyBorder="true" applyAlignment="true">
      <alignment horizontal="center" vertical="center" wrapText="true"/>
    </xf>
    <xf numFmtId="0" fontId="153" fillId="3" borderId="83" xfId="40082" applyFont="true" applyBorder="true" applyAlignment="true">
      <alignment horizontal="center" vertical="center" wrapText="true"/>
    </xf>
    <xf numFmtId="0" fontId="153" fillId="3" borderId="90" xfId="40083" applyFont="true" applyBorder="true" applyAlignment="true">
      <alignment horizontal="center" vertical="center" wrapText="true"/>
    </xf>
    <xf numFmtId="0" fontId="135" fillId="0" borderId="10" xfId="40573" applyFont="true" applyFill="true" applyBorder="true" applyAlignment="true">
      <alignment horizontal="right" vertical="top" wrapText="true"/>
    </xf>
    <xf numFmtId="0" fontId="135" fillId="0" borderId="10" xfId="0" applyFont="true" applyBorder="true" applyAlignment="true">
      <alignment horizontal="right" vertical="top" wrapText="true"/>
    </xf>
    <xf numFmtId="0" fontId="153" fillId="26" borderId="58" xfId="46602" applyFont="true" applyFill="true" applyBorder="true" applyAlignment="true">
      <alignment horizontal="left" vertical="center" wrapText="true"/>
    </xf>
    <xf numFmtId="0" fontId="153" fillId="26" borderId="59" xfId="46614" applyFont="true" applyFill="true" applyBorder="true" applyAlignment="true">
      <alignment horizontal="left" vertical="center" wrapText="true"/>
    </xf>
    <xf numFmtId="0" fontId="153" fillId="26" borderId="60" xfId="46626" applyFont="true" applyFill="true" applyBorder="true" applyAlignment="true">
      <alignment horizontal="left" vertical="center" wrapText="true"/>
    </xf>
    <xf numFmtId="0" fontId="153" fillId="26" borderId="59" xfId="46734" applyFont="true" applyFill="true" applyBorder="true" applyAlignment="true">
      <alignment horizontal="left" vertical="center" wrapText="true"/>
    </xf>
    <xf numFmtId="0" fontId="153" fillId="26" borderId="60" xfId="46746" applyFont="true" applyFill="true" applyBorder="true" applyAlignment="true">
      <alignment horizontal="left" vertical="center" wrapText="true"/>
    </xf>
    <xf numFmtId="0" fontId="153" fillId="26" borderId="59" xfId="46794" applyFont="true" applyFill="true" applyBorder="true" applyAlignment="true">
      <alignment horizontal="left" vertical="center" wrapText="true"/>
    </xf>
    <xf numFmtId="0" fontId="153" fillId="26" borderId="60" xfId="46806" applyFont="true" applyFill="true" applyBorder="true" applyAlignment="true">
      <alignment horizontal="left" vertical="center" wrapText="true"/>
    </xf>
    <xf numFmtId="0" fontId="153" fillId="26" borderId="58" xfId="46608" applyFont="true" applyFill="true" applyBorder="true" applyAlignment="true">
      <alignment horizontal="left" vertical="center" wrapText="true"/>
    </xf>
    <xf numFmtId="0" fontId="153" fillId="26" borderId="59" xfId="46620" applyFont="true" applyFill="true" applyBorder="true" applyAlignment="true">
      <alignment horizontal="left" vertical="center" wrapText="true"/>
    </xf>
    <xf numFmtId="0" fontId="153" fillId="26" borderId="60" xfId="46632" applyFont="true" applyFill="true" applyBorder="true" applyAlignment="true">
      <alignment horizontal="left" vertical="center" wrapText="true"/>
    </xf>
    <xf numFmtId="0" fontId="153" fillId="26" borderId="59" xfId="46740" applyFont="true" applyFill="true" applyBorder="true" applyAlignment="true">
      <alignment horizontal="left" vertical="center" wrapText="true"/>
    </xf>
    <xf numFmtId="0" fontId="153" fillId="26" borderId="60" xfId="46752" applyFont="true" applyFill="true" applyBorder="true" applyAlignment="true">
      <alignment horizontal="left" vertical="center" wrapText="true"/>
    </xf>
    <xf numFmtId="0" fontId="153" fillId="26" borderId="59" xfId="46800" applyFont="true" applyFill="true" applyBorder="true" applyAlignment="true">
      <alignment horizontal="left" vertical="center" wrapText="true"/>
    </xf>
    <xf numFmtId="0" fontId="153" fillId="26" borderId="60" xfId="46812" applyFont="true" applyFill="true" applyBorder="true" applyAlignment="true">
      <alignment horizontal="left" vertical="center" wrapText="true"/>
    </xf>
    <xf numFmtId="0" fontId="153" fillId="26" borderId="104" xfId="39983" applyFont="true" applyFill="true" applyBorder="true" applyAlignment="true">
      <alignment horizontal="left" vertical="center" wrapText="true"/>
    </xf>
    <xf numFmtId="0" fontId="153" fillId="26" borderId="102" xfId="39995" applyFont="true" applyFill="true" applyBorder="true" applyAlignment="true">
      <alignment horizontal="left" vertical="center" wrapText="true"/>
    </xf>
    <xf numFmtId="0" fontId="153" fillId="26" borderId="107" xfId="40007" applyFont="true" applyFill="true" applyBorder="true" applyAlignment="true">
      <alignment horizontal="left" vertical="center" wrapText="true"/>
    </xf>
    <xf numFmtId="0" fontId="153" fillId="3" borderId="10" xfId="39963" applyFont="true" applyBorder="true" applyAlignment="true">
      <alignment horizontal="center" vertical="center" wrapText="true"/>
    </xf>
    <xf numFmtId="0" fontId="153" fillId="3" borderId="52" xfId="39962" applyFont="true" applyBorder="true" applyAlignment="true">
      <alignment horizontal="center" vertical="center" wrapText="true"/>
    </xf>
    <xf numFmtId="0" fontId="153" fillId="3" borderId="53" xfId="39963" applyFont="true" applyBorder="true" applyAlignment="true">
      <alignment horizontal="center" vertical="center" wrapText="true"/>
    </xf>
    <xf numFmtId="0" fontId="153" fillId="3" borderId="1" xfId="39963" applyFont="true" applyBorder="true" applyAlignment="true">
      <alignment horizontal="center" vertical="center" wrapText="true"/>
    </xf>
    <xf numFmtId="0" fontId="153" fillId="3" borderId="83" xfId="39962" applyFont="true" applyBorder="true" applyAlignment="true">
      <alignment horizontal="center" vertical="center" wrapText="true"/>
    </xf>
    <xf numFmtId="0" fontId="153" fillId="3" borderId="84" xfId="39963" applyFont="true" applyBorder="true" applyAlignment="true">
      <alignment horizontal="center" vertical="center" wrapText="true"/>
    </xf>
    <xf numFmtId="0" fontId="153" fillId="26" borderId="104" xfId="40043" applyFont="true" applyFill="true" applyBorder="true" applyAlignment="true">
      <alignment horizontal="left" vertical="center" wrapText="true"/>
    </xf>
    <xf numFmtId="0" fontId="153" fillId="3" borderId="10" xfId="40023" applyFont="true" applyBorder="true" applyAlignment="true">
      <alignment horizontal="center" vertical="center" wrapText="true"/>
    </xf>
    <xf numFmtId="0" fontId="153" fillId="3" borderId="52" xfId="40022" applyFont="true" applyBorder="true" applyAlignment="true">
      <alignment horizontal="center" vertical="center" wrapText="true"/>
    </xf>
    <xf numFmtId="0" fontId="153" fillId="3" borderId="53" xfId="40023" applyFont="true" applyBorder="true" applyAlignment="true">
      <alignment horizontal="center" vertical="center" wrapText="true"/>
    </xf>
    <xf numFmtId="0" fontId="153" fillId="3" borderId="1" xfId="40023" applyFont="true" applyBorder="true" applyAlignment="true">
      <alignment horizontal="center" vertical="center" wrapText="true"/>
    </xf>
    <xf numFmtId="0" fontId="153" fillId="3" borderId="83" xfId="40022" applyFont="true" applyBorder="true" applyAlignment="true">
      <alignment horizontal="center" vertical="center" wrapText="true"/>
    </xf>
    <xf numFmtId="0" fontId="153" fillId="3" borderId="90" xfId="40023" applyFont="true" applyBorder="true" applyAlignment="true">
      <alignment horizontal="center" vertical="center" wrapText="true"/>
    </xf>
    <xf numFmtId="0" fontId="175" fillId="0" borderId="10" xfId="40549" applyFont="true" applyFill="true" applyBorder="true" applyAlignment="true">
      <alignment vertical="top"/>
    </xf>
    <xf numFmtId="0" fontId="0" fillId="0" borderId="10" xfId="0" applyBorder="true" applyAlignment="true"/>
    <xf numFmtId="0" fontId="135" fillId="0" borderId="10" xfId="40555" applyFont="true" applyFill="true" applyBorder="true" applyAlignment="true">
      <alignment horizontal="right" vertical="top" wrapText="true"/>
    </xf>
    <xf numFmtId="0" fontId="135" fillId="0" borderId="10" xfId="40567" applyFont="true" applyFill="true" applyBorder="true" applyAlignment="true">
      <alignment horizontal="right" vertical="top" wrapText="true"/>
    </xf>
    <xf numFmtId="0" fontId="135" fillId="0" borderId="0" xfId="0" applyFont="true" applyAlignment="true">
      <alignment horizontal="right" vertical="top" wrapText="true"/>
    </xf>
    <xf numFmtId="0" fontId="135" fillId="0" borderId="10" xfId="40583" applyFont="true" applyFill="true" applyBorder="true" applyAlignment="true">
      <alignment horizontal="right" vertical="top" wrapText="true"/>
    </xf>
    <xf numFmtId="0" fontId="135" fillId="0" borderId="10" xfId="40549" applyFont="true" applyFill="true" applyBorder="true" applyAlignment="true">
      <alignment horizontal="right" vertical="top" wrapText="true"/>
    </xf>
    <xf numFmtId="0" fontId="135" fillId="0" borderId="10" xfId="40586" applyFont="true" applyFill="true" applyBorder="true" applyAlignment="true">
      <alignment horizontal="right" vertical="top" wrapText="true"/>
    </xf>
    <xf numFmtId="0" fontId="135" fillId="0" borderId="10" xfId="0" applyFont="true" applyFill="true" applyBorder="true" applyAlignment="true">
      <alignment horizontal="right" vertical="top" wrapText="true"/>
    </xf>
    <xf numFmtId="0" fontId="135" fillId="3" borderId="10" xfId="46936" applyFont="true" applyAlignment="true">
      <alignment horizontal="right" vertical="top" wrapText="true"/>
    </xf>
    <xf numFmtId="0" fontId="135" fillId="3" borderId="52" xfId="46937" applyFont="true" applyBorder="true" applyAlignment="true">
      <alignment horizontal="right" vertical="top" wrapText="true"/>
    </xf>
    <xf numFmtId="0" fontId="135" fillId="3" borderId="53" xfId="46938" applyFont="true" applyBorder="true" applyAlignment="true">
      <alignment horizontal="right" vertical="top" wrapText="true"/>
    </xf>
    <xf numFmtId="0" fontId="135" fillId="3" borderId="10" xfId="46947" applyFont="true" applyAlignment="true">
      <alignment horizontal="right" vertical="top" wrapText="true"/>
    </xf>
    <xf numFmtId="0" fontId="135" fillId="3" borderId="52" xfId="46948" applyFont="true" applyBorder="true" applyAlignment="true">
      <alignment horizontal="right" vertical="top" wrapText="true"/>
    </xf>
    <xf numFmtId="0" fontId="135" fillId="3" borderId="53" xfId="46949" applyFont="true" applyBorder="true" applyAlignment="true">
      <alignment horizontal="right" vertical="top" wrapText="true"/>
    </xf>
    <xf numFmtId="0" fontId="135" fillId="0" borderId="10" xfId="40612" applyFont="true" applyFill="true" applyBorder="true" applyAlignment="true">
      <alignment horizontal="right" vertical="top" wrapText="true"/>
    </xf>
    <xf numFmtId="0" fontId="135" fillId="0" borderId="10" xfId="19344" applyFont="true" applyFill="true" applyBorder="true" applyAlignment="true">
      <alignment horizontal="right" vertical="top" wrapText="true"/>
    </xf>
    <xf numFmtId="0" fontId="135" fillId="3" borderId="10" xfId="19344" applyFont="true" applyAlignment="true">
      <alignment horizontal="right" vertical="top" wrapText="true"/>
    </xf>
  </cellXfs>
  <cellStyles count="46981">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4672294622" xfId="45859" xr:uid="{DA0D512E-44B3-49FD-BA57-CDAF40D8B7A9}"/>
    <cellStyle name="style1494672294762" xfId="45892" xr:uid="{EB299C4C-F9A2-46C3-B657-C5D98EA45F3F}"/>
    <cellStyle name="style1494672295059" xfId="45862" xr:uid="{41AD3B75-8C71-4BAF-B7D8-83ABFEEA65A8}"/>
    <cellStyle name="style1494672295341" xfId="45865" xr:uid="{A6469BEA-FB31-4F0E-8240-323605CD18F7}"/>
    <cellStyle name="style1494672295419" xfId="45868" xr:uid="{1619C228-EE4A-45B6-84FD-5A7377D933CA}"/>
    <cellStyle name="style1494672295562" xfId="45874" xr:uid="{D36B2F17-E3C8-40C4-BC60-01628C6AD24A}"/>
    <cellStyle name="style1494672295718" xfId="45880" xr:uid="{D91FBF39-5CA1-466F-A839-EE0183BBB7F5}"/>
    <cellStyle name="style1494672295968" xfId="45869" xr:uid="{486FD2E8-6038-4B60-8CA8-DDD21783D71E}"/>
    <cellStyle name="style1494672296082" xfId="45875" xr:uid="{8B156D91-4C19-4091-8758-A9358ECAFE8E}"/>
    <cellStyle name="style1494672296207" xfId="45881" xr:uid="{2520F9A0-1C61-4FF8-B767-A4005F167C76}"/>
    <cellStyle name="style1494672296317" xfId="45925" xr:uid="{4FD8337F-2D65-4DE8-9457-7D6EE0054DAB}"/>
    <cellStyle name="style1494672296442" xfId="45884" xr:uid="{EB9B143C-71A1-4987-947E-A194F57B48B1}"/>
    <cellStyle name="style1494672296612" xfId="45889" xr:uid="{6A17DAA6-4973-4B8C-8597-370B25623F3B}"/>
    <cellStyle name="style1494672297082" xfId="45894" xr:uid="{BD1AB4EC-2D62-4E64-B59B-8A3F453B8EBB}"/>
    <cellStyle name="style1494672297207" xfId="45895" xr:uid="{0E2D04CE-A8DF-4CC5-9A60-D38242D5C4C3}"/>
    <cellStyle name="style1494672297332" xfId="45893" xr:uid="{5FCE3123-616C-482E-8EC2-F71C21954909}"/>
    <cellStyle name="style1494672297473" xfId="45896" xr:uid="{A7A444C5-BEAF-410E-A211-F1B61177D614}"/>
    <cellStyle name="style1494672297605" xfId="45897" xr:uid="{B6754B24-390C-47FA-9C1B-B44CE01468CA}"/>
    <cellStyle name="style1494672297746" xfId="45898" xr:uid="{7FF51A20-E6DD-4830-84FD-5760C2F359B0}"/>
    <cellStyle name="style1494672297996" xfId="45899" xr:uid="{967ECF9A-A959-471D-9F3E-FD30B2D1FDB0}"/>
    <cellStyle name="style1494672298101" xfId="45900" xr:uid="{B8A77CF9-2079-4F0A-90A5-67986BF5A994}"/>
    <cellStyle name="style1494672298242" xfId="45901" xr:uid="{5AE19BC9-8109-4132-BFD3-53FEA38E1BB6}"/>
    <cellStyle name="style1494672298383" xfId="45902" xr:uid="{D3365DE3-2455-453A-9AEF-1E9BA942F152}"/>
    <cellStyle name="style1494672298570" xfId="45926" xr:uid="{6A575437-CDDD-41A9-A2F0-335E84913000}"/>
    <cellStyle name="style1494672298666" xfId="45927" xr:uid="{08FD72F1-3592-4038-93EB-40DDCFE43F67}"/>
    <cellStyle name="style1494672345469" xfId="45860" xr:uid="{19B07D2A-E437-441C-B232-7AC007E6DD02}"/>
    <cellStyle name="style1494672345579" xfId="45903" xr:uid="{27A6DFB2-51FE-4EDB-824E-810B789223DC}"/>
    <cellStyle name="style1494672345790" xfId="45863" xr:uid="{53C6BD27-3432-4F08-9673-4CB4F26C7145}"/>
    <cellStyle name="style1494672346019" xfId="45866" xr:uid="{D77D0B1C-FA22-4D0B-81A7-E7DC04464CF3}"/>
    <cellStyle name="style1494672346097" xfId="45870" xr:uid="{7A596882-E503-4400-BDF2-A21F828A85CC}"/>
    <cellStyle name="style1494672346206" xfId="45876" xr:uid="{48C15271-BA7B-4348-ABC0-C67BF5EFE782}"/>
    <cellStyle name="style1494672346380" xfId="45882" xr:uid="{2EB8DF43-33B3-42CE-9A4A-601A8DEA6D3A}"/>
    <cellStyle name="style1494672346521" xfId="45871" xr:uid="{76E5331C-DAD1-4274-B4D7-75E32E37B76A}"/>
    <cellStyle name="style1494672346630" xfId="45877" xr:uid="{FAC17738-56E2-47A0-B65C-40664F111B5D}"/>
    <cellStyle name="style1494672346771" xfId="45883" xr:uid="{DE9036DC-8FFE-46DC-9344-D02F510A6EC5}"/>
    <cellStyle name="style1494672346928" xfId="45928" xr:uid="{4C12FAD3-F92A-4E15-81A7-5D63057EFCF0}"/>
    <cellStyle name="style1494672347069" xfId="45887" xr:uid="{FE5ADC68-F06A-46AD-8E58-28641D52A8AA}"/>
    <cellStyle name="style1494672347209" xfId="45891" xr:uid="{021E5E4E-1B2F-4675-89C3-22BE9FD40ACA}"/>
    <cellStyle name="style1494672347555" xfId="45905" xr:uid="{1B34C194-C42A-4732-8141-C4D34F2A8ECE}"/>
    <cellStyle name="style1494672347665" xfId="45906" xr:uid="{9CFD6CE7-E513-4652-A2EA-17BB7D2BAC2D}"/>
    <cellStyle name="style1494672347758" xfId="45904" xr:uid="{B59C94DE-92D4-4D10-8CC3-F1CC6B8B97B8}"/>
    <cellStyle name="style1494672347852" xfId="45907" xr:uid="{33EF2505-C313-4EC0-B24C-9B15F51F362F}"/>
    <cellStyle name="style1494672347964" xfId="45908" xr:uid="{179D139D-F5FE-4F96-B2E0-ECAF0E9A433A}"/>
    <cellStyle name="style1494672348057" xfId="45909" xr:uid="{2A58774A-D39A-49E6-8010-CCB6F81F209C}"/>
    <cellStyle name="style1494672348261" xfId="45910" xr:uid="{AD6FF370-67D2-4D5E-A8CE-C561BBF2ABBE}"/>
    <cellStyle name="style1494672348370" xfId="45911" xr:uid="{FC575626-332E-4165-B19A-40704FFD1930}"/>
    <cellStyle name="style1494672348511" xfId="45912" xr:uid="{D7C88482-F8C2-4EB1-9E26-EC5BF1EB3022}"/>
    <cellStyle name="style1494672348610" xfId="45913" xr:uid="{E0E651BB-5E73-4AC2-9668-DB6F7A4D08D1}"/>
    <cellStyle name="style1494672348781" xfId="45929" xr:uid="{0120A329-47D4-43C8-B29C-D2A912D4ADFD}"/>
    <cellStyle name="style1494672348875" xfId="45930" xr:uid="{A98D9B9A-424B-402C-9B23-7B3EBA918C81}"/>
    <cellStyle name="style1494672390838" xfId="45861" xr:uid="{2BF31149-8DA9-4EF5-854C-46BCD9246812}"/>
    <cellStyle name="style1494672390927" xfId="45914" xr:uid="{D2E6BFF4-BE13-443A-8081-ACB54B35820B}"/>
    <cellStyle name="style1494672391130" xfId="45864" xr:uid="{426A29B9-38F5-45FC-A435-B8FF0F1705FE}"/>
    <cellStyle name="style1494672391348" xfId="45867" xr:uid="{2EDBD2AB-04EC-4FCA-B91F-7E6E87DFF426}"/>
    <cellStyle name="style1494672391460" xfId="45872" xr:uid="{B2E4A4E6-6F38-4C11-B15A-EB713A98244A}"/>
    <cellStyle name="style1494672391601" xfId="45878" xr:uid="{330564D0-E78C-4161-8A42-F6E2580A1462}"/>
    <cellStyle name="style1494672391757" xfId="45885" xr:uid="{D63AC9A0-C9E1-4B18-8E70-85DD406F7F2A}"/>
    <cellStyle name="style1494672391882" xfId="45873" xr:uid="{FB1D8890-3B78-4E06-BEDC-098543DB6340}"/>
    <cellStyle name="style1494672391993" xfId="45879" xr:uid="{980880E8-00DE-45FB-8980-4F81EB09781A}"/>
    <cellStyle name="style1494672392118" xfId="45886" xr:uid="{3B47798B-14E8-446C-8FFA-D1B7B137ED98}"/>
    <cellStyle name="style1494672392275" xfId="45931" xr:uid="{AE6741BD-A32E-471E-A6F8-5EEFB9CBA6C6}"/>
    <cellStyle name="style1494672392430" xfId="45888" xr:uid="{6FDC51EE-C7DF-4A77-BBFE-6C082D271400}"/>
    <cellStyle name="style1494672392619" xfId="45890" xr:uid="{5EC9830A-2E58-4D1D-8A84-EA89E8AD1A8B}"/>
    <cellStyle name="style1494672393106" xfId="45916" xr:uid="{C9369961-6818-4252-871B-F391EDC1E191}"/>
    <cellStyle name="style1494672393262" xfId="45917" xr:uid="{D10BD66B-64A0-4807-926A-504B1F5BD1D6}"/>
    <cellStyle name="style1494672393402" xfId="45915" xr:uid="{7CC529F7-B84C-4576-9E16-F8C3204D56B8}"/>
    <cellStyle name="style1494672393535" xfId="45918" xr:uid="{EAF1929D-C3A5-4496-AA53-B3A23222BC65}"/>
    <cellStyle name="style1494672393657" xfId="45919" xr:uid="{16AB354D-2C64-4B9B-AD5D-4DD840908019}"/>
    <cellStyle name="style1494672393813" xfId="45920" xr:uid="{500512CD-B3C6-4067-AF55-4920B56C0DC5}"/>
    <cellStyle name="style1494672394109" xfId="45921" xr:uid="{90E2141C-ADFD-4019-8FA2-A520607BD9D3}"/>
    <cellStyle name="style1494672394219" xfId="45922" xr:uid="{71379728-A6F1-45B3-A226-E6097566D129}"/>
    <cellStyle name="style1494672394344" xfId="45923" xr:uid="{76A9F121-4A89-4D44-AFB8-D3E9627FD75A}"/>
    <cellStyle name="style1494672394500" xfId="45924" xr:uid="{8F2FD754-88E3-4067-9543-6145D0EEF9DC}"/>
    <cellStyle name="style1494672394690" xfId="45932" xr:uid="{D286C828-E97D-4B2C-BFA0-1F3A0319591E}"/>
    <cellStyle name="style1494672394784" xfId="45933" xr:uid="{A2E5ABB8-09F4-4E51-AB1C-5A06820EA962}"/>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3873437010" xfId="45665" xr:uid="{D0D98098-0743-4878-9B6C-0D8D9FEF2195}"/>
    <cellStyle name="style1523873437135" xfId="45666" xr:uid="{CE7BE6AC-E46D-4883-8B40-161D23CFDACA}"/>
    <cellStyle name="style1523873437240" xfId="45671" xr:uid="{21D72B5D-EDA9-4A23-8CAC-8E2419CAB7EF}"/>
    <cellStyle name="style1523873437362" xfId="45672" xr:uid="{ED9CE118-7529-47E2-BE3B-71D95565552F}"/>
    <cellStyle name="style1523873437574" xfId="45668" xr:uid="{C0EF1216-9FF5-423E-95CF-F5EE2EAAA821}"/>
    <cellStyle name="style1523873437683" xfId="45669" xr:uid="{299DA413-2DF5-415B-B045-4A20C7820B5E}"/>
    <cellStyle name="style1523873437791" xfId="45667" xr:uid="{E81247F1-FCE3-4958-8720-5D5041A6EAC1}"/>
    <cellStyle name="style1523873437909" xfId="45670" xr:uid="{3CDCD96C-C7BF-4BA6-8729-5CDB53A1EDFC}"/>
    <cellStyle name="style1523873438021" xfId="45673" xr:uid="{C03D8FC8-DC80-4E09-808B-30607A3A0F77}"/>
    <cellStyle name="style1523873438130" xfId="45674" xr:uid="{CB057AB2-472F-4179-988A-EF32B8416D9B}"/>
    <cellStyle name="style1523873438237" xfId="45675" xr:uid="{FBCABD48-A024-49AC-BB1E-BC26984D88C0}"/>
    <cellStyle name="style1523873438378" xfId="45676" xr:uid="{E2317D91-3351-44F6-AB9F-020AC58C2677}"/>
    <cellStyle name="style1523873438485" xfId="45677" xr:uid="{5FC8DB80-A97F-4D9B-A04D-B4B440905E02}"/>
    <cellStyle name="style1523873438619" xfId="45683" xr:uid="{B426EE1D-FBB7-4DB5-A670-A046BFE45E02}"/>
    <cellStyle name="style1523873438763" xfId="45678" xr:uid="{DAC28F42-1EBE-4AA5-B4F6-0EDC0746FB3E}"/>
    <cellStyle name="style1523873438883" xfId="45684" xr:uid="{B01D3E78-FE8B-4963-8051-35BDF6676F02}"/>
    <cellStyle name="style1523873438994" xfId="45689" xr:uid="{DE7920DE-4AA5-4D20-8B43-6D56CF5A8D4A}"/>
    <cellStyle name="style1523873439101" xfId="45690" xr:uid="{72C08D4B-FD5F-499A-A8CA-0621B0A551E3}"/>
    <cellStyle name="style1523873439210" xfId="45679" xr:uid="{3CD87122-1543-4FBE-8121-E8487DCE71DA}"/>
    <cellStyle name="style1523873439332" xfId="45680" xr:uid="{E8552099-8ADF-4325-91C6-016382F0F7E5}"/>
    <cellStyle name="style1523873439441" xfId="45681" xr:uid="{A3C6CAD1-03C2-4CFB-802E-0FBA4319DF64}"/>
    <cellStyle name="style1523873439554" xfId="45682" xr:uid="{1779802A-9178-47C6-AE66-E2C9E2D9CE80}"/>
    <cellStyle name="style1523873439662" xfId="45685" xr:uid="{0B5126CD-DB9D-49FC-8D06-32CB67CA3C22}"/>
    <cellStyle name="style1523873439771" xfId="45686" xr:uid="{0E4D5BBD-FB86-46B1-96D9-4659C2F4D952}"/>
    <cellStyle name="style1523873439894" xfId="45687" xr:uid="{7C1EF03E-9F5E-4683-B88B-15E211E14509}"/>
    <cellStyle name="style1523873440029" xfId="45688" xr:uid="{FB558558-953F-4C16-B21C-739097C29F4C}"/>
    <cellStyle name="style1523873440164" xfId="45691" xr:uid="{022867D4-C8A4-42DC-A7B4-895027117861}"/>
    <cellStyle name="style1523873440289" xfId="45692" xr:uid="{88103BDA-CDA6-45D8-A85B-E56E95AC5DC9}"/>
    <cellStyle name="style1523873440417" xfId="45693" xr:uid="{5D01A90B-86FA-4A1E-A00A-C9E3C6047634}"/>
    <cellStyle name="style1523873440524" xfId="45694" xr:uid="{6FD81651-0A64-4DD6-8999-F43A337B25D1}"/>
    <cellStyle name="style1523873480400" xfId="45695" xr:uid="{7916CF96-BDCD-4328-A8EF-79B25D8E0DD5}"/>
    <cellStyle name="style1523873480500" xfId="45696" xr:uid="{857962A3-DFC1-4425-BA95-1F123AFDFEB1}"/>
    <cellStyle name="style1523873480588" xfId="45701" xr:uid="{F8FADF8B-7240-4C8F-9432-2D2BA1A8DBE2}"/>
    <cellStyle name="style1523873480677" xfId="45702" xr:uid="{7FA57156-DD8D-4BB2-834D-D062E33F307A}"/>
    <cellStyle name="style1523873480863" xfId="45698" xr:uid="{5172AFAB-06E1-4EE1-AAF7-C665DA4E7B7F}"/>
    <cellStyle name="style1523873480954" xfId="45699" xr:uid="{61C39727-8DCC-4D62-9DC2-AA50DC932A27}"/>
    <cellStyle name="style1523873481046" xfId="45697" xr:uid="{0429048D-AE8A-4EF6-82D2-3091A9721399}"/>
    <cellStyle name="style1523873481140" xfId="45700" xr:uid="{803B98E6-5446-422A-A7AF-654A2E2CBA04}"/>
    <cellStyle name="style1523873481232" xfId="45703" xr:uid="{118A1A7A-F093-474A-A3A1-701269C97D0E}"/>
    <cellStyle name="style1523873481328" xfId="45704" xr:uid="{5596470F-CA12-44A5-A00F-6559851A55FB}"/>
    <cellStyle name="style1523873481421" xfId="45705" xr:uid="{76B6933E-E0E1-4CB7-A199-6C0EF9CBFD33}"/>
    <cellStyle name="style1523873481516" xfId="45706" xr:uid="{51AA7D2B-F70C-4F79-9CE3-69133C50C7D0}"/>
    <cellStyle name="style1523873481605" xfId="45707" xr:uid="{952CE6C8-ADA7-411F-A5AA-0E3F4900586E}"/>
    <cellStyle name="style1523873481704" xfId="45713" xr:uid="{C0CFB259-D758-40C8-8641-59B74008D09F}"/>
    <cellStyle name="style1523873481795" xfId="45708" xr:uid="{16FA5E0D-E817-4B60-B7BA-12272E0DA6F3}"/>
    <cellStyle name="style1523873481890" xfId="45714" xr:uid="{30986EB9-875E-40FD-8FC7-7A662D45B8C9}"/>
    <cellStyle name="style1523873481987" xfId="45719" xr:uid="{6604CB7B-5320-4D98-BC2F-FBD82BB45879}"/>
    <cellStyle name="style1523873482078" xfId="45720" xr:uid="{DF8E6438-2A03-44C6-943A-B1BD7D34B5BB}"/>
    <cellStyle name="style1523873482168" xfId="45709" xr:uid="{49527E9D-C357-41BD-B9BC-25787BDA4D99}"/>
    <cellStyle name="style1523873482260" xfId="45710" xr:uid="{87D74DB6-0BB0-4D55-A539-6BAB5ADEA5D5}"/>
    <cellStyle name="style1523873482352" xfId="45711" xr:uid="{059B7570-F394-4709-9844-98FCEFF2E115}"/>
    <cellStyle name="style1523873482455" xfId="45712" xr:uid="{69D52D84-7630-49FB-BA2D-F6DB7F494C6B}"/>
    <cellStyle name="style1523873482545" xfId="45715" xr:uid="{C17A228E-D57D-4247-A667-6D198E36264D}"/>
    <cellStyle name="style1523873482636" xfId="45716" xr:uid="{526D3C4A-1DD7-41DD-BD1F-45AD1A8F41DD}"/>
    <cellStyle name="style1523873482727" xfId="45717" xr:uid="{B6C83DD1-F655-4801-95EE-25753091496E}"/>
    <cellStyle name="style1523873482823" xfId="45718" xr:uid="{1F49D18D-70EA-4391-A365-A5C791BC8534}"/>
    <cellStyle name="style1523873522457" xfId="45721" xr:uid="{50EA2511-CB5A-4BFF-830E-72BB5F631B01}"/>
    <cellStyle name="style1523873522556" xfId="45722" xr:uid="{0F09D5A3-AF41-411E-A3B6-59ADE88B4281}"/>
    <cellStyle name="style1523873522647" xfId="45727" xr:uid="{57BF7EA0-ABB3-412D-A902-6696E9008EA9}"/>
    <cellStyle name="style1523873522740" xfId="45728" xr:uid="{7AD30365-8295-40DA-A93C-E95317A165AB}"/>
    <cellStyle name="style1523873522925" xfId="45724" xr:uid="{C852E89B-9C7E-4B17-A623-C29182568DAF}"/>
    <cellStyle name="style1523873523018" xfId="45725" xr:uid="{2C8C9B73-56F6-44C1-A191-16C38B062B58}"/>
    <cellStyle name="style1523873523108" xfId="45723" xr:uid="{64CA6766-4DB0-4418-AF02-E1F756EA4102}"/>
    <cellStyle name="style1523873523201" xfId="45726" xr:uid="{8394DF88-01C4-4ED0-94EB-26826BFEE02F}"/>
    <cellStyle name="style1523873523296" xfId="45729" xr:uid="{EE86D5E4-98AC-46A2-AFC0-8DC9E23ACF0D}"/>
    <cellStyle name="style1523873523388" xfId="45730" xr:uid="{517183EB-303F-4B77-A2D0-C1F683F2E06F}"/>
    <cellStyle name="style1523873523480" xfId="45731" xr:uid="{054269A9-73D0-4989-AACF-C0BD1314219F}"/>
    <cellStyle name="style1523873523574" xfId="45732" xr:uid="{9B042571-B991-4B29-B593-00A86A356B8F}"/>
    <cellStyle name="style1523873523666" xfId="45733" xr:uid="{E0BCC622-A194-4482-82C4-057B51974E79}"/>
    <cellStyle name="style1523873523764" xfId="45739" xr:uid="{1E0EF4B8-2C1B-4628-8EE6-EA5C742C61D2}"/>
    <cellStyle name="style1523873523862" xfId="45734" xr:uid="{49A27B66-6A4A-4203-95FC-2B783EF54126}"/>
    <cellStyle name="style1523873523954" xfId="45740" xr:uid="{036193CF-80BA-4A34-9AE7-EF7B7B456919}"/>
    <cellStyle name="style1523873524054" xfId="45745" xr:uid="{97522B79-04EE-4607-B48C-EE145B72A0C4}"/>
    <cellStyle name="style1523873524147" xfId="45746" xr:uid="{6B73E908-80AC-40AF-9961-EDD64AD4946F}"/>
    <cellStyle name="style1523873524240" xfId="45735" xr:uid="{31ED8C4F-BE34-423C-94EB-FF11C6CAF3D6}"/>
    <cellStyle name="style1523873524330" xfId="45736" xr:uid="{D505EBF7-7CDF-4DED-8CA1-5CDC0363AD3F}"/>
    <cellStyle name="style1523873524420" xfId="45737" xr:uid="{56180D21-EA8A-490A-9B8B-62F81FEA2AD5}"/>
    <cellStyle name="style1523873524513" xfId="45738" xr:uid="{A200AC75-9728-4BDF-9C0D-3FD68AD1438D}"/>
    <cellStyle name="style1523873524619" xfId="45741" xr:uid="{E6DD0D85-867D-4D21-B1D7-EB150B586188}"/>
    <cellStyle name="style1523873524746" xfId="45742" xr:uid="{9EDEC7C8-3B9E-479B-830E-F953B4CF3B57}"/>
    <cellStyle name="style1523873524868" xfId="45743" xr:uid="{1EA00C62-F7DC-43EF-BB54-4D1B4FDA3493}"/>
    <cellStyle name="style1523873524986" xfId="45744" xr:uid="{3B39725B-4D1C-40DA-9754-A78BFA471474}"/>
    <cellStyle name="style1523873525233" xfId="45747" xr:uid="{16CC59FC-2334-4BF5-BFD7-AABEFE00B59C}"/>
    <cellStyle name="style1523873525369" xfId="45748" xr:uid="{A64B1D9F-8F8D-4E68-B26E-F548A5ED3DCD}"/>
    <cellStyle name="style1523873525482" xfId="45749" xr:uid="{1E645641-E5E9-495A-B93B-1C47E279DC84}"/>
    <cellStyle name="style1523873525599" xfId="45750" xr:uid="{9AF2FD96-FE5F-45F0-BDA4-D667FAA32F5A}"/>
    <cellStyle name="style1523873566538" xfId="45751" xr:uid="{AC40B5EC-ADB2-4A61-8FE3-0E0D5EFE83D3}"/>
    <cellStyle name="style1523873566642" xfId="45752" xr:uid="{B594AD00-CD5A-4014-809F-A99DA01A6BDD}"/>
    <cellStyle name="style1523873566733" xfId="45757" xr:uid="{B9A89D81-2B7D-49CD-90D4-1CACEDF76FE1}"/>
    <cellStyle name="style1523873566829" xfId="45758" xr:uid="{38C56E77-833F-40FA-93FF-F1D221F74629}"/>
    <cellStyle name="style1523873567014" xfId="45754" xr:uid="{3914FFEC-83C9-411F-BD7A-2E9A67869306}"/>
    <cellStyle name="style1523873567106" xfId="45755" xr:uid="{AAB33D9C-1D65-4B1D-9158-69B39CB3AD6B}"/>
    <cellStyle name="style1523873567202" xfId="45753" xr:uid="{87BCEFBD-5F01-4830-BCE0-69EB82458F39}"/>
    <cellStyle name="style1523873567298" xfId="45756" xr:uid="{2143379A-D50E-4F3B-9A97-8CC69AFDF656}"/>
    <cellStyle name="style1523873567394" xfId="45759" xr:uid="{99FA0922-7556-4C42-8711-A7E9C4C019D0}"/>
    <cellStyle name="style1523873567489" xfId="45760" xr:uid="{A512E5B9-ED17-4699-AADC-01A2B33B49C5}"/>
    <cellStyle name="style1523873567582" xfId="45761" xr:uid="{A61C1045-4FD6-476F-A9EE-07D3133D4CB9}"/>
    <cellStyle name="style1523873567679" xfId="45762" xr:uid="{E25B3B70-727A-47BF-BC7E-A6952F3A563B}"/>
    <cellStyle name="style1523873567769" xfId="45763" xr:uid="{00E4A1BB-2DCD-4733-8D9F-7D9318C99E48}"/>
    <cellStyle name="style1523873567871" xfId="45769" xr:uid="{A2C150C1-BB5E-41B2-9994-A1DF0B714C61}"/>
    <cellStyle name="style1523873567963" xfId="45764" xr:uid="{D5DBA8DA-D0E7-4144-A355-1632CCAFB1C7}"/>
    <cellStyle name="style1523873568054" xfId="45770" xr:uid="{E07A7744-E7D2-4197-8AE7-3B823FF2E748}"/>
    <cellStyle name="style1523873568147" xfId="45775" xr:uid="{E6C3D6FF-EB1E-4092-8E75-1F85008888A2}"/>
    <cellStyle name="style1523873568240" xfId="45776" xr:uid="{FC3AC6B9-0BCC-40AD-9BD2-1759AEFE6745}"/>
    <cellStyle name="style1523873568335" xfId="45765" xr:uid="{30969F94-AEE1-423B-94EA-9DC39AB71931}"/>
    <cellStyle name="style1523873568426" xfId="45766" xr:uid="{2DE429BE-BD84-4833-9350-2FDC3FD80FED}"/>
    <cellStyle name="style1523873568518" xfId="45767" xr:uid="{83887C5E-7816-4F45-A427-AC29DEC182C0}"/>
    <cellStyle name="style1523873568612" xfId="45768" xr:uid="{A1446B86-4A9E-4AF5-8D9C-303A798FB13B}"/>
    <cellStyle name="style1523873568709" xfId="45771" xr:uid="{E0EC1C58-4F35-4525-8E67-39FD86844576}"/>
    <cellStyle name="style1523873568803" xfId="45772" xr:uid="{9A3E3C64-F8B2-4A7B-A816-4F0D5F16349E}"/>
    <cellStyle name="style1523873568898" xfId="45773" xr:uid="{B7AFCDB8-B931-4F59-AA7C-1D1CE5572997}"/>
    <cellStyle name="style1523873568993" xfId="45774" xr:uid="{1C94F40C-F2A3-4DB2-B2C2-6AC28996681E}"/>
    <cellStyle name="style1523873569104" xfId="45777" xr:uid="{45EA3B0C-2111-4659-8269-5DC56994CC6E}"/>
    <cellStyle name="style1523873569194" xfId="45778" xr:uid="{865B3373-6A07-4848-A4A1-8ABB4C1E88BC}"/>
    <cellStyle name="style1523873569287" xfId="45779" xr:uid="{D9FDD68F-0A2A-42F0-BDBB-94FD8F6DB9CC}"/>
    <cellStyle name="style1523873569380" xfId="45780" xr:uid="{FDA3744C-776A-4A6E-BA89-B7EE23744DC9}"/>
    <cellStyle name="style1523873609424" xfId="45781" xr:uid="{69B2CCCF-83FE-4C7C-AA61-F2C7F997D4ED}"/>
    <cellStyle name="style1523873609527" xfId="45782" xr:uid="{B8B55470-8CF8-4779-8C21-32C84526D5D7}"/>
    <cellStyle name="style1523873609621" xfId="45787" xr:uid="{06C29E2F-DFED-4008-A19E-E25CE1AF5244}"/>
    <cellStyle name="style1523873609714" xfId="45788" xr:uid="{016FD7A0-3D70-48E0-AFB9-637108D80C3B}"/>
    <cellStyle name="style1523873609916" xfId="45784" xr:uid="{2810940C-62CC-44DB-BB1D-C1EA1739509C}"/>
    <cellStyle name="style1523873610026" xfId="45785" xr:uid="{46FFEDE6-B4DD-49C3-B38F-F3B8EC650E40}"/>
    <cellStyle name="style1523873610125" xfId="45783" xr:uid="{B7CE958A-A55D-4EC9-8E85-32CD67761D87}"/>
    <cellStyle name="style1523873610225" xfId="45786" xr:uid="{41C1C52B-CF1E-46A2-A8B7-0B9D13D6C94B}"/>
    <cellStyle name="style1523873610321" xfId="45789" xr:uid="{BA6DE7C4-7970-40B8-B660-3C758C8C7EF1}"/>
    <cellStyle name="style1523873610415" xfId="45790" xr:uid="{6020198D-974C-4AB7-AFE1-9CE8B7F29794}"/>
    <cellStyle name="style1523873610508" xfId="45791" xr:uid="{00B484C9-4C94-4715-8C16-A927D725188C}"/>
    <cellStyle name="style1523873610603" xfId="45792" xr:uid="{00DA0B0B-F1A8-4740-905A-1A28852BA3BC}"/>
    <cellStyle name="style1523873610695" xfId="45793" xr:uid="{33464481-E145-41A6-A8C8-AE11670C9552}"/>
    <cellStyle name="style1523873610799" xfId="45799" xr:uid="{D8FF054A-C052-40EB-A812-010F50843334}"/>
    <cellStyle name="style1523873610896" xfId="45794" xr:uid="{19264BEE-2694-40C2-AC8A-ACE50EC8A4CF}"/>
    <cellStyle name="style1523873611003" xfId="45800" xr:uid="{A0E16138-4119-45B4-BB45-FB00C3F126B5}"/>
    <cellStyle name="style1523873611120" xfId="45805" xr:uid="{50668DD3-5336-48A5-A5E2-F09ACA2D676F}"/>
    <cellStyle name="style1523873611222" xfId="45806" xr:uid="{18003136-B66C-4078-BBF9-BE53DE151890}"/>
    <cellStyle name="style1523873611317" xfId="45795" xr:uid="{ED287CF0-B958-4F83-91FE-225A6BF97B29}"/>
    <cellStyle name="style1523873611416" xfId="45796" xr:uid="{6544338A-61A8-4200-9DEF-3F0D5AD4B740}"/>
    <cellStyle name="style1523873611514" xfId="45797" xr:uid="{EB760148-173E-45AF-8F79-8BA4FA988F13}"/>
    <cellStyle name="style1523873611607" xfId="45798" xr:uid="{38E0BA7C-418B-4B5B-8357-4AE1D03284BF}"/>
    <cellStyle name="style1523873611710" xfId="45801" xr:uid="{B677099B-7EF6-4116-8235-82065A48F48C}"/>
    <cellStyle name="style1523873611804" xfId="45802" xr:uid="{1B33C1AA-770E-4285-905B-DE528D6E825E}"/>
    <cellStyle name="style1523873611904" xfId="45803" xr:uid="{1AF11D89-1EFF-4314-B44C-B2A5F6EA3168}"/>
    <cellStyle name="style1523873612008" xfId="45804" xr:uid="{B477D14D-2FCC-42AB-971D-0195B14EBC0A}"/>
    <cellStyle name="style1523873612169" xfId="45807" xr:uid="{276EAD4B-E0A3-46C3-8753-80992E752C91}"/>
    <cellStyle name="style1523873612267" xfId="45808" xr:uid="{6F15D72E-BAB5-41CE-8479-F49989FF91AE}"/>
    <cellStyle name="style1523873612360" xfId="45809" xr:uid="{69BA7E1D-2844-40E7-9CBE-4195E676F750}"/>
    <cellStyle name="style1523873612456" xfId="45810" xr:uid="{56E195E7-5E23-48BD-8C4F-30F0D937E84C}"/>
    <cellStyle name="style1523873612580" xfId="45811" xr:uid="{D46A4796-83D4-4D54-8335-3404B655CC09}"/>
    <cellStyle name="style1523873612678" xfId="45812" xr:uid="{4CAF897D-604C-4958-BFDA-765DCCAD342B}"/>
    <cellStyle name="style1523873612758" xfId="45813" xr:uid="{5F564BBD-4310-40D9-8D66-E01C0BE1B2C7}"/>
    <cellStyle name="style1523873612855" xfId="45814" xr:uid="{384DC47F-54BD-4420-963C-BE2603743ED0}"/>
    <cellStyle name="style1523873612932" xfId="45815" xr:uid="{04341B51-5958-4C81-8165-38AFCEFFD2C6}"/>
    <cellStyle name="style1523873613013" xfId="45816" xr:uid="{8436EB37-92C3-408E-AD49-E436AF922BA1}"/>
    <cellStyle name="style1523873613092" xfId="45817" xr:uid="{8AFE4574-9D42-4017-9CFB-9EA84954581C}"/>
    <cellStyle name="style1523873613170" xfId="45818" xr:uid="{3877C986-98BD-41AF-A7B0-6EEB90BC424E}"/>
    <cellStyle name="style1523873613309" xfId="45819" xr:uid="{38E42177-25CB-4C52-BDCB-E9BF63C117AA}"/>
    <cellStyle name="style1523873613399" xfId="45820" xr:uid="{F1885F1D-1934-43E7-A111-7E8A8E5917CF}"/>
    <cellStyle name="style1523873613488" xfId="45821" xr:uid="{C254A38A-AC46-4A54-B168-920EA51A5A2B}"/>
    <cellStyle name="style1523873613568" xfId="45822" xr:uid="{778C66E7-BE62-4CFA-A179-FD45F4148EDA}"/>
    <cellStyle name="style1523873653637" xfId="45823" xr:uid="{C1B37BB2-21F2-4730-8456-9A641A63F1CD}"/>
    <cellStyle name="style1523873653737" xfId="45824" xr:uid="{18A54D37-D4CA-4F87-8974-C78C5E1253C1}"/>
    <cellStyle name="style1523873653837" xfId="45829" xr:uid="{71B5F234-2596-45EA-A01F-A99ED95C9CCE}"/>
    <cellStyle name="style1523873653926" xfId="45830" xr:uid="{3E63B580-E63E-4B90-B0CC-A839C278B4C6}"/>
    <cellStyle name="style1523873654117" xfId="45826" xr:uid="{49F9BEE3-9369-4019-A619-72E9B3177AC1}"/>
    <cellStyle name="style1523873654208" xfId="45827" xr:uid="{35BD1F54-6403-4005-B8D8-0D3EE53E827D}"/>
    <cellStyle name="style1523873654302" xfId="45825" xr:uid="{B25E4AD0-CAC3-4B5F-A00D-A242B1F77B0A}"/>
    <cellStyle name="style1523873654395" xfId="45828" xr:uid="{A447D8E7-E985-4820-A045-C1C3C90C056B}"/>
    <cellStyle name="style1523873654485" xfId="45831" xr:uid="{0623FE24-3F7C-45F3-9C99-9899576CA6B0}"/>
    <cellStyle name="style1523873654573" xfId="45832" xr:uid="{DC6A09BB-2089-47B7-AB98-1CFE4AAD6768}"/>
    <cellStyle name="style1523873654662" xfId="45833" xr:uid="{18D98D3E-1A1D-42B5-9A5A-8BA9482B1A0C}"/>
    <cellStyle name="style1523873654755" xfId="45834" xr:uid="{0DBA9FDA-10A8-4795-8CAE-58FE4AE3FEBD}"/>
    <cellStyle name="style1523873654855" xfId="45835" xr:uid="{C457AD66-D4DA-4AD5-901F-ED28E33F83ED}"/>
    <cellStyle name="style1523873654954" xfId="45837" xr:uid="{15F5D995-0017-4CE0-AF28-0F2E7B6DBC13}"/>
    <cellStyle name="style1523873655047" xfId="45839" xr:uid="{F586E358-B22E-49E5-8DA9-50D87A41D0CD}"/>
    <cellStyle name="style1523873655142" xfId="45836" xr:uid="{A80F4996-A4CB-4E0A-AED8-48F534161A73}"/>
    <cellStyle name="style1523873655231" xfId="45838" xr:uid="{B7C1F985-E629-43A0-8955-086DAD52979B}"/>
    <cellStyle name="style1523873655326" xfId="45840" xr:uid="{CBB05BCD-3686-40BF-A64A-F341C8FF9811}"/>
    <cellStyle name="style1523873697604" xfId="45842" xr:uid="{87FAF908-D9DC-4849-96D4-D785C982D511}"/>
    <cellStyle name="style1523873697712" xfId="45843" xr:uid="{E0C756A4-BE49-476A-9FFB-9B9E97F840F6}"/>
    <cellStyle name="style1523873697808" xfId="45841" xr:uid="{BFD0D76F-7316-4594-9808-386858E11FF3}"/>
    <cellStyle name="style1523873697915" xfId="45844" xr:uid="{BD397FC6-1A25-44F0-ACEF-CE25376DBBDC}"/>
    <cellStyle name="style1523873698018" xfId="45845" xr:uid="{891DAFA1-CAB8-446C-9F6C-5E9B344DD175}"/>
    <cellStyle name="style1523873698123" xfId="45846" xr:uid="{F39EE8EB-23E8-43BB-94EA-6555BA12B415}"/>
    <cellStyle name="style1523873698233" xfId="45847" xr:uid="{0E162DEC-9E35-427D-9903-B48A3E0484A5}"/>
    <cellStyle name="style1523873698336" xfId="45848" xr:uid="{04D6D445-F6E9-4C4B-828E-0956C79042F7}"/>
    <cellStyle name="style1523873698424" xfId="45850" xr:uid="{4BAB8364-1B8C-4174-A1A5-54CC7038F080}"/>
    <cellStyle name="style1523873698514" xfId="45851" xr:uid="{76F653DE-C1D1-4AFE-B684-E194D4EC0D08}"/>
    <cellStyle name="style1523873698604" xfId="45853" xr:uid="{11B0AD4C-39B6-44C8-A6A4-C52F3944615B}"/>
    <cellStyle name="style1523873698696" xfId="45854" xr:uid="{E41A4A86-0C1E-47EB-9E70-E91884E1157D}"/>
    <cellStyle name="style1523873698788" xfId="45849" xr:uid="{E5EA0C7A-7A3A-4BFB-825F-D353B6EBE1F2}"/>
    <cellStyle name="style1523873698897" xfId="45852" xr:uid="{31100734-3C4D-4CD3-8CC1-8F2ED0296A06}"/>
    <cellStyle name="style1523873699001" xfId="45855" xr:uid="{28752D47-8954-4347-A235-A6BB73B551B7}"/>
    <cellStyle name="style1523873699234" xfId="45857" xr:uid="{F86609E2-772D-4AB7-88BF-C36D9DE843A1}"/>
    <cellStyle name="style1523873699342" xfId="45858" xr:uid="{B1154489-DA7D-429F-B4E0-975CE002724B}"/>
    <cellStyle name="style1523873699446" xfId="45856" xr:uid="{DBFC7841-7C5E-4FBD-AD5E-A52F9131CD44}"/>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36306473204" xfId="45614" xr:uid="{2D87C515-B332-495A-B14B-CA830B7508DE}"/>
    <cellStyle name="style1536306473582" xfId="45617" xr:uid="{3A7A777B-B588-47A7-90BD-CF43C9370A22}"/>
    <cellStyle name="style1536306474175" xfId="45620" xr:uid="{3FBE3F03-168C-4D8D-97DE-BC44ABEC7AA7}"/>
    <cellStyle name="style1536306474267" xfId="45623" xr:uid="{3378050D-DF9D-48F9-8608-70317203A211}"/>
    <cellStyle name="style1536306474372" xfId="45627" xr:uid="{F024334B-2228-4887-8949-3FCEA2FC389C}"/>
    <cellStyle name="style1536306474666" xfId="45630" xr:uid="{704EDAD5-BAE1-4EC1-AB58-55F9CC2132EE}"/>
    <cellStyle name="style1536306475045" xfId="45639" xr:uid="{81083621-6BF9-4A0C-B682-771E7F47056B}"/>
    <cellStyle name="style1536306475167" xfId="45640" xr:uid="{C928D7F4-15DD-4A7E-B2C0-7C1850B3BC7D}"/>
    <cellStyle name="style1536306475285" xfId="45638" xr:uid="{2E5A7EAC-0773-49CA-90CB-E7477561F2D5}"/>
    <cellStyle name="style1536306475406" xfId="45647" xr:uid="{D4BE97D8-8512-4966-9AC9-8D0FB1472804}"/>
    <cellStyle name="style1536306475541" xfId="45648" xr:uid="{F957256A-2AB7-4DCB-823C-DFDA71E7B17E}"/>
    <cellStyle name="style1536306475693" xfId="45649" xr:uid="{0404EF5D-B44D-4A31-959D-F8548141A3D8}"/>
    <cellStyle name="style1536306476035" xfId="45653" xr:uid="{9BD738FB-BF3F-4710-906A-1198227E3A3F}"/>
    <cellStyle name="style1536306476157" xfId="45654" xr:uid="{63695621-A374-4A17-A90F-10907F922472}"/>
    <cellStyle name="style1536306476276" xfId="45655" xr:uid="{68C8B001-CED7-42EE-A392-0EB61C884792}"/>
    <cellStyle name="style1536306476445" xfId="45661" xr:uid="{71FA4927-67CE-49A8-9395-540490027B92}"/>
    <cellStyle name="style1536306476543" xfId="45663" xr:uid="{8A377E9F-1DF7-4B14-8322-7420C86B5830}"/>
    <cellStyle name="style1536306479474" xfId="45615" xr:uid="{C8CB55C9-015C-4578-BF7F-70C8D3BC1240}"/>
    <cellStyle name="style1536306479699" xfId="45618" xr:uid="{6A940649-F4F7-4D73-9C2B-7B415233ACBC}"/>
    <cellStyle name="style1536306480162" xfId="45621" xr:uid="{E51F4C6E-9A75-4679-8FD7-46ED2BD8A9EA}"/>
    <cellStyle name="style1536306480253" xfId="45624" xr:uid="{9B6B12B1-F706-4848-A6AB-61219E6835CC}"/>
    <cellStyle name="style1536306480357" xfId="45626" xr:uid="{7F6C53C1-25AB-4598-AD0C-F5B360660335}"/>
    <cellStyle name="style1536306480750" xfId="45629" xr:uid="{6FA2F5DC-6606-45F4-B4E5-BB0E991D89AE}"/>
    <cellStyle name="style1536306481083" xfId="45633" xr:uid="{645C92C9-9612-45C8-A2BC-CE03D31CC15F}"/>
    <cellStyle name="style1536306481198" xfId="45634" xr:uid="{F4846C28-56E5-4409-B863-152A49AE697D}"/>
    <cellStyle name="style1536306481311" xfId="45632" xr:uid="{4ABD6A92-AA94-46F7-A7A5-77F4F3E36A3C}"/>
    <cellStyle name="style1536306481420" xfId="45635" xr:uid="{B1E5E2B7-3195-4A58-BDF1-FFDEF00DCC70}"/>
    <cellStyle name="style1536306481534" xfId="45636" xr:uid="{0F40C72D-1B0F-4EC6-B2BA-AB96BA5284FA}"/>
    <cellStyle name="style1536306481647" xfId="45637" xr:uid="{67D2DC9F-78F1-4301-84D4-8DF679987BE9}"/>
    <cellStyle name="style1536306481952" xfId="45641" xr:uid="{79B2C083-0A65-4AD8-8515-7C415B1BC533}"/>
    <cellStyle name="style1536306482059" xfId="45642" xr:uid="{E1CED532-786F-494F-B5F0-92FB918A4C5F}"/>
    <cellStyle name="style1536306482167" xfId="45643" xr:uid="{7EAF83A2-CFB4-4EC9-A617-A61B30C13AD8}"/>
    <cellStyle name="style1536306482297" xfId="45659" xr:uid="{EC07E093-A349-4497-9759-100610ADA3F7}"/>
    <cellStyle name="style1536306482414" xfId="45660" xr:uid="{ADBD171D-DF9C-49C7-B264-4055CE8F45CA}"/>
    <cellStyle name="style1536306485698" xfId="45616" xr:uid="{BB8CE4E8-4C00-482B-871D-D9BCB19AE199}"/>
    <cellStyle name="style1536306485908" xfId="45619" xr:uid="{12250F15-F88D-4F62-A803-5CF51CBABAC7}"/>
    <cellStyle name="style1536306486347" xfId="45622" xr:uid="{DCCC0DFB-1E34-43DA-B897-176C3E8B42C7}"/>
    <cellStyle name="style1536306486437" xfId="45625" xr:uid="{464A7375-D353-438F-8364-331925F4151D}"/>
    <cellStyle name="style1536306486544" xfId="45628" xr:uid="{06DEC9A9-C2E5-4AA2-A839-DD6DD0EA8431}"/>
    <cellStyle name="style1536306486839" xfId="45631" xr:uid="{A02CD04F-4800-42D2-9A53-63EBF3B1E302}"/>
    <cellStyle name="style1536306487215" xfId="45645" xr:uid="{3C6D6ADB-311B-40BC-A3F3-D5038AF8D373}"/>
    <cellStyle name="style1536306487321" xfId="45646" xr:uid="{53F76348-4F78-4A1B-BE2D-AEE747C7A159}"/>
    <cellStyle name="style1536306487424" xfId="45644" xr:uid="{E50AC418-C6E1-4BC7-A36C-732BEE0BDF86}"/>
    <cellStyle name="style1536306487536" xfId="45650" xr:uid="{69CE420E-8CF5-44D7-B51B-CE7D26A32F69}"/>
    <cellStyle name="style1536306487649" xfId="45651" xr:uid="{26523AC1-0998-4CCC-83ED-C485ACAD3378}"/>
    <cellStyle name="style1536306487756" xfId="45652" xr:uid="{8B3DE8AB-30F7-4AF4-B1E2-AF6C32ADEED1}"/>
    <cellStyle name="style1536306488060" xfId="45656" xr:uid="{7C4CEC43-E33F-447F-9B79-06A71054AF3B}"/>
    <cellStyle name="style1536306488164" xfId="45657" xr:uid="{82770F8E-2FA3-4124-A02A-E41912FDD166}"/>
    <cellStyle name="style1536306488270" xfId="45658" xr:uid="{1803CBE3-8986-4EE8-AA97-91F919DFA074}"/>
    <cellStyle name="style1536306488409" xfId="45662" xr:uid="{6210D6E4-7BA4-4493-8640-B8A19B714F26}"/>
    <cellStyle name="style1536306488507" xfId="45664" xr:uid="{99E90B92-D6A5-4FEA-9808-E31030BC49F1}"/>
    <cellStyle name="style1536306958771" xfId="45425" xr:uid="{C667F689-5E1A-4D23-9DDE-3088BDF4F230}"/>
    <cellStyle name="style1536306958896" xfId="45426" xr:uid="{326BD77F-35A2-4483-91EC-F3675FCA5D39}"/>
    <cellStyle name="style1536306959004" xfId="45431" xr:uid="{1F66F1AE-2AF9-4ABB-90C4-D2D730F8C540}"/>
    <cellStyle name="style1536306959125" xfId="45432" xr:uid="{CF896C3D-FF6E-4708-9996-DE921647E12F}"/>
    <cellStyle name="style1536306959352" xfId="45428" xr:uid="{3059D6E5-E4EE-4726-9E5F-BBD1345F989F}"/>
    <cellStyle name="style1536306959497" xfId="45429" xr:uid="{B1848C41-3D7A-483E-8096-2CCFD0476303}"/>
    <cellStyle name="style1536306959616" xfId="45427" xr:uid="{58800AFC-DF50-472C-8C51-92D5B1FF5B5F}"/>
    <cellStyle name="style1536306959723" xfId="45430" xr:uid="{0ACFC9E9-0A4D-4BA5-8246-6CA41E78F2B5}"/>
    <cellStyle name="style1536306959828" xfId="45433" xr:uid="{1BD1866F-C969-4C16-B7C1-AC49627848FF}"/>
    <cellStyle name="style1536306959933" xfId="45434" xr:uid="{E1B971E4-C88B-4F22-A4C5-39C92FC68142}"/>
    <cellStyle name="style1536306960052" xfId="45435" xr:uid="{B916322F-5EA4-421B-95D1-05E160F19729}"/>
    <cellStyle name="style1536306960176" xfId="45436" xr:uid="{ABADE9B3-920B-41A2-BCBE-D7D342690C1F}"/>
    <cellStyle name="style1536306960303" xfId="45437" xr:uid="{DE147FD3-5736-4C63-8B92-C070D3028E69}"/>
    <cellStyle name="style1536306960491" xfId="45443" xr:uid="{E37BA805-4DE7-4F0A-84DB-80C6EE67FF8E}"/>
    <cellStyle name="style1536306960612" xfId="45438" xr:uid="{37B39E50-3723-4810-A57B-F15743179972}"/>
    <cellStyle name="style1536306960732" xfId="45444" xr:uid="{E6B5D7D1-421B-45DC-91CA-80AA24AAB98C}"/>
    <cellStyle name="style1536306960853" xfId="45449" xr:uid="{CF429D01-1C40-4B44-87D3-2E17E9B5F38A}"/>
    <cellStyle name="style1536306961007" xfId="45450" xr:uid="{50ED9B13-D063-4FEC-9FBA-32A9AA45F1C2}"/>
    <cellStyle name="style1536306961132" xfId="45439" xr:uid="{C110815A-4365-4EE0-937C-DE4794E1C44B}"/>
    <cellStyle name="style1536306961253" xfId="45440" xr:uid="{33C6EBC3-71D2-4F49-A18A-753B15FD07F5}"/>
    <cellStyle name="style1536306961375" xfId="45441" xr:uid="{ED4D4CB8-12CC-463F-A357-2977F884E143}"/>
    <cellStyle name="style1536306961510" xfId="45442" xr:uid="{562711BF-701F-457F-AA8C-7EBE2058A42E}"/>
    <cellStyle name="style1536306961633" xfId="45445" xr:uid="{048827D5-EF9B-41FC-85B2-E0FF6E5F5513}"/>
    <cellStyle name="style1536306961754" xfId="45446" xr:uid="{9B6E1920-6E30-4FFE-8529-CBF32FE7E7AD}"/>
    <cellStyle name="style1536306961879" xfId="45447" xr:uid="{62266A20-38F0-4D90-9F56-B7AB44666352}"/>
    <cellStyle name="style1536306961999" xfId="45448" xr:uid="{2094B80E-4A57-4FAD-A1C6-BD9058253A6D}"/>
    <cellStyle name="style1536306962138" xfId="45451" xr:uid="{53BAE801-3F4C-46FD-829E-0E0187DE7B42}"/>
    <cellStyle name="style1536306965029" xfId="45452" xr:uid="{9E02AB72-93BC-4591-997B-FE5F8AC4885E}"/>
    <cellStyle name="style1536306965144" xfId="45453" xr:uid="{ED60AB40-A32F-4C4C-B4E5-239DD46C2373}"/>
    <cellStyle name="style1536306965249" xfId="45458" xr:uid="{9A42D037-B63C-4C0E-A3A7-948DCF7B67D4}"/>
    <cellStyle name="style1536306965359" xfId="45459" xr:uid="{99E9295A-0F45-4D75-B4E9-9374C966B05B}"/>
    <cellStyle name="style1536306965578" xfId="45455" xr:uid="{79061170-DCA6-4758-AE75-58945A9DFD97}"/>
    <cellStyle name="style1536306965683" xfId="45456" xr:uid="{8EE1A513-421F-4E3F-B626-21C260BB9302}"/>
    <cellStyle name="style1536306965789" xfId="45454" xr:uid="{AD4BA7C2-F392-4A6C-8256-14897E44B1BB}"/>
    <cellStyle name="style1536306965898" xfId="45457" xr:uid="{32E0FFDB-99AB-43D6-BC5E-22FAF69BBAFB}"/>
    <cellStyle name="style1536306966010" xfId="45460" xr:uid="{B34743B4-C8FF-40A6-AC6A-1BFAC50277FE}"/>
    <cellStyle name="style1536306966117" xfId="45461" xr:uid="{74EBC2A2-9DE4-42A5-BBC3-26CD0A52E1FE}"/>
    <cellStyle name="style1536306966224" xfId="45462" xr:uid="{ED15B1C9-37EF-4E24-B9B7-3E5D2E84E832}"/>
    <cellStyle name="style1536306966333" xfId="45463" xr:uid="{68323CF5-FE05-440C-BC6F-1F038FAFAFB4}"/>
    <cellStyle name="style1536306966440" xfId="45464" xr:uid="{DC727B4C-B26A-4C01-B144-49FF44BD73B6}"/>
    <cellStyle name="style1536306966564" xfId="45470" xr:uid="{7E9D154D-E2E8-4CA1-AA61-7548E98F9159}"/>
    <cellStyle name="style1536306966669" xfId="45465" xr:uid="{041C03A0-10C9-4AA1-9959-B0E959FD3ACC}"/>
    <cellStyle name="style1536306966775" xfId="45471" xr:uid="{B588EA6E-927F-4F8D-ACC8-BAF1C4D1116A}"/>
    <cellStyle name="style1536306966886" xfId="45476" xr:uid="{9EED4E4D-2633-4689-984D-B3499A21E31A}"/>
    <cellStyle name="style1536306966995" xfId="45477" xr:uid="{D5881D4D-61F0-4906-BBD0-991A5AA529D7}"/>
    <cellStyle name="style1536306967103" xfId="45466" xr:uid="{2090FFCE-B2D7-4766-9031-AE5D20A3F4E0}"/>
    <cellStyle name="style1536306967209" xfId="45467" xr:uid="{9A6DD431-E655-48BA-BDDD-59F61974253F}"/>
    <cellStyle name="style1536306967313" xfId="45468" xr:uid="{7071B080-9805-4823-82D5-2E117D18C23B}"/>
    <cellStyle name="style1536306967500" xfId="45469" xr:uid="{F2E670FF-E4AB-473C-AC93-C17851F88715}"/>
    <cellStyle name="style1536306967608" xfId="45472" xr:uid="{0D63CB97-FB4F-4FA4-B444-1F28C859FECA}"/>
    <cellStyle name="style1536306967711" xfId="45473" xr:uid="{F06F69EF-FF78-421C-A55A-F2F9B8CEA0DA}"/>
    <cellStyle name="style1536306967817" xfId="45474" xr:uid="{A94AA039-ADFC-41B7-B0F4-DEABD9360DAB}"/>
    <cellStyle name="style1536306967925" xfId="45475" xr:uid="{A6DF3BB1-CFE2-405A-9075-34AD5527A312}"/>
    <cellStyle name="style1536306968079" xfId="45478" xr:uid="{63CB31E4-8559-4820-9070-2D2A31FEB3E7}"/>
    <cellStyle name="style1536306971044" xfId="45479" xr:uid="{F5AF22F5-FA6F-4886-A86F-24926846B2C4}"/>
    <cellStyle name="style1536306971162" xfId="45480" xr:uid="{EB9CD33D-30EF-41DE-B89A-F85247C45E9D}"/>
    <cellStyle name="style1536306971269" xfId="45485" xr:uid="{B83C7653-F697-468A-92FD-AEFFD0081E1F}"/>
    <cellStyle name="style1536306971383" xfId="45486" xr:uid="{BC6CD5EC-6E7B-4E0B-A058-3F570181E09A}"/>
    <cellStyle name="style1536306971607" xfId="45482" xr:uid="{937FA16A-B72B-44DD-859C-CBF98FF8D581}"/>
    <cellStyle name="style1536306971712" xfId="45483" xr:uid="{4408FCD5-1586-4FEE-AFD3-7BB6A6256633}"/>
    <cellStyle name="style1536306971826" xfId="45481" xr:uid="{30E60A8A-AFC1-4225-AA05-291A6D3C7E8B}"/>
    <cellStyle name="style1536306971933" xfId="45484" xr:uid="{CB4E7AFD-7AB5-4F82-B068-7E9FFEF59C9C}"/>
    <cellStyle name="style1536306972037" xfId="45487" xr:uid="{390448EE-5328-4CEA-BDF9-B97CFF84C214}"/>
    <cellStyle name="style1536306972143" xfId="45488" xr:uid="{62BFAE6E-A08A-4422-A1B4-63B3B4AC4DFF}"/>
    <cellStyle name="style1536306972249" xfId="45489" xr:uid="{9A04A87B-3CF8-4721-968A-BD104AC2E7ED}"/>
    <cellStyle name="style1536306972359" xfId="45490" xr:uid="{EBD66F24-6223-49EF-9B8F-5532E8378098}"/>
    <cellStyle name="style1536306972469" xfId="45491" xr:uid="{892A4D8E-0ACA-404B-B845-D187002F5E69}"/>
    <cellStyle name="style1536306972590" xfId="45497" xr:uid="{02EA03EC-2396-4769-B3E5-5C43511DF595}"/>
    <cellStyle name="style1536306972698" xfId="45492" xr:uid="{3DB91DB1-9AE0-42CB-B52D-0994EC89ECE8}"/>
    <cellStyle name="style1536306972806" xfId="45498" xr:uid="{52CA5C6C-4251-4233-BF9F-7BF95CDCA3D8}"/>
    <cellStyle name="style1536306972915" xfId="45503" xr:uid="{66E03D2A-2459-4A02-A3EC-EACE4F539F25}"/>
    <cellStyle name="style1536306973021" xfId="45504" xr:uid="{02234261-20E4-4512-BD07-F681F33C49CA}"/>
    <cellStyle name="style1536306973127" xfId="45493" xr:uid="{CCDABB00-6498-4D07-86FB-3DA3B40D2AEE}"/>
    <cellStyle name="style1536306973232" xfId="45494" xr:uid="{1D0DF271-BBF6-4A59-BC8D-D4CB963E1E64}"/>
    <cellStyle name="style1536306973341" xfId="45495" xr:uid="{27F751E1-508D-4C4F-9A9D-4B22D03E8B7D}"/>
    <cellStyle name="style1536306973475" xfId="45496" xr:uid="{A34296BD-297E-4811-A199-6273B84F6EEB}"/>
    <cellStyle name="style1536306973644" xfId="45499" xr:uid="{9FECAA21-7793-4B3F-90D5-CBA8C59AABA7}"/>
    <cellStyle name="style1536306973746" xfId="45500" xr:uid="{4CD872F5-F3EF-4967-B960-95B1F57487BB}"/>
    <cellStyle name="style1536306973851" xfId="45501" xr:uid="{3F3BC593-E0C0-4D9C-A42E-444A1B73F6E9}"/>
    <cellStyle name="style1536306973958" xfId="45502" xr:uid="{2D7D17A8-51BE-48C5-AC92-E8A3078265FE}"/>
    <cellStyle name="style1536306974120" xfId="45505" xr:uid="{C5D0190C-D92B-4103-AA77-916F70086B6C}"/>
    <cellStyle name="style1536306974232" xfId="45506" xr:uid="{B95BDDAA-3FFB-4B07-9658-4F8B500F5132}"/>
    <cellStyle name="style1536306974340" xfId="45507" xr:uid="{FA2C0A16-EA65-4F1D-8DE5-CBD5546B5714}"/>
    <cellStyle name="style1536306974448" xfId="45508" xr:uid="{2F67F1A6-5CE8-4171-95FD-31D0872326C4}"/>
    <cellStyle name="style1536306977645" xfId="45509" xr:uid="{EF570E22-79C3-422C-8336-5152A252781F}"/>
    <cellStyle name="style1536306977757" xfId="45510" xr:uid="{ACC339B3-AA84-4302-8817-A1D4035BBAD4}"/>
    <cellStyle name="style1536306977863" xfId="45515" xr:uid="{153236EF-E9F7-41F6-BEBE-FA9C5FB9842B}"/>
    <cellStyle name="style1536306977968" xfId="45516" xr:uid="{D39B9719-2F66-4743-8984-BEE1DCA472E3}"/>
    <cellStyle name="style1536306978179" xfId="45512" xr:uid="{3AEDAE02-BD50-49FD-8A63-5BB2F25DD8D0}"/>
    <cellStyle name="style1536306978283" xfId="45513" xr:uid="{B9072CB2-6F6F-43CF-9490-D74F52D22BC3}"/>
    <cellStyle name="style1536306978388" xfId="45511" xr:uid="{F2C4BC26-D3F0-4C90-85B7-98367398D68E}"/>
    <cellStyle name="style1536306978513" xfId="45514" xr:uid="{96AA0859-1FED-41EF-A7A4-1BBB7C8FCEE5}"/>
    <cellStyle name="style1536306978623" xfId="45517" xr:uid="{322E5BC6-2337-4F03-AF9C-0906E4A3DA2C}"/>
    <cellStyle name="style1536306978730" xfId="45518" xr:uid="{694BEAF9-9455-4300-8C14-B019B97F2379}"/>
    <cellStyle name="style1536306978835" xfId="45519" xr:uid="{34EB2330-8D87-4D72-961F-DA40F22ECF99}"/>
    <cellStyle name="style1536306978944" xfId="45520" xr:uid="{0EEAF08C-3BAA-4B23-8425-219F217B79CE}"/>
    <cellStyle name="style1536306979049" xfId="45521" xr:uid="{65286868-2ACD-4BBB-8C01-15C597E08964}"/>
    <cellStyle name="style1536306979204" xfId="45524" xr:uid="{565EE16F-8F99-48BD-8C89-E617C70E9F22}"/>
    <cellStyle name="style1536306979344" xfId="45522" xr:uid="{633D2AFA-46A4-4B5C-9EC6-5069FA827270}"/>
    <cellStyle name="style1536306979449" xfId="45525" xr:uid="{46621F80-143B-42BA-B217-3E66FF4C8188}"/>
    <cellStyle name="style1536306979573" xfId="45527" xr:uid="{879E87FF-7FE4-4793-972F-77983D37E380}"/>
    <cellStyle name="style1536306979684" xfId="45528" xr:uid="{71548B9E-A463-4E1F-90D0-D11899807353}"/>
    <cellStyle name="style1536306979789" xfId="45523" xr:uid="{F0B79252-D3C6-4EC8-B95B-710C9BA37137}"/>
    <cellStyle name="style1536306980215" xfId="45526" xr:uid="{EE435C0F-9733-4E48-9C68-BCD949BCD3A4}"/>
    <cellStyle name="style1536306980662" xfId="45529" xr:uid="{DCA5D2DA-2012-48B5-BF69-4D82F1EEAFF1}"/>
    <cellStyle name="style1536306983567" xfId="45530" xr:uid="{D44E1511-5B3F-4B15-ABEE-56C83DA45AD1}"/>
    <cellStyle name="style1536306983684" xfId="45531" xr:uid="{0B903A7D-852A-402F-8B5E-5286209ADB4A}"/>
    <cellStyle name="style1536306983789" xfId="45536" xr:uid="{ED4F14BC-FC4B-4055-99A9-4C8389D06CB0}"/>
    <cellStyle name="style1536306984083" xfId="45537" xr:uid="{2E74E7F7-F638-4E16-9DEB-6F304ECE84AA}"/>
    <cellStyle name="style1536306984292" xfId="45533" xr:uid="{37386184-2E3F-4468-8554-30B8DB5EBB91}"/>
    <cellStyle name="style1536306984402" xfId="45534" xr:uid="{A692DBFD-7B10-4C10-8851-B245A033129F}"/>
    <cellStyle name="style1536306984518" xfId="45532" xr:uid="{9E87FE2E-0816-4A82-8EA1-23777AC8CBA2}"/>
    <cellStyle name="style1536306984626" xfId="45535" xr:uid="{16ACCAC8-7514-4E5E-94E0-BEE247994606}"/>
    <cellStyle name="style1536306984734" xfId="45538" xr:uid="{D003F14F-A8FD-4266-9659-442CFFBAD7AA}"/>
    <cellStyle name="style1536306984839" xfId="45539" xr:uid="{8F73EDDD-3AD5-49C8-8B7F-2C203F9FB639}"/>
    <cellStyle name="style1536306984947" xfId="45540" xr:uid="{11F2917F-33B1-43CC-BD2D-F6C681A6C840}"/>
    <cellStyle name="style1536306985058" xfId="45541" xr:uid="{1BA6930D-5B90-46DC-86FC-B4E44CB216F7}"/>
    <cellStyle name="style1536306985165" xfId="45542" xr:uid="{79EB3D1D-97A8-4B1D-ACB2-1FC95F196C27}"/>
    <cellStyle name="style1536306985277" xfId="45548" xr:uid="{89782110-2EAC-4CCB-ADDC-C7AC8658CF30}"/>
    <cellStyle name="style1536306985399" xfId="45543" xr:uid="{B546F5B8-D4FC-4167-811C-403F70E62937}"/>
    <cellStyle name="style1536306985514" xfId="45549" xr:uid="{F4850D27-501E-432D-93B1-CDB77A0E6720}"/>
    <cellStyle name="style1536306985623" xfId="45554" xr:uid="{975C8F16-8C59-4C11-BDC9-5EFF468E0F00}"/>
    <cellStyle name="style1536306985730" xfId="45555" xr:uid="{4A9E50DA-421E-4EC6-929D-2CE2DD85D81C}"/>
    <cellStyle name="style1536306985841" xfId="45544" xr:uid="{BBA3F1E9-1F95-414E-8C96-10C549DFFCED}"/>
    <cellStyle name="style1536306986020" xfId="45545" xr:uid="{7219AB2B-2A49-4F10-B23D-5E640F4F4E69}"/>
    <cellStyle name="style1536306986127" xfId="45546" xr:uid="{E0623CFC-616E-4B1E-93FB-9114E253127F}"/>
    <cellStyle name="style1536306986235" xfId="45547" xr:uid="{4A78BE80-FDF7-4EC1-BB2E-134B02893D6C}"/>
    <cellStyle name="style1536306986340" xfId="45550" xr:uid="{4F2BC218-8E0B-4FB1-8BEE-05249F248DD9}"/>
    <cellStyle name="style1536306986478" xfId="45551" xr:uid="{5BFF86D2-966D-402C-8F08-62B588E21295}"/>
    <cellStyle name="style1536306986588" xfId="45552" xr:uid="{489017BE-ADC1-4998-BC09-F19ED8CED0B5}"/>
    <cellStyle name="style1536306986699" xfId="45553" xr:uid="{80A341DB-5A00-4C90-8DE3-B1F3EB45F684}"/>
    <cellStyle name="style1536306986847" xfId="45556" xr:uid="{0F39A3DD-4ED6-48AC-9387-C38A9AAAE4EB}"/>
    <cellStyle name="style1536306986955" xfId="45557" xr:uid="{1C2EE8A6-7557-439C-A4D4-0387B915064C}"/>
    <cellStyle name="style1536306987063" xfId="45558" xr:uid="{95516DF7-7E3C-460F-9AF1-700C64373C74}"/>
    <cellStyle name="style1536306987171" xfId="45559" xr:uid="{8619713D-C264-4034-8FBD-35C4DA45DE4B}"/>
    <cellStyle name="style1536306987298" xfId="45560" xr:uid="{FBBDE49D-10D8-47E2-90DC-758D6FFC4AC6}"/>
    <cellStyle name="style1536306987390" xfId="45561" xr:uid="{F716BA1B-2EAF-450C-91F3-62B150482B5F}"/>
    <cellStyle name="style1536306987497" xfId="45562" xr:uid="{8EED1FB8-7665-4D8E-83A8-A24CB56ABEC1}"/>
    <cellStyle name="style1536306987594" xfId="45563" xr:uid="{67493EFC-ED94-4515-B5EF-DACC22D241F8}"/>
    <cellStyle name="style1536306987686" xfId="45564" xr:uid="{C13101A5-29B1-478A-BD85-D39A3B585553}"/>
    <cellStyle name="style1536306987776" xfId="45565" xr:uid="{49B61D91-7AA1-45C7-BC2A-17C4E2E02150}"/>
    <cellStyle name="style1536306987866" xfId="45566" xr:uid="{F8C12921-A8F6-42E9-AFD4-A5DBC3370B39}"/>
    <cellStyle name="style1536306987959" xfId="45567" xr:uid="{5A88DC49-3F95-4B83-9BDE-8FED948ADC5A}"/>
    <cellStyle name="style1536306988062" xfId="45568" xr:uid="{A74CF51F-D125-4DDB-913C-22BD17BF938D}"/>
    <cellStyle name="style1536306988158" xfId="45569" xr:uid="{5B7CC298-B521-4942-BBEA-1EBBC099F3A9}"/>
    <cellStyle name="style1536306988247" xfId="45570" xr:uid="{CAE597CB-E09B-4A99-AC9C-5D5279F24182}"/>
    <cellStyle name="style1536306988339" xfId="45571" xr:uid="{2F51F015-31CC-4EBC-8E2D-66CA244F421D}"/>
    <cellStyle name="style1536306991097" xfId="45572" xr:uid="{3323728F-D139-453E-B0EC-0DFD23943058}"/>
    <cellStyle name="style1536306991218" xfId="45573" xr:uid="{C41F05F3-F96B-42B2-BB09-2EE363A7A5D0}"/>
    <cellStyle name="style1536306991325" xfId="45578" xr:uid="{CBA8AFAF-17C5-4F10-BF48-89596CDF1675}"/>
    <cellStyle name="style1536306991430" xfId="45579" xr:uid="{5746ED41-B96E-4CAA-8D3C-58A994FC3F8C}"/>
    <cellStyle name="style1536306991650" xfId="45575" xr:uid="{D29035A6-3416-4839-B022-19F1D6AFDA74}"/>
    <cellStyle name="style1536306991755" xfId="45576" xr:uid="{AA1F37C2-8531-4BB9-8351-578EF9FC4960}"/>
    <cellStyle name="style1536306991861" xfId="45574" xr:uid="{BCCF7179-E463-467F-A5F6-5C0C36E5E7D4}"/>
    <cellStyle name="style1536306991970" xfId="45577" xr:uid="{18634B6B-0FD9-4155-AF03-A666D0976A43}"/>
    <cellStyle name="style1536306992076" xfId="45580" xr:uid="{242A1A7E-1117-411D-A555-AFDCE8A91037}"/>
    <cellStyle name="style1536306992183" xfId="45581" xr:uid="{91251062-D6DD-4CB3-9048-7F8E72B31E01}"/>
    <cellStyle name="style1536306992381" xfId="45582" xr:uid="{BAD9B947-3986-48C1-94A9-2AEC1DFF41E4}"/>
    <cellStyle name="style1536306992541" xfId="45583" xr:uid="{8C38D1E9-657C-4F0A-AA71-65D361F6755F}"/>
    <cellStyle name="style1536306992650" xfId="45584" xr:uid="{676B4D27-042B-408A-B47A-826D8E08E1E1}"/>
    <cellStyle name="style1536306992765" xfId="45587" xr:uid="{77C67095-B439-43E4-9A10-A5B63ADB87FA}"/>
    <cellStyle name="style1536306992871" xfId="45590" xr:uid="{736D772E-0362-49F2-A6D0-D76DAEE0E263}"/>
    <cellStyle name="style1536306992978" xfId="45585" xr:uid="{1EA1FA96-23EA-48C3-BBBA-DFC96D2A60AB}"/>
    <cellStyle name="style1536306993138" xfId="45588" xr:uid="{4C72D03D-5622-4DF9-A463-E70C20DAD324}"/>
    <cellStyle name="style1536306993282" xfId="45591" xr:uid="{159FB5EB-822D-445F-8B08-FB3580209AED}"/>
    <cellStyle name="style1536306993416" xfId="45586" xr:uid="{E5CDB8EA-ECA2-4D96-9493-AADD5716A935}"/>
    <cellStyle name="style1536306993854" xfId="45589" xr:uid="{45996AFA-1D5A-44DF-9E97-86FDA9EBA577}"/>
    <cellStyle name="style1536306994282" xfId="45592" xr:uid="{520A3CB0-5A19-48B3-832C-FD73769395F8}"/>
    <cellStyle name="style1536306994747" xfId="45593" xr:uid="{405032A7-94D1-4593-AA8B-B4BFFD1EB8A1}"/>
    <cellStyle name="style1536306995121" xfId="45594" xr:uid="{AAFF680E-3ADF-4B0C-A512-75FF35A08D07}"/>
    <cellStyle name="style1536306995511" xfId="45595" xr:uid="{4B33726C-7062-48B1-BB31-95957D787302}"/>
    <cellStyle name="style1536306999598" xfId="45597" xr:uid="{DF8BF7FE-71A4-46A0-B2BC-8C5962A57510}"/>
    <cellStyle name="style1536306999732" xfId="45598" xr:uid="{E6768542-4829-44CE-AF13-249E5C95C6FE}"/>
    <cellStyle name="style1536306999870" xfId="45596" xr:uid="{8BDECEB9-45FE-4F11-A7A2-F7A963C45235}"/>
    <cellStyle name="style1536307000008" xfId="45599" xr:uid="{C706F020-4DD1-4BE3-A1F9-467E1EE58832}"/>
    <cellStyle name="style1536307000157" xfId="45600" xr:uid="{6E74858A-4682-4918-B41C-AA2977FE7BCA}"/>
    <cellStyle name="style1536307000307" xfId="45601" xr:uid="{6A569296-1E0D-4753-9E2C-C10E7F8D6418}"/>
    <cellStyle name="style1536307000416" xfId="45602" xr:uid="{293DBD3C-312C-49AE-AD3A-1661C1B4C7F7}"/>
    <cellStyle name="style1536307000542" xfId="45603" xr:uid="{E20DBE39-29A5-4CA5-B3F1-DB07B98F9705}"/>
    <cellStyle name="style1536307000646" xfId="45605" xr:uid="{210F205B-5FC5-4339-A47A-C3E5AB482EBE}"/>
    <cellStyle name="style1536307000785" xfId="45606" xr:uid="{2B8637ED-6664-4566-ADBA-7540C8A41EF2}"/>
    <cellStyle name="style1536307000925" xfId="45608" xr:uid="{621A25A0-7081-4AA4-9E97-E48C65452D5F}"/>
    <cellStyle name="style1536307001033" xfId="45609" xr:uid="{558FA789-29A9-4B62-B8D4-4CE58F7937FB}"/>
    <cellStyle name="style1536307001140" xfId="45604" xr:uid="{55EDCD72-209B-4E41-836C-7BB3629D186A}"/>
    <cellStyle name="style1536307001247" xfId="45607" xr:uid="{11CC7114-69F7-4146-B17D-B1E9AAC1B7EB}"/>
    <cellStyle name="style1536307001354" xfId="45610" xr:uid="{E538A17B-B2F7-42D8-B3AB-2C6510B90D1F}"/>
    <cellStyle name="style1536307001590" xfId="45612" xr:uid="{BBCC5FDC-BF07-45F9-977D-63251979FF0E}"/>
    <cellStyle name="style1536307001706" xfId="45613" xr:uid="{B36618EA-AF13-430E-A549-EF511D96147D}"/>
    <cellStyle name="style1536307001836" xfId="45611" xr:uid="{0E569EA9-0249-4344-B1F1-689A4548CB81}"/>
    <cellStyle name="style1536308602590" xfId="45374" xr:uid="{52CBEF64-774C-4EA2-B1F0-8FA4F5615088}"/>
    <cellStyle name="style1536308602827" xfId="45377" xr:uid="{097FD33D-B3B4-4A28-98C1-8FD373787FA4}"/>
    <cellStyle name="style1536308603318" xfId="45380" xr:uid="{8FBF1B9F-C6E0-49E2-BD44-4013E5279230}"/>
    <cellStyle name="style1536308603407" xfId="45383" xr:uid="{71C5F6E8-02F9-4B11-9665-F1C538AA9418}"/>
    <cellStyle name="style1536308603506" xfId="45386" xr:uid="{F84780EC-69EF-48D3-9D8D-457F468EC844}"/>
    <cellStyle name="style1536308603724" xfId="45389" xr:uid="{71956172-674D-45E8-B02D-82F7E9BAFE3D}"/>
    <cellStyle name="style1536308604081" xfId="45393" xr:uid="{57C371F9-D228-40B2-8F87-BC7FF652E150}"/>
    <cellStyle name="style1536308604199" xfId="45394" xr:uid="{E6E67150-3A54-4C2E-9040-45B4443B6E85}"/>
    <cellStyle name="style1536308604333" xfId="45392" xr:uid="{39FB426E-D385-4632-8F79-132CB6BBB00C}"/>
    <cellStyle name="style1536308604451" xfId="45401" xr:uid="{3B9A7A70-6AD2-4604-95C1-C8AB4A22B672}"/>
    <cellStyle name="style1536308604579" xfId="45402" xr:uid="{65F2AF5F-0AF6-4D08-B363-2394B7174730}"/>
    <cellStyle name="style1536308604699" xfId="45403" xr:uid="{184E0DE6-BAC4-48A8-8671-12193B80571E}"/>
    <cellStyle name="style1536308605026" xfId="45410" xr:uid="{36F5B12F-D83F-476D-86D8-9B626CE6CF2C}"/>
    <cellStyle name="style1536308605148" xfId="45411" xr:uid="{B1A3E881-3A76-4353-A6BA-9C631603F449}"/>
    <cellStyle name="style1536308605276" xfId="45412" xr:uid="{C88BD93A-610C-413B-8EB9-8349171D1CAC}"/>
    <cellStyle name="style1536308605441" xfId="45419" xr:uid="{8140E49F-C1E9-4C43-A2A6-4F00D590A555}"/>
    <cellStyle name="style1536308605540" xfId="45422" xr:uid="{899C7F6F-C10E-4923-930F-19449DBE3A4B}"/>
    <cellStyle name="style1536308609421" xfId="45375" xr:uid="{66301481-C303-4085-9749-932AD693DBF0}"/>
    <cellStyle name="style1536308609638" xfId="45378" xr:uid="{07FEFEC3-596C-48F8-9AB5-5787B5DBCC49}"/>
    <cellStyle name="style1536308610202" xfId="45381" xr:uid="{67F62B5F-04DA-49A3-B2CF-C2D30D32BE27}"/>
    <cellStyle name="style1536308610293" xfId="45384" xr:uid="{45A246E1-0058-4749-9360-017F9C3DA6D2}"/>
    <cellStyle name="style1536308610391" xfId="45387" xr:uid="{B17F4D83-C12E-465D-A8CF-706F47026805}"/>
    <cellStyle name="style1536308610607" xfId="45390" xr:uid="{36C4E85B-C28D-4404-B382-42A2D1AA512A}"/>
    <cellStyle name="style1536308610959" xfId="45396" xr:uid="{D50C8586-9A52-4683-AE0D-D28E3D2D88E0}"/>
    <cellStyle name="style1536308611079" xfId="45397" xr:uid="{102DA75F-8158-4EF5-9E34-F7C3FA68B51C}"/>
    <cellStyle name="style1536308611206" xfId="45395" xr:uid="{33FC114E-AF31-42F7-A24A-155A526582C5}"/>
    <cellStyle name="style1536308611358" xfId="45404" xr:uid="{B8B9CAB3-929B-4032-B93A-101B4DC4DD07}"/>
    <cellStyle name="style1536308611526" xfId="45405" xr:uid="{CF199ED8-16E4-4652-8007-EB72B26CBBB0}"/>
    <cellStyle name="style1536308611655" xfId="45406" xr:uid="{E13B295E-E803-4154-9BA5-FFEFE028E5FE}"/>
    <cellStyle name="style1536308611986" xfId="45413" xr:uid="{6A3832BB-0099-403C-B97C-E59365A9BE2B}"/>
    <cellStyle name="style1536308612093" xfId="45414" xr:uid="{FADC6838-A46C-4162-8532-B4BC1E75DC45}"/>
    <cellStyle name="style1536308612201" xfId="45415" xr:uid="{40DD86C2-70BE-4BD0-BFB8-08DE578055AB}"/>
    <cellStyle name="style1536308612334" xfId="45420" xr:uid="{9A2A4CB3-3FC9-40E5-B6E5-B08B48A8DCC9}"/>
    <cellStyle name="style1536308612425" xfId="45423" xr:uid="{5317EE0F-D2C5-45AF-9EB1-D3F8A6D91556}"/>
    <cellStyle name="style1536308615670" xfId="45376" xr:uid="{B8A19190-7C0D-40EF-88F0-E5EB9BC5D8E7}"/>
    <cellStyle name="style1536308615886" xfId="45379" xr:uid="{CEF90E7F-BAB6-427B-99B3-1D344252406B}"/>
    <cellStyle name="style1536308616325" xfId="45382" xr:uid="{A2FEA211-F75B-44A7-92CD-A53014DED053}"/>
    <cellStyle name="style1536308616414" xfId="45385" xr:uid="{8FA9838C-BF25-432A-86F7-A31703401949}"/>
    <cellStyle name="style1536308616513" xfId="45388" xr:uid="{C02EE7D2-4072-4205-BCF5-E619A0FD1C17}"/>
    <cellStyle name="style1536308616857" xfId="45391" xr:uid="{85197615-001C-48C4-ADBA-12044644C84F}"/>
    <cellStyle name="style1536308617229" xfId="45399" xr:uid="{9CABA324-93B8-4C2F-A464-39B1A35CC033}"/>
    <cellStyle name="style1536308617346" xfId="45400" xr:uid="{6DDBC329-7B16-4254-AABC-7B38C3A04499}"/>
    <cellStyle name="style1536308617450" xfId="45398" xr:uid="{9D33AB12-1610-4E23-8206-7745DE4787B4}"/>
    <cellStyle name="style1536308617563" xfId="45407" xr:uid="{68AEF04A-B0F2-41BE-B686-76DCC8806AFD}"/>
    <cellStyle name="style1536308617672" xfId="45408" xr:uid="{7B2B76BF-5010-44B3-AEA7-D2A90C883D9C}"/>
    <cellStyle name="style1536308617778" xfId="45409" xr:uid="{E9F7A120-6BA7-49E3-9A4D-356E052B3304}"/>
    <cellStyle name="style1536308618079" xfId="45416" xr:uid="{26C6AEEA-96BA-41FF-B8CD-D2FE9E28ADD9}"/>
    <cellStyle name="style1536308618184" xfId="45417" xr:uid="{4D165240-F7FE-4FDC-BEE2-EE9707437FEF}"/>
    <cellStyle name="style1536308618296" xfId="45418" xr:uid="{6EAA94D2-71A8-446A-B6D2-7ACF6C82EC7C}"/>
    <cellStyle name="style1536308618435" xfId="45421" xr:uid="{CA4DA0BE-1142-4DA8-951A-DEC5419174C3}"/>
    <cellStyle name="style1536308618531" xfId="45424" xr:uid="{EC468F8F-80CE-4F97-9FCF-08AA60B872CE}"/>
    <cellStyle name="style1536309188654" xfId="45182" xr:uid="{AC0DD2C0-7342-4B1D-A450-3011537E754B}"/>
    <cellStyle name="style1536309188768" xfId="45183" xr:uid="{9D519D1A-A70E-4D13-A4FE-78D8BC9F1019}"/>
    <cellStyle name="style1536309188872" xfId="45188" xr:uid="{10F71925-F77B-4139-B4C5-D7F41FDC6644}"/>
    <cellStyle name="style1536309188991" xfId="45189" xr:uid="{84EB8B2A-C106-4616-88AC-EF1A0C109F4D}"/>
    <cellStyle name="style1536309189222" xfId="45185" xr:uid="{8B59889B-996E-4E1A-9027-4D58E22E9FB0}"/>
    <cellStyle name="style1536309189326" xfId="45186" xr:uid="{4A2638BF-0A11-4F71-A600-E050D11E29C7}"/>
    <cellStyle name="style1536309189446" xfId="45184" xr:uid="{8A8A1282-F55B-406B-9653-1D2BE5037878}"/>
    <cellStyle name="style1536309189558" xfId="45187" xr:uid="{E36DE469-30F5-4DAE-B94C-6BDF890D9DAC}"/>
    <cellStyle name="style1536309189681" xfId="45190" xr:uid="{F118FB16-259E-462E-A218-FCE9A9CBB8F0}"/>
    <cellStyle name="style1536309189785" xfId="45191" xr:uid="{C7C53C29-A42C-41DD-ADCA-CC6F3F17FAB6}"/>
    <cellStyle name="style1536309189891" xfId="45192" xr:uid="{43732692-C263-42A7-A10B-60A81ECB38BE}"/>
    <cellStyle name="style1536309190012" xfId="45193" xr:uid="{4B4C4FDE-E2D4-48B6-A8E5-AC9E7201FE3F}"/>
    <cellStyle name="style1536309190119" xfId="45194" xr:uid="{BFA0994B-53A5-47C4-B26B-D4DEE88C437E}"/>
    <cellStyle name="style1536309190340" xfId="45200" xr:uid="{D7139820-FB63-435F-B6EF-CF269E78E2EB}"/>
    <cellStyle name="style1536309190459" xfId="45195" xr:uid="{3EF68EB5-9F08-4361-9756-58B9B65F843A}"/>
    <cellStyle name="style1536309190599" xfId="45201" xr:uid="{13D3FF3E-BCFB-4660-AA91-A0C6C047E0C8}"/>
    <cellStyle name="style1536309190723" xfId="45206" xr:uid="{526B27E7-CF37-4589-B9F1-22BEB390964B}"/>
    <cellStyle name="style1536309190845" xfId="45207" xr:uid="{E9D8AF92-257F-4656-8751-1F2DC6474AA0}"/>
    <cellStyle name="style1536309190966" xfId="45196" xr:uid="{EED161AE-5313-4E49-832B-03C0C6767961}"/>
    <cellStyle name="style1536309191086" xfId="45197" xr:uid="{993268C9-ED3F-4D61-9971-7391897F3FAA}"/>
    <cellStyle name="style1536309191208" xfId="45198" xr:uid="{DDB784E4-7D91-4AA1-8B2A-52F5B91E5151}"/>
    <cellStyle name="style1536309191332" xfId="45199" xr:uid="{20CE2A35-83B3-4FF9-9436-9FE1AE306758}"/>
    <cellStyle name="style1536309191458" xfId="45202" xr:uid="{925C26CA-E0E5-4036-86C1-644E0BF2AD78}"/>
    <cellStyle name="style1536309191604" xfId="45203" xr:uid="{7998CBE6-DF9E-448E-8CAE-23B4D12771C4}"/>
    <cellStyle name="style1536309191723" xfId="45204" xr:uid="{79113BFF-1F4D-477E-91C3-294BF10B1F9A}"/>
    <cellStyle name="style1536309191845" xfId="45205" xr:uid="{9BC78BEF-09CB-41FD-9DF3-E6AC5C97F333}"/>
    <cellStyle name="style1536309191999" xfId="45208" xr:uid="{C65EE6CD-33BD-42D5-82D3-5943F782083B}"/>
    <cellStyle name="style1536309192119" xfId="45209" xr:uid="{CB945260-02E2-4931-8918-7085C6D0A24A}"/>
    <cellStyle name="style1536309192237" xfId="45210" xr:uid="{3C0D0645-B090-4CF4-848E-0629AFA9A931}"/>
    <cellStyle name="style1536309192365" xfId="45211" xr:uid="{4E247E77-32AF-45D8-AD14-64282FB7313F}"/>
    <cellStyle name="style1536309194762" xfId="45212" xr:uid="{A69806D3-AE39-4ED1-A90A-7C27CED96D31}"/>
    <cellStyle name="style1536309194879" xfId="45213" xr:uid="{2785D72E-582D-40FD-96E5-95FB8FF2FA4F}"/>
    <cellStyle name="style1536309194983" xfId="45218" xr:uid="{FE77CB76-EEE5-45C1-BFE9-C3C8E0E17E2D}"/>
    <cellStyle name="style1536309195090" xfId="45219" xr:uid="{6393E636-1883-4B47-8A3C-111529E14597}"/>
    <cellStyle name="style1536309195307" xfId="45215" xr:uid="{00139377-7D6B-4BC1-B232-1E34825672EB}"/>
    <cellStyle name="style1536309195466" xfId="45216" xr:uid="{E5238939-505D-4D50-951F-23326F34C81B}"/>
    <cellStyle name="style1536309195592" xfId="45214" xr:uid="{B54848E6-BAF9-4F02-84F4-F91559E93EB3}"/>
    <cellStyle name="style1536309195699" xfId="45217" xr:uid="{C890F307-EC7D-44F7-8B9C-7562E18F4217}"/>
    <cellStyle name="style1536309195803" xfId="45220" xr:uid="{58CE8061-D790-4DDF-B31D-3C479DC84216}"/>
    <cellStyle name="style1536309195908" xfId="45221" xr:uid="{3C0D3BF0-4195-4A02-A471-6238913CD5AC}"/>
    <cellStyle name="style1536309196013" xfId="45222" xr:uid="{5412978E-29B1-4540-A054-E78FAABD8517}"/>
    <cellStyle name="style1536309196122" xfId="45223" xr:uid="{4B9A1B21-E419-40C2-ACB0-501CE3AB4B9D}"/>
    <cellStyle name="style1536309196230" xfId="45224" xr:uid="{B5C1506C-A375-40FA-AF6C-1D23BF905EA2}"/>
    <cellStyle name="style1536309196348" xfId="45230" xr:uid="{FCBCF57D-14C4-4B56-9CC0-5595C5A5BE55}"/>
    <cellStyle name="style1536309196453" xfId="45225" xr:uid="{AEE2D2DC-0836-44AB-8E29-6F1A43E152F7}"/>
    <cellStyle name="style1536309196563" xfId="45231" xr:uid="{C821FA29-6043-420C-98F4-4F4644A8D855}"/>
    <cellStyle name="style1536309196679" xfId="45236" xr:uid="{D5682F92-D5D2-469E-9CF4-509BE6043003}"/>
    <cellStyle name="style1536309196785" xfId="45237" xr:uid="{F24B334D-3B87-4F2A-9078-993802F396F7}"/>
    <cellStyle name="style1536309196890" xfId="45226" xr:uid="{1152EBAB-CCA5-41DC-91DE-F4C4CF6F667B}"/>
    <cellStyle name="style1536309196994" xfId="45227" xr:uid="{7A0E8933-D3E8-4619-8E83-9ACF8A580040}"/>
    <cellStyle name="style1536309197098" xfId="45228" xr:uid="{09893165-FBB0-4435-BF69-9762C4FE4529}"/>
    <cellStyle name="style1536309197228" xfId="45229" xr:uid="{BFE199EF-4BCE-43E0-9102-4888C8AF8564}"/>
    <cellStyle name="style1536309197398" xfId="45232" xr:uid="{FF66EFF1-4CDD-4518-A1FC-F582986B410E}"/>
    <cellStyle name="style1536309197502" xfId="45233" xr:uid="{07851DD2-12A2-42AB-BDE0-098A09CD5208}"/>
    <cellStyle name="style1536309197625" xfId="45234" xr:uid="{6B2EF51A-914A-4C54-A105-EDC1874E444A}"/>
    <cellStyle name="style1536309197734" xfId="45235" xr:uid="{6BF6FBF4-D7AB-4E07-B2C5-39CA759362A7}"/>
    <cellStyle name="style1536309197872" xfId="45238" xr:uid="{E3E446DA-E63E-4F62-A8B9-8DD55AC48025}"/>
    <cellStyle name="style1536309200562" xfId="45239" xr:uid="{02AC6514-AE41-4C38-ADA5-B22DB595813D}"/>
    <cellStyle name="style1536309200676" xfId="45240" xr:uid="{B5504B60-FE59-464B-8485-D5FEE902B502}"/>
    <cellStyle name="style1536309200783" xfId="45245" xr:uid="{67427123-2BD9-4263-B5F7-F4D860F86ECA}"/>
    <cellStyle name="style1536309200915" xfId="45246" xr:uid="{C6B53D3F-2D4D-4760-BDCB-6881B1E3E426}"/>
    <cellStyle name="style1536309201124" xfId="45242" xr:uid="{B6367839-C2EF-49B3-ACA9-C667E0081CCD}"/>
    <cellStyle name="style1536309201230" xfId="45243" xr:uid="{CFB5B482-872D-4A5D-995C-7D0190C2A7B9}"/>
    <cellStyle name="style1536309201340" xfId="45241" xr:uid="{64E3B27D-8B17-47C3-A47E-2D2FE2605D23}"/>
    <cellStyle name="style1536309201452" xfId="45244" xr:uid="{0F5F7C58-1801-4756-B141-BEFB5B6622CC}"/>
    <cellStyle name="style1536309201578" xfId="45247" xr:uid="{B35D2F98-2504-498E-9FAD-D2087F0AE1A9}"/>
    <cellStyle name="style1536309201690" xfId="45248" xr:uid="{0B472F6B-930F-443D-9D64-4935104E0EBA}"/>
    <cellStyle name="style1536309201794" xfId="45249" xr:uid="{D563046D-2C24-43FA-9535-0EAFE07B7273}"/>
    <cellStyle name="style1536309201902" xfId="45250" xr:uid="{EE3ECA69-251E-4518-B97D-61F96071DFAB}"/>
    <cellStyle name="style1536309202007" xfId="45251" xr:uid="{5C98AD97-E470-4008-91CC-0CB183BFE84E}"/>
    <cellStyle name="style1536309202120" xfId="45257" xr:uid="{C9D81A14-85AD-4C28-805C-1C506C469338}"/>
    <cellStyle name="style1536309202228" xfId="45252" xr:uid="{1AAB0046-AE88-4EBB-93BC-F159BF380DC8}"/>
    <cellStyle name="style1536309202336" xfId="45258" xr:uid="{4983729C-65B7-4802-B179-E488623FEF7F}"/>
    <cellStyle name="style1536309202453" xfId="45263" xr:uid="{D9A3C503-65C5-4D58-BE3B-1533FBD938FA}"/>
    <cellStyle name="style1536309202569" xfId="45264" xr:uid="{BFE50F9E-4140-4566-8C4C-076D439A514B}"/>
    <cellStyle name="style1536309202679" xfId="45253" xr:uid="{B2544149-0E6B-445F-A4B1-7C6DB806FF17}"/>
    <cellStyle name="style1536309202788" xfId="45254" xr:uid="{DB25E8EA-1BDF-4465-8D37-F7D9326558FD}"/>
    <cellStyle name="style1536309202893" xfId="45255" xr:uid="{2EE02095-56F3-4E31-97E7-328DB1F99F06}"/>
    <cellStyle name="style1536309203008" xfId="45256" xr:uid="{3A4217E4-2436-4888-A5CC-DA17F424D4B0}"/>
    <cellStyle name="style1536309203191" xfId="45259" xr:uid="{183C3A82-3490-4BAF-B44A-1549F3BBC410}"/>
    <cellStyle name="style1536309203304" xfId="45260" xr:uid="{411AB4A6-9A0B-4EAF-A17B-F607418F6D00}"/>
    <cellStyle name="style1536309203410" xfId="45261" xr:uid="{C5ED1481-AEFF-4F49-8BD8-A37CCB4FDD1C}"/>
    <cellStyle name="style1536309203522" xfId="45262" xr:uid="{82A28660-8628-48D8-921F-C054AD065317}"/>
    <cellStyle name="style1536309203710" xfId="45265" xr:uid="{1A90DF29-80AE-4FEE-8821-2EFADA9EF52E}"/>
    <cellStyle name="style1536309203818" xfId="45266" xr:uid="{3A3D8566-6C97-4052-AC15-523C453637A1}"/>
    <cellStyle name="style1536309203922" xfId="45267" xr:uid="{84E057F6-8EE0-4CFA-9D04-0F6CBBC40817}"/>
    <cellStyle name="style1536309204030" xfId="45268" xr:uid="{927943BD-CD48-4830-808E-62EAE3F9689B}"/>
    <cellStyle name="style1536309206877" xfId="45269" xr:uid="{A8F30D4D-0D94-4709-ADFC-1195A907A3E3}"/>
    <cellStyle name="style1536309206999" xfId="45270" xr:uid="{F4D3EFEF-A03C-40A5-8636-1EAA042B8772}"/>
    <cellStyle name="style1536309207106" xfId="45275" xr:uid="{84B157BF-7955-479A-AFE4-80DFEE09387E}"/>
    <cellStyle name="style1536309207216" xfId="45276" xr:uid="{3A797422-0D61-4BC3-911A-99DB651A9227}"/>
    <cellStyle name="style1536309207434" xfId="45272" xr:uid="{37A0F304-7521-4A78-9B75-2B5C74EC2A14}"/>
    <cellStyle name="style1536309207545" xfId="45273" xr:uid="{7B59CB27-1C21-4B69-9F5C-3D93563E5B13}"/>
    <cellStyle name="style1536309207652" xfId="45271" xr:uid="{CC532FA7-FEAF-488D-9963-1163EEB78697}"/>
    <cellStyle name="style1536309207764" xfId="45274" xr:uid="{7F4CCBE2-59FE-48A2-8295-3AF9A1592440}"/>
    <cellStyle name="style1536309207877" xfId="45277" xr:uid="{1DCA47A2-70AE-4429-A96F-9D95D4F48951}"/>
    <cellStyle name="style1536309207982" xfId="45278" xr:uid="{4CD7133A-686D-4FA1-A6B8-7AE97B3A0E43}"/>
    <cellStyle name="style1536309208092" xfId="45279" xr:uid="{85FDF887-452F-4BA2-802B-D525C33520F1}"/>
    <cellStyle name="style1536309208207" xfId="45280" xr:uid="{FBA4ECE4-9134-4F06-A757-89359633FB77}"/>
    <cellStyle name="style1536309208316" xfId="45281" xr:uid="{75174118-26F1-4A2A-A5C0-FAF3B12BF9CE}"/>
    <cellStyle name="style1536309208431" xfId="45284" xr:uid="{475E6EF2-7EDF-467C-985C-392F44E4D1AD}"/>
    <cellStyle name="style1536309208548" xfId="45282" xr:uid="{DCA93415-58FC-4C32-88B2-4166C8AD748C}"/>
    <cellStyle name="style1536309208663" xfId="45285" xr:uid="{D54B0D9F-4FF5-42D5-A02C-D6C7280D788D}"/>
    <cellStyle name="style1536309208781" xfId="45287" xr:uid="{FF52342A-AAED-4DD9-939D-48E5B55A2D7E}"/>
    <cellStyle name="style1536309208922" xfId="45288" xr:uid="{89338AA1-D5DC-44CE-81EA-2A8A60AB6C17}"/>
    <cellStyle name="style1536309209077" xfId="45283" xr:uid="{2F810D81-EAA0-41F9-8C98-FFB0528A03F1}"/>
    <cellStyle name="style1536309209515" xfId="45286" xr:uid="{24E2784A-08BE-4737-906F-7AD43EBE2BFE}"/>
    <cellStyle name="style1536309209969" xfId="45289" xr:uid="{B5D90DAD-FC00-4ACC-80B6-2E259AC3E991}"/>
    <cellStyle name="style1536309213179" xfId="45290" xr:uid="{401D798A-A62D-4922-8523-0BFDE4C841CD}"/>
    <cellStyle name="style1536309213356" xfId="45291" xr:uid="{785B7AAF-D37A-4CB3-9619-3A622F86D589}"/>
    <cellStyle name="style1536309213495" xfId="45296" xr:uid="{92A1DD0E-8F70-4B26-967A-F0DC1602BE88}"/>
    <cellStyle name="style1536309213654" xfId="45297" xr:uid="{6C34570F-A317-4E90-81F2-CBA6C8945F59}"/>
    <cellStyle name="style1536309213950" xfId="45293" xr:uid="{1303E5E4-FADA-40DC-96F0-8010D4D85FCE}"/>
    <cellStyle name="style1536309214090" xfId="45294" xr:uid="{4663DC7F-4893-4E5A-AB32-036F559F0B94}"/>
    <cellStyle name="style1536309214231" xfId="45292" xr:uid="{B84A42D3-C76C-4088-A3AA-8EC22B2355BE}"/>
    <cellStyle name="style1536309214375" xfId="45295" xr:uid="{55454E44-0B94-40AD-BBAA-51341485B814}"/>
    <cellStyle name="style1536309214522" xfId="45298" xr:uid="{68F9C63F-29F9-451B-92B5-4BEEC947C2D8}"/>
    <cellStyle name="style1536309214658" xfId="45299" xr:uid="{D5E98479-6860-463F-BD8E-EECA93FA3253}"/>
    <cellStyle name="style1536309214789" xfId="45300" xr:uid="{61646174-5C7C-440C-8353-3351100529B0}"/>
    <cellStyle name="style1536309214931" xfId="45301" xr:uid="{C35F644E-1C43-4A0F-904A-6EC2FBE34368}"/>
    <cellStyle name="style1536309215050" xfId="45302" xr:uid="{69E32A3C-0D9D-46BA-A179-3FBB9D15A11C}"/>
    <cellStyle name="style1536309215166" xfId="45308" xr:uid="{8C5EA7DC-EAE3-4073-9223-C18F6A4F64C7}"/>
    <cellStyle name="style1536309215348" xfId="45303" xr:uid="{BD7BABE9-DA17-45C0-90BE-D678FF2297CD}"/>
    <cellStyle name="style1536309215458" xfId="45309" xr:uid="{AB70F63D-235F-490F-BBBE-9E69A9626ACA}"/>
    <cellStyle name="style1536309215571" xfId="45314" xr:uid="{5F1DF3C2-A33F-4A56-A3E5-0D577A6F851F}"/>
    <cellStyle name="style1536309215677" xfId="45315" xr:uid="{7DA259C9-CD85-450E-AEC0-3B4873E6D89A}"/>
    <cellStyle name="style1536309215783" xfId="45304" xr:uid="{D1D50431-D6AD-42BC-A09E-156E77386D3E}"/>
    <cellStyle name="style1536309215921" xfId="45305" xr:uid="{34283BBE-FFDF-4F18-A4F1-738C2E22CD60}"/>
    <cellStyle name="style1536309216039" xfId="45306" xr:uid="{50CFD077-E52E-4F6B-8820-217D14376CA8}"/>
    <cellStyle name="style1536309216145" xfId="45307" xr:uid="{26BAB0BF-BCD0-4727-8BC0-3A03879C7619}"/>
    <cellStyle name="style1536309216253" xfId="45310" xr:uid="{7E87FCCA-36C0-42F5-A0A3-8CD4CC6A2617}"/>
    <cellStyle name="style1536309216365" xfId="45311" xr:uid="{18385DA8-2642-4887-BB55-D5013256F3AD}"/>
    <cellStyle name="style1536309216472" xfId="45312" xr:uid="{95CB5939-8B85-470D-823A-E2313B317D3C}"/>
    <cellStyle name="style1536309216585" xfId="45313" xr:uid="{EB2DCC73-CC9A-4328-A22B-9686DC6CA314}"/>
    <cellStyle name="style1536309216716" xfId="45316" xr:uid="{4AA7CA06-EDA3-4181-A745-AA101E5272A8}"/>
    <cellStyle name="style1536309216824" xfId="45317" xr:uid="{5582FCFF-B2E8-4FAA-BE49-71CC1F445E9A}"/>
    <cellStyle name="style1536309216929" xfId="45318" xr:uid="{8A46842D-3F43-4176-B5EE-E07C1B8E82BE}"/>
    <cellStyle name="style1536309217038" xfId="45319" xr:uid="{019BCBDB-CC29-41DD-B857-76D82B3F31F3}"/>
    <cellStyle name="style1536309217160" xfId="45320" xr:uid="{DCFED8A6-240E-4561-847A-F58C4EC39B89}"/>
    <cellStyle name="style1536309217254" xfId="45321" xr:uid="{D0515F21-66FC-4566-BE85-CFFC3DEF7415}"/>
    <cellStyle name="style1536309217349" xfId="45322" xr:uid="{1E4EFB83-8422-4D75-A8FC-CA846FC472A5}"/>
    <cellStyle name="style1536309217442" xfId="45323" xr:uid="{825E2568-7110-44CD-BE86-3E71B2C83694}"/>
    <cellStyle name="style1536309217540" xfId="45324" xr:uid="{111900AF-5BCD-4456-920B-8164FBB114B9}"/>
    <cellStyle name="style1536309217644" xfId="45325" xr:uid="{83B7CBCD-C4B6-473E-9D90-CE1FC0A81517}"/>
    <cellStyle name="style1536309217735" xfId="45326" xr:uid="{CE980E9D-7FBE-4627-B986-C9266B03FF39}"/>
    <cellStyle name="style1536309217829" xfId="45327" xr:uid="{FCA57965-2AE6-4402-9B0E-219D145C8142}"/>
    <cellStyle name="style1536309217927" xfId="45328" xr:uid="{7C95198B-B076-4FFA-BDB7-D78787C77D75}"/>
    <cellStyle name="style1536309218020" xfId="45329" xr:uid="{40148821-0BE5-4D66-AA08-E74C7B03D4E1}"/>
    <cellStyle name="style1536309218110" xfId="45330" xr:uid="{2E1B004E-089D-4080-8A79-08871CCD4ACB}"/>
    <cellStyle name="style1536309218201" xfId="45331" xr:uid="{250C3FB9-20A5-4FDD-BB60-CC385DDDF57C}"/>
    <cellStyle name="style1536309220957" xfId="45332" xr:uid="{3D50B98B-55C5-4168-86C2-2EA3A9F68691}"/>
    <cellStyle name="style1536309221074" xfId="45333" xr:uid="{FA933B27-8B4D-4106-AD10-BA99C771779E}"/>
    <cellStyle name="style1536309221180" xfId="45338" xr:uid="{7E2FEC23-772B-4709-B38A-03EC94834051}"/>
    <cellStyle name="style1536309221286" xfId="45339" xr:uid="{DC2FE1B3-1410-455A-8042-231142874E31}"/>
    <cellStyle name="style1536309221497" xfId="45335" xr:uid="{F800A3BE-C2B8-40B2-B85C-E7FE89B8E876}"/>
    <cellStyle name="style1536309221633" xfId="45336" xr:uid="{9B356A3A-659E-438B-9792-5A58882DD02D}"/>
    <cellStyle name="style1536309221736" xfId="45334" xr:uid="{7C0A014F-9DFC-4DA6-9B80-463DD557D6BB}"/>
    <cellStyle name="style1536309221843" xfId="45337" xr:uid="{E0668A83-8900-4587-8CDD-C4D08A1859DC}"/>
    <cellStyle name="style1536309221978" xfId="45340" xr:uid="{C336A6B2-37E4-486A-8110-6D47452468EC}"/>
    <cellStyle name="style1536309222103" xfId="45341" xr:uid="{6BAFE65B-2196-4C8E-B82C-2B074BA10102}"/>
    <cellStyle name="style1536309222207" xfId="45342" xr:uid="{E6B15B7E-0017-4A59-9810-3338B8417EFD}"/>
    <cellStyle name="style1536309222317" xfId="45343" xr:uid="{6DB0A20A-4E90-4EA3-997C-911B354F30B6}"/>
    <cellStyle name="style1536309222423" xfId="45344" xr:uid="{F119DDAB-BD14-4832-B683-D47F7AAD2CC8}"/>
    <cellStyle name="style1536309222542" xfId="45347" xr:uid="{F27D05DA-FD62-402B-9192-F25E1603428E}"/>
    <cellStyle name="style1536309222653" xfId="45350" xr:uid="{63EB445E-A3D1-49FC-9291-96FE643D4BD2}"/>
    <cellStyle name="style1536309222762" xfId="45345" xr:uid="{B6D62BEB-64F0-4F52-8127-0BD1F9396768}"/>
    <cellStyle name="style1536309222868" xfId="45348" xr:uid="{41636C31-DC27-4122-8362-EFC957AE3DD2}"/>
    <cellStyle name="style1536309222973" xfId="45351" xr:uid="{226C79F1-83A6-4824-BA8B-C1E19F55EB90}"/>
    <cellStyle name="style1536309223081" xfId="45346" xr:uid="{71E9E7E9-0686-4493-8B4E-F57CA601910F}"/>
    <cellStyle name="style1536309223634" xfId="45349" xr:uid="{7A584683-BBD9-4F80-983E-F59D6C0C118C}"/>
    <cellStyle name="style1536309224077" xfId="45352" xr:uid="{953B0587-E516-46BC-AC74-B620F242FAD2}"/>
    <cellStyle name="style1536309224564" xfId="45353" xr:uid="{142812B5-C71E-4DE2-A79D-CB42FD5E7347}"/>
    <cellStyle name="style1536309224937" xfId="45354" xr:uid="{F410B8D1-2C03-4E67-8F00-8FBC77ACD74F}"/>
    <cellStyle name="style1536309225520" xfId="45355" xr:uid="{4B0DA689-141B-4D62-835F-D10CA0F62AFB}"/>
    <cellStyle name="style1536309228346" xfId="45357" xr:uid="{74AE56FD-A9BB-49B1-87D6-0F84C8C822BA}"/>
    <cellStyle name="style1536309228454" xfId="45358" xr:uid="{6913F61E-E0EA-4758-8293-FF158411DF6D}"/>
    <cellStyle name="style1536309228570" xfId="45356" xr:uid="{92687120-FA30-43F6-8F5D-4A67159A8874}"/>
    <cellStyle name="style1536309228682" xfId="45359" xr:uid="{54284938-630D-40F6-90A1-7840F6718600}"/>
    <cellStyle name="style1536309228799" xfId="45360" xr:uid="{8B078F8C-9634-4507-9DE2-47832AE226E6}"/>
    <cellStyle name="style1536309228916" xfId="45361" xr:uid="{56E6EE76-D70B-4CDA-AEDC-9C4593831230}"/>
    <cellStyle name="style1536309229021" xfId="45362" xr:uid="{6E8CE159-24FB-4355-B80D-2DCE0D652E58}"/>
    <cellStyle name="style1536309229134" xfId="45363" xr:uid="{C5847D52-A4B7-4C3B-8A6D-2C84C4684398}"/>
    <cellStyle name="style1536309229242" xfId="45365" xr:uid="{F1BB7802-3623-42D9-BAAA-92AA6ACBBA47}"/>
    <cellStyle name="style1536309229348" xfId="45366" xr:uid="{66872490-3270-42D3-855F-DE929C219B2F}"/>
    <cellStyle name="style1536309229454" xfId="45368" xr:uid="{1E7A214B-7665-42E3-A45A-53AC6A9E5FB1}"/>
    <cellStyle name="style1536309229568" xfId="45369" xr:uid="{EFF7A990-8B4B-45C3-A95E-A3A29FACCB63}"/>
    <cellStyle name="style1536309229672" xfId="45364" xr:uid="{CB2A4419-CFA7-4505-AE7F-C4317951A0E4}"/>
    <cellStyle name="style1536309229777" xfId="45367" xr:uid="{6D42AC6D-89B9-4438-BC67-E1818B0B2B41}"/>
    <cellStyle name="style1536309229882" xfId="45370" xr:uid="{19A5A443-86AD-430B-9222-8A28EA428094}"/>
    <cellStyle name="style1536309230108" xfId="45372" xr:uid="{5CC65F95-C77E-46DD-836C-2877DFAA7E60}"/>
    <cellStyle name="style1536309230227" xfId="45373" xr:uid="{879F8294-3198-4BE3-A444-6139DD082B8E}"/>
    <cellStyle name="style1536309230346" xfId="45371" xr:uid="{71E66719-E212-4168-83F0-715172BECA6D}"/>
    <cellStyle name="style1536312158200" xfId="44927" xr:uid="{251EC7E7-F36B-40E3-AE0E-057C48B7A9C6}"/>
    <cellStyle name="style1536312158313" xfId="44928" xr:uid="{FEF124E9-FB0D-4F27-8FAE-4A5624E8F5D3}"/>
    <cellStyle name="style1536312158416" xfId="44933" xr:uid="{A1B6BDB1-17E9-42FB-B611-E6F869C243D0}"/>
    <cellStyle name="style1536312158544" xfId="44934" xr:uid="{6403CC35-771B-4B2E-9F9A-A36A05E1C59C}"/>
    <cellStyle name="style1536312158832" xfId="44930" xr:uid="{FF06BAAA-B871-444E-B05E-BFC298C389CD}"/>
    <cellStyle name="style1536312158944" xfId="44931" xr:uid="{988DECE9-EA55-4779-A631-C5C4CBB313DC}"/>
    <cellStyle name="style1536312159065" xfId="44929" xr:uid="{5611483E-3DF6-4957-A599-2C50083C3A28}"/>
    <cellStyle name="style1536312159171" xfId="44932" xr:uid="{C7C10B71-6C6E-416A-A97B-D8B4C1E2EF66}"/>
    <cellStyle name="style1536312159385" xfId="44935" xr:uid="{2BD9392F-989E-4A04-B95E-A3157CB3728B}"/>
    <cellStyle name="style1536312159563" xfId="44936" xr:uid="{297885D4-2FA4-4AA9-8D27-ECF7DA4B5491}"/>
    <cellStyle name="style1536312159721" xfId="44937" xr:uid="{265794A5-7B56-40D8-8897-8567DEA75F48}"/>
    <cellStyle name="style1536312159845" xfId="44938" xr:uid="{E6F489DC-A5D7-4445-8D62-446AABBBF4EE}"/>
    <cellStyle name="style1536312159952" xfId="44939" xr:uid="{729DEDAD-1120-43C5-809C-322A543293A3}"/>
    <cellStyle name="style1536312160116" xfId="44945" xr:uid="{BD5AE3E1-172B-4AD5-BA5D-962BB803248E}"/>
    <cellStyle name="style1536312160244" xfId="44940" xr:uid="{EBE27ED8-4B2A-4EC7-A1FD-E620731EA217}"/>
    <cellStyle name="style1536312160386" xfId="44946" xr:uid="{5D088083-1526-4652-A911-7FC0224EA83C}"/>
    <cellStyle name="style1536312160513" xfId="44951" xr:uid="{0DBAE149-2C81-4243-A001-9EC5680E9207}"/>
    <cellStyle name="style1536312160647" xfId="44952" xr:uid="{18299480-04EB-445F-9789-A86AA7F7C6CB}"/>
    <cellStyle name="style1536312160767" xfId="44941" xr:uid="{7F050D96-20C8-4C91-91DD-BA9E12076591}"/>
    <cellStyle name="style1536312160890" xfId="44942" xr:uid="{60FCFD5E-8803-4177-93D0-15B3B70C1102}"/>
    <cellStyle name="style1536312161012" xfId="44943" xr:uid="{BC51EFBC-80C8-4744-923E-D5B41495C5B1}"/>
    <cellStyle name="style1536312161142" xfId="44944" xr:uid="{C6A970C2-8988-4470-B544-55F0BBCFF57C}"/>
    <cellStyle name="style1536312161267" xfId="44947" xr:uid="{AF7A71AA-66C7-49F5-907B-2CCE5B1F24AA}"/>
    <cellStyle name="style1536312161427" xfId="44948" xr:uid="{8E4E22F7-C052-4143-9D2C-CF1EB4FCD844}"/>
    <cellStyle name="style1536312161554" xfId="44949" xr:uid="{9EE4C3E3-1839-4E77-B367-3D131F60B1D4}"/>
    <cellStyle name="style1536312161688" xfId="44950" xr:uid="{C8D6E5A1-FF9C-49C7-82CE-DF31AC12FC53}"/>
    <cellStyle name="style1536312161821" xfId="44953" xr:uid="{3A4707D5-F3E2-4EF5-8B3D-9304E7A2B895}"/>
    <cellStyle name="style1536312161947" xfId="44954" xr:uid="{BB064D4A-3871-4AFF-899D-520EA57CE6BA}"/>
    <cellStyle name="style1536312162095" xfId="44955" xr:uid="{21181DD7-479B-4456-A94D-08B28F7CE4BD}"/>
    <cellStyle name="style1536312162214" xfId="44956" xr:uid="{A9AF0210-B87B-49DA-A9B3-B564B9060A01}"/>
    <cellStyle name="style1536312165237" xfId="44957" xr:uid="{AD93E28E-9C6C-4036-A7D9-558825368BD4}"/>
    <cellStyle name="style1536312165353" xfId="44958" xr:uid="{41E3C0A6-26DC-45C8-881A-D10748AE1FC5}"/>
    <cellStyle name="style1536312165458" xfId="44963" xr:uid="{61781AC0-690F-4873-ACCF-9873E252A071}"/>
    <cellStyle name="style1536312165572" xfId="44964" xr:uid="{8B7EA583-AFF2-4B95-B467-B78948D7C7FE}"/>
    <cellStyle name="style1536312165786" xfId="44960" xr:uid="{92D51D72-112B-4810-96C7-1B4E16CEA29E}"/>
    <cellStyle name="style1536312165891" xfId="44961" xr:uid="{6FDF90DD-881E-4A86-82D5-CBF007313ED6}"/>
    <cellStyle name="style1536312165997" xfId="44959" xr:uid="{FA2EB450-3422-42EA-9F47-76E33E1D71EA}"/>
    <cellStyle name="style1536312166104" xfId="44962" xr:uid="{8CD38DB3-D88F-4585-A65D-C8777B6C7327}"/>
    <cellStyle name="style1536312166213" xfId="44965" xr:uid="{E2B83C89-1A02-4963-9325-D0C14F0FCB15}"/>
    <cellStyle name="style1536312166322" xfId="44966" xr:uid="{795EBB01-51A7-4D76-AA14-749045D0E4FF}"/>
    <cellStyle name="style1536312166426" xfId="44967" xr:uid="{0C091921-2D58-487E-8FB0-AC393B7FA4FC}"/>
    <cellStyle name="style1536312166546" xfId="44968" xr:uid="{863D0227-37BD-4846-BF2E-541CD9DAC221}"/>
    <cellStyle name="style1536312166659" xfId="44969" xr:uid="{39EAFCD6-7A8B-434C-AF87-239F22C55542}"/>
    <cellStyle name="style1536312166774" xfId="44975" xr:uid="{B968CE5B-E892-4A7D-A74E-0C51DA4DE55C}"/>
    <cellStyle name="style1536312166879" xfId="44970" xr:uid="{DEE4EA66-850F-4E3A-A6E9-9C9F712CAAB2}"/>
    <cellStyle name="style1536312166985" xfId="44976" xr:uid="{AD57AF25-6BDA-4131-9970-A62A45B6A39B}"/>
    <cellStyle name="style1536312167171" xfId="44981" xr:uid="{F9ED3F2D-3DD1-4000-936F-16F971DC39E3}"/>
    <cellStyle name="style1536312167370" xfId="44982" xr:uid="{1F2C27D9-8F4E-4404-A22F-638524F9583F}"/>
    <cellStyle name="style1536312167476" xfId="44971" xr:uid="{98398E47-A3E4-4181-A130-82AE175E1E11}"/>
    <cellStyle name="style1536312167594" xfId="44972" xr:uid="{1035A337-16AF-4827-A435-F434AE12D238}"/>
    <cellStyle name="style1536312167702" xfId="44973" xr:uid="{97C8274F-BB8F-4499-A46F-C4A298586A87}"/>
    <cellStyle name="style1536312167812" xfId="44974" xr:uid="{4E8851A0-D75B-441E-A40C-AB15AADDE616}"/>
    <cellStyle name="style1536312167922" xfId="44977" xr:uid="{C513C2F1-C89C-4C44-8F0E-12C9B9F238A8}"/>
    <cellStyle name="style1536312168027" xfId="44978" xr:uid="{36710BFA-7F1F-4439-AB5C-E79E87564F6E}"/>
    <cellStyle name="style1536312168132" xfId="44979" xr:uid="{C9367580-3259-4DA0-9A5E-F63A5CAB246B}"/>
    <cellStyle name="style1536312168236" xfId="44980" xr:uid="{15DA423A-E8F7-4B83-BFED-328056A8C141}"/>
    <cellStyle name="style1536312168371" xfId="44983" xr:uid="{ACC0D352-693B-4881-9BDA-0E880A94ABD0}"/>
    <cellStyle name="style1536312171109" xfId="44984" xr:uid="{EC0B10CE-E08B-4C26-98DB-BD421A460D53}"/>
    <cellStyle name="style1536312171222" xfId="44985" xr:uid="{D42B0898-C60A-45BA-A917-E7EB7623D1BC}"/>
    <cellStyle name="style1536312171329" xfId="44990" xr:uid="{22B3D2D2-E23C-4E2C-B41B-E21BCF48D8F9}"/>
    <cellStyle name="style1536312171433" xfId="44991" xr:uid="{C92E870E-9042-43E5-956C-FF0DA3813E6E}"/>
    <cellStyle name="style1536312171648" xfId="44987" xr:uid="{82C6CB0D-6C61-48FE-9D88-5B143871B619}"/>
    <cellStyle name="style1536312171753" xfId="44988" xr:uid="{B779A9C5-3B97-480F-BE1B-D96375C0A895}"/>
    <cellStyle name="style1536312171865" xfId="44986" xr:uid="{64EFACAA-0B01-4ED7-AF40-71F9ED6FB25C}"/>
    <cellStyle name="style1536312171971" xfId="44989" xr:uid="{45940A7A-9023-4EA6-874F-31CB15A1E0EF}"/>
    <cellStyle name="style1536312172079" xfId="44992" xr:uid="{2023E7AB-3C7E-45A7-B074-9A594D03F118}"/>
    <cellStyle name="style1536312172184" xfId="44993" xr:uid="{12386970-CE6D-424D-AEAE-0D5B56C9C4EF}"/>
    <cellStyle name="style1536312172299" xfId="44994" xr:uid="{BD6F4B70-FA9E-42EF-A798-EBB1695F13BB}"/>
    <cellStyle name="style1536312172405" xfId="44995" xr:uid="{C2E8312C-47A9-413C-9E71-2F885F9B38AD}"/>
    <cellStyle name="style1536312172512" xfId="44996" xr:uid="{4C41DB2B-3736-46C1-897F-D96665E2B20B}"/>
    <cellStyle name="style1536312172632" xfId="45002" xr:uid="{711E77E4-001F-4BD1-A10C-174D57A241AF}"/>
    <cellStyle name="style1536312172738" xfId="44997" xr:uid="{AF407A20-AC0F-493A-8521-69F4939AAF35}"/>
    <cellStyle name="style1536312172848" xfId="45003" xr:uid="{DB4A7D9A-2FC7-4DF5-91B7-00DAD1E0E86E}"/>
    <cellStyle name="style1536312172956" xfId="45008" xr:uid="{046DC384-ADC3-4C83-AF5B-81402128E9C3}"/>
    <cellStyle name="style1536312173075" xfId="45009" xr:uid="{5C07123C-E1ED-47EA-8BB4-099F6D299F90}"/>
    <cellStyle name="style1536312173182" xfId="44998" xr:uid="{E02042B4-DD35-429B-94BE-5E46D9CE91FD}"/>
    <cellStyle name="style1536312173287" xfId="44999" xr:uid="{5AAF97B1-CAC8-45D9-A3AF-2C6BC3B00BBC}"/>
    <cellStyle name="style1536312173394" xfId="45000" xr:uid="{C2411115-1CE4-481C-B53A-506C034DCA62}"/>
    <cellStyle name="style1536312173502" xfId="45001" xr:uid="{163B266A-8E6B-4A34-813C-EC0BEC0E3832}"/>
    <cellStyle name="style1536312173740" xfId="45004" xr:uid="{E666FE75-4C2F-4809-837B-A2E1E18CCD8B}"/>
    <cellStyle name="style1536312173906" xfId="45005" xr:uid="{2F5401E4-B58E-4265-ADC4-3F77DDAC9390}"/>
    <cellStyle name="style1536312174011" xfId="45006" xr:uid="{C0EB9F93-AC61-4D40-A7C9-1DBD72E54213}"/>
    <cellStyle name="style1536312174121" xfId="45007" xr:uid="{C65D8FC5-8A34-4A00-BBD3-D50698D51840}"/>
    <cellStyle name="style1536312174259" xfId="45010" xr:uid="{71ADE78C-497B-4B5B-8DCF-2504A4470937}"/>
    <cellStyle name="style1536312174367" xfId="45011" xr:uid="{F96B1472-EFA6-41D0-968B-3E0882080466}"/>
    <cellStyle name="style1536312174472" xfId="45012" xr:uid="{8EEE9070-B7B7-423E-A060-5D0A81D23697}"/>
    <cellStyle name="style1536312174590" xfId="45013" xr:uid="{1C239710-85CE-4B62-8C95-076DE8ABC047}"/>
    <cellStyle name="style1536312463962" xfId="45176" xr:uid="{372758BA-C07E-433A-81F3-8A3B4A9F7C50}"/>
    <cellStyle name="style1536312464079" xfId="45178" xr:uid="{B800CF82-23C3-4C0F-B9AE-E85AD3D04FCC}"/>
    <cellStyle name="style1536312468478" xfId="45177" xr:uid="{28C66795-AB6C-4E4C-AE92-015C0ABC63B7}"/>
    <cellStyle name="style1536312468595" xfId="45179" xr:uid="{DAFF9267-97E4-4E9A-AA94-4B40BB039B32}"/>
    <cellStyle name="style1536312471029" xfId="45180" xr:uid="{ADE3DF47-1404-47AE-B963-49FFA712005E}"/>
    <cellStyle name="style1536312471126" xfId="45181" xr:uid="{A7A154A1-CEDB-41D4-8F7B-AF2EB7C942EA}"/>
    <cellStyle name="style1536312587979" xfId="45086" xr:uid="{E3FDE531-1EF9-4CB3-BFBA-1A380E168F65}"/>
    <cellStyle name="style1536312588094" xfId="45087" xr:uid="{38891582-B359-4939-A548-F724A2EE0A39}"/>
    <cellStyle name="style1536312588199" xfId="45092" xr:uid="{06747571-A35C-4B62-86C0-38CB2878AE14}"/>
    <cellStyle name="style1536312588303" xfId="45093" xr:uid="{E4909479-0D28-4FB9-9318-769B2C022215}"/>
    <cellStyle name="style1536312588519" xfId="45089" xr:uid="{F33B2A62-C63C-43A4-905E-66C3DBD6F037}"/>
    <cellStyle name="style1536312588631" xfId="45090" xr:uid="{933339EA-DB84-4E0C-9641-581702795BD9}"/>
    <cellStyle name="style1536312588739" xfId="45088" xr:uid="{BBEC937C-4A81-4CE3-9624-9DD48CF6CD59}"/>
    <cellStyle name="style1536312588890" xfId="45091" xr:uid="{F0DD2EB0-68D4-4043-A4D5-3B69D9D7C43D}"/>
    <cellStyle name="style1536312588996" xfId="45094" xr:uid="{B72884DC-C835-4F57-990E-A46D6B9044F7}"/>
    <cellStyle name="style1536312589103" xfId="45095" xr:uid="{7F190DAD-57E9-4F40-92E3-3A07CD4F51A3}"/>
    <cellStyle name="style1536312589211" xfId="45096" xr:uid="{85152862-7020-4EA7-850D-E70DF764B2A0}"/>
    <cellStyle name="style1536312589320" xfId="45097" xr:uid="{F12C1777-F14F-4ECF-8E79-F884B24DAE7B}"/>
    <cellStyle name="style1536312589428" xfId="45098" xr:uid="{F002D093-F0D7-41E5-B133-79C37B9C5287}"/>
    <cellStyle name="style1536312589548" xfId="45101" xr:uid="{09AD6ED6-5279-42F1-BCD2-A942545800ED}"/>
    <cellStyle name="style1536312589669" xfId="45104" xr:uid="{E08F9C3B-29F6-491B-BDCD-76C55499CE86}"/>
    <cellStyle name="style1536312589783" xfId="45099" xr:uid="{CB7F4F4C-DAA0-42DD-8021-D925509DE7BC}"/>
    <cellStyle name="style1536312589888" xfId="45102" xr:uid="{05FD595A-2C44-45C4-82F7-D9413A5AEFEB}"/>
    <cellStyle name="style1536312589994" xfId="45105" xr:uid="{4641C87B-A22C-465B-AFE9-919C482D2173}"/>
    <cellStyle name="style1536312590099" xfId="45100" xr:uid="{44D7A435-A7EF-4990-BFA8-AC4E0CA772D1}"/>
    <cellStyle name="style1536312590729" xfId="45103" xr:uid="{4886FCDF-3C87-4684-9EEF-FAFBE0A834D3}"/>
    <cellStyle name="style1536312591168" xfId="45106" xr:uid="{48FE3044-20F7-4F16-BDCD-1720A35826E3}"/>
    <cellStyle name="style1536312595354" xfId="45108" xr:uid="{BEF8B438-8C45-41ED-B0D5-C1BD66455EBF}"/>
    <cellStyle name="style1536312595462" xfId="45109" xr:uid="{58D36F90-6E46-455A-8599-DA2EE116DB45}"/>
    <cellStyle name="style1536312595615" xfId="45107" xr:uid="{B7184C44-8B69-4658-8DE7-4803FC479D25}"/>
    <cellStyle name="style1536312595745" xfId="45110" xr:uid="{C9D28AC3-9AEB-4E58-897E-C74345FFAF94}"/>
    <cellStyle name="style1536312595902" xfId="45111" xr:uid="{E398790E-5F39-4D26-B9D3-27B408BE0421}"/>
    <cellStyle name="style1536312596027" xfId="45112" xr:uid="{4DF4767F-D672-4923-B6D4-E25F066E6353}"/>
    <cellStyle name="style1536312596170" xfId="45113" xr:uid="{2F0307DE-A71D-4FA6-BAC2-7C8E59CE11DE}"/>
    <cellStyle name="style1536312596282" xfId="45114" xr:uid="{A07BD3A0-A0BC-4E59-810F-9939C444F2F8}"/>
    <cellStyle name="style1536312596387" xfId="45116" xr:uid="{7D50CE01-C3ED-402A-93E4-7B58F259069B}"/>
    <cellStyle name="style1536312596495" xfId="45117" xr:uid="{CBF36350-E446-473A-A111-E4355FC9EA25}"/>
    <cellStyle name="style1536312596629" xfId="45119" xr:uid="{7C15D909-23FB-464E-8FF9-07AAAF10849F}"/>
    <cellStyle name="style1536312596736" xfId="45120" xr:uid="{35C3B9FB-71E9-4A3A-9AC5-4EFB9E2111FC}"/>
    <cellStyle name="style1536312596842" xfId="45115" xr:uid="{43163515-C5BB-4FE1-9775-D2B87BF8E08F}"/>
    <cellStyle name="style1536312596955" xfId="45118" xr:uid="{51DE5175-FAFA-4426-828B-F585D5B21817}"/>
    <cellStyle name="style1536312597093" xfId="45121" xr:uid="{35603C7B-283E-4AB8-BC70-9FAA7806F6F8}"/>
    <cellStyle name="style1536312597491" xfId="45123" xr:uid="{DD3A71F2-2C85-48B7-992D-842938A056F2}"/>
    <cellStyle name="style1536312597636" xfId="45124" xr:uid="{A4954676-3867-42C2-8D21-FAD216787A73}"/>
    <cellStyle name="style1536312597756" xfId="45122" xr:uid="{572F5469-1CE0-48CB-BC85-98AB2460BCFE}"/>
    <cellStyle name="style1536315543715" xfId="45125" xr:uid="{4BCB2C82-5635-4C27-8872-2F063C7BC625}"/>
    <cellStyle name="style1536315544186" xfId="45128" xr:uid="{5D92D4F3-DC07-4666-A329-23EA814DD8AC}"/>
    <cellStyle name="style1536315544908" xfId="45131" xr:uid="{9FC225B2-DAF6-4BEB-B4BA-1FBED243C219}"/>
    <cellStyle name="style1536315545048" xfId="45134" xr:uid="{A970FF24-5F24-4457-95D1-6A228D8623C4}"/>
    <cellStyle name="style1536315545224" xfId="45139" xr:uid="{C11A2B2D-D7E8-4EAA-8DB2-91D1580A4360}"/>
    <cellStyle name="style1536315545609" xfId="45141" xr:uid="{55D4C697-E5A6-4625-8A6C-75465D0D0641}"/>
    <cellStyle name="style1536315546206" xfId="45153" xr:uid="{01CDF904-AE59-4354-82CC-8DB5085198D7}"/>
    <cellStyle name="style1536315546400" xfId="45154" xr:uid="{1DA9CB74-DEAE-409E-9E5F-815A289D2FC3}"/>
    <cellStyle name="style1536315546560" xfId="45152" xr:uid="{BB8109F2-464D-4B31-BA4F-BE73DDF3BB60}"/>
    <cellStyle name="style1536315546729" xfId="45155" xr:uid="{DFFACFC3-0656-4EF8-BDEC-FEEE40FC3785}"/>
    <cellStyle name="style1536315546916" xfId="45156" xr:uid="{6A6BB577-AD7D-49F9-B1B3-08A77456C0DC}"/>
    <cellStyle name="style1536315547079" xfId="45157" xr:uid="{3DE3B9EE-4CBA-421B-AA0B-C4675CF6DA9E}"/>
    <cellStyle name="style1536315547464" xfId="45158" xr:uid="{27AFEB0B-CF08-4AC0-9FE7-6F288EAE8B69}"/>
    <cellStyle name="style1536315547624" xfId="45159" xr:uid="{D8C8B379-0963-4B04-8968-17FE3660C08B}"/>
    <cellStyle name="style1536315547770" xfId="45160" xr:uid="{D7DEFCCE-B7C4-4CF2-87F1-865166F36F12}"/>
    <cellStyle name="style1536315547978" xfId="45172" xr:uid="{105B0F78-4965-4609-A29B-C1446A328DE9}"/>
    <cellStyle name="style1536315548119" xfId="45173" xr:uid="{80D2AC46-7B0C-4B5E-B449-1764F9AA8B94}"/>
    <cellStyle name="style1536315552559" xfId="45126" xr:uid="{E681B947-A5DF-43A0-828D-5F6E6A7B36F4}"/>
    <cellStyle name="style1536315552938" xfId="45129" xr:uid="{96C1B67D-57E2-451F-9191-7F326541857C}"/>
    <cellStyle name="style1536315553591" xfId="45132" xr:uid="{5CB1C878-CBCC-4A23-BD7F-16778762E620}"/>
    <cellStyle name="style1536315553737" xfId="45135" xr:uid="{59B3DC6D-2644-47CE-B68B-D5B50FC61F7A}"/>
    <cellStyle name="style1536315553910" xfId="45140" xr:uid="{FF0C9C40-D666-4D32-858A-6E164347B17D}"/>
    <cellStyle name="style1536315554237" xfId="45142" xr:uid="{624A7756-EFA0-468F-B31B-CA688536C366}"/>
    <cellStyle name="style1536315554675" xfId="45162" xr:uid="{4CF5BFBD-5B42-4866-8CD3-255FCCD94A0E}"/>
    <cellStyle name="style1536315554830" xfId="45163" xr:uid="{D3C0D8DE-E87F-4F2B-ADF5-D3C28B62010F}"/>
    <cellStyle name="style1536315554942" xfId="45161" xr:uid="{FD64C950-6D40-4FE4-B6B2-EFEC70A770FD}"/>
    <cellStyle name="style1536315555070" xfId="45164" xr:uid="{ED8CFB90-ABF1-414F-B1E7-3F56EF6ED713}"/>
    <cellStyle name="style1536315555187" xfId="45165" xr:uid="{A4852400-A942-4B1C-A013-7BB771EB7B5C}"/>
    <cellStyle name="style1536315555301" xfId="45166" xr:uid="{29CFB00C-5F2A-4A68-831C-F097A09F7FCA}"/>
    <cellStyle name="style1536315555634" xfId="45167" xr:uid="{8D57E98F-B2A8-425E-BF94-E9A0EA7BBAE7}"/>
    <cellStyle name="style1536315555768" xfId="45168" xr:uid="{0D9259ED-0E7C-41D2-97E0-B19FEEDCD67D}"/>
    <cellStyle name="style1536315555880" xfId="45169" xr:uid="{E1D32CBA-665C-49EE-BC77-60E56F3C3D90}"/>
    <cellStyle name="style1536315556080" xfId="45174" xr:uid="{25676783-23A2-433E-B7D7-5B1D5C84BBFC}"/>
    <cellStyle name="style1536315556214" xfId="45175" xr:uid="{1BDE3292-79D8-4C8C-A850-95AFA0019998}"/>
    <cellStyle name="style1536315559924" xfId="45127" xr:uid="{64645681-ED32-4FE9-9C2A-14768ADE69E6}"/>
    <cellStyle name="style1536315560159" xfId="45130" xr:uid="{FC33EF7B-4901-473F-8076-77C99AF41B39}"/>
    <cellStyle name="style1536315560625" xfId="45133" xr:uid="{3233C853-B288-4C06-8373-B7E746A52995}"/>
    <cellStyle name="style1536315560722" xfId="45136" xr:uid="{97B3D6E7-D8CC-4298-AFE9-3F70862BDFDF}"/>
    <cellStyle name="style1536315560913" xfId="45137" xr:uid="{53DBF0DF-5335-4C29-92D6-1B95D2952744}"/>
    <cellStyle name="style1536315561153" xfId="45138" xr:uid="{4D97C3FA-D08D-4DD5-A420-8559E122E303}"/>
    <cellStyle name="style1536315561516" xfId="45144" xr:uid="{540F007D-9269-425E-890B-9D460BB44EEC}"/>
    <cellStyle name="style1536315561623" xfId="45145" xr:uid="{E4847962-0F23-4CB7-86A8-FA6328495344}"/>
    <cellStyle name="style1536315561732" xfId="45143" xr:uid="{38ADE677-5715-4396-93D2-56B11A1854EC}"/>
    <cellStyle name="style1536315561849" xfId="45146" xr:uid="{E0DCAA60-C6FA-424F-B841-1262B754C39C}"/>
    <cellStyle name="style1536315561959" xfId="45147" xr:uid="{17944E36-B1AF-480C-A4DC-FCF82129DD83}"/>
    <cellStyle name="style1536315562075" xfId="45148" xr:uid="{5755CBCF-269B-4E75-8F84-5627028E6663}"/>
    <cellStyle name="style1536315562389" xfId="45149" xr:uid="{DCD4A530-4C68-4C26-AAFE-EAF68B6BCEBA}"/>
    <cellStyle name="style1536315562500" xfId="45150" xr:uid="{F81776E7-623C-4539-832A-0FB13113BCC1}"/>
    <cellStyle name="style1536315562611" xfId="45151" xr:uid="{9F22B4A3-8A45-4E9B-B7FE-D49D931D44DC}"/>
    <cellStyle name="style1536315562795" xfId="45170" xr:uid="{F6F204CC-8ECE-424E-A500-C9143581AA31}"/>
    <cellStyle name="style1536315562914" xfId="45171" xr:uid="{FD67E848-F9E9-464C-9A45-D4AA98D2DEA8}"/>
    <cellStyle name="style1536315593134" xfId="45014" xr:uid="{7D963136-9265-4D5A-B0B1-A25EAB76A72E}"/>
    <cellStyle name="style1536315593258" xfId="45015" xr:uid="{F3C40DC3-D35C-4481-82FF-24C434E472DD}"/>
    <cellStyle name="style1536315593372" xfId="45020" xr:uid="{DD90D588-95F0-4F25-A421-7501A2E5DFBD}"/>
    <cellStyle name="style1536315593478" xfId="45021" xr:uid="{6FB93BE8-486D-4509-BCE6-FC905EE402A5}"/>
    <cellStyle name="style1536315593696" xfId="45017" xr:uid="{0DA8A255-39FA-4584-8F77-13227170DED6}"/>
    <cellStyle name="style1536315593814" xfId="45018" xr:uid="{D7CBD69B-42F5-4CE7-867C-5C7E9F3C9CCB}"/>
    <cellStyle name="style1536315593940" xfId="45016" xr:uid="{21F5EAA1-ACF1-4406-8B5F-038421F370D6}"/>
    <cellStyle name="style1536315594071" xfId="45019" xr:uid="{13354778-F549-4106-B473-D4DA1BF7871F}"/>
    <cellStyle name="style1536315594177" xfId="45022" xr:uid="{792E038F-AA26-4624-8530-B334DF7C91F6}"/>
    <cellStyle name="style1536315594288" xfId="45023" xr:uid="{93CFEC20-607D-4640-826A-EEE3A06B0C4B}"/>
    <cellStyle name="style1536315594396" xfId="45024" xr:uid="{7FEB6880-0E6F-47CB-B7D2-BCA8253C6157}"/>
    <cellStyle name="style1536315594512" xfId="45025" xr:uid="{5DEBAFFA-1850-40B2-938D-B38A17C4BFFD}"/>
    <cellStyle name="style1536315594624" xfId="45026" xr:uid="{4B2CBE7C-8762-4357-94F9-40F61C1AF770}"/>
    <cellStyle name="style1536315594744" xfId="45032" xr:uid="{0A39C38D-D6E3-4F94-A233-252C63E31CF3}"/>
    <cellStyle name="style1536315594856" xfId="45027" xr:uid="{44A76515-A905-459D-96C4-663CDAD5DCC1}"/>
    <cellStyle name="style1536315594963" xfId="45033" xr:uid="{57FF8FC4-EE2E-43E0-AE1D-104716B04CD0}"/>
    <cellStyle name="style1536315595123" xfId="45038" xr:uid="{F10DA1C7-5B58-4E29-8CA9-04BAA5FB34BA}"/>
    <cellStyle name="style1536315595296" xfId="45039" xr:uid="{4F15C41A-2DD4-48D8-8FD0-0BD024F2DFEE}"/>
    <cellStyle name="style1536315595402" xfId="45028" xr:uid="{0AA325CD-6E4C-43EB-8DC7-3FE96081A77D}"/>
    <cellStyle name="style1536315595508" xfId="45029" xr:uid="{F817D082-051B-4EB2-9268-2742FA1A6FE7}"/>
    <cellStyle name="style1536315595617" xfId="45030" xr:uid="{70432698-B754-46C2-9AF5-0E5433D5097A}"/>
    <cellStyle name="style1536315595726" xfId="45031" xr:uid="{CB1BF23B-64AD-4F19-828C-8246760535AE}"/>
    <cellStyle name="style1536315595844" xfId="45034" xr:uid="{3C3708D3-7FCE-4A57-89E3-11AC088B7DD5}"/>
    <cellStyle name="style1536315595958" xfId="45035" xr:uid="{23EE557D-FDE0-40B6-9266-51BA3BC8BDD7}"/>
    <cellStyle name="style1536315596105" xfId="45036" xr:uid="{9FA8307F-4512-475C-9B96-751F03E4582E}"/>
    <cellStyle name="style1536315596222" xfId="45037" xr:uid="{0C92673F-18F2-4194-AB89-2430DDF66520}"/>
    <cellStyle name="style1536315596352" xfId="45040" xr:uid="{5632C95B-98B5-443F-8106-24CC93947B0D}"/>
    <cellStyle name="style1536315596504" xfId="45041" xr:uid="{AD1777C9-058E-4178-A2EA-7FD279DE56F6}"/>
    <cellStyle name="style1536315596633" xfId="45042" xr:uid="{4C5CB25A-BABE-4F20-89F8-CAFFE1545B2B}"/>
    <cellStyle name="style1536315596745" xfId="45043" xr:uid="{48570865-7929-48DD-B04D-FC30F7BC8173}"/>
    <cellStyle name="style1536315599732" xfId="45044" xr:uid="{55FD9C2C-93A3-4515-8C9F-30D13F04B5BF}"/>
    <cellStyle name="style1536315599870" xfId="45045" xr:uid="{96F26392-3868-4EDE-9A73-187F4395BB2C}"/>
    <cellStyle name="style1536315599980" xfId="45050" xr:uid="{E8A4199C-8989-4A50-8D4C-800BDCD33974}"/>
    <cellStyle name="style1536315600123" xfId="45051" xr:uid="{65E19185-8A31-4A60-8234-FEC312BAE649}"/>
    <cellStyle name="style1536315600345" xfId="45047" xr:uid="{F4375214-3DA4-4F7C-93EF-3A0D22DFF8D4}"/>
    <cellStyle name="style1536315600457" xfId="45048" xr:uid="{DB69E6EA-993B-493F-8A68-CFD7C3B1F5BE}"/>
    <cellStyle name="style1536315600587" xfId="45046" xr:uid="{F285F4B2-3217-47D2-A96F-08B459D91DB3}"/>
    <cellStyle name="style1536315600716" xfId="45049" xr:uid="{D65018E1-A491-4EA3-8374-3301D91A91C0}"/>
    <cellStyle name="style1536315600892" xfId="45052" xr:uid="{9E2820BF-692B-46A8-B2E0-F91706A9253C}"/>
    <cellStyle name="style1536315601017" xfId="45053" xr:uid="{A406D262-E42D-496F-9831-887836740807}"/>
    <cellStyle name="style1536315601135" xfId="45054" xr:uid="{6474C7DB-A24A-4FCF-AFD1-127177ACCC29}"/>
    <cellStyle name="style1536315601255" xfId="45055" xr:uid="{81B93CB0-D04A-4863-8E50-CBAC2AD3E2C2}"/>
    <cellStyle name="style1536315601464" xfId="45056" xr:uid="{97C0A310-74CE-4777-B89E-6469FC2DA602}"/>
    <cellStyle name="style1536315601617" xfId="45062" xr:uid="{938E5C2A-BDC8-4194-AC62-B6E31C8485D9}"/>
    <cellStyle name="style1536315601773" xfId="45057" xr:uid="{FB0C5100-27EA-4F31-A7A0-9CB224028A4C}"/>
    <cellStyle name="style1536315601919" xfId="45063" xr:uid="{461323A0-CF00-4306-9EDC-21E8B3A9E31C}"/>
    <cellStyle name="style1536315602074" xfId="45068" xr:uid="{000D5FDF-CD27-4C03-B02D-98438E73F6DC}"/>
    <cellStyle name="style1536315602223" xfId="45069" xr:uid="{8BF041F4-3006-4CA6-9051-E884860802A0}"/>
    <cellStyle name="style1536315602352" xfId="45058" xr:uid="{1EDE9BCC-0867-4C3F-B41A-98F0CA2C23FC}"/>
    <cellStyle name="style1536315602470" xfId="45059" xr:uid="{261A1139-9EEE-42B3-9619-8A75CD92E900}"/>
    <cellStyle name="style1536315602579" xfId="45060" xr:uid="{47038FAD-8719-4671-9155-C83CC65DF859}"/>
    <cellStyle name="style1536315602688" xfId="45061" xr:uid="{9AC49C17-5200-4291-9C40-E3CB460075E4}"/>
    <cellStyle name="style1536315602807" xfId="45064" xr:uid="{9087E041-5A6D-4E41-9587-941E43D7BD3B}"/>
    <cellStyle name="style1536315602916" xfId="45065" xr:uid="{A23645C4-0646-4883-9B3F-6FDB08A3B6E1}"/>
    <cellStyle name="style1536315603055" xfId="45066" xr:uid="{FCB3D823-E9B0-4438-8021-36BEAC0E4AA3}"/>
    <cellStyle name="style1536315603200" xfId="45067" xr:uid="{3B3EA406-93FE-43AC-AF9E-825CD1704D96}"/>
    <cellStyle name="style1536315603427" xfId="45070" xr:uid="{0AE6BF40-755F-43CE-A342-00FA5B5CD9C3}"/>
    <cellStyle name="style1536315603571" xfId="45071" xr:uid="{74FA07D2-FB2B-43ED-A314-1EE8B1D76D48}"/>
    <cellStyle name="style1536315603697" xfId="45072" xr:uid="{6C1A0B41-B732-4286-A4F4-6F5E741E15A9}"/>
    <cellStyle name="style1536315603868" xfId="45073" xr:uid="{4E32974B-25CF-40E4-99A9-2397BA1F7D3F}"/>
    <cellStyle name="style1536315604127" xfId="45074" xr:uid="{3FD0406E-2A25-4763-A3DD-314F3CDC3318}"/>
    <cellStyle name="style1536315604278" xfId="45075" xr:uid="{9C521CC0-B95B-43A8-AF36-7C6419FB6FA8}"/>
    <cellStyle name="style1536315604424" xfId="45076" xr:uid="{C2DDFF6B-8035-4B2A-9475-F2335DAFDD44}"/>
    <cellStyle name="style1536315604575" xfId="45077" xr:uid="{0C86199C-9ADC-4EA0-AB28-F527F69D2094}"/>
    <cellStyle name="style1536315604711" xfId="45078" xr:uid="{82D5CAE2-F96D-45C0-B6BB-DBCC83262BA1}"/>
    <cellStyle name="style1536315604853" xfId="45079" xr:uid="{F1950EDF-B505-4281-AE79-8B2ECD49E5A1}"/>
    <cellStyle name="style1536315604976" xfId="45080" xr:uid="{698FA9A4-79E1-4260-84F6-2908095A6533}"/>
    <cellStyle name="style1536315605079" xfId="45081" xr:uid="{F0F7C102-839C-4BBD-9B5F-C8C788FB6F06}"/>
    <cellStyle name="style1536315605218" xfId="45082" xr:uid="{11EE6871-2D72-4DA6-A0EA-6B21BF80F15D}"/>
    <cellStyle name="style1536315605324" xfId="45083" xr:uid="{16C12130-D826-4B59-A785-1C848A4C69A6}"/>
    <cellStyle name="style1536315605443" xfId="45084" xr:uid="{C5B048F1-346D-4884-A0EE-F7B2F9857F20}"/>
    <cellStyle name="style1536315605567" xfId="45085" xr:uid="{334603ED-1E2F-4CB1-8DC7-A9B9F6C2D0F2}"/>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20667263095" xfId="46356" xr:uid="{834447BF-E153-4787-8F79-9D6A43CC75CB}"/>
    <cellStyle name="style1620667263117" xfId="46355" xr:uid="{ABF80615-8BA9-42C0-BCD2-AD0C8554D836}"/>
    <cellStyle name="style1620667263148" xfId="46361" xr:uid="{3E61B148-C1C1-48F3-BBF4-FFE6E390774B}"/>
    <cellStyle name="style1620667263168" xfId="46367" xr:uid="{3DA59EEB-14AE-4AE6-A0B5-F9014532D4F4}"/>
    <cellStyle name="style1620667263197" xfId="46362" xr:uid="{1F083DCD-E145-4611-92FA-4A2160D6C06C}"/>
    <cellStyle name="style1620667263233" xfId="46368" xr:uid="{57379C6C-45B3-49CE-8B85-787AB60FF937}"/>
    <cellStyle name="style1620667263264" xfId="46373" xr:uid="{09004C58-A9F5-4838-A0CD-C52F3B9AB335}"/>
    <cellStyle name="style1620667263279" xfId="46379" xr:uid="{2F517A72-55B0-4C26-8ECA-0955AFF211A9}"/>
    <cellStyle name="style1620667263319" xfId="46385" xr:uid="{79D1804C-21CE-4AD7-A372-66B7BEF81503}"/>
    <cellStyle name="style1620667263348" xfId="46374" xr:uid="{7EFD6CAB-18BC-43A5-A3E0-C0F67D510901}"/>
    <cellStyle name="style1620667263368" xfId="46380" xr:uid="{88FCA8CF-D0E9-4B99-B12A-182CAA9F7574}"/>
    <cellStyle name="style1620667263390" xfId="46386" xr:uid="{6CF98F11-5687-45D0-9175-4636A2EAA955}"/>
    <cellStyle name="style1620667263409" xfId="46387" xr:uid="{4797E18A-07F3-405E-9C49-A53F723CE756}"/>
    <cellStyle name="style1620667263431" xfId="46388" xr:uid="{B38887DA-1130-46C8-A47A-AC608F7E4161}"/>
    <cellStyle name="style1620667263459" xfId="46389" xr:uid="{CE2A8375-993A-4CC4-B295-785E41102B42}"/>
    <cellStyle name="style1620667263472" xfId="46392" xr:uid="{8D341593-0D06-45DD-BEAA-42564FEC86C3}"/>
    <cellStyle name="style1620667263500" xfId="46401" xr:uid="{E8CA73B7-48B2-4CDA-A5FA-550248DEBE8E}"/>
    <cellStyle name="style1620667263550" xfId="46403" xr:uid="{DB055FA3-6441-423C-BD60-5E520FEF7FAE}"/>
    <cellStyle name="style1620667263566" xfId="46404" xr:uid="{03D827C7-46D3-4C14-96CD-720FC96AE668}"/>
    <cellStyle name="style1620667263597" xfId="46402" xr:uid="{AA2A162D-707D-4947-8ADE-8F7CB8459A65}"/>
    <cellStyle name="style1620667263613" xfId="46405" xr:uid="{916827E9-9F40-45D2-982B-C7866745DCC0}"/>
    <cellStyle name="style1620667263644" xfId="46406" xr:uid="{AC845204-593E-4002-AD81-A3FF8F9C0A6E}"/>
    <cellStyle name="style1620667263671" xfId="46407" xr:uid="{F4DB07E4-4860-4D35-A24F-084F718218FB}"/>
    <cellStyle name="style1620667263714" xfId="46408" xr:uid="{68EF27BB-9226-4418-93EC-EE4A1FDC1B61}"/>
    <cellStyle name="style1620667263734" xfId="46409" xr:uid="{226BA8EA-D3DC-4314-8ADF-2F9AF5C59F40}"/>
    <cellStyle name="style1620667263762" xfId="46410" xr:uid="{06204294-A70B-4059-ACD1-F51911C1393E}"/>
    <cellStyle name="style1620667263785" xfId="46411" xr:uid="{062078C4-EC1B-47F8-8DB1-ACC08E17A446}"/>
    <cellStyle name="style1620667263825" xfId="46434" xr:uid="{236CCD17-1F95-45BA-866E-AA935A1E1E2C}"/>
    <cellStyle name="style1620667263843" xfId="46435" xr:uid="{14B7BC8D-1BED-412D-BE6D-2B847573E60F}"/>
    <cellStyle name="style1620667264693" xfId="46358" xr:uid="{DDD20C6D-8325-44DB-899A-05747B20497B}"/>
    <cellStyle name="style1620667264715" xfId="46357" xr:uid="{F02199AE-783B-4B66-86F3-8BA275B81774}"/>
    <cellStyle name="style1620667264746" xfId="46363" xr:uid="{010FDC25-6830-4A3C-8B29-40160E0BB4CA}"/>
    <cellStyle name="style1620667264762" xfId="46369" xr:uid="{FB06083A-7FC6-4D55-B0E7-A7A4EE2A2463}"/>
    <cellStyle name="style1620667264778" xfId="46364" xr:uid="{E97B5180-B17D-4C86-A60D-391855D4B9A7}"/>
    <cellStyle name="style1620667264826" xfId="46370" xr:uid="{47C081E1-A984-4CA7-9663-E7FB0985773C}"/>
    <cellStyle name="style1620667264846" xfId="46375" xr:uid="{F73AD5F4-AAE2-4348-82F9-EA0B3556513C}"/>
    <cellStyle name="style1620667264868" xfId="46381" xr:uid="{1A836CCF-B161-4BF7-BE5F-17BF40E73D05}"/>
    <cellStyle name="style1620667264906" xfId="46390" xr:uid="{3D75D5C3-2119-4FB6-A226-E0EB218FDD39}"/>
    <cellStyle name="style1620667264929" xfId="46376" xr:uid="{8DC43FBA-2425-42DA-8DF5-FFD286D3701E}"/>
    <cellStyle name="style1620667264949" xfId="46382" xr:uid="{453614E6-F72A-4372-AFC1-A6FA3B9BE051}"/>
    <cellStyle name="style1620667264969" xfId="46391" xr:uid="{2A4EA2E1-DA8D-498E-80F7-F9989A0E5228}"/>
    <cellStyle name="style1620667264989" xfId="46395" xr:uid="{F9D61059-6754-416B-9FAF-B418A7A4AA20}"/>
    <cellStyle name="style1620667265010" xfId="46396" xr:uid="{5129ED1E-D788-4C89-8624-308DE9AA767B}"/>
    <cellStyle name="style1620667265040" xfId="46399" xr:uid="{AB1C64CA-B88D-455D-8B46-66AC2BDF8F4C}"/>
    <cellStyle name="style1620667265068" xfId="46412" xr:uid="{B18DA5BC-7073-4959-801F-CAE67D6832B8}"/>
    <cellStyle name="style1620667265111" xfId="46414" xr:uid="{49672525-9F2B-4E59-9530-824BA43D7648}"/>
    <cellStyle name="style1620667265131" xfId="46415" xr:uid="{1D4CB4CC-9647-4558-BEAB-9F1F7E69D83C}"/>
    <cellStyle name="style1620667265152" xfId="46413" xr:uid="{CAA4752D-F32A-418B-9DC2-6BC99B03B1DE}"/>
    <cellStyle name="style1620667265170" xfId="46416" xr:uid="{EE1E1421-C883-4C60-B75D-122790BE3E20}"/>
    <cellStyle name="style1620667265192" xfId="46417" xr:uid="{80C5D0AC-C5D9-48F8-B63B-C60DC79B2E74}"/>
    <cellStyle name="style1620667265213" xfId="46418" xr:uid="{92E83FAD-D069-45F1-ABCB-074FEC689E26}"/>
    <cellStyle name="style1620667265253" xfId="46419" xr:uid="{E1F212BA-0C62-4492-8B0D-27BD685AB958}"/>
    <cellStyle name="style1620667265273" xfId="46420" xr:uid="{644580A4-1083-4984-8C0A-4F33DB53745A}"/>
    <cellStyle name="style1620667265292" xfId="46421" xr:uid="{551C5BED-7D93-4CE5-8618-E317D92AEB0A}"/>
    <cellStyle name="style1620667265314" xfId="46422" xr:uid="{E70D7653-49F7-4655-A710-765E72CC579A}"/>
    <cellStyle name="style1620667265352" xfId="46436" xr:uid="{BDBB56C1-FCE5-41AC-8B45-5479ADE41915}"/>
    <cellStyle name="style1620667265373" xfId="46437" xr:uid="{F1F513B6-CE64-4DA1-AEBF-0FB4BCFF1587}"/>
    <cellStyle name="style1620667266678" xfId="46360" xr:uid="{80B312DA-EF32-430C-85EF-B15C7085852D}"/>
    <cellStyle name="style1620667266709" xfId="46359" xr:uid="{E5F391C8-DF12-457A-992E-8EDF6B0E32FC}"/>
    <cellStyle name="style1620667266724" xfId="46365" xr:uid="{E43600FD-643A-47C4-AB31-D8BA1851B259}"/>
    <cellStyle name="style1620667266756" xfId="46371" xr:uid="{D0452DED-9DF5-4C36-9972-089BCA7007B6}"/>
    <cellStyle name="style1620667266778" xfId="46366" xr:uid="{86CD7DEA-BC65-4163-B1C2-200EF312D9B2}"/>
    <cellStyle name="style1620667266815" xfId="46372" xr:uid="{0A2D94FE-0CA8-424C-9CCD-159D7E72341B}"/>
    <cellStyle name="style1620667266831" xfId="46377" xr:uid="{2E47C402-57EE-422A-813C-79D31B7DAF4C}"/>
    <cellStyle name="style1620667266862" xfId="46383" xr:uid="{03870558-F017-4677-86E8-6507428B4F29}"/>
    <cellStyle name="style1620667266894" xfId="46393" xr:uid="{D3E3D503-84A1-459E-803A-79396AC22B94}"/>
    <cellStyle name="style1620667266909" xfId="46378" xr:uid="{7A780875-04B5-411C-9068-AC4B3ECC7688}"/>
    <cellStyle name="style1620667266925" xfId="46384" xr:uid="{137E4683-E295-45A0-8F5E-1CDA0D86F97A}"/>
    <cellStyle name="style1620667266956" xfId="46394" xr:uid="{7EFAE8A4-AE39-44A4-AC96-2628D70D2A0B}"/>
    <cellStyle name="style1620667266978" xfId="46397" xr:uid="{D825CC4B-7D85-4CD4-914F-11F76F41CEAA}"/>
    <cellStyle name="style1620667266994" xfId="46398" xr:uid="{EC29A18D-DE63-48C8-92BC-3632505FC35C}"/>
    <cellStyle name="style1620667267025" xfId="46400" xr:uid="{9690968A-27CF-4757-9446-E9AF3CE05FD4}"/>
    <cellStyle name="style1620667267057" xfId="46423" xr:uid="{A7BD341C-09DA-4AE6-8732-CD9DDEE2E1A8}"/>
    <cellStyle name="style1620667267094" xfId="46425" xr:uid="{5D9BE64D-BD5D-4F3E-8B27-C4BFAAE1B5E9}"/>
    <cellStyle name="style1620667267126" xfId="46426" xr:uid="{57BDFAC0-49DF-4308-9BD9-1AAC554AB42F}"/>
    <cellStyle name="style1620667267141" xfId="46424" xr:uid="{5B8CB29B-80F8-4A58-ACC8-8EB4CDF08FF8}"/>
    <cellStyle name="style1620667267157" xfId="46427" xr:uid="{6A084225-1515-4C06-8F16-E715BEDE18C8}"/>
    <cellStyle name="style1620667267179" xfId="46428" xr:uid="{1CE4D18C-43D8-47C5-B20A-ED9186298E69}"/>
    <cellStyle name="style1620667267210" xfId="46429" xr:uid="{F1FC82C4-C2AC-4E59-ABF7-B043A50BE0A2}"/>
    <cellStyle name="style1620667267258" xfId="46430" xr:uid="{5331F82A-E9BB-4827-9C4B-D6CC349F8375}"/>
    <cellStyle name="style1620667267263" xfId="46431" xr:uid="{143093ED-5D6B-4DF3-BDE9-58C7A1AE5088}"/>
    <cellStyle name="style1620667267295" xfId="46432" xr:uid="{9BA3EDD4-C784-406E-BB15-FBA69B6DF93C}"/>
    <cellStyle name="style1620667267311" xfId="46433" xr:uid="{557BC820-8BEB-43F4-B8C3-27D92FDD7BA9}"/>
    <cellStyle name="style1620667267342" xfId="46438" xr:uid="{29D2407C-C837-4135-8CA7-08D9CBBAC546}"/>
    <cellStyle name="style1620667267373" xfId="46439" xr:uid="{A34B7FFC-73D3-4F95-ABB2-960679FED584}"/>
    <cellStyle name="style1620667283186" xfId="45934" xr:uid="{2B59CD9C-A906-4BD4-8E30-82A6EDB933F4}"/>
    <cellStyle name="style1620667283209" xfId="45935" xr:uid="{768C0278-ADA7-4650-B7BC-E080084A6F4D}"/>
    <cellStyle name="style1620667283229" xfId="45946" xr:uid="{F7457AD0-04FE-4736-BF63-2E45AC63F243}"/>
    <cellStyle name="style1620667283259" xfId="45947" xr:uid="{4CEAA6D3-3475-4674-BCCA-C85F9E6B67B3}"/>
    <cellStyle name="style1620667283300" xfId="45937" xr:uid="{FE7DA30F-20C0-44A0-85BD-34C52930769B}"/>
    <cellStyle name="style1620667283328" xfId="45938" xr:uid="{C79856A1-5D0F-4569-804F-6596ADFAD9B8}"/>
    <cellStyle name="style1620667283354" xfId="45936" xr:uid="{68DE0F36-E68B-4E10-A3E3-6E904463F737}"/>
    <cellStyle name="style1620667283370" xfId="45939" xr:uid="{B9505AB6-8465-47ED-BADF-B6DBABAC5470}"/>
    <cellStyle name="style1620667283385" xfId="45948" xr:uid="{8773020C-280B-4AD4-829F-971F52AB52DB}"/>
    <cellStyle name="style1620667283416" xfId="45949" xr:uid="{71AAC6B5-081F-4C89-8B4B-E8BB006D6D89}"/>
    <cellStyle name="style1620667283438" xfId="45950" xr:uid="{95D534A7-7921-4602-B935-356813414ECA}"/>
    <cellStyle name="style1620667283454" xfId="45951" xr:uid="{F62AE684-4078-4BC5-BF88-BC40A6549CCD}"/>
    <cellStyle name="style1620667283485" xfId="45958" xr:uid="{F7F629C1-F9DC-4FCD-8BEC-0BFAFC02DDA9}"/>
    <cellStyle name="style1620667283501" xfId="45970" xr:uid="{BBDCB3B7-2469-4382-8887-ECD5FE1B4852}"/>
    <cellStyle name="style1620667283539" xfId="45959" xr:uid="{C5D3E75F-FEF6-401F-9AA6-277F3A739E19}"/>
    <cellStyle name="style1620667283554" xfId="45971" xr:uid="{82EE0B64-5EF0-4195-9346-C7D5218F4A7A}"/>
    <cellStyle name="style1620667283586" xfId="45982" xr:uid="{D621CE86-35B5-47E0-B146-96901F8A591D}"/>
    <cellStyle name="style1620667283601" xfId="45983" xr:uid="{637D5773-FB55-4CDF-BB3B-28CF2650300B}"/>
    <cellStyle name="style1620667283639" xfId="45960" xr:uid="{BF28F868-DCD9-44D7-8A32-B425AC97C303}"/>
    <cellStyle name="style1620667283655" xfId="45961" xr:uid="{9443A088-A906-4466-B6CC-5C9A60E971EE}"/>
    <cellStyle name="style1620667283686" xfId="45962" xr:uid="{F9DC776E-9B04-4917-BAC1-F8E63874D5E7}"/>
    <cellStyle name="style1620667283702" xfId="45963" xr:uid="{742CAE54-3B4E-450F-972E-F66E5925594C}"/>
    <cellStyle name="style1620667283739" xfId="45972" xr:uid="{58FAA566-ADF3-4739-B11A-D29F54D82584}"/>
    <cellStyle name="style1620667283755" xfId="45973" xr:uid="{9CBD90DE-6E8F-46D1-86B4-AAA0745C4D2E}"/>
    <cellStyle name="style1620667283786" xfId="45974" xr:uid="{068D8D77-5425-40D7-AAE0-729B7CB12534}"/>
    <cellStyle name="style1620667283811" xfId="45975" xr:uid="{81068836-6A11-4E08-8782-0A7DE0991CCF}"/>
    <cellStyle name="style1620667283839" xfId="45984" xr:uid="{6AC50998-2444-492B-B8AE-C67FC3C2696E}"/>
    <cellStyle name="style1620667283855" xfId="45985" xr:uid="{7123DE43-57BD-44E8-BB68-8CC0EC5FC456}"/>
    <cellStyle name="style1620667283886" xfId="45986" xr:uid="{A0DCE892-22B4-4AED-8AEA-2634CBFB5DCD}"/>
    <cellStyle name="style1620667283902" xfId="45987" xr:uid="{36B5D9C4-97D7-4E4A-B60B-5503A6D35975}"/>
    <cellStyle name="style1620667284858" xfId="45994" xr:uid="{CE70BB9E-5375-4E04-8AEF-047967C5E271}"/>
    <cellStyle name="style1620667284873" xfId="45995" xr:uid="{BC996746-00A2-40EE-B0F3-F6C099833276}"/>
    <cellStyle name="style1620667284904" xfId="46006" xr:uid="{D0027320-1448-4E01-9CC3-03732B10A4B2}"/>
    <cellStyle name="style1620667284920" xfId="46007" xr:uid="{51BB2C15-FA6B-4D25-8DE3-9796DAA78751}"/>
    <cellStyle name="style1620667284958" xfId="45997" xr:uid="{1F70C321-1CB1-415A-9D79-C256B5E00063}"/>
    <cellStyle name="style1620667284989" xfId="45998" xr:uid="{DB066E36-88AD-452E-82BC-6E23FEC88EFA}"/>
    <cellStyle name="style1620667285005" xfId="45996" xr:uid="{C8468F80-5171-43B4-A825-D93BF0282CAF}"/>
    <cellStyle name="style1620667285020" xfId="45999" xr:uid="{C888C019-25EC-4289-9D52-35502A591E30}"/>
    <cellStyle name="style1620667285042" xfId="46008" xr:uid="{1978B274-1E46-453C-9450-88A836101733}"/>
    <cellStyle name="style1620667285058" xfId="46009" xr:uid="{01C258E7-E99E-45C1-84A5-BD457B448B30}"/>
    <cellStyle name="style1620667285089" xfId="46010" xr:uid="{373D99D1-6713-407E-99CA-6DE6E3B669B7}"/>
    <cellStyle name="style1620667285105" xfId="46011" xr:uid="{8E5AE9DF-4060-4D2C-8354-4579B75467F8}"/>
    <cellStyle name="style1620667285136" xfId="46018" xr:uid="{0A8D24BE-2FF5-47C4-8278-EBFB76316A94}"/>
    <cellStyle name="style1620667285158" xfId="46030" xr:uid="{7378DEF1-BF64-4D47-BBF7-B1BAC6B6F162}"/>
    <cellStyle name="style1620667285174" xfId="46019" xr:uid="{280DCFAF-FC91-474B-A32D-794507FC9034}"/>
    <cellStyle name="style1620667285190" xfId="46031" xr:uid="{06D8D0AB-E2BD-4F08-9DC3-694084C2EA84}"/>
    <cellStyle name="style1620667285221" xfId="46042" xr:uid="{C3C5C9AE-2A81-4CC6-88BE-447C5E0C6AA4}"/>
    <cellStyle name="style1620667285243" xfId="46043" xr:uid="{24C617E8-CD0D-485F-9DA4-4D4CBE888741}"/>
    <cellStyle name="style1620667285274" xfId="46020" xr:uid="{04395864-D0AE-4B45-9D97-315FC6321E79}"/>
    <cellStyle name="style1620667285290" xfId="46021" xr:uid="{0D3AEB86-E1A0-4073-A0C2-8B85C3704AC9}"/>
    <cellStyle name="style1620667285321" xfId="46022" xr:uid="{E5A9602F-40A5-4C8E-A885-848D896C0061}"/>
    <cellStyle name="style1620667285343" xfId="46023" xr:uid="{63703918-E20A-4B0D-89DE-8D1CBFB3B4FD}"/>
    <cellStyle name="style1620667285359" xfId="46032" xr:uid="{FAF9D10B-F3F7-4C17-BB36-836496DC475B}"/>
    <cellStyle name="style1620667285375" xfId="46033" xr:uid="{9C2A593F-9733-4486-A745-C91517E3F26A}"/>
    <cellStyle name="style1620667285406" xfId="46034" xr:uid="{F64E0E4B-DF2D-4F6A-BC7D-48EE8C277DDA}"/>
    <cellStyle name="style1620667285421" xfId="46035" xr:uid="{661F031E-DF30-43D1-B36A-DA749FFC702F}"/>
    <cellStyle name="style1620667285474" xfId="46044" xr:uid="{4105B95E-2C18-4CE1-9C44-CE5E3AC0948A}"/>
    <cellStyle name="style1620667285484" xfId="46045" xr:uid="{CDA53BCD-4B6F-4F83-BDB2-4EC4C59DB884}"/>
    <cellStyle name="style1620667285515" xfId="46046" xr:uid="{0C017328-329C-42B1-95B9-A8FA28D712F9}"/>
    <cellStyle name="style1620667285531" xfId="46047" xr:uid="{A1828AE0-4F20-4A02-B56C-A1DC24702201}"/>
    <cellStyle name="style1620667286352" xfId="46054" xr:uid="{6BC98322-4C8C-4716-BDC9-7ADEEB7F19D2}"/>
    <cellStyle name="style1620667286384" xfId="46055" xr:uid="{F6B1B7A8-A991-4819-883D-675504501221}"/>
    <cellStyle name="style1620667286406" xfId="46066" xr:uid="{7B7DD63B-F2C8-43D1-808F-6E18306D3F3F}"/>
    <cellStyle name="style1620667286421" xfId="46067" xr:uid="{8E975C89-50F4-431A-8EAB-99786F585534}"/>
    <cellStyle name="style1620667286468" xfId="46057" xr:uid="{540E4F8E-EF6B-4F3A-87F4-31F5EAA99A35}"/>
    <cellStyle name="style1620667286484" xfId="46058" xr:uid="{324048C6-EB86-4E13-9FCF-4BD57205E7EE}"/>
    <cellStyle name="style1620667286506" xfId="46056" xr:uid="{E50E0D7B-282B-4E1E-959F-AC9C7C522319}"/>
    <cellStyle name="style1620667286543" xfId="46059" xr:uid="{75CC52E0-53AD-4E5B-8CB2-9762AD1EDF50}"/>
    <cellStyle name="style1620667286559" xfId="46068" xr:uid="{BB86F30D-8FF6-4120-82D6-CDA36E8AD854}"/>
    <cellStyle name="style1620667286574" xfId="46069" xr:uid="{61E52D2A-3A7D-44A3-B5E7-60EE8C34460A}"/>
    <cellStyle name="style1620667286606" xfId="46070" xr:uid="{63D1F98B-DA3D-4175-8F0C-157C6BDC6361}"/>
    <cellStyle name="style1620667286622" xfId="46071" xr:uid="{E449DF25-85AB-4C59-AB9E-033014DA1BE8}"/>
    <cellStyle name="style1620667286653" xfId="46078" xr:uid="{DC876A75-C63E-47AA-975E-19B5D981C8A6}"/>
    <cellStyle name="style1620667286669" xfId="46090" xr:uid="{992258FE-A449-4D61-A6F1-90D4EE214172}"/>
    <cellStyle name="style1620667286684" xfId="46102" xr:uid="{9C4791E2-D006-4A35-A01B-EDEEE9229B73}"/>
    <cellStyle name="style1620667286706" xfId="46079" xr:uid="{17B052FC-5646-4964-B320-11033A36D84A}"/>
    <cellStyle name="style1620667286738" xfId="46091" xr:uid="{55931AC7-5107-432E-961F-125F411127FF}"/>
    <cellStyle name="style1620667286753" xfId="46103" xr:uid="{B24BE994-BAA2-4BD0-A7EC-3C148F19651D}"/>
    <cellStyle name="style1620667286769" xfId="46080" xr:uid="{A47BF3C8-013A-4253-9031-739FF82CFB6E}"/>
    <cellStyle name="style1620667286800" xfId="46081" xr:uid="{51E4A7EC-9425-478E-98B1-C2DB714BD5FD}"/>
    <cellStyle name="style1620667286813" xfId="46082" xr:uid="{BFEFA244-5A0F-4B0B-8522-D82717C878BD}"/>
    <cellStyle name="style1620667286844" xfId="46083" xr:uid="{473C914C-F323-4B8C-A5D9-4A4F99A47816}"/>
    <cellStyle name="style1620667286860" xfId="46092" xr:uid="{5BE4887C-7C69-4D51-A278-60798772A08F}"/>
    <cellStyle name="style1620667286876" xfId="46093" xr:uid="{22E59E05-AB90-4CCF-8FF4-928BDAFC6C37}"/>
    <cellStyle name="style1620667286907" xfId="46094" xr:uid="{3D19F786-9E62-42CD-B632-AD898238818F}"/>
    <cellStyle name="style1620667286922" xfId="46095" xr:uid="{6D6740D1-FB39-4926-B024-8405E1DEF65E}"/>
    <cellStyle name="style1620667286954" xfId="46104" xr:uid="{68494035-A3F9-41C7-922F-7E551B5718EA}"/>
    <cellStyle name="style1620667286985" xfId="46105" xr:uid="{22504F92-FFD6-45ED-BDFC-F556F8E29831}"/>
    <cellStyle name="style1620667287007" xfId="46106" xr:uid="{8F115B97-1263-432C-A557-D1202695B503}"/>
    <cellStyle name="style1620667287023" xfId="46107" xr:uid="{5A3CA9C3-5264-4BE0-A6BD-ADF58DE6D2E2}"/>
    <cellStyle name="style1620667287829" xfId="45940" xr:uid="{AAC815CB-056A-4A22-8AE1-B78131E6CA09}"/>
    <cellStyle name="style1620667287860" xfId="45941" xr:uid="{D485947E-C844-4B6E-BB82-726F5ADDA319}"/>
    <cellStyle name="style1620667287876" xfId="45952" xr:uid="{FFDE7CEE-D38F-4582-90F9-7E2C3828C1E8}"/>
    <cellStyle name="style1620667287892" xfId="45953" xr:uid="{FF916579-CDDD-4357-BEEF-E4ACE3B763E2}"/>
    <cellStyle name="style1620667287940" xfId="45943" xr:uid="{760D3D3E-A35A-4CE7-91E4-16DCAFD57302}"/>
    <cellStyle name="style1620667287956" xfId="45944" xr:uid="{D5558F69-BA7C-41E1-8393-BC9EBF46C4C1}"/>
    <cellStyle name="style1620667287987" xfId="45942" xr:uid="{16206023-FC6D-4281-923B-FC6DB62BB52A}"/>
    <cellStyle name="style1620667288009" xfId="45945" xr:uid="{D85CCF70-A887-4F58-8865-8346C225232F}"/>
    <cellStyle name="style1620667288025" xfId="45954" xr:uid="{060AD957-B473-49BD-B22D-B1E828515060}"/>
    <cellStyle name="style1620667288040" xfId="45955" xr:uid="{C194578B-E35B-4285-9342-3289EA1CA43E}"/>
    <cellStyle name="style1620667288072" xfId="45956" xr:uid="{C3E00843-F3E9-496D-B90B-EC6D3992BFEA}"/>
    <cellStyle name="style1620667288087" xfId="45957" xr:uid="{823649D1-1ADE-46BD-9B40-EEFBF5F3FF57}"/>
    <cellStyle name="style1620667288109" xfId="45964" xr:uid="{E6B8EC07-FF9D-49E6-B6AD-23A557E3F2A4}"/>
    <cellStyle name="style1620667288125" xfId="45976" xr:uid="{7C5225B1-A1C8-44DF-886D-BC24534F6FF4}"/>
    <cellStyle name="style1620667288156" xfId="45965" xr:uid="{B8AE9911-5F4F-4C8D-A344-F52FAD23331E}"/>
    <cellStyle name="style1620667288172" xfId="45977" xr:uid="{E088B19C-B2A6-4735-9A52-FD5EC9D03BDC}"/>
    <cellStyle name="style1620667288203" xfId="45988" xr:uid="{88A3E8F9-7E5A-4AA0-B77F-459EE4D5BAAF}"/>
    <cellStyle name="style1620667288225" xfId="45989" xr:uid="{C2DC772F-8562-4B81-8FA3-FC986607422A}"/>
    <cellStyle name="style1620667288241" xfId="45966" xr:uid="{AEAF969B-FBA0-4E1F-B700-BB33081A3D39}"/>
    <cellStyle name="style1620667288257" xfId="45967" xr:uid="{0C8CD966-BD25-4592-8D36-E1E01B71C232}"/>
    <cellStyle name="style1620667288288" xfId="45968" xr:uid="{9F6F1DF8-2BA7-4676-91C4-8783B7806072}"/>
    <cellStyle name="style1620667288310" xfId="45969" xr:uid="{EAD8C631-DAD1-45A0-8E32-5AB2993A5859}"/>
    <cellStyle name="style1620667288326" xfId="45978" xr:uid="{2EE85C90-7FA3-40FF-8A03-7EF2A07890FB}"/>
    <cellStyle name="style1620667288357" xfId="45979" xr:uid="{3BC41C48-A2B8-4E69-9AF1-6F20D49F1262}"/>
    <cellStyle name="style1620667288372" xfId="45980" xr:uid="{FC46AA68-001E-4F22-B34D-5AE4E86B8358}"/>
    <cellStyle name="style1620667288388" xfId="45981" xr:uid="{5A4205E8-1A42-49C7-BA57-F5083E8C979C}"/>
    <cellStyle name="style1620667288410" xfId="45990" xr:uid="{D1549274-FA8D-4EE5-AED3-39C0BAD67136}"/>
    <cellStyle name="style1620667288442" xfId="45991" xr:uid="{1E771166-EE27-45AF-B67D-212936DB0FAC}"/>
    <cellStyle name="style1620667288457" xfId="45992" xr:uid="{A1C9B31F-F202-4E2F-9DB4-C77D4B53FAE7}"/>
    <cellStyle name="style1620667288473" xfId="45993" xr:uid="{4AC61C13-C166-4301-A3F2-977FF5B0E06A}"/>
    <cellStyle name="style1620667289346" xfId="46000" xr:uid="{62D2AC6D-0058-457C-8659-8D8428859377}"/>
    <cellStyle name="style1620667289361" xfId="46001" xr:uid="{1BC41386-FEF3-46F4-8CCC-ADC116906CBB}"/>
    <cellStyle name="style1620667289377" xfId="46012" xr:uid="{3CFEB579-79C5-4226-A158-664203F6C61E}"/>
    <cellStyle name="style1620667289408" xfId="46013" xr:uid="{54804425-D2C1-4556-A694-CF8A1040D996}"/>
    <cellStyle name="style1620667289443" xfId="46003" xr:uid="{80A4CA2F-FDDA-4003-97D4-C5F0CA419F4A}"/>
    <cellStyle name="style1620667289475" xfId="46004" xr:uid="{47295D9B-BDA1-4BF0-B49F-EF5C23A78F66}"/>
    <cellStyle name="style1620667289490" xfId="46002" xr:uid="{9CBDB07B-B36A-4AC1-A421-93AD89C98A5F}"/>
    <cellStyle name="style1620667289512" xfId="46005" xr:uid="{AD4CCD92-99FE-4EDE-8FD8-1ED868C19589}"/>
    <cellStyle name="style1620667289528" xfId="46014" xr:uid="{757EE326-AD28-4BD3-A9BD-6EE48ABCEBD9}"/>
    <cellStyle name="style1620667289559" xfId="46015" xr:uid="{0404EFC5-F296-400E-8968-A4F5E9E35856}"/>
    <cellStyle name="style1620667289575" xfId="46016" xr:uid="{E1FA1DDF-48F2-4032-B2A9-6D2F1E56756B}"/>
    <cellStyle name="style1620667289590" xfId="46017" xr:uid="{B3E70CFE-5BC1-4AA6-A19A-ED0D7274077B}"/>
    <cellStyle name="style1620667289628" xfId="46024" xr:uid="{50DBAE51-B385-4EE1-942B-24B960DF8343}"/>
    <cellStyle name="style1620667289660" xfId="46036" xr:uid="{4A468C45-93D8-43A6-9914-B184049E59C1}"/>
    <cellStyle name="style1620667289675" xfId="46025" xr:uid="{6982547E-B83F-42F8-8E04-4DC06506DAB2}"/>
    <cellStyle name="style1620667289691" xfId="46037" xr:uid="{0DEB20E3-D27D-4C61-820D-D2A8F7BF8159}"/>
    <cellStyle name="style1620667289713" xfId="46048" xr:uid="{5D3219BF-4997-471C-9B3B-D9F56BB60EDD}"/>
    <cellStyle name="style1620667289744" xfId="46049" xr:uid="{B5A34A25-1288-4796-80E4-BAB2DB2878B8}"/>
    <cellStyle name="style1620667289760" xfId="46026" xr:uid="{E81BEC3F-9571-41D8-A622-53644DEF709E}"/>
    <cellStyle name="style1620667289791" xfId="46027" xr:uid="{380C58BF-73FE-48FD-A679-6236BA0C09B2}"/>
    <cellStyle name="style1620667289813" xfId="46028" xr:uid="{749346DF-0198-43E2-A537-960D3F6FE07D}"/>
    <cellStyle name="style1620667289836" xfId="46029" xr:uid="{F77B90DF-32EA-49E7-834F-DE84E771895E}"/>
    <cellStyle name="style1620667289856" xfId="46038" xr:uid="{929A4342-D4B5-41A7-A9EA-147870E0ADB3}"/>
    <cellStyle name="style1620667289876" xfId="46039" xr:uid="{B018681C-B174-4FF3-A5E9-88F62BD5F2F9}"/>
    <cellStyle name="style1620667289896" xfId="46040" xr:uid="{EAD6314A-D843-4687-9252-E91C91B01A84}"/>
    <cellStyle name="style1620667289917" xfId="46041" xr:uid="{48F4468D-3454-44E3-8041-827A1AD214D0}"/>
    <cellStyle name="style1620667289955" xfId="46050" xr:uid="{52FBE8FC-6533-4164-80BF-87BA2FA15D97}"/>
    <cellStyle name="style1620667289978" xfId="46051" xr:uid="{43D8C7DD-8BA3-4F12-8A58-3F3591F121DF}"/>
    <cellStyle name="style1620667289998" xfId="46052" xr:uid="{8C0B5742-CFB5-4F17-92DB-888931DAF8BD}"/>
    <cellStyle name="style1620667290018" xfId="46053" xr:uid="{24C2BD26-10DA-431D-9192-4CADF7F00C35}"/>
    <cellStyle name="style1620667290921" xfId="46060" xr:uid="{64E53EC8-3AF0-405F-9D50-BEA023873285}"/>
    <cellStyle name="style1620667290944" xfId="46061" xr:uid="{F66F8F4E-4635-4C6F-A3CE-96E48BA84D14}"/>
    <cellStyle name="style1620667290964" xfId="46072" xr:uid="{F584F86F-7D6B-4700-8550-ADE0CD94CA79}"/>
    <cellStyle name="style1620667290984" xfId="46073" xr:uid="{976EAD80-4E3B-4FCB-A2CB-9A9510CCA6E2}"/>
    <cellStyle name="style1620667291025" xfId="46063" xr:uid="{86DAF124-0F43-4E5D-9B8B-70C72B4CE5B8}"/>
    <cellStyle name="style1620667291043" xfId="46064" xr:uid="{6C4A2970-9602-4D81-BC75-C1CFC2215F1C}"/>
    <cellStyle name="style1620667291059" xfId="46062" xr:uid="{34E02394-C649-4379-AD4E-55FE3CE31DDF}"/>
    <cellStyle name="style1620667291090" xfId="46065" xr:uid="{A78178B1-9240-452E-BDD1-33F4972069AA}"/>
    <cellStyle name="style1620667291105" xfId="46074" xr:uid="{3958FF49-9A9A-4B91-861F-A4B03E9D8548}"/>
    <cellStyle name="style1620667291121" xfId="46075" xr:uid="{9F957DCE-6B81-4A40-A4BD-0E840D81BE0F}"/>
    <cellStyle name="style1620667291153" xfId="46076" xr:uid="{92F06935-F559-40CC-9F38-86718A14E229}"/>
    <cellStyle name="style1620667291179" xfId="46077" xr:uid="{DCF7AF83-7604-47EF-B315-2C500DB35AC8}"/>
    <cellStyle name="style1620667291210" xfId="46084" xr:uid="{182F8119-7A18-41EA-8AA0-36D13E47F873}"/>
    <cellStyle name="style1620667291226" xfId="46096" xr:uid="{5C237B23-76AA-4B00-80BA-0906F1CDC882}"/>
    <cellStyle name="style1620667291264" xfId="46108" xr:uid="{85E34AD7-6207-4909-9791-8AF234ABADA0}"/>
    <cellStyle name="style1620667291279" xfId="46085" xr:uid="{FB4E1E32-8CAD-4BC2-AC47-23AF0D4088CD}"/>
    <cellStyle name="style1620667291310" xfId="46097" xr:uid="{5A251D23-412F-4DD7-B81E-E26841984DAB}"/>
    <cellStyle name="style1620667291330" xfId="46109" xr:uid="{9E0AE2C8-5364-4DF8-8FC1-8ABBFCD400C5}"/>
    <cellStyle name="style1620667291345" xfId="46086" xr:uid="{8AEE0D87-0004-4FB5-A11D-3F6B06C8A307}"/>
    <cellStyle name="style1620667291364" xfId="46087" xr:uid="{911E610E-3E0A-4A22-8579-A780DEB72814}"/>
    <cellStyle name="style1620667291395" xfId="46088" xr:uid="{EA28202E-BEF3-4221-B893-DC2413F24C5F}"/>
    <cellStyle name="style1620667291411" xfId="46089" xr:uid="{A196FDA7-A2D8-446E-AD98-8CEEE224F4FF}"/>
    <cellStyle name="style1620667291442" xfId="46098" xr:uid="{A8F884F5-76EC-4FBD-A733-89B2F0A84C00}"/>
    <cellStyle name="style1620667291464" xfId="46099" xr:uid="{E589F67E-4F18-4CB7-8E49-D890D2FF0B70}"/>
    <cellStyle name="style1620667291480" xfId="46100" xr:uid="{113E1985-1AF4-4DCD-993F-CF0FF9281F0D}"/>
    <cellStyle name="style1620667291495" xfId="46101" xr:uid="{E697100A-11C2-4C38-A51A-8A051F799A8F}"/>
    <cellStyle name="style1620667291542" xfId="46110" xr:uid="{F56B5626-FEB7-462F-BA57-C0F3F7304980}"/>
    <cellStyle name="style1620667291564" xfId="46111" xr:uid="{46701AAB-A213-4508-BA59-608B75207D55}"/>
    <cellStyle name="style1620667291580" xfId="46112" xr:uid="{09994B58-F0A9-4D11-B278-60C735FC74F3}"/>
    <cellStyle name="style1620667291596" xfId="46113" xr:uid="{FFF97461-B4C4-49E0-8857-5E469AAF2739}"/>
    <cellStyle name="style1620667292624" xfId="46114" xr:uid="{70B02872-DD23-4DDC-B989-C57C3B1A38F3}"/>
    <cellStyle name="style1620667292648" xfId="46115" xr:uid="{5E1B94C6-1DC6-4D44-BD71-9DC6AB284A97}"/>
    <cellStyle name="style1620667292668" xfId="46126" xr:uid="{AAF500E2-2423-4DA6-B8E9-F61ECE5D93EF}"/>
    <cellStyle name="style1620667292689" xfId="46127" xr:uid="{B226110F-28E7-476B-ABEA-4106E5379CA7}"/>
    <cellStyle name="style1620667292729" xfId="46117" xr:uid="{2523BAC4-84AE-4139-B70C-A1B366D7BBF0}"/>
    <cellStyle name="style1620667292750" xfId="46118" xr:uid="{C3AFABA6-FED7-479F-9B8F-D2B33BA40CED}"/>
    <cellStyle name="style1620667292778" xfId="46116" xr:uid="{941EACEF-65BA-4BDC-AD88-63B1A5D69D09}"/>
    <cellStyle name="style1620667292801" xfId="46119" xr:uid="{F9BF26F7-8313-4251-949F-C3F5422434BB}"/>
    <cellStyle name="style1620667292821" xfId="46128" xr:uid="{44E2FDD4-7766-4EAB-8DFA-A48472347395}"/>
    <cellStyle name="style1620667292841" xfId="46129" xr:uid="{3BE80DD8-79D0-446E-9321-97ACAB3690CB}"/>
    <cellStyle name="style1620667292861" xfId="46130" xr:uid="{9B76697A-5191-4AE7-8153-ECBC2A394739}"/>
    <cellStyle name="style1620667292882" xfId="46131" xr:uid="{27309153-BF66-47AF-892A-EA85EB320BA4}"/>
    <cellStyle name="style1620667292900" xfId="46138" xr:uid="{D4B3297A-EEEF-493F-98AE-80D50EC2CA4D}"/>
    <cellStyle name="style1620667292930" xfId="46150" xr:uid="{E28BF8A6-FFFA-49A9-82D2-BF13C9534682}"/>
    <cellStyle name="style1620667292951" xfId="46139" xr:uid="{1385291D-845D-45CB-814F-C1F866DDE48E}"/>
    <cellStyle name="style1620667292971" xfId="46151" xr:uid="{ED3B4A13-6B43-47A7-BD3F-C5A6F53F1949}"/>
    <cellStyle name="style1620667292991" xfId="46162" xr:uid="{0BBFB6D7-D6FE-4674-94A9-CC096893D9E5}"/>
    <cellStyle name="style1620667293012" xfId="46163" xr:uid="{58CB617D-2F96-4F5F-8539-DD696936154E}"/>
    <cellStyle name="style1620667293034" xfId="46140" xr:uid="{FD50AB34-B0AE-443A-8357-3CB6A37C21B7}"/>
    <cellStyle name="style1620667293054" xfId="46141" xr:uid="{D7A4256E-D62A-4D94-8BAD-B11BA2E80FF2}"/>
    <cellStyle name="style1620667293075" xfId="46142" xr:uid="{2C2E08BE-A985-4334-B4E5-F4A564191141}"/>
    <cellStyle name="style1620667293095" xfId="46143" xr:uid="{22BBC4CE-4030-4E5B-9FC5-90BA67A30B1F}"/>
    <cellStyle name="style1620667293115" xfId="46152" xr:uid="{E4692FDB-BD28-4DC2-8308-1505204C94CB}"/>
    <cellStyle name="style1620667293133" xfId="46153" xr:uid="{76CBB692-B60F-4861-A11D-6D649291A951}"/>
    <cellStyle name="style1620667293159" xfId="46154" xr:uid="{03A2DD8E-3E3A-46AE-9439-E20BC7F8C5CB}"/>
    <cellStyle name="style1620667293175" xfId="46155" xr:uid="{E5C60987-22F8-4C30-8A12-D4DEAD8B700E}"/>
    <cellStyle name="style1620667293206" xfId="46164" xr:uid="{589FEBFC-1384-4F0A-BA92-1BAED9F2E034}"/>
    <cellStyle name="style1620667293222" xfId="46165" xr:uid="{B605333F-ADC9-4F03-ACAA-E85A6429F525}"/>
    <cellStyle name="style1620667293244" xfId="46166" xr:uid="{FD60B7FC-4C4E-4F23-A595-B5240BE15BDB}"/>
    <cellStyle name="style1620667293275" xfId="46167" xr:uid="{B4BC9D09-7A7E-43F4-91E0-117BF0CDB529}"/>
    <cellStyle name="style1620667294208" xfId="46174" xr:uid="{794DF395-9708-4CEE-B3E6-F7D7854E7FBF}"/>
    <cellStyle name="style1620667294234" xfId="46175" xr:uid="{0D64EBE0-FBE9-4831-8065-A389C6491DD0}"/>
    <cellStyle name="style1620667294256" xfId="46186" xr:uid="{EE1681FD-5C13-4090-A3E2-8335015A222C}"/>
    <cellStyle name="style1620667294271" xfId="46187" xr:uid="{C6CEDACA-229F-4139-9668-5E085F435AC4}"/>
    <cellStyle name="style1620667294319" xfId="46177" xr:uid="{05B37830-2321-4E79-9C40-581AB8524980}"/>
    <cellStyle name="style1620667294350" xfId="46178" xr:uid="{AC9E73BD-4584-4507-AAEE-0DE79BF67A62}"/>
    <cellStyle name="style1620667294365" xfId="46176" xr:uid="{8B1DE84D-6D6E-41A9-B7C8-412D75807145}"/>
    <cellStyle name="style1620667294397" xfId="46179" xr:uid="{B893BA3A-E709-4EE8-93D7-F362A9EE4568}"/>
    <cellStyle name="style1620667294412" xfId="46188" xr:uid="{9B87D258-DB0D-43AC-B515-DC9FD2962951}"/>
    <cellStyle name="style1620667294434" xfId="46189" xr:uid="{625B41A8-3A12-41F8-A906-66962A8112E6}"/>
    <cellStyle name="style1620667294450" xfId="46190" xr:uid="{372E6B30-DCDA-4229-ADD9-2B97FC7D18B4}"/>
    <cellStyle name="style1620667294481" xfId="46191" xr:uid="{F507BB28-A76B-4ED3-B412-9B57E10020CD}"/>
    <cellStyle name="style1620667294497" xfId="46198" xr:uid="{F1F41B1F-F2A1-4F62-9C03-64FBD611E4B7}"/>
    <cellStyle name="style1620667294519" xfId="46210" xr:uid="{B75882EC-DA98-4C64-8331-3D6E05BA6EEE}"/>
    <cellStyle name="style1620667294535" xfId="46199" xr:uid="{0E8C7BD3-00EB-4D02-9204-A0083FA973FD}"/>
    <cellStyle name="style1620667294566" xfId="46211" xr:uid="{02C070A6-5C57-44A7-9BB1-AE863531CBCF}"/>
    <cellStyle name="style1620667294582" xfId="46222" xr:uid="{748ABEB4-423E-4ED6-B451-A25709B93E8F}"/>
    <cellStyle name="style1620667294613" xfId="46223" xr:uid="{E6A6F099-FC61-4D64-A251-34A79C7286B6}"/>
    <cellStyle name="style1620667294635" xfId="46200" xr:uid="{1EA75C27-0358-452E-AE2B-B48AC88B791D}"/>
    <cellStyle name="style1620667294651" xfId="46201" xr:uid="{1F33BA40-FFA4-4ED7-9F0D-A5B383D54B64}"/>
    <cellStyle name="style1620667294666" xfId="46202" xr:uid="{71CB82FD-0D2A-49F5-9D03-84CFDF7F25F1}"/>
    <cellStyle name="style1620667294697" xfId="46203" xr:uid="{31F6685B-1CEC-4D74-A49C-BDDBFD7B1AB0}"/>
    <cellStyle name="style1620667294720" xfId="46212" xr:uid="{DC88ECB5-2E2F-43F9-85AE-88DD6B93F99A}"/>
    <cellStyle name="style1620667294740" xfId="46213" xr:uid="{792BAE98-EEDB-40CE-A8BE-462047816239}"/>
    <cellStyle name="style1620667294762" xfId="46214" xr:uid="{2BACEE92-3BD0-42CA-8603-8F8354DAF7AC}"/>
    <cellStyle name="style1620667294782" xfId="46215" xr:uid="{335B4501-D22A-4784-83EF-C523958D5289}"/>
    <cellStyle name="style1620667294832" xfId="46224" xr:uid="{066564F5-9526-4FD3-890E-8E8C2EB22D51}"/>
    <cellStyle name="style1620667294852" xfId="46225" xr:uid="{7B56758C-9501-4AFF-9F2B-627207DFA49C}"/>
    <cellStyle name="style1620667294873" xfId="46226" xr:uid="{C4C63114-20BC-4772-9E24-AC04624D3FCF}"/>
    <cellStyle name="style1620667294893" xfId="46227" xr:uid="{C34A73BE-E52E-4BDA-A7B8-B4BD51B7B312}"/>
    <cellStyle name="style1620667295624" xfId="46120" xr:uid="{539B460C-FBEB-4A18-BCED-73C680B7B456}"/>
    <cellStyle name="style1620667295656" xfId="46121" xr:uid="{38C34467-17E7-47C7-8165-1D83FD22A586}"/>
    <cellStyle name="style1620667295674" xfId="46132" xr:uid="{8957F04F-0B91-42E6-8F30-1D23EFD97BE1}"/>
    <cellStyle name="style1620667295690" xfId="46133" xr:uid="{DA019079-ABF0-4A97-82DC-0D2336218B6D}"/>
    <cellStyle name="style1620667295737" xfId="46123" xr:uid="{0438255E-60EA-452F-867B-D0A7B29FA20B}"/>
    <cellStyle name="style1620667295752" xfId="46124" xr:uid="{EF424BA4-023D-4101-9956-B141EACB057F}"/>
    <cellStyle name="style1620667295775" xfId="46122" xr:uid="{03B2339D-08D0-4477-86F7-91C81A443AFA}"/>
    <cellStyle name="style1620667295806" xfId="46125" xr:uid="{1CF68434-244A-41AC-BFA5-4421ED84DC95}"/>
    <cellStyle name="style1620667295818" xfId="46134" xr:uid="{A26335CC-9C68-4257-B8E0-508EC0D45807}"/>
    <cellStyle name="style1620667295833" xfId="46135" xr:uid="{73C35901-50F8-476E-ABA9-649E91D87CE6}"/>
    <cellStyle name="style1620667295865" xfId="46136" xr:uid="{3B518A96-87AC-4167-84BF-0E185C240FC4}"/>
    <cellStyle name="style1620667295890" xfId="46137" xr:uid="{06CA4174-1A28-4D6C-967E-90137389E270}"/>
    <cellStyle name="style1620667295906" xfId="46144" xr:uid="{EE3B7F03-871C-4FAD-946F-D919E228432D}"/>
    <cellStyle name="style1620667295937" xfId="46156" xr:uid="{2D5E03E5-79EC-410F-B239-E4BE58FEF414}"/>
    <cellStyle name="style1620667295953" xfId="46145" xr:uid="{58496109-9EED-46E8-A6D5-EB3C3A8B3D60}"/>
    <cellStyle name="style1620667295975" xfId="46157" xr:uid="{91637958-42AC-4DFD-9550-0CD6092F6E44}"/>
    <cellStyle name="style1620667295991" xfId="46168" xr:uid="{94DEB5AF-01BC-48B5-929F-78E506EDA1B3}"/>
    <cellStyle name="style1620667296006" xfId="46169" xr:uid="{EC24D1F9-2550-4B22-93AD-90B2B614AF16}"/>
    <cellStyle name="style1620667296037" xfId="46146" xr:uid="{3557EBFA-638F-4F93-BB77-0B308CEB8CAF}"/>
    <cellStyle name="style1620667296053" xfId="46147" xr:uid="{4613E9CE-10E3-4128-9836-D71BA280DFA3}"/>
    <cellStyle name="style1620667296075" xfId="46148" xr:uid="{48EBD96B-ACB5-4AB7-92D0-A24EB66281C5}"/>
    <cellStyle name="style1620667296107" xfId="46149" xr:uid="{5BFE0292-962E-4B1D-9B87-8E30EE48A0C1}"/>
    <cellStyle name="style1620667296122" xfId="46158" xr:uid="{0717E684-487F-45AF-91E4-4F18095FDA32}"/>
    <cellStyle name="style1620667296138" xfId="46159" xr:uid="{51A92DC9-20CB-442B-976A-9E7D2FD76E47}"/>
    <cellStyle name="style1620667296169" xfId="46160" xr:uid="{4300900E-8327-4A30-BEC7-BE1E9EC4B0A4}"/>
    <cellStyle name="style1620667296176" xfId="46161" xr:uid="{C2E045CD-27BB-4EDA-A978-D3DC52497A3E}"/>
    <cellStyle name="style1620667296207" xfId="46170" xr:uid="{8BDCF993-B947-43CA-9E15-4D188F254D79}"/>
    <cellStyle name="style1620667296222" xfId="46171" xr:uid="{A966A783-E19E-43AB-8F2F-8B2785670990}"/>
    <cellStyle name="style1620667296254" xfId="46172" xr:uid="{1E71C119-DD30-4FB1-8FE6-9BCB9C8D6CC5}"/>
    <cellStyle name="style1620667296276" xfId="46173" xr:uid="{4AE9F434-A306-4CD4-A124-9480CEA472FE}"/>
    <cellStyle name="style1620667297155" xfId="46180" xr:uid="{92507904-7584-43AA-A2DF-D59FD854685A}"/>
    <cellStyle name="style1620667297188" xfId="46181" xr:uid="{02855744-0B32-40EA-90FD-AADC7F17D448}"/>
    <cellStyle name="style1620667297210" xfId="46192" xr:uid="{D5C3C5E5-0831-4008-B67A-8CD3F1B58B9D}"/>
    <cellStyle name="style1620667297230" xfId="46193" xr:uid="{2C723B76-C149-4897-BB5B-34AA58606E86}"/>
    <cellStyle name="style1620667297270" xfId="46183" xr:uid="{A9B91465-2212-4FC4-83E7-73C393F166FF}"/>
    <cellStyle name="style1620667297291" xfId="46184" xr:uid="{F93206CC-2FB0-4EE0-AD41-EB57AF3A6C3B}"/>
    <cellStyle name="style1620667297309" xfId="46182" xr:uid="{0E44ED82-E462-45D9-98D0-2BDF60192D7B}"/>
    <cellStyle name="style1620667297324" xfId="46185" xr:uid="{C8F3E3DC-A6A6-4DF7-8AC3-7D49132954EC}"/>
    <cellStyle name="style1620667297356" xfId="46194" xr:uid="{01483FF2-FA1E-4EDB-84D8-E0E3E7EDDC76}"/>
    <cellStyle name="style1620667297371" xfId="46195" xr:uid="{D3561B54-19C5-4174-BFBF-4F450CFA30B9}"/>
    <cellStyle name="style1620667297387" xfId="46196" xr:uid="{B0FC1251-0B50-4C8E-8945-490B391B8AF0}"/>
    <cellStyle name="style1620667297419" xfId="46197" xr:uid="{EF68AC93-8951-46C6-B55B-D50B494A4215}"/>
    <cellStyle name="style1620667297429" xfId="46204" xr:uid="{92737C0C-A5A8-4259-B0AA-667CA05127A2}"/>
    <cellStyle name="style1620667297460" xfId="46216" xr:uid="{96541783-56AB-4AAD-8C5C-97EF4C43F74F}"/>
    <cellStyle name="style1620667297476" xfId="46205" xr:uid="{D0C75388-E550-41D1-9C65-4D251C34AABC}"/>
    <cellStyle name="style1620667297492" xfId="46217" xr:uid="{930D9DDA-DB99-4926-B179-FCB3F8797C62}"/>
    <cellStyle name="style1620667297523" xfId="46228" xr:uid="{2484BF13-6D11-4E6D-BFFE-95D585179CB5}"/>
    <cellStyle name="style1620667297540" xfId="46229" xr:uid="{EA03CB6E-9993-494A-AC4A-21B30980E76A}"/>
    <cellStyle name="style1620667297562" xfId="46206" xr:uid="{9AD8DCEF-53F6-4804-81D7-BD5E16CD5457}"/>
    <cellStyle name="style1620667297590" xfId="46207" xr:uid="{95C2EA5E-882D-4474-B11D-7185BA5721B9}"/>
    <cellStyle name="style1620667297612" xfId="46208" xr:uid="{D5A381B7-AE0E-4F17-B99A-F0D8B8F12057}"/>
    <cellStyle name="style1620667297633" xfId="46209" xr:uid="{661166CA-779E-48D4-A518-3FCEEE0A952C}"/>
    <cellStyle name="style1620667297653" xfId="46218" xr:uid="{7A175F14-BCFD-40FC-9587-A45BC455A8F9}"/>
    <cellStyle name="style1620667297671" xfId="46219" xr:uid="{1DF045BE-C667-4BA1-8720-7468550FEA7E}"/>
    <cellStyle name="style1620667297686" xfId="46220" xr:uid="{2CE1E6CC-49EB-42B0-8FE0-57A0E356122D}"/>
    <cellStyle name="style1620667297718" xfId="46221" xr:uid="{21225B4D-121B-4B9A-898F-A15B0D575DDC}"/>
    <cellStyle name="style1620667297764" xfId="46230" xr:uid="{35C2B64A-FE89-455D-8AD4-3961A0D2F46B}"/>
    <cellStyle name="style1620667297783" xfId="46231" xr:uid="{4D4B2850-547D-4D45-9A1A-6582A4B3BB03}"/>
    <cellStyle name="style1620667297801" xfId="46232" xr:uid="{4CC7B26F-3068-4F4A-AD27-832C9C7BE8B9}"/>
    <cellStyle name="style1620667297824" xfId="46233" xr:uid="{54A2D530-D580-4991-A8B3-A9822E5BA40E}"/>
    <cellStyle name="style1620667298938" xfId="46234" xr:uid="{492B872A-B5B5-453C-AE04-EAEF51AFEEA5}"/>
    <cellStyle name="style1620667298959" xfId="46235" xr:uid="{4BDD7A12-238D-4B26-BEC9-D10BCF6B17DB}"/>
    <cellStyle name="style1620667298979" xfId="46246" xr:uid="{73488765-5A4B-4665-8922-1231572CA40D}"/>
    <cellStyle name="style1620667298999" xfId="46247" xr:uid="{5432529A-FB50-48DF-9ADA-504D02AF7D22}"/>
    <cellStyle name="style1620667299048" xfId="46237" xr:uid="{BD2A13B1-B106-4084-A666-C9C3FE1CD636}"/>
    <cellStyle name="style1620667299068" xfId="46238" xr:uid="{FC6BA37B-4A91-4099-B2D8-2FA874795EE8}"/>
    <cellStyle name="style1620667299088" xfId="46236" xr:uid="{8F630B48-D821-4BF6-B25F-45FACE35F07F}"/>
    <cellStyle name="style1620667299109" xfId="46239" xr:uid="{32FD8C5B-E021-41AB-A3F2-DC08902BA8CA}"/>
    <cellStyle name="style1620667299129" xfId="46248" xr:uid="{DDBAC497-413C-45FF-974E-50B34B16FB9B}"/>
    <cellStyle name="style1620667299149" xfId="46249" xr:uid="{A481A4F5-5242-41FF-AD04-D5FBA44DA621}"/>
    <cellStyle name="style1620667299172" xfId="46250" xr:uid="{20641DE5-1A49-4A45-BB5D-A297AE203EC4}"/>
    <cellStyle name="style1620667299192" xfId="46251" xr:uid="{2178C40F-6BC1-4D61-AB9D-333FE9A88997}"/>
    <cellStyle name="style1620667299212" xfId="46258" xr:uid="{74532216-C608-4A43-BE16-7CF796450D63}"/>
    <cellStyle name="style1620667299233" xfId="46270" xr:uid="{3A347BFA-14E1-4A34-9127-16C646D736E3}"/>
    <cellStyle name="style1620667299253" xfId="46259" xr:uid="{6DEEF2F3-438D-4377-B349-13E12C60B4DB}"/>
    <cellStyle name="style1620667299273" xfId="46271" xr:uid="{FEB451C3-46F0-4B82-90DA-BFE42FE0DE92}"/>
    <cellStyle name="style1620667299301" xfId="46282" xr:uid="{36C5A0AD-7FCD-4B87-8668-295F341BAFC1}"/>
    <cellStyle name="style1620667299321" xfId="46289" xr:uid="{A98F360E-B3F9-4EC2-A24A-8CD28EAF90B7}"/>
    <cellStyle name="style1620667299341" xfId="46290" xr:uid="{BAE3EE4F-D5B1-4F33-9D3B-6A0200A130C4}"/>
    <cellStyle name="style1620667299363" xfId="46260" xr:uid="{9108764D-0C77-4753-BD5A-1A2BC56F1EBD}"/>
    <cellStyle name="style1620667299383" xfId="46261" xr:uid="{64044832-C32F-4A35-B80E-82B8E91DACE8}"/>
    <cellStyle name="style1620667299404" xfId="46262" xr:uid="{665B9518-D6C6-4ABB-8FE0-5B8CFC94BAC0}"/>
    <cellStyle name="style1620667299424" xfId="46263" xr:uid="{BD074BDB-2AC2-4C36-84DC-8DFAF4D515C7}"/>
    <cellStyle name="style1620667299444" xfId="46272" xr:uid="{D2E0C778-0FC4-425D-989D-C8745F50AAD0}"/>
    <cellStyle name="style1620667299465" xfId="46273" xr:uid="{10DC5622-6301-435D-A55E-1DC4FE36C08A}"/>
    <cellStyle name="style1620667299485" xfId="46274" xr:uid="{A7E60653-CFC7-4C2D-88E3-32F982BDC231}"/>
    <cellStyle name="style1620667299505" xfId="46275" xr:uid="{2E7C65FC-AD24-4F36-B84F-F52574E0D1A6}"/>
    <cellStyle name="style1620667299536" xfId="46291" xr:uid="{1A5E3B41-00BB-4D47-BDC6-636BD4993A29}"/>
    <cellStyle name="style1620667299556" xfId="46292" xr:uid="{5B2693BF-BDE0-4153-B6AE-6F90F24F9340}"/>
    <cellStyle name="style1620667299576" xfId="46293" xr:uid="{82D59FD4-1444-423C-983B-8DE7C5BF30BE}"/>
    <cellStyle name="style1620667299597" xfId="46294" xr:uid="{BDBADA85-1AF6-427A-8359-2021ADFEA809}"/>
    <cellStyle name="style1620667300368" xfId="46240" xr:uid="{7678F8AB-7B6D-4414-9846-65BE90BD1B28}"/>
    <cellStyle name="style1620667300384" xfId="46241" xr:uid="{2CF3D9D6-8ADA-4888-91BD-4F559256E7EC}"/>
    <cellStyle name="style1620667300400" xfId="46252" xr:uid="{4F278D90-F101-4C0F-BE05-7302778FE887}"/>
    <cellStyle name="style1620667300437" xfId="46253" xr:uid="{60DE7ED5-28E4-4D47-ADC7-B6A94F75C306}"/>
    <cellStyle name="style1620667300484" xfId="46243" xr:uid="{72B376D3-9BBB-42BB-A5EF-F29D85ABCEE6}"/>
    <cellStyle name="style1620667300500" xfId="46244" xr:uid="{BB9BC83F-42F9-4F70-BB01-A2FF94AB4199}"/>
    <cellStyle name="style1620667300531" xfId="46242" xr:uid="{F76BA184-1664-49D2-95CF-688E88ED8822}"/>
    <cellStyle name="style1620667300555" xfId="46245" xr:uid="{A996C6A9-BF80-42C7-A503-7F2F9A2130E4}"/>
    <cellStyle name="style1620667300563" xfId="46254" xr:uid="{BF57ACC1-4E5C-4AD7-BF5A-D34FCA1CA9AE}"/>
    <cellStyle name="style1620667300594" xfId="46255" xr:uid="{861430D7-9BD4-42E1-9EFF-E9C59B3D4085}"/>
    <cellStyle name="style1620667300610" xfId="46256" xr:uid="{DD7A90CB-122F-44F2-8C3D-3C5EF9B1A18A}"/>
    <cellStyle name="style1620667300637" xfId="46257" xr:uid="{9AE3EEC7-BF36-44DF-9FA5-915B342B51B5}"/>
    <cellStyle name="style1620667300653" xfId="46264" xr:uid="{9DA00ECA-C07E-4298-9DD1-0F4F93483E5A}"/>
    <cellStyle name="style1620667300668" xfId="46276" xr:uid="{C855BA82-A02A-4CC3-838C-DDC74F794EAD}"/>
    <cellStyle name="style1620667300700" xfId="46265" xr:uid="{F294E486-5336-4795-9270-017ADC46DE7C}"/>
    <cellStyle name="style1620667300715" xfId="46277" xr:uid="{129864A5-DAC6-47AF-88DB-0BA9DB310764}"/>
    <cellStyle name="style1620667300737" xfId="46283" xr:uid="{FF80963B-AF2E-4856-88B6-8CBACD615600}"/>
    <cellStyle name="style1620667300753" xfId="46284" xr:uid="{5FAF58AB-0AD9-4470-B8BD-0B81F4F48CBE}"/>
    <cellStyle name="style1620667300784" xfId="46266" xr:uid="{717F48D2-4B84-453B-9C75-E52399FED57C}"/>
    <cellStyle name="style1620667300800" xfId="46267" xr:uid="{B5D934BF-D22B-4668-ADDC-60A52A7B3125}"/>
    <cellStyle name="style1620667300820" xfId="46268" xr:uid="{82C2209A-0306-4BD6-BE2D-8E993BBAEF23}"/>
    <cellStyle name="style1620667300853" xfId="46269" xr:uid="{9CB9BEC6-4DDC-459E-84A3-4DBA5B972968}"/>
    <cellStyle name="style1620667300869" xfId="46278" xr:uid="{769881C3-7E5D-40E6-B324-D4492272D1B6}"/>
    <cellStyle name="style1620667300885" xfId="46279" xr:uid="{C5AB4AAF-8219-4A61-947D-153B353186CE}"/>
    <cellStyle name="style1620667300916" xfId="46280" xr:uid="{98AFC0A0-621F-45B6-8F58-D5199FE9358B}"/>
    <cellStyle name="style1620667300932" xfId="46281" xr:uid="{CC1F916D-44C0-4AC0-8D71-435FB03D4280}"/>
    <cellStyle name="style1620667300954" xfId="46285" xr:uid="{A4B3420D-26C1-4F39-A1DC-EBA5EBB010A3}"/>
    <cellStyle name="style1620667300969" xfId="46286" xr:uid="{74E09E2E-6821-41BD-98D0-D8D9432C43E2}"/>
    <cellStyle name="style1620667301001" xfId="46287" xr:uid="{7BF550FD-B91D-40D1-A103-DFA8BF98727F}"/>
    <cellStyle name="style1620667301016" xfId="46288" xr:uid="{57FC363E-925E-4134-9A74-E8A4CA1333E1}"/>
    <cellStyle name="style1620667302465" xfId="46441" xr:uid="{D47751CB-D08B-41AB-876B-9BCE5C5088A7}"/>
    <cellStyle name="style1620667302493" xfId="46442" xr:uid="{EF26B4E4-397A-47B7-85C8-4CC5306C2B89}"/>
    <cellStyle name="style1620667302508" xfId="46440" xr:uid="{DF242899-68BF-45F7-97CF-D7C9559171AE}"/>
    <cellStyle name="style1620667302524" xfId="46443" xr:uid="{A0BFD3A6-2EF7-4A30-86A8-9E749926784B}"/>
    <cellStyle name="style1620667302555" xfId="46444" xr:uid="{4944F66A-8BF9-4903-BE54-05B54872C426}"/>
    <cellStyle name="style1620667302571" xfId="46445" xr:uid="{60B00C56-B295-4B70-AD45-187A08886665}"/>
    <cellStyle name="style1620667302593" xfId="46446" xr:uid="{77AB2A47-0858-4660-BA4D-806F57E0A12C}"/>
    <cellStyle name="style1620667302624" xfId="46447" xr:uid="{A9BAA561-600D-49F5-B957-0CCFACC5BA78}"/>
    <cellStyle name="style1620667302640" xfId="46449" xr:uid="{54FE3304-51C0-4AEA-B235-2FAAECCDA24B}"/>
    <cellStyle name="style1620667302656" xfId="46450" xr:uid="{D10216B9-4F73-4538-AF93-50CC36E33185}"/>
    <cellStyle name="style1620667302671" xfId="46452" xr:uid="{7AEFA1E9-9B20-4302-A525-5386CCAFB05B}"/>
    <cellStyle name="style1620667302693" xfId="46453" xr:uid="{6F7AE0FF-FBBA-4831-ABA6-2BE431EE065E}"/>
    <cellStyle name="style1620667302725" xfId="46448" xr:uid="{E07E39E1-0FDE-4C86-AF75-D7668E02CC8D}"/>
    <cellStyle name="style1620667302740" xfId="46451" xr:uid="{91753D81-19A6-4638-8FFF-30CFDEBBF688}"/>
    <cellStyle name="style1620667302772" xfId="46454" xr:uid="{675BF401-D279-4DE1-AECD-EA22136DF0C5}"/>
    <cellStyle name="style1620667302809" xfId="46456" xr:uid="{BDF2C25A-8A5E-4E0F-B11F-E81E7A976D30}"/>
    <cellStyle name="style1620667302837" xfId="46457" xr:uid="{29CDDE20-0D8A-4790-A7E2-9846B566D929}"/>
    <cellStyle name="style1620667302853" xfId="46455" xr:uid="{BA80360F-3BA1-4879-B89B-C33B6788CDFC}"/>
    <cellStyle name="style1620667303912" xfId="46295" xr:uid="{7EA73DDB-1D90-4891-875C-E3A0C0BA98E7}"/>
    <cellStyle name="style1620667303932" xfId="46296" xr:uid="{AEF22D33-0AB9-450D-BE8B-BC835D108EC0}"/>
    <cellStyle name="style1620667303956" xfId="46307" xr:uid="{221AE43D-85D3-49F3-B630-3BFA7215DC95}"/>
    <cellStyle name="style1620667303981" xfId="46308" xr:uid="{EBC0FBF0-CDF1-4A8B-875A-EDB9C62C271C}"/>
    <cellStyle name="style1620667304023" xfId="46298" xr:uid="{FEC0C75D-63DF-44D7-BEBD-EE9E05EFF7AF}"/>
    <cellStyle name="style1620667304043" xfId="46299" xr:uid="{B4CE075E-2AF6-4934-A3A5-B53B7E6F04C9}"/>
    <cellStyle name="style1620667304074" xfId="46297" xr:uid="{07C3CE16-AE1A-4290-B901-45F53FCB2376}"/>
    <cellStyle name="style1620667304094" xfId="46300" xr:uid="{DE78A925-FD81-42E9-B9D2-11E275EC4EB0}"/>
    <cellStyle name="style1620667304122" xfId="46309" xr:uid="{48D266ED-9E7F-48D4-B9EC-DF1983742A9C}"/>
    <cellStyle name="style1620667304144" xfId="46310" xr:uid="{65A062CE-8CAD-4834-B318-D8AE88F69D70}"/>
    <cellStyle name="style1620667304164" xfId="46311" xr:uid="{B1014D9E-EB79-4DC2-81BF-4C80C37BCC66}"/>
    <cellStyle name="style1620667304184" xfId="46312" xr:uid="{33B8E31A-89CF-4657-937A-C7907BD33E4B}"/>
    <cellStyle name="style1620667304204" xfId="46319" xr:uid="{6668084C-9691-4D9A-8331-FAB040BBE0D5}"/>
    <cellStyle name="style1620667304224" xfId="46331" xr:uid="{F5841FF8-C916-4E60-A610-97DBA99A65EA}"/>
    <cellStyle name="style1620667304255" xfId="46320" xr:uid="{8584578E-6406-4456-A3F7-FFD6F4EDFA19}"/>
    <cellStyle name="style1620667304275" xfId="46332" xr:uid="{60FC418A-7F1B-4F1F-8859-1B2BFC2E14BD}"/>
    <cellStyle name="style1620667304295" xfId="46343" xr:uid="{CD07C634-EA8E-4A3B-92E8-D31BA74B2D7C}"/>
    <cellStyle name="style1620667304313" xfId="46344" xr:uid="{AFEBD742-B4EB-48C5-831C-DDB02D2C5ED7}"/>
    <cellStyle name="style1620667304335" xfId="46321" xr:uid="{F2CD4F63-E75C-48E5-935A-C48D8EB2638B}"/>
    <cellStyle name="style1620667304363" xfId="46322" xr:uid="{2862BA50-5C9B-4047-B661-FD2F1642DCEA}"/>
    <cellStyle name="style1620667304385" xfId="46323" xr:uid="{122749A1-BFBF-4FAE-8BAA-252708215A78}"/>
    <cellStyle name="style1620667304405" xfId="46324" xr:uid="{F5598750-5EDE-4D04-8FE8-0BA59A7C9EC0}"/>
    <cellStyle name="style1620667304425" xfId="46333" xr:uid="{D00CFD87-7C4C-432F-B1FB-5AD195BB4564}"/>
    <cellStyle name="style1620667304446" xfId="46334" xr:uid="{0C9B4E72-8EE5-49C3-909A-E69A7C0489D6}"/>
    <cellStyle name="style1620667304466" xfId="46335" xr:uid="{67FA8390-5F79-4CBF-B8F1-C410306F92D7}"/>
    <cellStyle name="style1620667304484" xfId="46336" xr:uid="{6048FBC5-4713-4189-A5E7-95FFC5E1B799}"/>
    <cellStyle name="style1620667304525" xfId="46345" xr:uid="{48929187-C2C8-43E8-8369-90E80F18E680}"/>
    <cellStyle name="style1620667304541" xfId="46346" xr:uid="{B3113524-6501-4FE5-9C93-E6EA4D7ADAFF}"/>
    <cellStyle name="style1620667304556" xfId="46347" xr:uid="{144C33DE-FC35-4B98-9A0C-D4B9AD9BBEEB}"/>
    <cellStyle name="style1620667304588" xfId="46348" xr:uid="{2336F0F1-45ED-42D6-8A83-1980245EF577}"/>
    <cellStyle name="style1620667305527" xfId="46301" xr:uid="{F504AD65-43EE-40DD-A94C-62E27B08DBDF}"/>
    <cellStyle name="style1620667305548" xfId="46302" xr:uid="{30C0DE6D-9F8E-49C3-A41F-1A0CF18AF7EC}"/>
    <cellStyle name="style1620667305570" xfId="46313" xr:uid="{D73E60B2-9B21-4F59-B53B-9BD823D60C2B}"/>
    <cellStyle name="style1620667305590" xfId="46314" xr:uid="{286C4E70-CBD5-492F-8C86-1556947A3822}"/>
    <cellStyle name="style1620667305631" xfId="46304" xr:uid="{CDCDDCC6-29F0-4D03-AF52-D07B38CE236A}"/>
    <cellStyle name="style1620667305651" xfId="46305" xr:uid="{E5899E48-3326-4D85-B8C0-9328B70E7993}"/>
    <cellStyle name="style1620667305669" xfId="46303" xr:uid="{A3A77809-8179-4092-B76F-3AD0B719FB06}"/>
    <cellStyle name="style1620667305699" xfId="46306" xr:uid="{0E02C544-B378-492C-B452-659B516B6BAA}"/>
    <cellStyle name="style1620667305721" xfId="46315" xr:uid="{A91652CB-5226-4BE7-B69F-ED904B2BF44A}"/>
    <cellStyle name="style1620667305741" xfId="46316" xr:uid="{E9EF93A7-EC79-4096-B15D-5030AB18324B}"/>
    <cellStyle name="style1620667305761" xfId="46317" xr:uid="{55287F39-2E71-4ED9-9F8D-517A1A8A9FAE}"/>
    <cellStyle name="style1620667305790" xfId="46318" xr:uid="{24F65C02-AA53-48C1-938F-815C03031B4F}"/>
    <cellStyle name="style1620667305812" xfId="46325" xr:uid="{4CEC1F8D-501A-4344-858E-B5BC0D469415}"/>
    <cellStyle name="style1620667305834" xfId="46337" xr:uid="{D171A395-8D1A-4599-9475-4392115BF89A}"/>
    <cellStyle name="style1620667305853" xfId="46326" xr:uid="{2BC10890-C4BC-4B57-BE74-29A777566589}"/>
    <cellStyle name="style1620667305873" xfId="46338" xr:uid="{C03ADDE1-8896-4BFE-9E56-59C399DA7DCA}"/>
    <cellStyle name="style1620667305891" xfId="46349" xr:uid="{43B2926B-3CCF-4DBF-88BA-F7552F290076}"/>
    <cellStyle name="style1620667305911" xfId="46350" xr:uid="{CF32702D-2C37-4C77-A06B-90D9C4C8E2DE}"/>
    <cellStyle name="style1620667305934" xfId="46327" xr:uid="{9B7B2E83-9E72-43CB-9441-3A46E7F5FA88}"/>
    <cellStyle name="style1620667305962" xfId="46328" xr:uid="{84BFB19D-07E3-429F-91D9-88E735368F58}"/>
    <cellStyle name="style1620667305982" xfId="46329" xr:uid="{349B60ED-9045-4884-BA73-F516DDF73304}"/>
    <cellStyle name="style1620667306003" xfId="46330" xr:uid="{6383E51D-5415-4003-BEB1-446005401AE6}"/>
    <cellStyle name="style1620667306025" xfId="46339" xr:uid="{9DB43971-B846-45D2-BEA4-B9125ABF3EF5}"/>
    <cellStyle name="style1620667306045" xfId="46340" xr:uid="{523E34D0-58AE-47BC-8A81-DE987C8AA29E}"/>
    <cellStyle name="style1620667306066" xfId="46341" xr:uid="{FA4856AA-FA1F-4CEC-A9F1-898BDF2360BA}"/>
    <cellStyle name="style1620667306086" xfId="46342" xr:uid="{90FB2BBC-C311-40F3-B5A2-672F0E2C7A43}"/>
    <cellStyle name="style1620667306114" xfId="46351" xr:uid="{5C827C09-87ED-4A9E-89B4-289BDC2ED7FB}"/>
    <cellStyle name="style1620667306137" xfId="46352" xr:uid="{DF42426B-242D-4330-9E36-84006365A51A}"/>
    <cellStyle name="style1620667306155" xfId="46353" xr:uid="{63ECC05F-818B-423C-AC43-9B082037B1F1}"/>
    <cellStyle name="style1620667306177" xfId="46354" xr:uid="{0C3CDCB8-0C76-4045-B38D-7538D6260350}"/>
    <cellStyle name="style1621269396182" xfId="46879" xr:uid="{12394C96-9C8F-4AF7-AD67-90B89F62A014}"/>
    <cellStyle name="style1621269396198" xfId="46878" xr:uid="{55EE4C40-34CB-415E-B20F-113301DB9D16}"/>
    <cellStyle name="style1621269396229" xfId="46884" xr:uid="{7F6160C2-6F64-45CD-98BD-74C5B70FD93D}"/>
    <cellStyle name="style1621269396251" xfId="46890" xr:uid="{4CAD4CE5-D812-45EA-A9DC-790EFABA6826}"/>
    <cellStyle name="style1621269396267" xfId="46885" xr:uid="{CBD6184C-B3B7-4B30-9052-5AAF31DCBD26}"/>
    <cellStyle name="style1621269396329" xfId="46891" xr:uid="{AE881AC3-2144-4A10-B606-C413C59F87FA}"/>
    <cellStyle name="style1621269396336" xfId="46896" xr:uid="{E57C1225-5B3E-48A8-8CD1-D1E6BC669EB8}"/>
    <cellStyle name="style1621269396367" xfId="46902" xr:uid="{E076ABB1-5926-4F15-AAF9-29B7A057BC3C}"/>
    <cellStyle name="style1621269396398" xfId="46908" xr:uid="{E7B50D3D-67CE-4C00-80ED-364AC21D838F}"/>
    <cellStyle name="style1621269396414" xfId="46897" xr:uid="{93D57FAE-F7E6-47F7-B83B-6855CC80B604}"/>
    <cellStyle name="style1621269396436" xfId="46903" xr:uid="{F62593E4-350E-4E5B-A788-99FA25606AFB}"/>
    <cellStyle name="style1621269396467" xfId="46909" xr:uid="{07F34532-8649-4A33-8B5D-61C491C4890F}"/>
    <cellStyle name="style1621269396483" xfId="46910" xr:uid="{45099567-3E83-4FDC-A7CD-DFEFD46C7887}"/>
    <cellStyle name="style1621269396498" xfId="46911" xr:uid="{E9F95957-747A-4DB8-92B8-17136A1EB898}"/>
    <cellStyle name="style1621269396536" xfId="46912" xr:uid="{E1C53954-841B-4C3B-8629-1F72985C4FC5}"/>
    <cellStyle name="style1621269396552" xfId="46915" xr:uid="{83F42E0D-E622-437B-8226-620E554AAF5C}"/>
    <cellStyle name="style1621269396567" xfId="46924" xr:uid="{AA190156-EEBD-4FB3-89F8-0CF42E992B1B}"/>
    <cellStyle name="style1621269396614" xfId="46926" xr:uid="{28E2ACFB-2A4A-4194-86C7-F796B3659280}"/>
    <cellStyle name="style1621269396636" xfId="46927" xr:uid="{8A89680D-18D6-4C9D-84DF-6CD6A8D4CD39}"/>
    <cellStyle name="style1621269396668" xfId="46925" xr:uid="{081204B5-C4E8-4B84-A5C1-134B2DF7F96D}"/>
    <cellStyle name="style1621269396683" xfId="46928" xr:uid="{DF68CFEF-6B07-4055-8B7C-05D6848C9269}"/>
    <cellStyle name="style1621269396715" xfId="46929" xr:uid="{8D7EA139-3D40-40EF-98DF-0AC5514D2DFE}"/>
    <cellStyle name="style1621269396737" xfId="46930" xr:uid="{7EA13F00-9E14-40BF-95A5-D8DD3C7770C5}"/>
    <cellStyle name="style1621269396784" xfId="46931" xr:uid="{E2A59579-2D03-4FE0-93AA-A84B2202CBCA}"/>
    <cellStyle name="style1621269396799" xfId="46932" xr:uid="{193F7DBB-BADF-4D05-8D83-493A86CEC480}"/>
    <cellStyle name="style1621269396830" xfId="46933" xr:uid="{18EB6CF1-6A69-4339-AA77-DFBC33E8C178}"/>
    <cellStyle name="style1621269396853" xfId="46934" xr:uid="{2FB37288-CB0E-4CF9-B165-84898DEB676E}"/>
    <cellStyle name="style1621269396884" xfId="46957" xr:uid="{5A78E085-F756-4B37-953B-AB3240A38D2B}"/>
    <cellStyle name="style1621269396915" xfId="46958" xr:uid="{4D314DF3-338E-431E-BAC4-C42AFB945612}"/>
    <cellStyle name="style1621269397732" xfId="46881" xr:uid="{8D20297D-A8B9-4910-BF38-4B81BF720046}"/>
    <cellStyle name="style1621269397754" xfId="46880" xr:uid="{D34906F9-BD60-4D15-B155-A9AC322DB5B3}"/>
    <cellStyle name="style1621269397769" xfId="46886" xr:uid="{0BFC8CA1-BADF-4050-A4B1-7A67D07AF66C}"/>
    <cellStyle name="style1621269397801" xfId="46892" xr:uid="{E85FE9B6-7674-4E19-8A27-1A603B8934A4}"/>
    <cellStyle name="style1621269397816" xfId="46887" xr:uid="{80E9F3E2-29CD-4A57-8EB6-A3A0CC244FBF}"/>
    <cellStyle name="style1621269397854" xfId="46893" xr:uid="{5B6AA348-2B09-49F7-BF9A-65B33BA03630}"/>
    <cellStyle name="style1621269397870" xfId="46898" xr:uid="{3B8B0178-2C93-457D-BFE5-4511BEF8DE0A}"/>
    <cellStyle name="style1621269397901" xfId="46904" xr:uid="{6CC7D815-E4FC-4468-B803-635186F28114}"/>
    <cellStyle name="style1621269397932" xfId="46913" xr:uid="{6C075370-016B-465C-BE8D-B67FAD4F3451}"/>
    <cellStyle name="style1621269397954" xfId="46899" xr:uid="{69F0F38E-83D4-4E86-8A93-7CDE407C214F}"/>
    <cellStyle name="style1621269397970" xfId="46905" xr:uid="{CA8BC254-A6A6-4F25-9D83-8787FBB19BFA}"/>
    <cellStyle name="style1621269398001" xfId="46914" xr:uid="{C092DE28-37E0-4545-BB03-EB5A0889460F}"/>
    <cellStyle name="style1621269398017" xfId="46918" xr:uid="{533113E8-0DB0-49DF-9D5D-C0D8BCA100F5}"/>
    <cellStyle name="style1621269398039" xfId="46919" xr:uid="{BB627AC5-0761-4828-B642-9E788468873A}"/>
    <cellStyle name="style1621269398054" xfId="46922" xr:uid="{93A14F85-B39D-4E05-9F03-BC231CB5313C}"/>
    <cellStyle name="style1621269398086" xfId="46935" xr:uid="{0C4C540E-FD97-40B1-862A-9F6D4FA55EB1}"/>
    <cellStyle name="style1621269398133" xfId="46937" xr:uid="{7CB4C283-7DFE-498F-B407-A2202FF85F6B}"/>
    <cellStyle name="style1621269398155" xfId="46938" xr:uid="{3CD94D79-3222-4665-82EC-D1CAE1375723}"/>
    <cellStyle name="style1621269398170" xfId="46936" xr:uid="{E0359F81-99EF-4443-BD74-E7C8A2148827}"/>
    <cellStyle name="style1621269398186" xfId="46939" xr:uid="{98D7634E-A5D4-4F0C-975E-75226651DE41}"/>
    <cellStyle name="style1621269398202" xfId="46940" xr:uid="{C312B274-A807-4276-956E-E7ADC40358CA}"/>
    <cellStyle name="style1621269398233" xfId="46941" xr:uid="{C3685C85-9C08-4063-8A66-2B44FD74709E}"/>
    <cellStyle name="style1621269398271" xfId="46942" xr:uid="{A686031D-311E-41BF-A9C4-B0C4C76FD846}"/>
    <cellStyle name="style1621269398286" xfId="46943" xr:uid="{FCC71E22-63CF-40E6-81A6-E922D2521916}"/>
    <cellStyle name="style1621269398302" xfId="46944" xr:uid="{8EC4808E-D8A6-44C7-B905-A7EF23154EF9}"/>
    <cellStyle name="style1621269398333" xfId="46945" xr:uid="{62DCAF47-98A5-4A08-9A20-88BC121E6312}"/>
    <cellStyle name="style1621269398371" xfId="46959" xr:uid="{06AADF6F-3962-431D-B8B6-32579A192174}"/>
    <cellStyle name="style1621269398386" xfId="46960" xr:uid="{C5B86829-39B5-4853-B64E-3D2CB0E88144}"/>
    <cellStyle name="style1621269399288" xfId="46883" xr:uid="{7DBB0499-7FB8-4DFC-A8DE-AA2396BF419F}"/>
    <cellStyle name="style1621269399319" xfId="46882" xr:uid="{36DC9D20-0092-4A43-A078-E3D102B21BCA}"/>
    <cellStyle name="style1621269399342" xfId="46888" xr:uid="{E34CE210-5D97-4EB3-85B2-5F187654E609}"/>
    <cellStyle name="style1621269399357" xfId="46894" xr:uid="{DD41182A-8828-41AC-BCB1-1F671C7E6120}"/>
    <cellStyle name="style1621269399373" xfId="46889" xr:uid="{F5447FB2-5A55-4F65-90E7-0F18431D6AA2}"/>
    <cellStyle name="style1621269399420" xfId="46895" xr:uid="{50DF504C-BBB1-451A-90F9-95EF59613D3B}"/>
    <cellStyle name="style1621269399442" xfId="46900" xr:uid="{2D5EAF66-8CDE-452A-8BB4-7E7909AA0B1D}"/>
    <cellStyle name="style1621269399473" xfId="46906" xr:uid="{4717CE00-ABF4-47E3-86E1-18D9D27A4BC4}"/>
    <cellStyle name="style1621269399504" xfId="46916" xr:uid="{44B87C97-972A-4702-830D-C825D0241E1F}"/>
    <cellStyle name="style1621269399520" xfId="46901" xr:uid="{1F62ABA5-B921-4AA8-B758-3CA0B1FF825F}"/>
    <cellStyle name="style1621269399542" xfId="46907" xr:uid="{09D2A018-9495-4147-816D-DB68ABCE1448}"/>
    <cellStyle name="style1621269399573" xfId="46917" xr:uid="{89D560B2-18DA-456D-BF87-91D915705FB9}"/>
    <cellStyle name="style1621269399589" xfId="46920" xr:uid="{2D3A655F-D180-4F23-8320-8E393D1289E6}"/>
    <cellStyle name="style1621269399605" xfId="46921" xr:uid="{84E9142C-0647-4A9D-B378-B36BCDE1F22A}"/>
    <cellStyle name="style1621269399642" xfId="46923" xr:uid="{7378AF0F-4DAF-47DF-B0F6-D754DD7CCA43}"/>
    <cellStyle name="style1621269399658" xfId="46946" xr:uid="{3543E70D-D540-4FF9-8A75-05F6F053DBD3}"/>
    <cellStyle name="style1621269399705" xfId="46948" xr:uid="{0B963C00-5CF6-4285-BED1-0FA7BF5EC45D}"/>
    <cellStyle name="style1621269399736" xfId="46949" xr:uid="{273374C4-7325-4214-831C-BDCFBE56FDBF}"/>
    <cellStyle name="style1621269399758" xfId="46947" xr:uid="{D622E087-9AC5-4493-B59A-33A3ED096C46}"/>
    <cellStyle name="style1621269399774" xfId="46950" xr:uid="{1F842A8E-F8D9-477D-B169-95D304133C00}"/>
    <cellStyle name="style1621269399789" xfId="46951" xr:uid="{5129F399-4EFE-4C60-B0BE-E26CA06EE42F}"/>
    <cellStyle name="style1621269399805" xfId="46952" xr:uid="{2D1663A3-A400-4C25-8601-4DFA08391429}"/>
    <cellStyle name="style1621269399858" xfId="46953" xr:uid="{BE7E0BC9-41AA-4117-9F77-8448BCCB3EBC}"/>
    <cellStyle name="style1621269399874" xfId="46954" xr:uid="{ED67F59A-B874-4AEC-A3A3-0F2F566A174D}"/>
    <cellStyle name="style1621269399890" xfId="46955" xr:uid="{93CD1985-64DD-4EE2-9A73-7E6B6328A913}"/>
    <cellStyle name="style1621269399921" xfId="46956" xr:uid="{A657CCF2-1263-4119-8B80-E4B2151E5DF2}"/>
    <cellStyle name="style1621269399959" xfId="46961" xr:uid="{ECFDC709-0DE4-4907-BACD-C89C8BB6D792}"/>
    <cellStyle name="style1621269399974" xfId="46962" xr:uid="{D9D7C57A-EEAA-4D67-932A-F98BFD714A34}"/>
    <cellStyle name="style1621270036494" xfId="46458" xr:uid="{EB2142D5-BFA7-45D2-9C82-2AE33079547D}"/>
    <cellStyle name="style1621270036526" xfId="46459" xr:uid="{295265B6-43CD-4D91-997F-EE593002CB86}"/>
    <cellStyle name="style1621270036552" xfId="46470" xr:uid="{EDBFFB66-5FC6-4DE2-93BA-B619DE75A557}"/>
    <cellStyle name="style1621270036568" xfId="46471" xr:uid="{7AA280BA-96FE-4585-9A5F-5F0A19DDA19F}"/>
    <cellStyle name="style1621270036610" xfId="46461" xr:uid="{9BDE1624-426E-4440-B2A0-C03AB5DF01D2}"/>
    <cellStyle name="style1621270036626" xfId="46462" xr:uid="{7922E601-6D07-4EAD-BF47-6C502C00D562}"/>
    <cellStyle name="style1621270036641" xfId="46460" xr:uid="{9F0DC7F3-6198-45A9-9A34-732BDDA218E8}"/>
    <cellStyle name="style1621270036673" xfId="46463" xr:uid="{5B9EB7A1-850B-4C1B-AF3F-EC88DCE8835D}"/>
    <cellStyle name="style1621270036695" xfId="46472" xr:uid="{78E10914-D233-4A2C-AEC2-40EF2DB858BE}"/>
    <cellStyle name="style1621270036710" xfId="46473" xr:uid="{97543602-B10D-4120-8B99-39CCF1000801}"/>
    <cellStyle name="style1621270036726" xfId="46474" xr:uid="{61E666D8-988D-4151-AB3E-E71B0A6DF532}"/>
    <cellStyle name="style1621270036757" xfId="46475" xr:uid="{FCEEB7E8-A4E1-4ACA-A9C5-1B82A51D5DA4}"/>
    <cellStyle name="style1621270036779" xfId="46482" xr:uid="{0D70D35F-0027-4711-A8E1-71B7039D2FDB}"/>
    <cellStyle name="style1621270036795" xfId="46494" xr:uid="{0711E928-0A5B-4D84-9822-D1CB9D7DD6AA}"/>
    <cellStyle name="style1621270036811" xfId="46483" xr:uid="{C0148F4F-A771-49ED-AC86-799E011C4817}"/>
    <cellStyle name="style1621270036842" xfId="46495" xr:uid="{CFD28A73-8D5C-48EC-A836-F6AC8D280BEC}"/>
    <cellStyle name="style1621270036858" xfId="46506" xr:uid="{696B3564-4902-482A-A9E9-B0448FE5AAEC}"/>
    <cellStyle name="style1621270036880" xfId="46507" xr:uid="{4DD3E4CC-1937-4AE6-B54C-1AFD8685DBC0}"/>
    <cellStyle name="style1621270036895" xfId="46484" xr:uid="{3CF10928-5C70-488E-9A2D-2E0BE57C7E45}"/>
    <cellStyle name="style1621270036927" xfId="46485" xr:uid="{BDAA5BE8-AC78-4218-B6C4-BE1531AEE329}"/>
    <cellStyle name="style1621270036942" xfId="46486" xr:uid="{1105E24D-41DC-4F18-BF37-24140B45F8D4}"/>
    <cellStyle name="style1621270036958" xfId="46487" xr:uid="{083AAF89-BA17-41D6-9B5E-359EE6C499D6}"/>
    <cellStyle name="style1621270036980" xfId="46496" xr:uid="{D4454250-63AF-4D4F-8303-216BEE857D8A}"/>
    <cellStyle name="style1621270036996" xfId="46497" xr:uid="{A48B0DD6-FBE7-4FA9-AC0A-926027577C61}"/>
    <cellStyle name="style1621270037027" xfId="46498" xr:uid="{EB170360-5821-4778-89A5-181DD017902B}"/>
    <cellStyle name="style1621270037043" xfId="46499" xr:uid="{CF0D71D4-8EE1-43F8-ACFB-23CB225BC64E}"/>
    <cellStyle name="style1621270037074" xfId="46508" xr:uid="{726D9E7E-FC15-4704-B385-BF4DC94BAE67}"/>
    <cellStyle name="style1621270037096" xfId="46509" xr:uid="{614260BD-0B51-484D-97DF-9A6132402DBB}"/>
    <cellStyle name="style1621270037112" xfId="46510" xr:uid="{516495F1-F14B-4DA3-AD12-61010D95EB94}"/>
    <cellStyle name="style1621270037127" xfId="46511" xr:uid="{BF397C7C-0969-4F5E-8139-FB5566DC12CA}"/>
    <cellStyle name="style1621270038129" xfId="46518" xr:uid="{479D204A-9AA5-4573-968E-76DC2D218AB2}"/>
    <cellStyle name="style1621270038161" xfId="46519" xr:uid="{661D0A65-4937-4705-8216-C58CAFEAFA6E}"/>
    <cellStyle name="style1621270038183" xfId="46530" xr:uid="{5C87D2A3-3BF8-4630-95CC-76F307306208}"/>
    <cellStyle name="style1621270038198" xfId="46531" xr:uid="{B1055927-312C-4C4A-B7B7-7ADC1C5C59B1}"/>
    <cellStyle name="style1621270038245" xfId="46521" xr:uid="{B9A0ECB9-9431-460B-88EB-B9B643350F98}"/>
    <cellStyle name="style1621270038261" xfId="46522" xr:uid="{0EC8B6C9-05E0-484E-A83D-17C70994A151}"/>
    <cellStyle name="style1621270038283" xfId="46520" xr:uid="{2C4B7649-A5C3-4133-955A-628833611C7B}"/>
    <cellStyle name="style1621270038314" xfId="46523" xr:uid="{39E77ECE-0508-4C9F-99FE-5F6EDB088464}"/>
    <cellStyle name="style1621270038330" xfId="46532" xr:uid="{92E12267-5650-455D-9F26-F0956BF70FFD}"/>
    <cellStyle name="style1621270038346" xfId="46533" xr:uid="{3D708764-171B-4D5D-B2C0-1147D780D41B}"/>
    <cellStyle name="style1621270038377" xfId="46534" xr:uid="{4749FA7A-FD7A-443D-9EEA-F12C64F01600}"/>
    <cellStyle name="style1621270038399" xfId="46535" xr:uid="{3CF6B3E8-50B6-4B98-8DB9-33851C311C0C}"/>
    <cellStyle name="style1621270038415" xfId="46542" xr:uid="{76BE5E4E-ABA4-4F19-A0E4-863231D179E9}"/>
    <cellStyle name="style1621270038430" xfId="46554" xr:uid="{03AB42A5-5E61-45CD-987B-E3ECF7C2A644}"/>
    <cellStyle name="style1621270038461" xfId="46543" xr:uid="{B188E0FA-4D11-40CD-BA7A-06467D71C975}"/>
    <cellStyle name="style1621270038484" xfId="46555" xr:uid="{AD1EC29C-B150-4C92-95C9-ECF6EBDF2F74}"/>
    <cellStyle name="style1621270038499" xfId="46566" xr:uid="{73854ABE-007D-4B04-B33E-15ECB94162A6}"/>
    <cellStyle name="style1621270038515" xfId="46567" xr:uid="{484B3FD9-868B-4FDC-A177-ED83BE566D2C}"/>
    <cellStyle name="style1621270038546" xfId="46544" xr:uid="{4929C4BE-5E57-463E-A840-D6C0A7C5B3C3}"/>
    <cellStyle name="style1621270038569" xfId="46545" xr:uid="{927BD9E1-3FCE-4C9A-80CE-2453EF0188CC}"/>
    <cellStyle name="style1621270038584" xfId="46546" xr:uid="{84B4161F-2B3A-467C-AE50-78CC766E7FA6}"/>
    <cellStyle name="style1621270038599" xfId="46547" xr:uid="{3264B971-DBD2-4C21-B1DE-09356713E8CB}"/>
    <cellStyle name="style1621270038631" xfId="46556" xr:uid="{45994F23-735C-4409-B7C9-9231024F3C5B}"/>
    <cellStyle name="style1621270038646" xfId="46557" xr:uid="{EF04ECC9-7764-43BD-8C18-0B72AA4B6E2E}"/>
    <cellStyle name="style1621270038662" xfId="46558" xr:uid="{84540920-83E4-48AC-BCBC-1AB65E7D4CBA}"/>
    <cellStyle name="style1621270038684" xfId="46559" xr:uid="{ECDD47A8-C153-4C3E-946F-2DBC291BB12E}"/>
    <cellStyle name="style1621270038731" xfId="46568" xr:uid="{A58EE6B5-EFFA-46B5-835A-DE0FE6E9D1D4}"/>
    <cellStyle name="style1621270038747" xfId="46569" xr:uid="{E5BAC65A-FA23-483B-B744-41112744C73D}"/>
    <cellStyle name="style1621270038778" xfId="46570" xr:uid="{71C336EF-7E4B-4899-9D0B-2FE28F831ABF}"/>
    <cellStyle name="style1621270038800" xfId="46571" xr:uid="{208F9597-3CD1-4A98-AAEC-AE76ABB18E30}"/>
    <cellStyle name="style1621270039765" xfId="46578" xr:uid="{63E5DD2D-61D1-48B4-B232-773B7E7A931E}"/>
    <cellStyle name="style1621270039787" xfId="46579" xr:uid="{08AAF85C-F198-429A-8324-A9FFA4263008}"/>
    <cellStyle name="style1621270039803" xfId="46590" xr:uid="{54448FBB-9424-43ED-AEF4-167C7260F6E1}"/>
    <cellStyle name="style1621270039834" xfId="46591" xr:uid="{32E06CED-A877-405A-B7F0-C2BC1A8FE3CB}"/>
    <cellStyle name="style1621270039865" xfId="46581" xr:uid="{2AC67B09-2C37-4FE5-962E-7584E01E16C3}"/>
    <cellStyle name="style1621270039887" xfId="46582" xr:uid="{6EDD69E6-B93D-4C04-9CB0-2CE112E8FDF5}"/>
    <cellStyle name="style1621270039920" xfId="46580" xr:uid="{F3F9BFD5-DAFC-4B77-B745-580C6FA46AFE}"/>
    <cellStyle name="style1621270039937" xfId="46583" xr:uid="{7B554753-6ED4-432E-8F86-99C252E47B92}"/>
    <cellStyle name="style1621270039952" xfId="46592" xr:uid="{40235002-73CF-4D17-818E-01C0592EAE1F}"/>
    <cellStyle name="style1621270039983" xfId="46593" xr:uid="{0281A422-3B62-4973-B3DD-E3C79C2B7F06}"/>
    <cellStyle name="style1621270040003" xfId="46594" xr:uid="{1EE32CBB-05F1-40F4-8BAA-6CC5129F00C9}"/>
    <cellStyle name="style1621270040019" xfId="46595" xr:uid="{DB23F75E-513B-4722-8969-7DD8CD26E031}"/>
    <cellStyle name="style1621270040034" xfId="46602" xr:uid="{43DC8955-E2AA-4166-BC41-80B269773EEE}"/>
    <cellStyle name="style1621270040066" xfId="46614" xr:uid="{2D5F523F-35F2-47E2-8A27-DE921B8062D7}"/>
    <cellStyle name="style1621270040088" xfId="46626" xr:uid="{F47EE2C4-01B7-4566-B6BC-5BC35B68FA5D}"/>
    <cellStyle name="style1621270040103" xfId="46603" xr:uid="{33D43EF8-C218-45F0-80E8-D718C356E8BE}"/>
    <cellStyle name="style1621270040119" xfId="46615" xr:uid="{855EA650-5DBB-41BC-AC70-4835E99DE655}"/>
    <cellStyle name="style1621270040150" xfId="46627" xr:uid="{EE3E49CD-2CE8-4A20-A1B6-581696D96401}"/>
    <cellStyle name="style1621270040166" xfId="46604" xr:uid="{8112E11F-B01B-43E8-A8D6-A0E3146B6C1E}"/>
    <cellStyle name="style1621270040188" xfId="46605" xr:uid="{75DC2383-FAD8-4DB6-B44C-78B5780E5D4B}"/>
    <cellStyle name="style1621270040204" xfId="46606" xr:uid="{A15820FB-4F06-4F7A-9BC9-9432A0D9499C}"/>
    <cellStyle name="style1621270040235" xfId="46607" xr:uid="{3BED3E1D-7B62-4B99-B97C-C532D5FA5717}"/>
    <cellStyle name="style1621270040251" xfId="46616" xr:uid="{D335DD92-CBFD-4DBF-B2F7-AE37D996BF41}"/>
    <cellStyle name="style1621270040266" xfId="46617" xr:uid="{7417E629-2A94-4BB7-9C85-D3F42ACACAB1}"/>
    <cellStyle name="style1621270040288" xfId="46618" xr:uid="{BF374D5A-06BC-4F38-81E3-33D93B8EC0D0}"/>
    <cellStyle name="style1621270040320" xfId="46619" xr:uid="{950A6CDB-4D04-4810-9678-783645DEB989}"/>
    <cellStyle name="style1621270040351" xfId="46628" xr:uid="{184E0FF3-21D3-404F-AF56-67358819C9C5}"/>
    <cellStyle name="style1621270040366" xfId="46629" xr:uid="{1BEE1075-1683-4610-80D7-B1E519EB39B2}"/>
    <cellStyle name="style1621270040389" xfId="46630" xr:uid="{056AC676-2391-49F2-96A8-BE964A2B037A}"/>
    <cellStyle name="style1621270040404" xfId="46631" xr:uid="{FC392174-5336-41AE-9C28-D918E3464CC3}"/>
    <cellStyle name="style1621270041422" xfId="46464" xr:uid="{12543827-5BEB-403D-BF05-C3024B776205}"/>
    <cellStyle name="style1621270041453" xfId="46465" xr:uid="{18D977CC-D321-4334-93E0-F3EDD1A0D720}"/>
    <cellStyle name="style1621270041468" xfId="46476" xr:uid="{9500C5CE-4602-41E0-829D-4C79AD851DFA}"/>
    <cellStyle name="style1621270041491" xfId="46477" xr:uid="{01BDE210-09F2-455B-946E-D123C89B2609}"/>
    <cellStyle name="style1621270041538" xfId="46467" xr:uid="{A6B2E456-E531-47E1-91E9-B6E747198CC1}"/>
    <cellStyle name="style1621270041555" xfId="46468" xr:uid="{2F797697-50E4-4CAF-953A-0BD43C88F2A3}"/>
    <cellStyle name="style1621270041570" xfId="46466" xr:uid="{59DE727A-0667-4C17-9888-640477731C11}"/>
    <cellStyle name="style1621270041590" xfId="46469" xr:uid="{B7B9B18E-E9B0-4746-BB78-620C2F7FBF08}"/>
    <cellStyle name="style1621270041622" xfId="46478" xr:uid="{74C0653A-1912-4887-9CEA-1DD09E9DD7F7}"/>
    <cellStyle name="style1621270041637" xfId="46479" xr:uid="{91142E3B-2243-4506-A370-BED76753D4BB}"/>
    <cellStyle name="style1621270041653" xfId="46480" xr:uid="{0003235A-ED85-4138-8C61-99254E39F86B}"/>
    <cellStyle name="style1621270041684" xfId="46481" xr:uid="{3C040AE5-C584-41C6-9D6D-1A0B827CBBF0}"/>
    <cellStyle name="style1621270041691" xfId="46488" xr:uid="{1F01CCEF-FCE5-4373-9D69-2C7E5AAD5399}"/>
    <cellStyle name="style1621270041722" xfId="46500" xr:uid="{53BF5048-DF21-4E46-9569-A3BDD23323EF}"/>
    <cellStyle name="style1621270041738" xfId="46489" xr:uid="{FA50FF9E-D48B-4C61-B858-06B9DF311433}"/>
    <cellStyle name="style1621270041769" xfId="46501" xr:uid="{9DB67CCB-BD95-431B-BF4B-D27D2C972A8F}"/>
    <cellStyle name="style1621270041785" xfId="46512" xr:uid="{2D013CB7-9CEC-46B9-95F5-2B9B7FE6AD9B}"/>
    <cellStyle name="style1621270041807" xfId="46513" xr:uid="{79512EE0-1007-4DAE-803F-67B8C492D183}"/>
    <cellStyle name="style1621270041822" xfId="46490" xr:uid="{EB97E68E-8D86-4D90-9ED7-D30F83430BCC}"/>
    <cellStyle name="style1621270041838" xfId="46491" xr:uid="{2E9C2DDE-C410-4ECE-8DDE-EE830DB5D81E}"/>
    <cellStyle name="style1621270041869" xfId="46492" xr:uid="{727262B7-9F67-4CFC-A617-23321A583178}"/>
    <cellStyle name="style1621270041891" xfId="46493" xr:uid="{D9C6929C-3ED7-4ADF-9F8D-43C73F5FCA7C}"/>
    <cellStyle name="style1621270041907" xfId="46502" xr:uid="{0725FFF3-9AFE-4DAD-A221-E3080A21D7D3}"/>
    <cellStyle name="style1621270041923" xfId="46503" xr:uid="{C474F6C5-C6C3-4A49-A187-1BA77CD1B19D}"/>
    <cellStyle name="style1621270041954" xfId="46504" xr:uid="{B7ECF7B7-F1A2-489C-B655-216FE85D06E1}"/>
    <cellStyle name="style1621270041969" xfId="46505" xr:uid="{34D26E97-BE8D-483E-8BF7-063921EBDC45}"/>
    <cellStyle name="style1621270041992" xfId="46514" xr:uid="{2BAF93F9-C604-4D80-BAF2-0EC662AD5ACD}"/>
    <cellStyle name="style1621270042007" xfId="46515" xr:uid="{84E8D80E-ED3B-4D3B-82AA-82C5399C57CA}"/>
    <cellStyle name="style1621270042039" xfId="46516" xr:uid="{23726B47-60A0-44C9-8857-140E0B998FE0}"/>
    <cellStyle name="style1621270042054" xfId="46517" xr:uid="{D3697E7A-5C76-449D-AAE9-0B89C4ED5568}"/>
    <cellStyle name="style1621270043087" xfId="46524" xr:uid="{D13057F5-538C-43E6-B41E-AABEECE37E1E}"/>
    <cellStyle name="style1621270043125" xfId="46525" xr:uid="{852DDC1A-B821-4D0C-9880-54488BDC138D}"/>
    <cellStyle name="style1621270043141" xfId="46536" xr:uid="{B4BA0857-8DEF-4642-A9F2-1E7DB18A5972}"/>
    <cellStyle name="style1621270043156" xfId="46537" xr:uid="{F8A54952-0713-4931-8476-1613166D71EB}"/>
    <cellStyle name="style1621270043210" xfId="46527" xr:uid="{9F07DDAC-8B10-4FEB-98F4-A38C2864CF05}"/>
    <cellStyle name="style1621270043225" xfId="46528" xr:uid="{9F069ABC-30D3-4C41-B968-ACAB7D033ABA}"/>
    <cellStyle name="style1621270043241" xfId="46526" xr:uid="{AC219353-109C-45E8-8C6E-E11C6636ACA6}"/>
    <cellStyle name="style1621270043272" xfId="46529" xr:uid="{41A62B04-0212-42D4-8629-0BA266CA15CE}"/>
    <cellStyle name="style1621270043294" xfId="46538" xr:uid="{BFD297F2-ACD8-48CF-AA33-A247434D66F6}"/>
    <cellStyle name="style1621270043310" xfId="46539" xr:uid="{B5A583A2-0E25-47BF-BCFF-2583FD1029B9}"/>
    <cellStyle name="style1621270043326" xfId="46540" xr:uid="{71C637A1-B5AE-46A5-8137-004292BC10CB}"/>
    <cellStyle name="style1621270043357" xfId="46541" xr:uid="{117CDA73-8986-43FD-80FB-B7F785555E17}"/>
    <cellStyle name="style1621270043373" xfId="46548" xr:uid="{A8F7AA3C-17BF-43C2-AB37-A5A427B9F8EF}"/>
    <cellStyle name="style1621270043395" xfId="46560" xr:uid="{5E4FACC5-9A8A-453E-97D8-0F24E18FA793}"/>
    <cellStyle name="style1621270043410" xfId="46549" xr:uid="{9B6B700A-006F-414D-B120-7D7D9D58C777}"/>
    <cellStyle name="style1621270043442" xfId="46561" xr:uid="{5353DBA6-9718-4C00-A00B-73CADE41C12B}"/>
    <cellStyle name="style1621270043457" xfId="46572" xr:uid="{21E6A345-7F20-4074-B323-E1FCD36E47A4}"/>
    <cellStyle name="style1621270043473" xfId="46573" xr:uid="{EDED766F-0CA6-4459-B8CB-0F5677ABD09E}"/>
    <cellStyle name="style1621270043495" xfId="46550" xr:uid="{A24E6E87-32A2-4A80-B0B7-959CF2FAD7D1}"/>
    <cellStyle name="style1621270043526" xfId="46551" xr:uid="{E1F6276F-8AA1-4554-B302-9C202F8893B7}"/>
    <cellStyle name="style1621270043542" xfId="46552" xr:uid="{7F124829-5843-41FC-BD9E-C754DEF3B973}"/>
    <cellStyle name="style1621270043571" xfId="46553" xr:uid="{8AA17AFA-4934-4DF6-9157-168F051D902A}"/>
    <cellStyle name="style1621270043587" xfId="46562" xr:uid="{D1BDCDE2-04AC-4847-9394-FCB2E8A2BD05}"/>
    <cellStyle name="style1621270043611" xfId="46563" xr:uid="{F380F15F-02F3-487A-B828-0B7AB3D2F467}"/>
    <cellStyle name="style1621270043626" xfId="46564" xr:uid="{96921CAC-200A-4C06-BBBB-1AD0380EE9D2}"/>
    <cellStyle name="style1621270043642" xfId="46565" xr:uid="{CDB9DCF9-1A3E-4C54-BAD2-4C1D37D21D9C}"/>
    <cellStyle name="style1621270043696" xfId="46574" xr:uid="{2CC11572-E89D-4203-B51D-00B4C4BBA99F}"/>
    <cellStyle name="style1621270043711" xfId="46575" xr:uid="{50EA6833-E2E1-44C5-86C5-02EEB8895D18}"/>
    <cellStyle name="style1621270043727" xfId="46576" xr:uid="{02D8D119-0545-49EB-A6DA-C942F6665949}"/>
    <cellStyle name="style1621270043758" xfId="46577" xr:uid="{FE10AD36-31C2-4B70-BA02-172D03923723}"/>
    <cellStyle name="style1621270044761" xfId="46584" xr:uid="{AE6C2DCE-2CE4-45CF-A68B-8494B58AB0B1}"/>
    <cellStyle name="style1621270044777" xfId="46585" xr:uid="{56292CAD-927B-4245-9200-784410D3738B}"/>
    <cellStyle name="style1621270044799" xfId="46596" xr:uid="{BF647805-7B55-4100-90AA-1CAF18E1BB9F}"/>
    <cellStyle name="style1621270044830" xfId="46597" xr:uid="{24A48972-4AB3-4433-BD40-81F8320CFE0E}"/>
    <cellStyle name="style1621270044861" xfId="46587" xr:uid="{C5E8434D-151F-4899-AC32-7315170DF789}"/>
    <cellStyle name="style1621270044893" xfId="46588" xr:uid="{C9D7BF1C-6F6D-4A66-9B85-8866F336FD9E}"/>
    <cellStyle name="style1621270044899" xfId="46586" xr:uid="{3FF719B8-6420-478B-86B3-EFDEB1C86D22}"/>
    <cellStyle name="style1621270044930" xfId="46589" xr:uid="{2DE80A96-2506-43D9-AA71-7E78B1201281}"/>
    <cellStyle name="style1621270044946" xfId="46598" xr:uid="{89851793-2AF1-4602-B3A9-B0C9E47FB7E5}"/>
    <cellStyle name="style1621270044977" xfId="46599" xr:uid="{FB596176-0983-4DEC-9387-A411402B90D9}"/>
    <cellStyle name="style1621270044993" xfId="46600" xr:uid="{48FE2199-7A69-4FC6-8EA9-2B6A2562B2B5}"/>
    <cellStyle name="style1621270045015" xfId="46601" xr:uid="{AFCA5FC2-81F6-4F9C-B4CD-2CB83C58FB77}"/>
    <cellStyle name="style1621270045031" xfId="46608" xr:uid="{864CA746-EE91-43F5-A930-C27FDD455ECF}"/>
    <cellStyle name="style1621270045062" xfId="46620" xr:uid="{C4257560-B2DD-4F96-83B8-F56BBBA05545}"/>
    <cellStyle name="style1621270045078" xfId="46632" xr:uid="{23D28570-89D4-41D4-B9C8-9FED76E772F6}"/>
    <cellStyle name="style1621270045100" xfId="46609" xr:uid="{E96BC853-B6FC-4DEF-A9FE-C8173E16C938}"/>
    <cellStyle name="style1621270045115" xfId="46621" xr:uid="{97C33C54-F2A0-476D-B51D-EFE1977F10E4}"/>
    <cellStyle name="style1621270045131" xfId="46633" xr:uid="{FA5C9754-3BFD-4D36-ACBF-396841A4EE3C}"/>
    <cellStyle name="style1621270045162" xfId="46610" xr:uid="{AD7ED6A1-E159-4476-8D32-91E09C67F8CA}"/>
    <cellStyle name="style1621270045178" xfId="46611" xr:uid="{AB7EE47D-3DCF-496F-9620-62332589C12F}"/>
    <cellStyle name="style1621270045200" xfId="46612" xr:uid="{976B0E9B-3CBF-4188-9D7A-D99D70B61057}"/>
    <cellStyle name="style1621270045216" xfId="46613" xr:uid="{D6A13996-7EBD-4349-B8B9-308E71C65753}"/>
    <cellStyle name="style1621270045247" xfId="46622" xr:uid="{11B4AC01-0FFF-4D3C-BFC1-D6B8FCDEB5CF}"/>
    <cellStyle name="style1621270045263" xfId="46623" xr:uid="{D8BACA87-F891-4839-A4E7-55416E150FCB}"/>
    <cellStyle name="style1621270045278" xfId="46624" xr:uid="{8CD4FD23-8D71-43D9-883F-1CB8C114E9A3}"/>
    <cellStyle name="style1621270045300" xfId="46625" xr:uid="{4B01F96B-3EFC-4793-A7D2-E75B4C92216E}"/>
    <cellStyle name="style1621270045332" xfId="46634" xr:uid="{A94633C6-0904-4FEA-9CD9-C75DC1861D7A}"/>
    <cellStyle name="style1621270045363" xfId="46635" xr:uid="{08F55FEB-00D7-4C33-B584-0FC4D27EBFAE}"/>
    <cellStyle name="style1621270045378" xfId="46636" xr:uid="{73BB570D-164C-4CDD-A145-B06EC967C1A5}"/>
    <cellStyle name="style1621270045401" xfId="46637" xr:uid="{805A130A-CC20-4920-A628-FDD3C53E0296}"/>
    <cellStyle name="style1621270046516" xfId="46638" xr:uid="{3EF971CF-76F8-4CBF-9975-94632CC1E8F7}"/>
    <cellStyle name="style1621270046554" xfId="46639" xr:uid="{8EF9B191-2B42-42FF-B8EE-A815073F3800}"/>
    <cellStyle name="style1621270046573" xfId="46650" xr:uid="{0D704F52-DF49-41CE-A2FA-F8B3CB785940}"/>
    <cellStyle name="style1621270046588" xfId="46651" xr:uid="{99920494-2984-4110-9012-0927B967A7AC}"/>
    <cellStyle name="style1621270046635" xfId="46641" xr:uid="{2B461351-6D2B-43B8-A4EB-0E283252ACE3}"/>
    <cellStyle name="style1621270046654" xfId="46642" xr:uid="{A90DD8BA-CD02-42B1-B192-C7DA4E1CB8C1}"/>
    <cellStyle name="style1621270046670" xfId="46640" xr:uid="{D30F7BBC-D4C6-4643-B7BE-8EE55E8F891E}"/>
    <cellStyle name="style1621270046701" xfId="46643" xr:uid="{4F8E2D43-7DDA-4AD4-9615-05BCCF3B04A5}"/>
    <cellStyle name="style1621270046717" xfId="46652" xr:uid="{D58C169A-88E3-4386-986E-62898A749732}"/>
    <cellStyle name="style1621270046732" xfId="46653" xr:uid="{9B45EEF1-27DD-4D23-AA1B-17BCEE89C934}"/>
    <cellStyle name="style1621270046755" xfId="46654" xr:uid="{067AF2A6-17D8-4869-A156-1526CB90CEB3}"/>
    <cellStyle name="style1621270046786" xfId="46655" xr:uid="{A9A508BA-F7E9-4E93-9434-AF48A982138C}"/>
    <cellStyle name="style1621270046801" xfId="46662" xr:uid="{9D8F6217-4754-44D0-A3E0-10037C980784}"/>
    <cellStyle name="style1621270046817" xfId="46674" xr:uid="{6AEE1ED2-4B07-4CBF-A7FA-32CDF87B302F}"/>
    <cellStyle name="style1621270046848" xfId="46663" xr:uid="{AD5BFC90-4AB3-4821-A55E-45D1823DB122}"/>
    <cellStyle name="style1621270046855" xfId="46675" xr:uid="{39D5A2A5-ED59-4D47-9476-B21440E38F47}"/>
    <cellStyle name="style1621270046886" xfId="46686" xr:uid="{0B8EAE84-2F22-4F81-953E-C15A1327F4A5}"/>
    <cellStyle name="style1621270046902" xfId="46687" xr:uid="{196E13EE-AF45-4855-9EEA-83EFF260D987}"/>
    <cellStyle name="style1621270046917" xfId="46664" xr:uid="{ECB75FA8-B296-4F4A-B7AE-8828C77DBCCE}"/>
    <cellStyle name="style1621270046949" xfId="46665" xr:uid="{0562367E-8C89-41AC-A6D0-7DA1E107DA09}"/>
    <cellStyle name="style1621270046971" xfId="46666" xr:uid="{B1213FC6-3CE5-4FC5-A483-7577F68B9646}"/>
    <cellStyle name="style1621270046986" xfId="46667" xr:uid="{CA8C01E8-3882-4B93-8065-48DC4A50E30E}"/>
    <cellStyle name="style1621270047002" xfId="46676" xr:uid="{DE2725C4-5DBF-451D-87C6-FE803DE4E09B}"/>
    <cellStyle name="style1621270047033" xfId="46677" xr:uid="{B97D11E2-7CCA-4D25-8E1B-58E1C925661F}"/>
    <cellStyle name="style1621270047055" xfId="46678" xr:uid="{654DCABF-CA7E-46CD-A4DC-579B8178148B}"/>
    <cellStyle name="style1621270047071" xfId="46679" xr:uid="{2E09944E-2DF3-4ECB-9F39-1DBC4F5B97BF}"/>
    <cellStyle name="style1621270047087" xfId="46688" xr:uid="{495AEDC3-8650-48CB-B04E-9B526E0535A7}"/>
    <cellStyle name="style1621270047118" xfId="46689" xr:uid="{A248FB2E-D1D4-40E8-B383-FF674CD993B5}"/>
    <cellStyle name="style1621270047134" xfId="46690" xr:uid="{36960D23-A1CC-436B-8055-C6B5F13BB429}"/>
    <cellStyle name="style1621270047156" xfId="46691" xr:uid="{16A8A55A-3343-4823-A0AF-F455A88288CA}"/>
    <cellStyle name="style1621270048158" xfId="46698" xr:uid="{9DC87692-C66F-49CF-B270-56515421C486}"/>
    <cellStyle name="style1621270048174" xfId="46699" xr:uid="{D84BA66D-9D56-4D0E-9AEB-FD2628640E82}"/>
    <cellStyle name="style1621270048189" xfId="46710" xr:uid="{7B25EA3F-9D2F-4285-A5B7-C4A991C706E7}"/>
    <cellStyle name="style1621270048221" xfId="46711" xr:uid="{C52BF06F-76CE-4C9D-9792-5D8EC56EA03D}"/>
    <cellStyle name="style1621270048258" xfId="46701" xr:uid="{1BF82250-2713-403F-8890-005874183D8D}"/>
    <cellStyle name="style1621270048274" xfId="46702" xr:uid="{8A48989A-B958-4B40-9693-F30318B0DA07}"/>
    <cellStyle name="style1621270048305" xfId="46700" xr:uid="{07FD42AF-E53D-425F-9B0C-3368B0B834ED}"/>
    <cellStyle name="style1621270048321" xfId="46703" xr:uid="{33F18437-2E22-48AF-A1A0-39161412EBA7}"/>
    <cellStyle name="style1621270048336" xfId="46712" xr:uid="{633BB53C-E692-4F1F-A0E9-6726DF865021}"/>
    <cellStyle name="style1621270048359" xfId="46713" xr:uid="{C3E530A0-6FE1-4165-948E-EC7AA4A1672F}"/>
    <cellStyle name="style1621270048390" xfId="46714" xr:uid="{47CDB68E-3D9B-4F79-A1F7-BD407585C3F6}"/>
    <cellStyle name="style1621270048405" xfId="46715" xr:uid="{EF019266-8A92-41E5-AA2E-4262468E2735}"/>
    <cellStyle name="style1621270048437" xfId="46722" xr:uid="{9AE7229A-B54F-4728-9076-B83F1A6812A9}"/>
    <cellStyle name="style1621270048459" xfId="46734" xr:uid="{7A301932-B299-4A4D-91D6-24DEFDFC900A}"/>
    <cellStyle name="style1621270048475" xfId="46723" xr:uid="{4EA9AAFA-81A2-41C7-B138-F2BCC3291E62}"/>
    <cellStyle name="style1621270048490" xfId="46735" xr:uid="{B00B6E25-C4DE-4C58-BE87-438104A9659B}"/>
    <cellStyle name="style1621270048521" xfId="46746" xr:uid="{96944CED-D531-4D6E-8536-0CD9D854A0CC}"/>
    <cellStyle name="style1621270048537" xfId="46747" xr:uid="{BC23D4F2-A265-423A-96CA-FE335BB03FC5}"/>
    <cellStyle name="style1621270048559" xfId="46724" xr:uid="{4801CAA6-BCE9-42C0-81C6-8F6041BBC412}"/>
    <cellStyle name="style1621270048575" xfId="46725" xr:uid="{E13B4727-B802-4C6F-B48F-8DB8089C456F}"/>
    <cellStyle name="style1621270048606" xfId="46726" xr:uid="{8F99A8A1-672B-4EE4-B4EB-7D4C9D82FBFA}"/>
    <cellStyle name="style1621270048622" xfId="46727" xr:uid="{AA2BB721-8D3A-4E6D-8DA1-648BA9D6B2BE}"/>
    <cellStyle name="style1621270048637" xfId="46736" xr:uid="{2CF23F17-3529-4571-94F4-80E1EB957952}"/>
    <cellStyle name="style1621270048660" xfId="46737" xr:uid="{D673E1F5-AFB4-4053-BA5C-412A09862DCD}"/>
    <cellStyle name="style1621270048675" xfId="46738" xr:uid="{F6AA292C-3C15-4548-AACF-07932E6D929C}"/>
    <cellStyle name="style1621270048706" xfId="46739" xr:uid="{906811F1-7650-46B2-8F81-90A34C00A21F}"/>
    <cellStyle name="style1621270048753" xfId="46748" xr:uid="{4CC8870C-EC47-4169-B0F9-71554AA27CBE}"/>
    <cellStyle name="style1621270048775" xfId="46749" xr:uid="{0028FFB2-9A10-4BD9-AA16-8B5140AB055A}"/>
    <cellStyle name="style1621270048791" xfId="46750" xr:uid="{9BEFF9C5-19F9-4EF7-BDEC-342B3925E63B}"/>
    <cellStyle name="style1621270048807" xfId="46751" xr:uid="{7BB97141-10ED-4C85-BF37-1AB80810792E}"/>
    <cellStyle name="style1621270049624" xfId="46644" xr:uid="{EA8064F1-D649-4559-B5ED-3E7F24AF0F5E}"/>
    <cellStyle name="style1621270049656" xfId="46645" xr:uid="{F6EC1FD2-D987-4C79-90A3-CCB9497DDF29}"/>
    <cellStyle name="style1621270049678" xfId="46656" xr:uid="{D87870AF-A8D4-4F0C-B919-84F658CA0F76}"/>
    <cellStyle name="style1621270049694" xfId="46657" xr:uid="{CE640CF4-32F2-4318-A0F6-E312F2FDAA55}"/>
    <cellStyle name="style1621270049740" xfId="46647" xr:uid="{46F6F41D-DB58-4740-812E-70FB8ADA75A2}"/>
    <cellStyle name="style1621270049756" xfId="46648" xr:uid="{53F41E41-F137-4E0A-8CA9-6065FE679543}"/>
    <cellStyle name="style1621270049778" xfId="46646" xr:uid="{CF5E65B1-FE84-4E9B-8F31-E578FFA35B69}"/>
    <cellStyle name="style1621270049794" xfId="46649" xr:uid="{C6AB17CE-A000-41E4-8051-062367C6F1B6}"/>
    <cellStyle name="style1621270049825" xfId="46658" xr:uid="{21F8EC31-A8FF-46B3-BF46-B86E5498D136}"/>
    <cellStyle name="style1621270049841" xfId="46659" xr:uid="{3A90BFF1-50C9-4715-B7AE-F1BDD1B1954C}"/>
    <cellStyle name="style1621270049863" xfId="46660" xr:uid="{D4266124-EDFF-4693-81A0-F5297FF3F185}"/>
    <cellStyle name="style1621270049879" xfId="46661" xr:uid="{3A5F138B-839B-416C-B5A8-9B6940FF9838}"/>
    <cellStyle name="style1621270049910" xfId="46668" xr:uid="{D317DB82-9908-4C7D-A92A-04CAAE79BB31}"/>
    <cellStyle name="style1621270049925" xfId="46680" xr:uid="{0285A556-8ACE-4507-B3B0-99278BEBF213}"/>
    <cellStyle name="style1621270049941" xfId="46669" xr:uid="{8A0AAD7E-61B8-4270-968A-1B33DC4EC396}"/>
    <cellStyle name="style1621270049963" xfId="46681" xr:uid="{9D61B181-683C-4FE2-8C15-D604F89B034D}"/>
    <cellStyle name="style1621270049994" xfId="46692" xr:uid="{6D856E90-D8F4-4503-A76B-5403B4DC6116}"/>
    <cellStyle name="style1621270050010" xfId="46693" xr:uid="{63B14966-6AD8-48F3-BF59-51D426110E7B}"/>
    <cellStyle name="style1621270050026" xfId="46670" xr:uid="{D81033F5-D802-4BC7-A4FA-047CF93A610A}"/>
    <cellStyle name="style1621270050057" xfId="46671" xr:uid="{F3518631-04D3-4F53-BC29-B72D9C852C32}"/>
    <cellStyle name="style1621270050063" xfId="46672" xr:uid="{78CFB7CC-599C-43BD-978F-3BE52A19005B}"/>
    <cellStyle name="style1621270050095" xfId="46673" xr:uid="{A819D320-6FD4-46A7-B5E7-3628D824AD76}"/>
    <cellStyle name="style1621270050110" xfId="46682" xr:uid="{BF85D1BF-2341-40F2-84F1-9C31482BB75C}"/>
    <cellStyle name="style1621270050126" xfId="46683" xr:uid="{B95C6F64-936E-4B35-AA23-2EE9098ABAED}"/>
    <cellStyle name="style1621270050157" xfId="46684" xr:uid="{BB0D2462-0980-46C1-94F1-E38641571C42}"/>
    <cellStyle name="style1621270050179" xfId="46685" xr:uid="{97EAFEA0-60ED-4075-A37D-D0C2F28E8D99}"/>
    <cellStyle name="style1621270050195" xfId="46694" xr:uid="{B153D7FA-3619-4DDF-85B5-82237F731674}"/>
    <cellStyle name="style1621270050226" xfId="46695" xr:uid="{257CDC99-9E85-475C-83CC-494BC7FD2C94}"/>
    <cellStyle name="style1621270050242" xfId="46696" xr:uid="{EE0CFF96-E09F-4917-BEA3-B2C85BB10F7E}"/>
    <cellStyle name="style1621270050264" xfId="46697" xr:uid="{14691283-0FE0-49A0-9EB6-F24DD773DD39}"/>
    <cellStyle name="style1621270051298" xfId="46704" xr:uid="{BB3ECEFA-3373-43E8-8F82-148A8BB4A2FC}"/>
    <cellStyle name="style1621270051329" xfId="46705" xr:uid="{F5F7C0E0-6250-4008-AA0B-FE3C66DC82AE}"/>
    <cellStyle name="style1621270051345" xfId="46716" xr:uid="{3980BFC8-67D3-4261-A473-CF1A0BDB5D30}"/>
    <cellStyle name="style1621270051367" xfId="46717" xr:uid="{68D52D6E-F1C4-4EE8-9E45-9806FC3C33FB}"/>
    <cellStyle name="style1621270051398" xfId="46707" xr:uid="{B707A4A0-97BE-4B33-A34A-84A128B68120}"/>
    <cellStyle name="style1621270051429" xfId="46708" xr:uid="{10FD306C-7637-4D7E-B8F5-F428E2AD96BE}"/>
    <cellStyle name="style1621270051445" xfId="46706" xr:uid="{7075A5FA-026C-43AC-8925-C11F0BD66F83}"/>
    <cellStyle name="style1621270051467" xfId="46709" xr:uid="{7B41C581-3BEE-4167-96D4-A1C4851FA8EA}"/>
    <cellStyle name="style1621270051483" xfId="46718" xr:uid="{C5DD08D1-95AE-4E85-9355-1A002D554B6A}"/>
    <cellStyle name="style1621270051514" xfId="46719" xr:uid="{C2A30EB9-921F-4F80-9F46-32ABF1A2B776}"/>
    <cellStyle name="style1621270051530" xfId="46720" xr:uid="{008A46F5-056E-4207-BEA0-FD047C145BBB}"/>
    <cellStyle name="style1621270051560" xfId="46721" xr:uid="{BA90F25A-3205-4CB6-9915-F8C71822978B}"/>
    <cellStyle name="style1621270051567" xfId="46728" xr:uid="{F2C8FB53-4C42-4797-91E4-8EA6C0ACEFC3}"/>
    <cellStyle name="style1621270051599" xfId="46740" xr:uid="{2ECC638A-CD73-4133-B137-21693FF643C6}"/>
    <cellStyle name="style1621270051614" xfId="46729" xr:uid="{666B01A3-BF83-48D5-807C-90CEBD1DE539}"/>
    <cellStyle name="style1621270051630" xfId="46741" xr:uid="{F8B13239-DAB5-4A37-A810-61EBC5D148B6}"/>
    <cellStyle name="style1621270051661" xfId="46752" xr:uid="{83F1B79A-9194-4A4D-9DD0-C48E1A9B27CB}"/>
    <cellStyle name="style1621270051683" xfId="46753" xr:uid="{E84A1325-608F-419B-9E34-B85013E766C8}"/>
    <cellStyle name="style1621270051699" xfId="46730" xr:uid="{A2827881-84A3-47CC-A5DB-7753B1887D13}"/>
    <cellStyle name="style1621270051715" xfId="46731" xr:uid="{B15BEE7F-785C-4286-B070-1E9248FF3701}"/>
    <cellStyle name="style1621270051746" xfId="46732" xr:uid="{F17985C7-F26F-455D-87F6-556C7C8E7483}"/>
    <cellStyle name="style1621270051768" xfId="46733" xr:uid="{604B3EA4-6178-46B1-9B60-6597E23ED4CD}"/>
    <cellStyle name="style1621270051784" xfId="46742" xr:uid="{4CA9994E-31DF-4501-8578-D13103C67EE6}"/>
    <cellStyle name="style1621270051799" xfId="46743" xr:uid="{027DC6C2-1CC4-432B-AD90-47A64EABCFFF}"/>
    <cellStyle name="style1621270051830" xfId="46744" xr:uid="{428819A0-2339-4009-9C1D-E853284195D6}"/>
    <cellStyle name="style1621270051846" xfId="46745" xr:uid="{E0C7D39B-562B-4E93-B63A-0DDEAA4487C3}"/>
    <cellStyle name="style1621270051900" xfId="46754" xr:uid="{D8A265F4-6887-444A-8331-988CD70B3B46}"/>
    <cellStyle name="style1621270051915" xfId="46755" xr:uid="{6EA58F46-0D21-4FA4-8C3F-3D9861A768D9}"/>
    <cellStyle name="style1621270051931" xfId="46756" xr:uid="{E823471F-3F06-432F-BC3E-4CD0C1F2DD69}"/>
    <cellStyle name="style1621270051962" xfId="46757" xr:uid="{DACBC0B7-4034-483E-995B-7D5BF779B988}"/>
    <cellStyle name="style1621270053218" xfId="46758" xr:uid="{D0709936-C237-40D9-BDBA-42CF05C5C0F0}"/>
    <cellStyle name="style1621270053234" xfId="46759" xr:uid="{7EE080DA-7BE4-45B6-8BDA-3D5D0F17B939}"/>
    <cellStyle name="style1621270053250" xfId="46770" xr:uid="{EEB2C40F-9AF6-46C0-8779-3CBCE89E90FA}"/>
    <cellStyle name="style1621270053272" xfId="46771" xr:uid="{8965212D-A027-4BF9-B3C4-EE909CC6A4F2}"/>
    <cellStyle name="style1621270053319" xfId="46761" xr:uid="{228BD981-8FE0-47BC-8F71-703612F4D336}"/>
    <cellStyle name="style1621270053334" xfId="46762" xr:uid="{95BB8399-CCA9-467D-9C66-9710E00A5FF5}"/>
    <cellStyle name="style1621270053365" xfId="46760" xr:uid="{E6DE3234-5FDD-4BAE-91BA-7C1E1CB1531D}"/>
    <cellStyle name="style1621270053388" xfId="46763" xr:uid="{BBC9DBBB-B2D0-4378-B708-86A513BC4259}"/>
    <cellStyle name="style1621270053403" xfId="46772" xr:uid="{FD643F37-B2FA-4DF0-9336-721ED01322AD}"/>
    <cellStyle name="style1621270053419" xfId="46773" xr:uid="{69443556-01C6-4B52-B3CF-8BC8C9B2A690}"/>
    <cellStyle name="style1621270053450" xfId="46774" xr:uid="{F46E54A7-543D-47F6-A2AC-B0A11EFA96C4}"/>
    <cellStyle name="style1621270053472" xfId="46775" xr:uid="{2EBC0A33-0700-4461-BE22-4D6C1D5D9BE8}"/>
    <cellStyle name="style1621270053488" xfId="46782" xr:uid="{68D6F71F-C8C6-48D0-84D7-B0B540A8EE07}"/>
    <cellStyle name="style1621270053504" xfId="46794" xr:uid="{D0D9019D-E4A3-4AE0-B893-2361288A6DA4}"/>
    <cellStyle name="style1621270053535" xfId="46783" xr:uid="{656A6A6E-071A-4D7A-8A44-5FA108E04B5A}"/>
    <cellStyle name="style1621270053550" xfId="46795" xr:uid="{FD4F911B-A4A9-4BA7-80B5-D3183954E3F2}"/>
    <cellStyle name="style1621270053573" xfId="46806" xr:uid="{C2E2245F-197E-46A6-849D-19BB895BA529}"/>
    <cellStyle name="style1621270053588" xfId="46807" xr:uid="{48B63E95-1561-4961-A4C5-6F0BAAEACCEA}"/>
    <cellStyle name="style1621270053619" xfId="46784" xr:uid="{D53A4C33-7159-4FA5-8312-2F3168D990A1}"/>
    <cellStyle name="style1621270053635" xfId="46785" xr:uid="{F3F44841-47A6-49E8-8245-11D1AEC519C3}"/>
    <cellStyle name="style1621270053651" xfId="46786" xr:uid="{6E2F6C8D-D25D-49C3-966F-82BBB552499D}"/>
    <cellStyle name="style1621270053673" xfId="46787" xr:uid="{3AB35D19-851C-4E73-AD9D-2D26082C49F5}"/>
    <cellStyle name="style1621270053704" xfId="46796" xr:uid="{5E174F71-81E8-415B-8188-8CA398ECCB55}"/>
    <cellStyle name="style1621270053720" xfId="46797" xr:uid="{1E63E9F5-4D43-4AB7-BB5C-24638BAB8E87}"/>
    <cellStyle name="style1621270053735" xfId="46798" xr:uid="{D8AAFC23-D9A0-4F7C-8030-31AF51F0EEF7}"/>
    <cellStyle name="style1621270053767" xfId="46799" xr:uid="{AAC655DF-6C15-46E5-93A1-7E74D13884C0}"/>
    <cellStyle name="style1621270053789" xfId="46808" xr:uid="{A0A09EB1-440D-4428-A8AF-F714EBD63FEC}"/>
    <cellStyle name="style1621270053804" xfId="46809" xr:uid="{CAAF984A-1654-4206-B87D-EB77CBC829B4}"/>
    <cellStyle name="style1621270053836" xfId="46810" xr:uid="{037C4659-76EC-4608-B3A9-DBB7FA314C0D}"/>
    <cellStyle name="style1621270053851" xfId="46811" xr:uid="{B2DC94D5-D3BC-4A78-96E8-DD964114D94D}"/>
    <cellStyle name="style1621270054675" xfId="46764" xr:uid="{278AE4D4-C18D-4C8C-AB24-71FBC548EA9A}"/>
    <cellStyle name="style1621270054706" xfId="46765" xr:uid="{AD9E61AD-73A3-475B-AEF2-E707023AD8E3}"/>
    <cellStyle name="style1621270054722" xfId="46776" xr:uid="{F94D69EE-A0D9-49CC-A1A6-1234CAC4FAF9}"/>
    <cellStyle name="style1621270054753" xfId="46777" xr:uid="{40A1B818-4297-4A72-B2C8-35C3120C3B12}"/>
    <cellStyle name="style1621270054791" xfId="46767" xr:uid="{FEBE92ED-9BB5-4A89-AA6F-8958028AE680}"/>
    <cellStyle name="style1621270054806" xfId="46768" xr:uid="{92219F3E-99E1-4612-AADD-34C760D60C51}"/>
    <cellStyle name="style1621270054822" xfId="46766" xr:uid="{8DFBE6FF-FE29-4616-BBF8-5A547BE7CBF4}"/>
    <cellStyle name="style1621270054853" xfId="46769" xr:uid="{B87590A2-8B59-436E-A2D5-A46F3E62EA31}"/>
    <cellStyle name="style1621270054875" xfId="46778" xr:uid="{C5CC2B7E-AA8D-4169-ADCA-2908062AB4A7}"/>
    <cellStyle name="style1621270054891" xfId="46779" xr:uid="{F42AAAC8-71E8-4FAC-AF08-DA999ECC4197}"/>
    <cellStyle name="style1621270054907" xfId="46780" xr:uid="{EF26A18A-F633-469F-B4AF-81071381C001}"/>
    <cellStyle name="style1621270054940" xfId="46781" xr:uid="{1B4D4ED2-5F0F-4571-A52F-254FFCDABF4B}"/>
    <cellStyle name="style1621270054958" xfId="46788" xr:uid="{EF1A653D-F9BD-4446-BA1F-87B8983091E2}"/>
    <cellStyle name="style1621270054976" xfId="46800" xr:uid="{F4BD2038-4B57-470E-AF27-20E0026FE01A}"/>
    <cellStyle name="style1621270054991" xfId="46789" xr:uid="{96E53777-4C6A-470E-98B6-125A3BD77E87}"/>
    <cellStyle name="style1621270055022" xfId="46801" xr:uid="{5B64E38C-E3D5-4688-B7B6-EA46A13140AA}"/>
    <cellStyle name="style1621270055038" xfId="46812" xr:uid="{0B0A3914-0DBB-4B5B-A9B8-5A16260F5170}"/>
    <cellStyle name="style1621270055054" xfId="46813" xr:uid="{4A3618E2-1428-4D48-988A-59A1E40B7C70}"/>
    <cellStyle name="style1621270055076" xfId="46790" xr:uid="{803E3EB8-1DC7-4782-A4A5-025DA6ABA6D7}"/>
    <cellStyle name="style1621270055107" xfId="46791" xr:uid="{F47D351D-90E5-4966-AA80-2D11C9C19CBF}"/>
    <cellStyle name="style1621270055123" xfId="46792" xr:uid="{46331037-DB67-4F7D-8775-788C9A2BD013}"/>
    <cellStyle name="style1621270055138" xfId="46793" xr:uid="{B9A771E9-AB72-48DF-A9CE-5E15C9D61A31}"/>
    <cellStyle name="style1621270055170" xfId="46802" xr:uid="{1ED3525F-31DB-4B5D-807E-57F42A791CA3}"/>
    <cellStyle name="style1621270055192" xfId="46803" xr:uid="{F969F22E-3606-4520-A86F-33398B5E73C6}"/>
    <cellStyle name="style1621270055207" xfId="46804" xr:uid="{A34EC44E-3415-45B5-A68C-ED5A0A942BED}"/>
    <cellStyle name="style1621270055223" xfId="46805" xr:uid="{25264A03-EACA-442C-A05B-A49B192975E8}"/>
    <cellStyle name="style1621270055254" xfId="46814" xr:uid="{0DD4EA81-2380-4C3F-88BC-AC360032F723}"/>
    <cellStyle name="style1621270055276" xfId="46815" xr:uid="{ED2C2671-15E3-4F6D-A24D-E9A1EBF7DDF5}"/>
    <cellStyle name="style1621270055292" xfId="46816" xr:uid="{AD36F036-6294-4A08-BA44-55AD6E290452}"/>
    <cellStyle name="style1621270055323" xfId="46817" xr:uid="{7B3A5385-F350-473E-B9A1-D66D7AE8CF5A}"/>
    <cellStyle name="style1621270056780" xfId="46964" xr:uid="{8D366064-98E6-41C3-9C3F-0A18C2FB1A85}"/>
    <cellStyle name="style1621270056796" xfId="46965" xr:uid="{87783726-1764-42A0-B3EA-6500D1AC35B5}"/>
    <cellStyle name="style1621270056811" xfId="46963" xr:uid="{C94A03A4-2323-4031-A78D-846215919028}"/>
    <cellStyle name="style1621270056842" xfId="46966" xr:uid="{2780D6BD-580B-4C13-A6AE-7323C11148C8}"/>
    <cellStyle name="style1621270056858" xfId="46967" xr:uid="{D2F6BD37-8E22-4BC2-834C-4590E2783C63}"/>
    <cellStyle name="style1621270056880" xfId="46968" xr:uid="{A9EC170B-0226-428C-935D-4A1CE196690C}"/>
    <cellStyle name="style1621270056896" xfId="46969" xr:uid="{084FB691-98A4-4E41-8BF9-1D9EE5345288}"/>
    <cellStyle name="style1621270056927" xfId="46970" xr:uid="{4957A9FB-B3E3-4E2F-B3DA-94F5913EB057}"/>
    <cellStyle name="style1621270056943" xfId="46972" xr:uid="{F4C7B56B-3931-41F3-B548-9BDF101A2B87}"/>
    <cellStyle name="style1621270056958" xfId="46973" xr:uid="{2D97BEA4-1C95-47E5-840E-C8AD29F60626}"/>
    <cellStyle name="style1621270056981" xfId="46975" xr:uid="{3F1E14DE-011E-43A3-AC48-5006480CD22E}"/>
    <cellStyle name="style1621270057012" xfId="46976" xr:uid="{CB9BE30D-22C2-43F1-8E92-7DED3438E72C}"/>
    <cellStyle name="style1621270057027" xfId="46971" xr:uid="{43B295A6-7CE2-4E45-9467-4B7FF490841A}"/>
    <cellStyle name="style1621270057043" xfId="46974" xr:uid="{D6FA1456-0C6E-41E4-95E3-DB673973A0E5}"/>
    <cellStyle name="style1621270057074" xfId="46977" xr:uid="{32F31199-914C-4174-BE50-2209DD2C60E7}"/>
    <cellStyle name="style1621270057112" xfId="46979" xr:uid="{B01F66FD-3F19-4A0F-A76F-DF19DE45BAF2}"/>
    <cellStyle name="style1621270057128" xfId="46980" xr:uid="{74152127-C890-4E1A-A944-CA86BAC129A2}"/>
    <cellStyle name="style1621270057161" xfId="46978" xr:uid="{80AC9DB9-A2A7-4044-8D75-E0263F31A804}"/>
    <cellStyle name="style1621270058198" xfId="46818" xr:uid="{5223561C-D368-4462-BA49-44CD6C98D090}"/>
    <cellStyle name="style1621270058213" xfId="46819" xr:uid="{BFBDE3AC-E13F-4F3C-8638-5F523776CB15}"/>
    <cellStyle name="style1621270058245" xfId="46830" xr:uid="{8975C902-554F-4F46-AAEA-94B5B48CB206}"/>
    <cellStyle name="style1621270058260" xfId="46831" xr:uid="{333F5BAB-2717-4252-9598-F9D2D572CF5B}"/>
    <cellStyle name="style1621270058298" xfId="46821" xr:uid="{FD7C54EA-0BB2-4A36-9F9E-ACC420A971B2}"/>
    <cellStyle name="style1621270058329" xfId="46822" xr:uid="{D0BA99A7-7F66-4190-887C-F73524DA585F}"/>
    <cellStyle name="style1621270058345" xfId="46820" xr:uid="{7380A6DA-3D72-4926-BAF1-E24BB49D2B89}"/>
    <cellStyle name="style1621270058361" xfId="46823" xr:uid="{69FA776A-F927-438D-A4C9-956242D1C80C}"/>
    <cellStyle name="style1621270058383" xfId="46832" xr:uid="{3EE246FA-FF46-4598-9B35-CD754C76D0B4}"/>
    <cellStyle name="style1621270058414" xfId="46833" xr:uid="{FEA9EAA4-C469-4194-ADD7-BCF4067DD6F7}"/>
    <cellStyle name="style1621270058430" xfId="46834" xr:uid="{DFE7397F-81B9-4313-B7DA-5E32BA0D2A45}"/>
    <cellStyle name="style1621270058445" xfId="46835" xr:uid="{484DBD8C-3DCC-4438-A8A1-72AC4FA24DC5}"/>
    <cellStyle name="style1621270058476" xfId="46842" xr:uid="{E4D67259-5C0B-48A3-A92C-50A563EDFD35}"/>
    <cellStyle name="style1621270058499" xfId="46854" xr:uid="{9D23770C-65B4-4ABF-B59B-630D14BF71F2}"/>
    <cellStyle name="style1621270058514" xfId="46843" xr:uid="{C8D5D6E1-E00F-41BC-8D0D-6C96344134CF}"/>
    <cellStyle name="style1621270058530" xfId="46855" xr:uid="{E77FF1AA-D265-4049-ACA2-0AB951A06BB9}"/>
    <cellStyle name="style1621270058564" xfId="46866" xr:uid="{9E13B180-E706-415C-AE88-9F093A9A068F}"/>
    <cellStyle name="style1621270058583" xfId="46867" xr:uid="{68E1E6C6-5DD1-425C-92E1-28A42022E9E1}"/>
    <cellStyle name="style1621270058599" xfId="46844" xr:uid="{032E1514-9B38-46DF-8D7D-3798DA891D8F}"/>
    <cellStyle name="style1621270058630" xfId="46845" xr:uid="{A313D8B0-941C-4086-8D4E-0788887C6931}"/>
    <cellStyle name="style1621270058646" xfId="46846" xr:uid="{AF33FA7A-7953-4546-97E7-401161573040}"/>
    <cellStyle name="style1621270058661" xfId="46847" xr:uid="{55DDB61E-15C0-4C0D-AF21-55B58B764BD2}"/>
    <cellStyle name="style1621270058684" xfId="46856" xr:uid="{061D8F3F-F8E8-4A16-91BA-7E42F5995BC6}"/>
    <cellStyle name="style1621270058699" xfId="46857" xr:uid="{97BB61CA-C212-4F22-BEEF-BEB1F22A5BF9}"/>
    <cellStyle name="style1621270058730" xfId="46858" xr:uid="{E2573049-D711-4A6E-9B1C-AB599B435BD9}"/>
    <cellStyle name="style1621270058746" xfId="46859" xr:uid="{AE2EB85D-284E-4C1C-A51E-8EC8C20FB18D}"/>
    <cellStyle name="style1621270058784" xfId="46868" xr:uid="{361EFC37-ED34-45A0-8BAA-B96C7FC91157}"/>
    <cellStyle name="style1621270058799" xfId="46869" xr:uid="{172030CE-680F-469C-B0A0-59A0FA97DB7D}"/>
    <cellStyle name="style1621270058815" xfId="46870" xr:uid="{08E31F50-38F9-4154-B94D-69AEF88AE841}"/>
    <cellStyle name="style1621270058846" xfId="46871" xr:uid="{EEC9A1FF-2F8B-4967-B0B9-A0FE698E3E58}"/>
    <cellStyle name="style1621270059802" xfId="46824" xr:uid="{A31DB917-9F95-4688-B66B-8A910BE81057}"/>
    <cellStyle name="style1621270059817" xfId="46825" xr:uid="{FF5525D1-8964-45B6-A198-DA7A1C4835DD}"/>
    <cellStyle name="style1621270059849" xfId="46836" xr:uid="{521E22BD-8850-4658-AA28-8946C3C1E747}"/>
    <cellStyle name="style1621270059864" xfId="46837" xr:uid="{E17AB159-E85C-427F-AA19-A245E803D931}"/>
    <cellStyle name="style1621270059902" xfId="46827" xr:uid="{91C4BBFB-BD51-4F9A-84D8-DED0C673E7B5}"/>
    <cellStyle name="style1621270059933" xfId="46828" xr:uid="{248681E0-8D32-43EE-AEAB-7A011CED2088}"/>
    <cellStyle name="style1621270059949" xfId="46826" xr:uid="{5301F4BB-B899-4254-8BAE-5EBB8C25193B}"/>
    <cellStyle name="style1621270059965" xfId="46829" xr:uid="{C11740AB-E832-4B8E-A84F-2BE7F464E128}"/>
    <cellStyle name="style1621270059987" xfId="46838" xr:uid="{E7B5EE7F-F8BD-42A4-8291-C4E8A8FAC70D}"/>
    <cellStyle name="style1621270060018" xfId="46839" xr:uid="{09107CEC-7DE4-4368-9684-19FF729DF27C}"/>
    <cellStyle name="style1621270060034" xfId="46840" xr:uid="{4D7E8BB9-D0FF-4888-A969-9CAA37221681}"/>
    <cellStyle name="style1621270060049" xfId="46841" xr:uid="{209D4887-09E4-4B5C-BAC4-40EE1B2AC1EC}"/>
    <cellStyle name="style1621270060081" xfId="46848" xr:uid="{384EF374-7B59-448A-AC88-65295BC0358E}"/>
    <cellStyle name="style1621270060103" xfId="46860" xr:uid="{5B068184-7528-4FCF-95B2-A210B1900A73}"/>
    <cellStyle name="style1621270060118" xfId="46849" xr:uid="{2C6F1DD4-4752-4EC6-AEF3-D69762BA11C7}"/>
    <cellStyle name="style1621270060134" xfId="46861" xr:uid="{69115924-87C7-441B-B15B-6665DAABC045}"/>
    <cellStyle name="style1621270060165" xfId="46872" xr:uid="{535DA511-A0D3-42CA-A43A-48F58842BC0C}"/>
    <cellStyle name="style1621270060187" xfId="46873" xr:uid="{C5056446-23C7-4D1E-9DAE-59A84D0F1F69}"/>
    <cellStyle name="style1621270060203" xfId="46850" xr:uid="{2522FBD7-C57E-4944-8615-C16CB8E29B63}"/>
    <cellStyle name="style1621270060219" xfId="46851" xr:uid="{93C9308C-B02C-4A6E-A4C4-8E5EA1A90BE5}"/>
    <cellStyle name="style1621270060250" xfId="46852" xr:uid="{A704072F-6D76-4965-871E-56B7616A906F}"/>
    <cellStyle name="style1621270060265" xfId="46853" xr:uid="{68E697BA-D959-4D51-83D0-EC6369DE382A}"/>
    <cellStyle name="style1621270060288" xfId="46862" xr:uid="{8596F814-FE95-4D18-B377-299488F7665A}"/>
    <cellStyle name="style1621270060303" xfId="46863" xr:uid="{D2AA1784-146D-4B6D-B3F9-8F45C21026F1}"/>
    <cellStyle name="style1621270060335" xfId="46864" xr:uid="{3766728E-5403-4F70-AB2B-D79D866C1AE7}"/>
    <cellStyle name="style1621270060350" xfId="46865" xr:uid="{5F9EA377-4CF5-4EB4-BD5C-8DE18453493B}"/>
    <cellStyle name="style1621270060388" xfId="46874" xr:uid="{07EC98DA-85C5-4F3B-B9DC-6575D255710D}"/>
    <cellStyle name="style1621270060404" xfId="46875" xr:uid="{E5809651-A3CC-4BDE-815E-59DD4FE4831A}"/>
    <cellStyle name="style1621270060419" xfId="46876" xr:uid="{FBE89158-3E2A-474F-8265-211CAA0E7AF2}"/>
    <cellStyle name="style1621270060450" xfId="46877" xr:uid="{FDB4625B-C5F6-43C8-A0B9-EEF7BA0DF18D}"/>
    <cellStyle name="text heading" xfId="34382" xr:uid="{00000000-0005-0000-0000-000018000000}"/>
    <cellStyle name="third level head" xfId="34383" xr:uid="{00000000-0005-0000-0000-000019000000}"/>
    <cellStyle name="use of" xfId="34384" xr:uid="{00000000-0005-0000-0000-00001A000000}"/>
  </cellStyles>
  <dxfs count="7">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1">
                  <c:v>2005</c:v>
                </c:pt>
                <c:pt idx="2">
                  <c:v>2009</c:v>
                </c:pt>
                <c:pt idx="3">
                  <c:v>2012</c:v>
                </c:pt>
                <c:pt idx="4">
                  <c:v>2015</c:v>
                </c:pt>
              </c:numCache>
            </c:numRef>
          </c:xVal>
          <c:yVal>
            <c:numRef>
              <c:f>Water!$AB$105:$AB$116</c:f>
              <c:numCache>
                <c:formatCode>0.0</c:formatCode>
                <c:ptCount val="12"/>
                <c:pt idx="0">
                  <c:v>5.3757829866434098E-2</c:v>
                </c:pt>
                <c:pt idx="1">
                  <c:v>0</c:v>
                </c:pt>
                <c:pt idx="2">
                  <c:v>6.5945742485160191E-2</c:v>
                </c:pt>
                <c:pt idx="3">
                  <c:v>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1">
                  <c:v>2005</c:v>
                </c:pt>
                <c:pt idx="2">
                  <c:v>2009</c:v>
                </c:pt>
                <c:pt idx="3">
                  <c:v>2012</c:v>
                </c:pt>
                <c:pt idx="4">
                  <c:v>2015</c:v>
                </c:pt>
              </c:numCache>
            </c:numRef>
          </c:xVal>
          <c:yVal>
            <c:numRef>
              <c:f>Water!$W$105:$W$116</c:f>
              <c:numCache>
                <c:formatCode>0.0</c:formatCode>
                <c:ptCount val="12"/>
                <c:pt idx="0">
                  <c:v>0</c:v>
                </c:pt>
                <c:pt idx="1">
                  <c:v>0.42212235336497106</c:v>
                </c:pt>
                <c:pt idx="2">
                  <c:v>0.28202688594185044</c:v>
                </c:pt>
                <c:pt idx="3">
                  <c:v>0.1</c:v>
                </c:pt>
                <c:pt idx="4">
                  <c:v>3.7179682508836492E-2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1">
                  <c:v>2005</c:v>
                </c:pt>
                <c:pt idx="2">
                  <c:v>2009</c:v>
                </c:pt>
                <c:pt idx="3">
                  <c:v>2012</c:v>
                </c:pt>
                <c:pt idx="4">
                  <c:v>2015</c:v>
                </c:pt>
              </c:numCache>
            </c:numRef>
          </c:xVal>
          <c:yVal>
            <c:numRef>
              <c:f>Water!$R$105:$R$116</c:f>
              <c:numCache>
                <c:formatCode>0.0</c:formatCode>
                <c:ptCount val="12"/>
                <c:pt idx="0">
                  <c:v>0</c:v>
                </c:pt>
                <c:pt idx="1">
                  <c:v>5.6464815733382077</c:v>
                </c:pt>
                <c:pt idx="2">
                  <c:v>0.39658732595132223</c:v>
                </c:pt>
                <c:pt idx="3">
                  <c:v>0.8</c:v>
                </c:pt>
                <c:pt idx="4">
                  <c:v>0.47418624818393812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1">
                  <c:v>2005</c:v>
                </c:pt>
                <c:pt idx="2">
                  <c:v>2009</c:v>
                </c:pt>
                <c:pt idx="3">
                  <c:v>2012</c:v>
                </c:pt>
                <c:pt idx="4">
                  <c:v>2015</c:v>
                </c:pt>
              </c:numCache>
            </c:numRef>
          </c:xVal>
          <c:yVal>
            <c:numRef>
              <c:f>Water!$M$105:$M$116</c:f>
              <c:numCache>
                <c:formatCode>0.0</c:formatCode>
                <c:ptCount val="12"/>
                <c:pt idx="0">
                  <c:v>0</c:v>
                </c:pt>
                <c:pt idx="1">
                  <c:v>16.90232054454782</c:v>
                </c:pt>
                <c:pt idx="2">
                  <c:v>5.9279024053063836</c:v>
                </c:pt>
                <c:pt idx="3">
                  <c:v>8.6999999999999993</c:v>
                </c:pt>
                <c:pt idx="4">
                  <c:v>6.3657661325261312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1">
                  <c:v>2005</c:v>
                </c:pt>
                <c:pt idx="2">
                  <c:v>2009</c:v>
                </c:pt>
                <c:pt idx="3">
                  <c:v>2012</c:v>
                </c:pt>
                <c:pt idx="4">
                  <c:v>2015</c:v>
                </c:pt>
              </c:numCache>
            </c:numRef>
          </c:xVal>
          <c:yVal>
            <c:numRef>
              <c:f>Water!$H$105:$H$116</c:f>
              <c:numCache>
                <c:formatCode>0.0</c:formatCode>
                <c:ptCount val="12"/>
                <c:pt idx="0">
                  <c:v>4.2656720683178717E-2</c:v>
                </c:pt>
                <c:pt idx="1">
                  <c:v>23.973691196082864</c:v>
                </c:pt>
                <c:pt idx="2">
                  <c:v>27.718773560971826</c:v>
                </c:pt>
                <c:pt idx="3">
                  <c:v>29.4</c:v>
                </c:pt>
                <c:pt idx="4">
                  <c:v>25.016410022539027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1">
                  <c:v>2005</c:v>
                </c:pt>
                <c:pt idx="2">
                  <c:v>2009</c:v>
                </c:pt>
                <c:pt idx="3">
                  <c:v>2012</c:v>
                </c:pt>
                <c:pt idx="4">
                  <c:v>2015</c:v>
                </c:pt>
              </c:numCache>
            </c:numRef>
          </c:xVal>
          <c:yVal>
            <c:numRef>
              <c:f>Water!$X$105:$X$116</c:f>
              <c:numCache>
                <c:formatCode>0.0</c:formatCode>
                <c:ptCount val="12"/>
                <c:pt idx="0">
                  <c:v>70.476722151399798</c:v>
                </c:pt>
                <c:pt idx="1">
                  <c:v>96.059653323836315</c:v>
                </c:pt>
                <c:pt idx="2">
                  <c:v>98.35191709758098</c:v>
                </c:pt>
                <c:pt idx="3">
                  <c:v>96.9</c:v>
                </c:pt>
                <c:pt idx="4">
                  <c:v>96.247592088787925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1">
                  <c:v>2005</c:v>
                </c:pt>
                <c:pt idx="2">
                  <c:v>2009</c:v>
                </c:pt>
                <c:pt idx="3">
                  <c:v>2012</c:v>
                </c:pt>
                <c:pt idx="4">
                  <c:v>2015</c:v>
                </c:pt>
              </c:numCache>
            </c:numRef>
          </c:xVal>
          <c:yVal>
            <c:numRef>
              <c:f>Water!$S$105:$S$116</c:f>
              <c:numCache>
                <c:formatCode>0.0</c:formatCode>
                <c:ptCount val="12"/>
                <c:pt idx="0">
                  <c:v>72.901941184263748</c:v>
                </c:pt>
                <c:pt idx="1">
                  <c:v>92.942088595717379</c:v>
                </c:pt>
                <c:pt idx="2">
                  <c:v>97.055554761375348</c:v>
                </c:pt>
                <c:pt idx="3">
                  <c:v>96.3</c:v>
                </c:pt>
                <c:pt idx="4">
                  <c:v>96.815347436504112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1">
                  <c:v>2005</c:v>
                </c:pt>
                <c:pt idx="2">
                  <c:v>2009</c:v>
                </c:pt>
                <c:pt idx="3">
                  <c:v>2012</c:v>
                </c:pt>
                <c:pt idx="4">
                  <c:v>2015</c:v>
                </c:pt>
              </c:numCache>
            </c:numRef>
          </c:xVal>
          <c:yVal>
            <c:numRef>
              <c:f>Water!$N$105:$N$116</c:f>
              <c:numCache>
                <c:formatCode>0.0</c:formatCode>
                <c:ptCount val="12"/>
                <c:pt idx="0">
                  <c:v>61.016897013334535</c:v>
                </c:pt>
                <c:pt idx="1">
                  <c:v>73.17566416942131</c:v>
                </c:pt>
                <c:pt idx="2">
                  <c:v>93.050927106076287</c:v>
                </c:pt>
                <c:pt idx="3">
                  <c:v>92.8</c:v>
                </c:pt>
                <c:pt idx="4">
                  <c:v>97.774652194616465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1">
                  <c:v>2005</c:v>
                </c:pt>
                <c:pt idx="2">
                  <c:v>2009</c:v>
                </c:pt>
                <c:pt idx="3">
                  <c:v>2012</c:v>
                </c:pt>
                <c:pt idx="4">
                  <c:v>2015</c:v>
                </c:pt>
              </c:numCache>
            </c:numRef>
          </c:xVal>
          <c:yVal>
            <c:numRef>
              <c:f>Water!$I$105:$I$116</c:f>
              <c:numCache>
                <c:formatCode>0.0</c:formatCode>
                <c:ptCount val="12"/>
                <c:pt idx="0">
                  <c:v>59.770274286020296</c:v>
                </c:pt>
                <c:pt idx="1">
                  <c:v>37.302717577597996</c:v>
                </c:pt>
                <c:pt idx="2">
                  <c:v>67.139003092196347</c:v>
                </c:pt>
                <c:pt idx="3">
                  <c:v>66.7</c:v>
                </c:pt>
                <c:pt idx="4">
                  <c:v>85.799947769477129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1">
                  <c:v>2005</c:v>
                </c:pt>
                <c:pt idx="2">
                  <c:v>2009</c:v>
                </c:pt>
                <c:pt idx="3">
                  <c:v>2012</c:v>
                </c:pt>
                <c:pt idx="4">
                  <c:v>2015</c:v>
                </c:pt>
              </c:numCache>
            </c:numRef>
          </c:xVal>
          <c:yVal>
            <c:numRef>
              <c:f>Water!$D$105:$D$116</c:f>
              <c:numCache>
                <c:formatCode>0.0</c:formatCode>
                <c:ptCount val="12"/>
                <c:pt idx="0">
                  <c:v>56.074712518570138</c:v>
                </c:pt>
                <c:pt idx="1">
                  <c:v>29.829477825732699</c:v>
                </c:pt>
                <c:pt idx="2">
                  <c:v>28.317932825500197</c:v>
                </c:pt>
                <c:pt idx="3">
                  <c:v>30.3</c:v>
                </c:pt>
                <c:pt idx="4">
                  <c:v>44.407013358703047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19.076495271733563</c:v>
                </c:pt>
                <c:pt idx="1">
                  <c:v>33.896006891833323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4.6086722546356791</c:v>
                </c:pt>
                <c:pt idx="1">
                  <c:v>8.1889038987577116</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51.081040511225069</c:v>
                </c:pt>
                <c:pt idx="1">
                  <c:v>30.183645625638007</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25.233791962405689</c:v>
                </c:pt>
                <c:pt idx="1">
                  <c:v>27.731443583770954</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25.903357686860446</c:v>
                </c:pt>
                <c:pt idx="1">
                  <c:v>76.741858503062772</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5.9537937062251425</c:v>
                </c:pt>
                <c:pt idx="1">
                  <c:v>17.63884048095132</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51.957182476299522</c:v>
                </c:pt>
                <c:pt idx="1">
                  <c:v>2.394098890926216</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16.185666130614891</c:v>
                </c:pt>
                <c:pt idx="1">
                  <c:v>3.2252021250596954</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62.532893749863604</c:v>
                </c:pt>
                <c:pt idx="1">
                  <c:v>86.288131813838021</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9.9369725404101761</c:v>
                </c:pt>
                <c:pt idx="1">
                  <c:v>13.711868186161977</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22.193358943774911</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5.3367747659513043</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80.654360647181051</c:v>
                </c:pt>
                <c:pt idx="1">
                  <c:v>84.88610130359011</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12.590360747197137</c:v>
                </c:pt>
                <c:pt idx="1">
                  <c:v>13.250946746828802</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6.2513614361285477</c:v>
                </c:pt>
                <c:pt idx="1">
                  <c:v>1.8629519495810882</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0.50391716949326337</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83.87446032373424</c:v>
                </c:pt>
                <c:pt idx="1">
                  <c:v>83.763411616789057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13.081807030350642</c:v>
                </c:pt>
                <c:pt idx="1">
                  <c:v>13.064486886058571</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3.0145040497226461</c:v>
                </c:pt>
                <c:pt idx="1">
                  <c:v>3.1192025903387162</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2.9228596192464096E-2</c:v>
                </c:pt>
                <c:pt idx="1">
                  <c:v>5.2898906813645397E-2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1">
                  <c:v>2005</c:v>
                </c:pt>
                <c:pt idx="2">
                  <c:v>2009</c:v>
                </c:pt>
                <c:pt idx="3">
                  <c:v>2012</c:v>
                </c:pt>
                <c:pt idx="4">
                  <c:v>2015</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1">
                  <c:v>2005</c:v>
                </c:pt>
                <c:pt idx="2">
                  <c:v>2009</c:v>
                </c:pt>
                <c:pt idx="3">
                  <c:v>2012</c:v>
                </c:pt>
                <c:pt idx="4">
                  <c:v>2015</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1">
                  <c:v>2005</c:v>
                </c:pt>
                <c:pt idx="2">
                  <c:v>2009</c:v>
                </c:pt>
                <c:pt idx="3">
                  <c:v>2012</c:v>
                </c:pt>
                <c:pt idx="4">
                  <c:v>2015</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1">
                  <c:v>2005</c:v>
                </c:pt>
                <c:pt idx="2">
                  <c:v>2009</c:v>
                </c:pt>
                <c:pt idx="3">
                  <c:v>2012</c:v>
                </c:pt>
                <c:pt idx="4">
                  <c:v>2015</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1">
                  <c:v>2005</c:v>
                </c:pt>
                <c:pt idx="2">
                  <c:v>2009</c:v>
                </c:pt>
                <c:pt idx="3">
                  <c:v>2012</c:v>
                </c:pt>
                <c:pt idx="4">
                  <c:v>2015</c:v>
                </c:pt>
              </c:numCache>
            </c:numRef>
          </c:xVal>
          <c:yVal>
            <c:numRef>
              <c:f>Water!$H$205:$H$216</c:f>
              <c:numCache>
                <c:formatCode>0.0</c:formatCode>
                <c:ptCount val="12"/>
                <c:pt idx="0">
                  <c:v>4.7927762640153762E-2</c:v>
                </c:pt>
                <c:pt idx="1">
                  <c:v>0.22980620525208617</c:v>
                </c:pt>
                <c:pt idx="2">
                  <c:v>0</c:v>
                </c:pt>
                <c:pt idx="3">
                  <c:v>0</c:v>
                </c:pt>
                <c:pt idx="4">
                  <c:v>9.3055730257466898E-2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1">
                  <c:v>2005</c:v>
                </c:pt>
                <c:pt idx="2">
                  <c:v>2009</c:v>
                </c:pt>
                <c:pt idx="3">
                  <c:v>2012</c:v>
                </c:pt>
                <c:pt idx="4">
                  <c:v>2015</c:v>
                </c:pt>
              </c:numCache>
            </c:numRef>
          </c:xVal>
          <c:yVal>
            <c:numRef>
              <c:f>Water!$X$205:$X$216</c:f>
              <c:numCache>
                <c:formatCode>0.0</c:formatCode>
                <c:ptCount val="12"/>
                <c:pt idx="0">
                  <c:v>89.787255829264652</c:v>
                </c:pt>
                <c:pt idx="1">
                  <c:v>97.345443276161504</c:v>
                </c:pt>
                <c:pt idx="2">
                  <c:v>98.731849500852192</c:v>
                </c:pt>
                <c:pt idx="3">
                  <c:v>98</c:v>
                </c:pt>
                <c:pt idx="4">
                  <c:v>96.320900701740669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1">
                  <c:v>2005</c:v>
                </c:pt>
                <c:pt idx="2">
                  <c:v>2009</c:v>
                </c:pt>
                <c:pt idx="3">
                  <c:v>2012</c:v>
                </c:pt>
                <c:pt idx="4">
                  <c:v>2015</c:v>
                </c:pt>
              </c:numCache>
            </c:numRef>
          </c:xVal>
          <c:yVal>
            <c:numRef>
              <c:f>Water!$S$205:$S$216</c:f>
              <c:numCache>
                <c:formatCode>0.0</c:formatCode>
                <c:ptCount val="12"/>
                <c:pt idx="0">
                  <c:v>68.519034313348229</c:v>
                </c:pt>
                <c:pt idx="1">
                  <c:v>96.412296709732331</c:v>
                </c:pt>
                <c:pt idx="2">
                  <c:v>99.25089239730346</c:v>
                </c:pt>
                <c:pt idx="3">
                  <c:v>97.6</c:v>
                </c:pt>
                <c:pt idx="4">
                  <c:v>97.11671344369978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1">
                  <c:v>2005</c:v>
                </c:pt>
                <c:pt idx="2">
                  <c:v>2009</c:v>
                </c:pt>
                <c:pt idx="3">
                  <c:v>2012</c:v>
                </c:pt>
                <c:pt idx="4">
                  <c:v>2015</c:v>
                </c:pt>
              </c:numCache>
            </c:numRef>
          </c:xVal>
          <c:yVal>
            <c:numRef>
              <c:f>Water!$N$205:$N$216</c:f>
              <c:numCache>
                <c:formatCode>0.0</c:formatCode>
                <c:ptCount val="12"/>
                <c:pt idx="0">
                  <c:v>62.059155603153314</c:v>
                </c:pt>
                <c:pt idx="1">
                  <c:v>95.135888382056535</c:v>
                </c:pt>
                <c:pt idx="2">
                  <c:v>97.730942469068523</c:v>
                </c:pt>
                <c:pt idx="3">
                  <c:v>97.2</c:v>
                </c:pt>
                <c:pt idx="4">
                  <c:v>97.177670658228593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1">
                  <c:v>2005</c:v>
                </c:pt>
                <c:pt idx="2">
                  <c:v>2009</c:v>
                </c:pt>
                <c:pt idx="3">
                  <c:v>2012</c:v>
                </c:pt>
                <c:pt idx="4">
                  <c:v>2015</c:v>
                </c:pt>
              </c:numCache>
            </c:numRef>
          </c:xVal>
          <c:yVal>
            <c:numRef>
              <c:f>Water!$I$205:$I$216</c:f>
              <c:numCache>
                <c:formatCode>0.0</c:formatCode>
                <c:ptCount val="12"/>
                <c:pt idx="0">
                  <c:v>58.753335179356583</c:v>
                </c:pt>
                <c:pt idx="1">
                  <c:v>94.006676971773231</c:v>
                </c:pt>
                <c:pt idx="2">
                  <c:v>96.431169481966023</c:v>
                </c:pt>
                <c:pt idx="3">
                  <c:v>95</c:v>
                </c:pt>
                <c:pt idx="4">
                  <c:v>98.855228833655971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1">
                  <c:v>2005</c:v>
                </c:pt>
                <c:pt idx="2">
                  <c:v>2009</c:v>
                </c:pt>
                <c:pt idx="3">
                  <c:v>2012</c:v>
                </c:pt>
                <c:pt idx="4">
                  <c:v>2015</c:v>
                </c:pt>
              </c:numCache>
            </c:numRef>
          </c:xVal>
          <c:yVal>
            <c:numRef>
              <c:f>Water!$D$205:$D$216</c:f>
              <c:numCache>
                <c:formatCode>0.0</c:formatCode>
                <c:ptCount val="12"/>
                <c:pt idx="0">
                  <c:v>56.82255812995389</c:v>
                </c:pt>
                <c:pt idx="1">
                  <c:v>89.381435476673914</c:v>
                </c:pt>
                <c:pt idx="2">
                  <c:v>91.077543957279488</c:v>
                </c:pt>
                <c:pt idx="3">
                  <c:v>91</c:v>
                </c:pt>
                <c:pt idx="4">
                  <c:v>97.458535085259967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73.435413388417558</c:v>
                </c:pt>
                <c:pt idx="1">
                  <c:v>81.864810324720921</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13.619176710702774</c:v>
                </c:pt>
                <c:pt idx="1">
                  <c:v>15.182474868132074</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12.763463513318882</c:v>
                </c:pt>
                <c:pt idx="1">
                  <c:v>2.9527148071470037</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0.18194638756078518</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82.206907817613995</c:v>
                </c:pt>
                <c:pt idx="1">
                  <c:v>87.1101924966665</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10.987770551438679</c:v>
                </c:pt>
                <c:pt idx="1">
                  <c:v>11.643143298475273</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6.8053216309473328</c:v>
                </c:pt>
                <c:pt idx="1">
                  <c:v>1.2466642048582344</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86.10657843579375</c:v>
                </c:pt>
                <c:pt idx="1">
                  <c:v>88.428085008758231</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9.3714946013659297</c:v>
                </c:pt>
                <c:pt idx="1">
                  <c:v>9.6241580646086931</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4.5219269628403254</c:v>
                </c:pt>
                <c:pt idx="1">
                  <c:v>1.9477569266330761</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87.606140817673207</c:v>
                </c:pt>
                <c:pt idx="1">
                  <c:v>88.037899172653965</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9.7403861742999869</c:v>
                </c:pt>
                <c:pt idx="1">
                  <c:v>9.7883907213812886</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2.6534730080268076</c:v>
                </c:pt>
                <c:pt idx="1">
                  <c:v>2.1737101059647443</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86.296583715240033</c:v>
                </c:pt>
                <c:pt idx="1">
                  <c:v>85.072498295045335</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12.02519849708186</c:v>
                </c:pt>
                <c:pt idx="1">
                  <c:v>11.854625462536283</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1.6782177876781077</c:v>
                </c:pt>
                <c:pt idx="1">
                  <c:v>3.0728762424183742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1">
                  <c:v>2005</c:v>
                </c:pt>
                <c:pt idx="2">
                  <c:v>2009</c:v>
                </c:pt>
                <c:pt idx="3">
                  <c:v>2012</c:v>
                </c:pt>
                <c:pt idx="4">
                  <c:v>2015</c:v>
                </c:pt>
              </c:numCache>
            </c:numRef>
          </c:xVal>
          <c:yVal>
            <c:numRef>
              <c:f>Water!$AB$305:$AB$316</c:f>
              <c:numCache>
                <c:formatCode>0.0</c:formatCode>
                <c:ptCount val="12"/>
                <c:pt idx="0">
                  <c:v>0.16859522788896236</c:v>
                </c:pt>
                <c:pt idx="1">
                  <c:v>10.489447564288461</c:v>
                </c:pt>
                <c:pt idx="2">
                  <c:v>5.9346923312941486</c:v>
                </c:pt>
                <c:pt idx="3">
                  <c:v>6.1</c:v>
                </c:pt>
                <c:pt idx="4">
                  <c:v>3.7049417008695378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1">
                  <c:v>2005</c:v>
                </c:pt>
                <c:pt idx="2">
                  <c:v>2009</c:v>
                </c:pt>
                <c:pt idx="3">
                  <c:v>2012</c:v>
                </c:pt>
                <c:pt idx="4">
                  <c:v>2015</c:v>
                </c:pt>
              </c:numCache>
            </c:numRef>
          </c:xVal>
          <c:yVal>
            <c:numRef>
              <c:f>Water!$W$305:$W$316</c:f>
              <c:numCache>
                <c:formatCode>0.0</c:formatCode>
                <c:ptCount val="12"/>
                <c:pt idx="0">
                  <c:v>0.33246851888257428</c:v>
                </c:pt>
                <c:pt idx="1">
                  <c:v>20.379896143495149</c:v>
                </c:pt>
                <c:pt idx="2">
                  <c:v>12.018731875694131</c:v>
                </c:pt>
                <c:pt idx="3">
                  <c:v>16</c:v>
                </c:pt>
                <c:pt idx="4">
                  <c:v>13.335449885862735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1">
                  <c:v>2005</c:v>
                </c:pt>
                <c:pt idx="2">
                  <c:v>2009</c:v>
                </c:pt>
                <c:pt idx="3">
                  <c:v>2012</c:v>
                </c:pt>
                <c:pt idx="4">
                  <c:v>2015</c:v>
                </c:pt>
              </c:numCache>
            </c:numRef>
          </c:xVal>
          <c:yVal>
            <c:numRef>
              <c:f>Water!$R$305:$R$316</c:f>
              <c:numCache>
                <c:formatCode>0.0</c:formatCode>
                <c:ptCount val="12"/>
                <c:pt idx="0">
                  <c:v>0</c:v>
                </c:pt>
                <c:pt idx="1">
                  <c:v>20.345814746167189</c:v>
                </c:pt>
                <c:pt idx="2">
                  <c:v>16.630440418055112</c:v>
                </c:pt>
                <c:pt idx="3">
                  <c:v>20.399999999999999</c:v>
                </c:pt>
                <c:pt idx="4">
                  <c:v>20.139256811740331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1">
                  <c:v>2005</c:v>
                </c:pt>
                <c:pt idx="2">
                  <c:v>2009</c:v>
                </c:pt>
                <c:pt idx="3">
                  <c:v>2012</c:v>
                </c:pt>
                <c:pt idx="4">
                  <c:v>2015</c:v>
                </c:pt>
              </c:numCache>
            </c:numRef>
          </c:xVal>
          <c:yVal>
            <c:numRef>
              <c:f>Water!$M$305:$M$316</c:f>
              <c:numCache>
                <c:formatCode>0.0</c:formatCode>
                <c:ptCount val="12"/>
                <c:pt idx="0">
                  <c:v>0</c:v>
                </c:pt>
                <c:pt idx="1">
                  <c:v>22.434565501440701</c:v>
                </c:pt>
                <c:pt idx="2">
                  <c:v>22.621244847771475</c:v>
                </c:pt>
                <c:pt idx="3">
                  <c:v>27.3</c:v>
                </c:pt>
                <c:pt idx="4">
                  <c:v>23.008357893830016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1">
                  <c:v>2005</c:v>
                </c:pt>
                <c:pt idx="2">
                  <c:v>2009</c:v>
                </c:pt>
                <c:pt idx="3">
                  <c:v>2012</c:v>
                </c:pt>
                <c:pt idx="4">
                  <c:v>2015</c:v>
                </c:pt>
              </c:numCache>
            </c:numRef>
          </c:xVal>
          <c:yVal>
            <c:numRef>
              <c:f>Water!$H$305:$H$316</c:f>
              <c:numCache>
                <c:formatCode>0.0</c:formatCode>
                <c:ptCount val="12"/>
                <c:pt idx="0">
                  <c:v>0</c:v>
                </c:pt>
                <c:pt idx="1">
                  <c:v>24.725275418718589</c:v>
                </c:pt>
                <c:pt idx="2">
                  <c:v>41.903471869446527</c:v>
                </c:pt>
                <c:pt idx="3">
                  <c:v>40</c:v>
                </c:pt>
                <c:pt idx="4">
                  <c:v>32.564463564866898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1">
                  <c:v>2005</c:v>
                </c:pt>
                <c:pt idx="2">
                  <c:v>2009</c:v>
                </c:pt>
                <c:pt idx="3">
                  <c:v>2012</c:v>
                </c:pt>
                <c:pt idx="4">
                  <c:v>2015</c:v>
                </c:pt>
              </c:numCache>
            </c:numRef>
          </c:xVal>
          <c:yVal>
            <c:numRef>
              <c:f>Water!$X$305:$X$316</c:f>
              <c:numCache>
                <c:formatCode>0.0</c:formatCode>
                <c:ptCount val="12"/>
                <c:pt idx="0">
                  <c:v>54.172381922279435</c:v>
                </c:pt>
                <c:pt idx="1">
                  <c:v>52.041040675142028</c:v>
                </c:pt>
                <c:pt idx="2">
                  <c:v>63.658693894267834</c:v>
                </c:pt>
                <c:pt idx="3">
                  <c:v>71.400000000000006</c:v>
                </c:pt>
                <c:pt idx="4">
                  <c:v>85.926334914160762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1">
                  <c:v>2005</c:v>
                </c:pt>
                <c:pt idx="2">
                  <c:v>2009</c:v>
                </c:pt>
                <c:pt idx="3">
                  <c:v>2012</c:v>
                </c:pt>
                <c:pt idx="4">
                  <c:v>2015</c:v>
                </c:pt>
              </c:numCache>
            </c:numRef>
          </c:xVal>
          <c:yVal>
            <c:numRef>
              <c:f>Water!$S$305:$S$316</c:f>
              <c:numCache>
                <c:formatCode>0.0</c:formatCode>
                <c:ptCount val="12"/>
                <c:pt idx="0">
                  <c:v>22.968265551041821</c:v>
                </c:pt>
                <c:pt idx="1">
                  <c:v>28.710718938750425</c:v>
                </c:pt>
                <c:pt idx="2">
                  <c:v>47.402654937832963</c:v>
                </c:pt>
                <c:pt idx="3">
                  <c:v>46.6</c:v>
                </c:pt>
                <c:pt idx="4">
                  <c:v>67.139298380311658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1">
                  <c:v>2005</c:v>
                </c:pt>
                <c:pt idx="2">
                  <c:v>2009</c:v>
                </c:pt>
                <c:pt idx="3">
                  <c:v>2012</c:v>
                </c:pt>
                <c:pt idx="4">
                  <c:v>2015</c:v>
                </c:pt>
              </c:numCache>
            </c:numRef>
          </c:xVal>
          <c:yVal>
            <c:numRef>
              <c:f>Water!$N$305:$N$316</c:f>
              <c:numCache>
                <c:formatCode>0.0</c:formatCode>
                <c:ptCount val="12"/>
                <c:pt idx="0">
                  <c:v>30.416794542146224</c:v>
                </c:pt>
                <c:pt idx="1">
                  <c:v>31.114250852173015</c:v>
                </c:pt>
                <c:pt idx="2">
                  <c:v>38.655758243116175</c:v>
                </c:pt>
                <c:pt idx="3">
                  <c:v>35.799999999999997</c:v>
                </c:pt>
                <c:pt idx="4">
                  <c:v>52.784333205878411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1">
                  <c:v>2005</c:v>
                </c:pt>
                <c:pt idx="2">
                  <c:v>2009</c:v>
                </c:pt>
                <c:pt idx="3">
                  <c:v>2012</c:v>
                </c:pt>
                <c:pt idx="4">
                  <c:v>2015</c:v>
                </c:pt>
              </c:numCache>
            </c:numRef>
          </c:xVal>
          <c:yVal>
            <c:numRef>
              <c:f>Water!$I$305:$I$316</c:f>
              <c:numCache>
                <c:formatCode>0.0</c:formatCode>
                <c:ptCount val="12"/>
                <c:pt idx="0">
                  <c:v>28.395112576165975</c:v>
                </c:pt>
                <c:pt idx="1">
                  <c:v>32.623641238542547</c:v>
                </c:pt>
                <c:pt idx="2">
                  <c:v>34.003352910679567</c:v>
                </c:pt>
                <c:pt idx="3">
                  <c:v>30.3</c:v>
                </c:pt>
                <c:pt idx="4">
                  <c:v>48.71736901568557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1">
                  <c:v>2005</c:v>
                </c:pt>
                <c:pt idx="2">
                  <c:v>2009</c:v>
                </c:pt>
                <c:pt idx="3">
                  <c:v>2012</c:v>
                </c:pt>
                <c:pt idx="4">
                  <c:v>2015</c:v>
                </c:pt>
              </c:numCache>
            </c:numRef>
          </c:xVal>
          <c:yVal>
            <c:numRef>
              <c:f>Water!$D$305:$D$316</c:f>
              <c:numCache>
                <c:formatCode>0.0</c:formatCode>
                <c:ptCount val="12"/>
                <c:pt idx="0">
                  <c:v>41.436117161422402</c:v>
                </c:pt>
                <c:pt idx="1">
                  <c:v>27.036603355074206</c:v>
                </c:pt>
                <c:pt idx="2">
                  <c:v>13.438219925307143</c:v>
                </c:pt>
                <c:pt idx="3">
                  <c:v>25.5</c:v>
                </c:pt>
                <c:pt idx="4">
                  <c:v>30.685123330862663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14.986021002372125</c:v>
                </c:pt>
                <c:pt idx="1">
                  <c:v>21.055692513514551</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4.9892743001014459</c:v>
                </c:pt>
                <c:pt idx="1">
                  <c:v>7.0100412585761012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50.853483346337271</c:v>
                </c:pt>
                <c:pt idx="1">
                  <c:v>31.896956729277008</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29.17122135118916</c:v>
                </c:pt>
                <c:pt idx="1">
                  <c:v>40.037309498632339</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19.441747664290702</c:v>
                </c:pt>
                <c:pt idx="1">
                  <c:v>32.424558634714614</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7.613308148258044</c:v>
                </c:pt>
                <c:pt idx="1">
                  <c:v>12.697323343557018</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50.561407042439669</c:v>
                </c:pt>
                <c:pt idx="1">
                  <c:v>29.680088625615326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22.383537145011587</c:v>
                </c:pt>
                <c:pt idx="1">
                  <c:v>25.198029396113043</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17.305150125405945</c:v>
                </c:pt>
                <c:pt idx="1">
                  <c:v>34.535020973223894</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8.8155086437057939</c:v>
                </c:pt>
                <c:pt idx="1">
                  <c:v>17.592668869890801</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54.998083627576946</c:v>
                </c:pt>
                <c:pt idx="1">
                  <c:v>28.030130419848334</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18.881257603311312</c:v>
                </c:pt>
                <c:pt idx="1">
                  <c:v>19.842179737036972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17.540468853915272</c:v>
                </c:pt>
                <c:pt idx="1">
                  <c:v>55.954474151202419</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4.6997076488163598</c:v>
                </c:pt>
                <c:pt idx="1">
                  <c:v>14.992168815100113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58.264386228478088</c:v>
                </c:pt>
                <c:pt idx="1">
                  <c:v>17.401623088408087</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19.495437268790283</c:v>
                </c:pt>
                <c:pt idx="1">
                  <c:v>11.651733945289379</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33.269445914664161</c:v>
                </c:pt>
                <c:pt idx="1">
                  <c:v>67.833774408131447</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11.110237949525086</c:v>
                </c:pt>
                <c:pt idx="1">
                  <c:v>22.652898296588695</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44.532359575156306</c:v>
                </c:pt>
                <c:pt idx="1">
                  <c:v>7.1742819431190128</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11.087956560654447</c:v>
                </c:pt>
                <c:pt idx="1">
                  <c:v>2.3390453521608379</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14.986021002372125</c:v>
                </c:pt>
                <c:pt idx="1">
                  <c:v>21.055692513514551</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4.9892743001014459</c:v>
                </c:pt>
                <c:pt idx="1">
                  <c:v>7.0100412585761012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50.853483346337271</c:v>
                </c:pt>
                <c:pt idx="1">
                  <c:v>31.896956729277008</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29.17122135118916</c:v>
                </c:pt>
                <c:pt idx="1">
                  <c:v>40.037309498632339</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19.441747664290702</c:v>
                </c:pt>
                <c:pt idx="1">
                  <c:v>32.424558634714614</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7.613308148258044</c:v>
                </c:pt>
                <c:pt idx="1">
                  <c:v>12.697323343557018</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50.561407042439669</c:v>
                </c:pt>
                <c:pt idx="1">
                  <c:v>29.680088625615326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22.383537145011587</c:v>
                </c:pt>
                <c:pt idx="1">
                  <c:v>25.198029396113043</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17.305150125405945</c:v>
                </c:pt>
                <c:pt idx="1">
                  <c:v>34.535020973223894</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8.8155086437057939</c:v>
                </c:pt>
                <c:pt idx="1">
                  <c:v>17.592668869890801</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54.998083627576946</c:v>
                </c:pt>
                <c:pt idx="1">
                  <c:v>28.030130419848334</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18.881257603311312</c:v>
                </c:pt>
                <c:pt idx="1">
                  <c:v>19.842179737036972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17.540468853915272</c:v>
                </c:pt>
                <c:pt idx="1">
                  <c:v>55.954474151202419</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4.6997076488163598</c:v>
                </c:pt>
                <c:pt idx="1">
                  <c:v>14.992168815100113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58.264386228478088</c:v>
                </c:pt>
                <c:pt idx="1">
                  <c:v>17.401623088408087</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19.495437268790283</c:v>
                </c:pt>
                <c:pt idx="1">
                  <c:v>11.651733945289379</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33.269445914664161</c:v>
                </c:pt>
                <c:pt idx="1">
                  <c:v>67.833774408131447</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11.110237949525086</c:v>
                </c:pt>
                <c:pt idx="1">
                  <c:v>22.652898296588695</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44.532359575156306</c:v>
                </c:pt>
                <c:pt idx="1">
                  <c:v>7.1742819431190128</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11.087956560654447</c:v>
                </c:pt>
                <c:pt idx="1">
                  <c:v>2.3390453521608379</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19.076495271733563</c:v>
                </c:pt>
                <c:pt idx="1">
                  <c:v>33.896006891833323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4.6086722546356791</c:v>
                </c:pt>
                <c:pt idx="1">
                  <c:v>8.1889038987577116</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51.081040511225069</c:v>
                </c:pt>
                <c:pt idx="1">
                  <c:v>30.183645625638007</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25.233791962405689</c:v>
                </c:pt>
                <c:pt idx="1">
                  <c:v>27.731443583770954</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25.903357686860446</c:v>
                </c:pt>
                <c:pt idx="1">
                  <c:v>76.741858503062772</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5.9537937062251425</c:v>
                </c:pt>
                <c:pt idx="1">
                  <c:v>17.63884048095132</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51.957182476299522</c:v>
                </c:pt>
                <c:pt idx="1">
                  <c:v>2.394098890926216</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16.185666130614891</c:v>
                </c:pt>
                <c:pt idx="1">
                  <c:v>3.2252021250596954</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62.532893749863604</c:v>
                </c:pt>
                <c:pt idx="1">
                  <c:v>86.288131813838021</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9.9369725404101761</c:v>
                </c:pt>
                <c:pt idx="1">
                  <c:v>13.711868186161977</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22.193358943774911</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5.3367747659513043</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80.654360647181051</c:v>
                </c:pt>
                <c:pt idx="1">
                  <c:v>84.88610130359011</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12.590360747197137</c:v>
                </c:pt>
                <c:pt idx="1">
                  <c:v>13.250946746828802</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6.2513614361285477</c:v>
                </c:pt>
                <c:pt idx="1">
                  <c:v>1.8629519495810882</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0.50391716949326337</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83.87446032373424</c:v>
                </c:pt>
                <c:pt idx="1">
                  <c:v>83.763411616789057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13.081807030350642</c:v>
                </c:pt>
                <c:pt idx="1">
                  <c:v>13.064486886058571</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3.0145040497226461</c:v>
                </c:pt>
                <c:pt idx="1">
                  <c:v>3.1192025903387162</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2.9228596192464096E-2</c:v>
                </c:pt>
                <c:pt idx="1">
                  <c:v>5.2898906813645397E-2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73.435413388417558</c:v>
                </c:pt>
                <c:pt idx="1">
                  <c:v>81.864810324720921</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13.619176710702774</c:v>
                </c:pt>
                <c:pt idx="1">
                  <c:v>15.182474868132074</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12.763463513318882</c:v>
                </c:pt>
                <c:pt idx="1">
                  <c:v>2.9527148071470037</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0.18194638756078518</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82.206907817613995</c:v>
                </c:pt>
                <c:pt idx="1">
                  <c:v>87.1101924966665</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10.987770551438679</c:v>
                </c:pt>
                <c:pt idx="1">
                  <c:v>11.643143298475273</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6.8053216309473328</c:v>
                </c:pt>
                <c:pt idx="1">
                  <c:v>1.2466642048582344</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86.10657843579375</c:v>
                </c:pt>
                <c:pt idx="1">
                  <c:v>88.428085008758231</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9.3714946013659297</c:v>
                </c:pt>
                <c:pt idx="1">
                  <c:v>9.6241580646086931</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4.5219269628403254</c:v>
                </c:pt>
                <c:pt idx="1">
                  <c:v>1.9477569266330761</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87.606140817673207</c:v>
                </c:pt>
                <c:pt idx="1">
                  <c:v>88.037899172653965</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9.7403861742999869</c:v>
                </c:pt>
                <c:pt idx="1">
                  <c:v>9.7883907213812886</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2.6534730080268076</c:v>
                </c:pt>
                <c:pt idx="1">
                  <c:v>2.1737101059647443</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86.296583715240033</c:v>
                </c:pt>
                <c:pt idx="1">
                  <c:v>85.072498295045335</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12.02519849708186</c:v>
                </c:pt>
                <c:pt idx="1">
                  <c:v>11.854625462536283</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1.6782177876781077</c:v>
                </c:pt>
                <c:pt idx="1">
                  <c:v>3.0728762424183742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1">
                  <c:v>2005</c:v>
                </c:pt>
                <c:pt idx="2">
                  <c:v>2009</c:v>
                </c:pt>
                <c:pt idx="3">
                  <c:v>2012</c:v>
                </c:pt>
                <c:pt idx="4">
                  <c:v>2015</c:v>
                </c:pt>
              </c:numCache>
            </c:numRef>
          </c:xVal>
          <c:yVal>
            <c:numRef>
              <c:f>Sanitation!$AB$105:$AB$116</c:f>
              <c:numCache>
                <c:formatCode>0.0</c:formatCode>
                <c:ptCount val="12"/>
                <c:pt idx="0">
                  <c:v>0.69150789331554829</c:v>
                </c:pt>
                <c:pt idx="1">
                  <c:v>0.87577936497998721</c:v>
                </c:pt>
                <c:pt idx="2">
                  <c:v>1.2044207465893124</c:v>
                </c:pt>
                <c:pt idx="3">
                  <c:v>0.33918284785953184</c:v>
                </c:pt>
                <c:pt idx="4">
                  <c:v>0.56581585801483403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1">
                  <c:v>2005</c:v>
                </c:pt>
                <c:pt idx="2">
                  <c:v>2009</c:v>
                </c:pt>
                <c:pt idx="3">
                  <c:v>2012</c:v>
                </c:pt>
                <c:pt idx="4">
                  <c:v>2015</c:v>
                </c:pt>
              </c:numCache>
            </c:numRef>
          </c:xVal>
          <c:yVal>
            <c:numRef>
              <c:f>Sanitation!$W$105:$W$116</c:f>
              <c:numCache>
                <c:formatCode>0.0</c:formatCode>
                <c:ptCount val="12"/>
                <c:pt idx="0">
                  <c:v>0.27727077457075283</c:v>
                </c:pt>
                <c:pt idx="1">
                  <c:v>1.570748687303591</c:v>
                </c:pt>
                <c:pt idx="2">
                  <c:v>2.7526837195399185</c:v>
                </c:pt>
                <c:pt idx="3">
                  <c:v>0.97774645433281182</c:v>
                </c:pt>
                <c:pt idx="4">
                  <c:v>0.21863292166094223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1">
                  <c:v>2005</c:v>
                </c:pt>
                <c:pt idx="2">
                  <c:v>2009</c:v>
                </c:pt>
                <c:pt idx="3">
                  <c:v>2012</c:v>
                </c:pt>
                <c:pt idx="4">
                  <c:v>2015</c:v>
                </c:pt>
              </c:numCache>
            </c:numRef>
          </c:xVal>
          <c:yVal>
            <c:numRef>
              <c:f>Sanitation!$R$105:$R$116</c:f>
              <c:numCache>
                <c:formatCode>0.0</c:formatCode>
                <c:ptCount val="12"/>
                <c:pt idx="0">
                  <c:v>1.4504053788302</c:v>
                </c:pt>
                <c:pt idx="1">
                  <c:v>6.557453007374586</c:v>
                </c:pt>
                <c:pt idx="2">
                  <c:v>2.2212780684322739</c:v>
                </c:pt>
                <c:pt idx="3">
                  <c:v>2.3503638935477102</c:v>
                </c:pt>
                <c:pt idx="4">
                  <c:v>2.2382919300363264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1">
                  <c:v>2005</c:v>
                </c:pt>
                <c:pt idx="2">
                  <c:v>2009</c:v>
                </c:pt>
                <c:pt idx="3">
                  <c:v>2012</c:v>
                </c:pt>
                <c:pt idx="4">
                  <c:v>2015</c:v>
                </c:pt>
              </c:numCache>
            </c:numRef>
          </c:xVal>
          <c:yVal>
            <c:numRef>
              <c:f>Sanitation!$M$105:$M$116</c:f>
              <c:numCache>
                <c:formatCode>0.0</c:formatCode>
                <c:ptCount val="12"/>
                <c:pt idx="0">
                  <c:v>2.6385485660681192</c:v>
                </c:pt>
                <c:pt idx="1">
                  <c:v>15.402310884733469</c:v>
                </c:pt>
                <c:pt idx="2">
                  <c:v>7.3974308766281442</c:v>
                </c:pt>
                <c:pt idx="3">
                  <c:v>9.0009516291933149</c:v>
                </c:pt>
                <c:pt idx="4">
                  <c:v>8.823642022255509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1">
                  <c:v>2005</c:v>
                </c:pt>
                <c:pt idx="2">
                  <c:v>2009</c:v>
                </c:pt>
                <c:pt idx="3">
                  <c:v>2012</c:v>
                </c:pt>
                <c:pt idx="4">
                  <c:v>2015</c:v>
                </c:pt>
              </c:numCache>
            </c:numRef>
          </c:xVal>
          <c:yVal>
            <c:numRef>
              <c:f>Sanitation!$H$105:$H$116</c:f>
              <c:numCache>
                <c:formatCode>0.0</c:formatCode>
                <c:ptCount val="12"/>
                <c:pt idx="0">
                  <c:v>8.3269106120955261</c:v>
                </c:pt>
                <c:pt idx="1">
                  <c:v>22.661678255592271</c:v>
                </c:pt>
                <c:pt idx="2">
                  <c:v>25.593790268769368</c:v>
                </c:pt>
                <c:pt idx="3">
                  <c:v>27.728234329785678</c:v>
                </c:pt>
                <c:pt idx="4">
                  <c:v>32.312171521590798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1">
                  <c:v>2005</c:v>
                </c:pt>
                <c:pt idx="2">
                  <c:v>2009</c:v>
                </c:pt>
                <c:pt idx="3">
                  <c:v>2012</c:v>
                </c:pt>
                <c:pt idx="4">
                  <c:v>2015</c:v>
                </c:pt>
              </c:numCache>
            </c:numRef>
          </c:xVal>
          <c:yVal>
            <c:numRef>
              <c:f>Sanitation!$X$105:$X$116</c:f>
              <c:numCache>
                <c:formatCode>0.0</c:formatCode>
                <c:ptCount val="12"/>
                <c:pt idx="0">
                  <c:v>50.915686635101785</c:v>
                </c:pt>
                <c:pt idx="1">
                  <c:v>73.38313995015605</c:v>
                </c:pt>
                <c:pt idx="2">
                  <c:v>71.990629342926951</c:v>
                </c:pt>
                <c:pt idx="3">
                  <c:v>79.129155020523882</c:v>
                </c:pt>
                <c:pt idx="4">
                  <c:v>91.935345365590521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1">
                  <c:v>2005</c:v>
                </c:pt>
                <c:pt idx="2">
                  <c:v>2009</c:v>
                </c:pt>
                <c:pt idx="3">
                  <c:v>2012</c:v>
                </c:pt>
                <c:pt idx="4">
                  <c:v>2015</c:v>
                </c:pt>
              </c:numCache>
            </c:numRef>
          </c:xVal>
          <c:yVal>
            <c:numRef>
              <c:f>Sanitation!$S$105:$S$116</c:f>
              <c:numCache>
                <c:formatCode>0.0</c:formatCode>
                <c:ptCount val="12"/>
                <c:pt idx="0">
                  <c:v>34.072329774969745</c:v>
                </c:pt>
                <c:pt idx="1">
                  <c:v>60.993592146442317</c:v>
                </c:pt>
                <c:pt idx="2">
                  <c:v>59.533293430248278</c:v>
                </c:pt>
                <c:pt idx="3">
                  <c:v>63.236438603430578</c:v>
                </c:pt>
                <c:pt idx="4">
                  <c:v>82.982084706855346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1">
                  <c:v>2005</c:v>
                </c:pt>
                <c:pt idx="2">
                  <c:v>2009</c:v>
                </c:pt>
                <c:pt idx="3">
                  <c:v>2012</c:v>
                </c:pt>
                <c:pt idx="4">
                  <c:v>2015</c:v>
                </c:pt>
              </c:numCache>
            </c:numRef>
          </c:xVal>
          <c:yVal>
            <c:numRef>
              <c:f>Sanitation!$N$105:$N$116</c:f>
              <c:numCache>
                <c:formatCode>0.0</c:formatCode>
                <c:ptCount val="12"/>
                <c:pt idx="0">
                  <c:v>44.211409406688723</c:v>
                </c:pt>
                <c:pt idx="1">
                  <c:v>41.968033644988282</c:v>
                </c:pt>
                <c:pt idx="2">
                  <c:v>44.044619423385683</c:v>
                </c:pt>
                <c:pt idx="3">
                  <c:v>44.033028268450877</c:v>
                </c:pt>
                <c:pt idx="4">
                  <c:v>64.7434805218832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1">
                  <c:v>2005</c:v>
                </c:pt>
                <c:pt idx="2">
                  <c:v>2009</c:v>
                </c:pt>
                <c:pt idx="3">
                  <c:v>2012</c:v>
                </c:pt>
                <c:pt idx="4">
                  <c:v>2015</c:v>
                </c:pt>
              </c:numCache>
            </c:numRef>
          </c:xVal>
          <c:yVal>
            <c:numRef>
              <c:f>Sanitation!$I$105:$I$116</c:f>
              <c:numCache>
                <c:formatCode>0.0</c:formatCode>
                <c:ptCount val="12"/>
                <c:pt idx="0">
                  <c:v>48.971465938064703</c:v>
                </c:pt>
                <c:pt idx="1">
                  <c:v>22.89565077965732</c:v>
                </c:pt>
                <c:pt idx="2">
                  <c:v>25.308266053288246</c:v>
                </c:pt>
                <c:pt idx="3">
                  <c:v>24.572070303474799</c:v>
                </c:pt>
                <c:pt idx="4">
                  <c:v>36.595253144522076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1">
                  <c:v>2005</c:v>
                </c:pt>
                <c:pt idx="2">
                  <c:v>2009</c:v>
                </c:pt>
                <c:pt idx="3">
                  <c:v>2012</c:v>
                </c:pt>
                <c:pt idx="4">
                  <c:v>2015</c:v>
                </c:pt>
              </c:numCache>
            </c:numRef>
          </c:xVal>
          <c:yVal>
            <c:numRef>
              <c:f>Sanitation!$D$105:$D$116</c:f>
              <c:numCache>
                <c:formatCode>0.0</c:formatCode>
                <c:ptCount val="12"/>
                <c:pt idx="0">
                  <c:v>45.579506473387383</c:v>
                </c:pt>
                <c:pt idx="1">
                  <c:v>4.4327463526897732</c:v>
                </c:pt>
                <c:pt idx="2">
                  <c:v>4.3824575070878495</c:v>
                </c:pt>
                <c:pt idx="3">
                  <c:v>4.160657052022585</c:v>
                </c:pt>
                <c:pt idx="4">
                  <c:v>5.3315076971995881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2.1364009509409563</c:v>
                </c:pt>
                <c:pt idx="1">
                  <c:v>2.6544239699046388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1.9298530102111291</c:v>
                </c:pt>
                <c:pt idx="1">
                  <c:v>2.3977933947468162</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75.618654648926906</c:v>
                </c:pt>
                <c:pt idx="1">
                  <c:v>61.581066299746368</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20.315091389921008</c:v>
                </c:pt>
                <c:pt idx="1">
                  <c:v>33.366716335602177</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7.2098845353965126</c:v>
                </c:pt>
                <c:pt idx="1">
                  <c:v>13.604775983623842</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11.526801274909005</c:v>
                </c:pt>
                <c:pt idx="1">
                  <c:v>21.750632535512906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66.810866328586826</c:v>
                </c:pt>
                <c:pt idx="1">
                  <c:v>58.488570669503133</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14.452447861107657</c:v>
                </c:pt>
                <c:pt idx="1">
                  <c:v>6.156020811360122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10.692616119437732</c:v>
                </c:pt>
                <c:pt idx="1">
                  <c:v>19.413538597686326</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23.544217496078659</c:v>
                </c:pt>
                <c:pt idx="1">
                  <c:v>42.74693583000154</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59.44740244779382</c:v>
                </c:pt>
                <c:pt idx="1">
                  <c:v>37.266498320558632</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6.3157639366897911</c:v>
                </c:pt>
                <c:pt idx="1">
                  <c:v>0.57302725175350133</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16.642921154248594</c:v>
                </c:pt>
                <c:pt idx="1">
                  <c:v>25.645117573735323</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35.451307157216895</c:v>
                </c:pt>
                <c:pt idx="1">
                  <c:v>54.627005185165096</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45.342284701916014</c:v>
                </c:pt>
                <c:pt idx="1">
                  <c:v>19.449835298995367</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2.5634869866184999</c:v>
                </c:pt>
                <c:pt idx="1">
                  <c:v>0.27804194210420974</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39.232742129019982</c:v>
                </c:pt>
                <c:pt idx="1">
                  <c:v>54.448693344456103</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26.645523599869367</c:v>
                </c:pt>
                <c:pt idx="1">
                  <c:v>36.979672201362803</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33.001722254367763</c:v>
                </c:pt>
                <c:pt idx="1">
                  <c:v>8.1732737992792437</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1.1200120167428906</c:v>
                </c:pt>
                <c:pt idx="1">
                  <c:v>0.39836065490185035</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1">
                  <c:v>2005</c:v>
                </c:pt>
                <c:pt idx="2">
                  <c:v>2009</c:v>
                </c:pt>
                <c:pt idx="3">
                  <c:v>2012</c:v>
                </c:pt>
                <c:pt idx="4">
                  <c:v>2015</c:v>
                </c:pt>
              </c:numCache>
            </c:numRef>
          </c:xVal>
          <c:yVal>
            <c:numRef>
              <c:f>Sanitation!$AB$205:$AB$216</c:f>
              <c:numCache>
                <c:formatCode>0.0</c:formatCode>
                <c:ptCount val="12"/>
                <c:pt idx="0">
                  <c:v>0.77276837523439168</c:v>
                </c:pt>
                <c:pt idx="1">
                  <c:v>0.74424504241944112</c:v>
                </c:pt>
                <c:pt idx="2">
                  <c:v>1.0112197002885006</c:v>
                </c:pt>
                <c:pt idx="3">
                  <c:v>0</c:v>
                </c:pt>
                <c:pt idx="4">
                  <c:v>8.8081968596937871E-2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1">
                  <c:v>2005</c:v>
                </c:pt>
                <c:pt idx="2">
                  <c:v>2009</c:v>
                </c:pt>
                <c:pt idx="3">
                  <c:v>2012</c:v>
                </c:pt>
                <c:pt idx="4">
                  <c:v>2015</c:v>
                </c:pt>
              </c:numCache>
            </c:numRef>
          </c:xVal>
          <c:yVal>
            <c:numRef>
              <c:f>Sanitation!$W$205:$W$216</c:f>
              <c:numCache>
                <c:formatCode>0.0</c:formatCode>
                <c:ptCount val="12"/>
                <c:pt idx="0">
                  <c:v>0.30537640268699484</c:v>
                </c:pt>
                <c:pt idx="1">
                  <c:v>1.0174599496405203</c:v>
                </c:pt>
                <c:pt idx="2">
                  <c:v>1.6144833362386826</c:v>
                </c:pt>
                <c:pt idx="3">
                  <c:v>0.62389185212592624</c:v>
                </c:pt>
                <c:pt idx="4">
                  <c:v>0.77338836337651506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1">
                  <c:v>2005</c:v>
                </c:pt>
                <c:pt idx="2">
                  <c:v>2009</c:v>
                </c:pt>
                <c:pt idx="3">
                  <c:v>2012</c:v>
                </c:pt>
                <c:pt idx="4">
                  <c:v>2015</c:v>
                </c:pt>
              </c:numCache>
            </c:numRef>
          </c:xVal>
          <c:yVal>
            <c:numRef>
              <c:f>Sanitation!$R$205:$R$216</c:f>
              <c:numCache>
                <c:formatCode>0.0</c:formatCode>
                <c:ptCount val="12"/>
                <c:pt idx="0">
                  <c:v>1.1583692185925307</c:v>
                </c:pt>
                <c:pt idx="1">
                  <c:v>1.6984785229744404</c:v>
                </c:pt>
                <c:pt idx="2">
                  <c:v>3.5214715025205421</c:v>
                </c:pt>
                <c:pt idx="3">
                  <c:v>1.1631916961226121</c:v>
                </c:pt>
                <c:pt idx="4">
                  <c:v>0.60988684455354158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1">
                  <c:v>2005</c:v>
                </c:pt>
                <c:pt idx="2">
                  <c:v>2009</c:v>
                </c:pt>
                <c:pt idx="3">
                  <c:v>2012</c:v>
                </c:pt>
                <c:pt idx="4">
                  <c:v>2015</c:v>
                </c:pt>
              </c:numCache>
            </c:numRef>
          </c:xVal>
          <c:yVal>
            <c:numRef>
              <c:f>Sanitation!$M$205:$M$216</c:f>
              <c:numCache>
                <c:formatCode>0.0</c:formatCode>
                <c:ptCount val="12"/>
                <c:pt idx="0">
                  <c:v>0.67197265081471491</c:v>
                </c:pt>
                <c:pt idx="1">
                  <c:v>2.6062438561426795</c:v>
                </c:pt>
                <c:pt idx="2">
                  <c:v>1.3819696807857769</c:v>
                </c:pt>
                <c:pt idx="3">
                  <c:v>1.9899025605349594</c:v>
                </c:pt>
                <c:pt idx="4">
                  <c:v>1.8389406890633353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1">
                  <c:v>2005</c:v>
                </c:pt>
                <c:pt idx="2">
                  <c:v>2009</c:v>
                </c:pt>
                <c:pt idx="3">
                  <c:v>2012</c:v>
                </c:pt>
                <c:pt idx="4">
                  <c:v>2015</c:v>
                </c:pt>
              </c:numCache>
            </c:numRef>
          </c:xVal>
          <c:yVal>
            <c:numRef>
              <c:f>Sanitation!$H$205:$H$216</c:f>
              <c:numCache>
                <c:formatCode>0.0</c:formatCode>
                <c:ptCount val="12"/>
                <c:pt idx="0">
                  <c:v>5.7366811272423091</c:v>
                </c:pt>
                <c:pt idx="1">
                  <c:v>9.8286928179423327</c:v>
                </c:pt>
                <c:pt idx="2">
                  <c:v>4.7499634618233966</c:v>
                </c:pt>
                <c:pt idx="3">
                  <c:v>2.8185051412579658</c:v>
                </c:pt>
                <c:pt idx="4">
                  <c:v>5.4262415253394405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1">
                  <c:v>2005</c:v>
                </c:pt>
                <c:pt idx="2">
                  <c:v>2009</c:v>
                </c:pt>
                <c:pt idx="3">
                  <c:v>2012</c:v>
                </c:pt>
                <c:pt idx="4">
                  <c:v>2015</c:v>
                </c:pt>
              </c:numCache>
            </c:numRef>
          </c:xVal>
          <c:yVal>
            <c:numRef>
              <c:f>Sanitation!$X$205:$X$216</c:f>
              <c:numCache>
                <c:formatCode>0.0</c:formatCode>
                <c:ptCount val="12"/>
                <c:pt idx="0">
                  <c:v>53.68329315489688</c:v>
                </c:pt>
                <c:pt idx="1">
                  <c:v>80.030697200223557</c:v>
                </c:pt>
                <c:pt idx="2">
                  <c:v>77.850769412969697</c:v>
                </c:pt>
                <c:pt idx="3">
                  <c:v>85.685707686162488</c:v>
                </c:pt>
                <c:pt idx="4">
                  <c:v>95.426774127359522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1">
                  <c:v>2005</c:v>
                </c:pt>
                <c:pt idx="2">
                  <c:v>2009</c:v>
                </c:pt>
                <c:pt idx="3">
                  <c:v>2012</c:v>
                </c:pt>
                <c:pt idx="4">
                  <c:v>2015</c:v>
                </c:pt>
              </c:numCache>
            </c:numRef>
          </c:xVal>
          <c:yVal>
            <c:numRef>
              <c:f>Sanitation!$S$205:$S$216</c:f>
              <c:numCache>
                <c:formatCode>0.0</c:formatCode>
                <c:ptCount val="12"/>
                <c:pt idx="0">
                  <c:v>33.15022508916843</c:v>
                </c:pt>
                <c:pt idx="1">
                  <c:v>68.061016490848814</c:v>
                </c:pt>
                <c:pt idx="2">
                  <c:v>65.586041136206546</c:v>
                </c:pt>
                <c:pt idx="3">
                  <c:v>70.005286726194484</c:v>
                </c:pt>
                <c:pt idx="4">
                  <c:v>87.659972783144724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1">
                  <c:v>2005</c:v>
                </c:pt>
                <c:pt idx="2">
                  <c:v>2009</c:v>
                </c:pt>
                <c:pt idx="3">
                  <c:v>2012</c:v>
                </c:pt>
                <c:pt idx="4">
                  <c:v>2015</c:v>
                </c:pt>
              </c:numCache>
            </c:numRef>
          </c:xVal>
          <c:yVal>
            <c:numRef>
              <c:f>Sanitation!$N$205:$N$216</c:f>
              <c:numCache>
                <c:formatCode>0.0</c:formatCode>
                <c:ptCount val="12"/>
                <c:pt idx="0">
                  <c:v>43.895330449200834</c:v>
                </c:pt>
                <c:pt idx="1">
                  <c:v>59.427514545819264</c:v>
                </c:pt>
                <c:pt idx="2">
                  <c:v>56.993691452028777</c:v>
                </c:pt>
                <c:pt idx="3">
                  <c:v>59.719924145011326</c:v>
                </c:pt>
                <c:pt idx="4">
                  <c:v>81.566354913077916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1">
                  <c:v>2005</c:v>
                </c:pt>
                <c:pt idx="2">
                  <c:v>2009</c:v>
                </c:pt>
                <c:pt idx="3">
                  <c:v>2012</c:v>
                </c:pt>
                <c:pt idx="4">
                  <c:v>2015</c:v>
                </c:pt>
              </c:numCache>
            </c:numRef>
          </c:xVal>
          <c:yVal>
            <c:numRef>
              <c:f>Sanitation!$I$205:$I$216</c:f>
              <c:numCache>
                <c:formatCode>0.0</c:formatCode>
                <c:ptCount val="12"/>
                <c:pt idx="0">
                  <c:v>45.101896239041785</c:v>
                </c:pt>
                <c:pt idx="1">
                  <c:v>44.142446567612623</c:v>
                </c:pt>
                <c:pt idx="2">
                  <c:v>44.749362456625647</c:v>
                </c:pt>
                <c:pt idx="3">
                  <c:v>44.626706436375066</c:v>
                </c:pt>
                <c:pt idx="4">
                  <c:v>68.44838833729905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1">
                  <c:v>2005</c:v>
                </c:pt>
                <c:pt idx="2">
                  <c:v>2009</c:v>
                </c:pt>
                <c:pt idx="3">
                  <c:v>2012</c:v>
                </c:pt>
                <c:pt idx="4">
                  <c:v>2015</c:v>
                </c:pt>
              </c:numCache>
            </c:numRef>
          </c:xVal>
          <c:yVal>
            <c:numRef>
              <c:f>Sanitation!$D$205:$D$216</c:f>
              <c:numCache>
                <c:formatCode>0.0</c:formatCode>
                <c:ptCount val="12"/>
                <c:pt idx="0">
                  <c:v>57.68732147417672</c:v>
                </c:pt>
                <c:pt idx="1">
                  <c:v>34.732327345548484</c:v>
                </c:pt>
                <c:pt idx="2">
                  <c:v>36.572387450665893</c:v>
                </c:pt>
                <c:pt idx="3">
                  <c:v>36.875435384709036</c:v>
                </c:pt>
                <c:pt idx="4">
                  <c:v>47.711905274650348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11.587592103443408</c:v>
                </c:pt>
                <c:pt idx="1">
                  <c:v>17.694606204666357</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19.029269185515307</c:v>
                </c:pt>
                <c:pt idx="1">
                  <c:v>29.058273849683232</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60.124316508749757</c:v>
                </c:pt>
                <c:pt idx="1">
                  <c:v>50.849208159884483</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9.2588222022915261</c:v>
                </c:pt>
                <c:pt idx="1">
                  <c:v>2.3979117857659276</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10.296866625687747</c:v>
                </c:pt>
                <c:pt idx="1">
                  <c:v>18.941558284668901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24.894772720423767</c:v>
                </c:pt>
                <c:pt idx="1">
                  <c:v>45.795075881736665</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62.431286442824913</c:v>
                </c:pt>
                <c:pt idx="1">
                  <c:v>33.702752340054516</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2.3770742110635723</c:v>
                </c:pt>
                <c:pt idx="1">
                  <c:v>1.5606134935399183</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15.722114777716115</c:v>
                </c:pt>
                <c:pt idx="1">
                  <c:v>24.457839367893062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34.308906555223302</c:v>
                </c:pt>
                <c:pt idx="1">
                  <c:v>53.372064590511819</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47.110206431117092</c:v>
                </c:pt>
                <c:pt idx="1">
                  <c:v>21.455766746563313</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2.8587722359434906</c:v>
                </c:pt>
                <c:pt idx="1">
                  <c:v>0.71432929503180276</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21.640230783373546</c:v>
                </c:pt>
                <c:pt idx="1">
                  <c:v>30.880568255451326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37.999968133997434</c:v>
                </c:pt>
                <c:pt idx="1">
                  <c:v>54.225882404566022</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39.008949363809108</c:v>
                </c:pt>
                <c:pt idx="1">
                  <c:v>14.206096491320395</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1.3508517188199107</c:v>
                </c:pt>
                <c:pt idx="1">
                  <c:v>0.68745284866226086</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47.093980885136354</c:v>
                </c:pt>
                <c:pt idx="1">
                  <c:v>61.164202286249768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26.299146581532021</c:v>
                </c:pt>
                <c:pt idx="1">
                  <c:v>34.156516209404778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25.5166035236808</c:v>
                </c:pt>
                <c:pt idx="1">
                  <c:v>4.6792815043454539</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1.0902690096508252</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1">
                  <c:v>2005</c:v>
                </c:pt>
                <c:pt idx="2">
                  <c:v>2009</c:v>
                </c:pt>
                <c:pt idx="3">
                  <c:v>2012</c:v>
                </c:pt>
                <c:pt idx="4">
                  <c:v>2015</c:v>
                </c:pt>
              </c:numCache>
            </c:numRef>
          </c:xVal>
          <c:yVal>
            <c:numRef>
              <c:f>Sanitation!$AB$305:$AB$316</c:f>
              <c:numCache>
                <c:formatCode>0.0</c:formatCode>
                <c:ptCount val="12"/>
                <c:pt idx="0">
                  <c:v>11.786700551357518</c:v>
                </c:pt>
                <c:pt idx="1">
                  <c:v>4.8577122506010983</c:v>
                </c:pt>
                <c:pt idx="2">
                  <c:v>4.8388907244162542</c:v>
                </c:pt>
                <c:pt idx="3">
                  <c:v>4.6480927842252395</c:v>
                </c:pt>
                <c:pt idx="4">
                  <c:v>4.7246110318431036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1">
                  <c:v>2005</c:v>
                </c:pt>
                <c:pt idx="2">
                  <c:v>2009</c:v>
                </c:pt>
                <c:pt idx="3">
                  <c:v>2012</c:v>
                </c:pt>
                <c:pt idx="4">
                  <c:v>2015</c:v>
                </c:pt>
              </c:numCache>
            </c:numRef>
          </c:xVal>
          <c:yVal>
            <c:numRef>
              <c:f>Sanitation!$W$305:$W$316</c:f>
              <c:numCache>
                <c:formatCode>0.0</c:formatCode>
                <c:ptCount val="12"/>
                <c:pt idx="0">
                  <c:v>4.4240525123766119</c:v>
                </c:pt>
                <c:pt idx="1">
                  <c:v>17.17435902621957</c:v>
                </c:pt>
                <c:pt idx="2">
                  <c:v>9.524506552375108</c:v>
                </c:pt>
                <c:pt idx="3">
                  <c:v>14.686173147299176</c:v>
                </c:pt>
                <c:pt idx="4">
                  <c:v>14.215757183908833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1">
                  <c:v>2005</c:v>
                </c:pt>
                <c:pt idx="2">
                  <c:v>2009</c:v>
                </c:pt>
                <c:pt idx="3">
                  <c:v>2012</c:v>
                </c:pt>
                <c:pt idx="4">
                  <c:v>2015</c:v>
                </c:pt>
              </c:numCache>
            </c:numRef>
          </c:xVal>
          <c:yVal>
            <c:numRef>
              <c:f>Sanitation!$R$305:$R$316</c:f>
              <c:numCache>
                <c:formatCode>0.0</c:formatCode>
                <c:ptCount val="12"/>
                <c:pt idx="0">
                  <c:v>1.4875900905010091</c:v>
                </c:pt>
                <c:pt idx="1">
                  <c:v>13.888823388457919</c:v>
                </c:pt>
                <c:pt idx="2">
                  <c:v>14.832933693081982</c:v>
                </c:pt>
                <c:pt idx="3">
                  <c:v>18.942735986110744</c:v>
                </c:pt>
                <c:pt idx="4">
                  <c:v>21.568887251300595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1">
                  <c:v>2005</c:v>
                </c:pt>
                <c:pt idx="2">
                  <c:v>2009</c:v>
                </c:pt>
                <c:pt idx="3">
                  <c:v>2012</c:v>
                </c:pt>
                <c:pt idx="4">
                  <c:v>2015</c:v>
                </c:pt>
              </c:numCache>
            </c:numRef>
          </c:xVal>
          <c:yVal>
            <c:numRef>
              <c:f>Sanitation!$M$305:$M$316</c:f>
              <c:numCache>
                <c:formatCode>0.0</c:formatCode>
                <c:ptCount val="12"/>
                <c:pt idx="0">
                  <c:v>18.860585264523184</c:v>
                </c:pt>
                <c:pt idx="1">
                  <c:v>18.023413000098596</c:v>
                </c:pt>
                <c:pt idx="2">
                  <c:v>22.766346849592942</c:v>
                </c:pt>
                <c:pt idx="3">
                  <c:v>25.550604798554772</c:v>
                </c:pt>
                <c:pt idx="4">
                  <c:v>29.98483549452915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1">
                  <c:v>2005</c:v>
                </c:pt>
                <c:pt idx="2">
                  <c:v>2009</c:v>
                </c:pt>
                <c:pt idx="3">
                  <c:v>2012</c:v>
                </c:pt>
                <c:pt idx="4">
                  <c:v>2015</c:v>
                </c:pt>
              </c:numCache>
            </c:numRef>
          </c:xVal>
          <c:yVal>
            <c:numRef>
              <c:f>Sanitation!$H$305:$H$316</c:f>
              <c:numCache>
                <c:formatCode>0.0</c:formatCode>
                <c:ptCount val="12"/>
                <c:pt idx="0">
                  <c:v>18.921599541587682</c:v>
                </c:pt>
                <c:pt idx="1">
                  <c:v>27.401337383465957</c:v>
                </c:pt>
                <c:pt idx="2">
                  <c:v>37.824233641676194</c:v>
                </c:pt>
                <c:pt idx="3">
                  <c:v>37.699004669818613</c:v>
                </c:pt>
                <c:pt idx="4">
                  <c:v>46.675610781525208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1">
                  <c:v>2005</c:v>
                </c:pt>
                <c:pt idx="2">
                  <c:v>2009</c:v>
                </c:pt>
                <c:pt idx="3">
                  <c:v>2012</c:v>
                </c:pt>
                <c:pt idx="4">
                  <c:v>2015</c:v>
                </c:pt>
              </c:numCache>
            </c:numRef>
          </c:xVal>
          <c:yVal>
            <c:numRef>
              <c:f>Sanitation!$X$305:$X$316</c:f>
              <c:numCache>
                <c:formatCode>0.0</c:formatCode>
                <c:ptCount val="12"/>
                <c:pt idx="0">
                  <c:v>51.839837687123534</c:v>
                </c:pt>
                <c:pt idx="1">
                  <c:v>41.010389974800582</c:v>
                </c:pt>
                <c:pt idx="2">
                  <c:v>40.732876485406578</c:v>
                </c:pt>
                <c:pt idx="3">
                  <c:v>41.907106636738398</c:v>
                </c:pt>
                <c:pt idx="4">
                  <c:v>43.870943558277368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1">
                  <c:v>2005</c:v>
                </c:pt>
                <c:pt idx="2">
                  <c:v>2009</c:v>
                </c:pt>
                <c:pt idx="3">
                  <c:v>2012</c:v>
                </c:pt>
                <c:pt idx="4">
                  <c:v>2015</c:v>
                </c:pt>
              </c:numCache>
            </c:numRef>
          </c:xVal>
          <c:yVal>
            <c:numRef>
              <c:f>Sanitation!$S$305:$S$316</c:f>
              <c:numCache>
                <c:formatCode>0.0</c:formatCode>
                <c:ptCount val="12"/>
                <c:pt idx="0">
                  <c:v>12.810607927654502</c:v>
                </c:pt>
                <c:pt idx="1">
                  <c:v>12.560021782816341</c:v>
                </c:pt>
                <c:pt idx="2">
                  <c:v>13.761273110771825</c:v>
                </c:pt>
                <c:pt idx="3">
                  <c:v>12.839858889592481</c:v>
                </c:pt>
                <c:pt idx="4">
                  <c:v>17.658973896004238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1">
                  <c:v>2005</c:v>
                </c:pt>
                <c:pt idx="2">
                  <c:v>2009</c:v>
                </c:pt>
                <c:pt idx="3">
                  <c:v>2012</c:v>
                </c:pt>
                <c:pt idx="4">
                  <c:v>2015</c:v>
                </c:pt>
              </c:numCache>
            </c:numRef>
          </c:xVal>
          <c:yVal>
            <c:numRef>
              <c:f>Sanitation!$N$305:$N$316</c:f>
              <c:numCache>
                <c:formatCode>0.0</c:formatCode>
                <c:ptCount val="12"/>
                <c:pt idx="0">
                  <c:v>9.9327775047128171</c:v>
                </c:pt>
                <c:pt idx="1">
                  <c:v>7.3804606282780192</c:v>
                </c:pt>
                <c:pt idx="2">
                  <c:v>7.3148140822795344</c:v>
                </c:pt>
                <c:pt idx="3">
                  <c:v>6.9945406035194875</c:v>
                </c:pt>
                <c:pt idx="4">
                  <c:v>8.0611069204209809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1">
                  <c:v>2005</c:v>
                </c:pt>
                <c:pt idx="2">
                  <c:v>2009</c:v>
                </c:pt>
                <c:pt idx="3">
                  <c:v>2012</c:v>
                </c:pt>
                <c:pt idx="4">
                  <c:v>2015</c:v>
                </c:pt>
              </c:numCache>
            </c:numRef>
          </c:xVal>
          <c:yVal>
            <c:numRef>
              <c:f>Sanitation!$I$305:$I$316</c:f>
              <c:numCache>
                <c:formatCode>0.0</c:formatCode>
                <c:ptCount val="12"/>
                <c:pt idx="0">
                  <c:v>29.47245542939292</c:v>
                </c:pt>
                <c:pt idx="1">
                  <c:v>4.0759290604206573</c:v>
                </c:pt>
                <c:pt idx="2">
                  <c:v>4.2390220968596806</c:v>
                </c:pt>
                <c:pt idx="3">
                  <c:v>3.5890518859649307</c:v>
                </c:pt>
                <c:pt idx="4">
                  <c:v>5.7706634960645768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1">
                  <c:v>2005</c:v>
                </c:pt>
                <c:pt idx="2">
                  <c:v>2009</c:v>
                </c:pt>
                <c:pt idx="3">
                  <c:v>2012</c:v>
                </c:pt>
                <c:pt idx="4">
                  <c:v>2015</c:v>
                </c:pt>
              </c:numCache>
            </c:numRef>
          </c:xVal>
          <c:yVal>
            <c:numRef>
              <c:f>Sanitation!$D$305:$D$316</c:f>
              <c:numCache>
                <c:formatCode>0.0</c:formatCode>
                <c:ptCount val="12"/>
                <c:pt idx="0">
                  <c:v>31.146109338604678</c:v>
                </c:pt>
                <c:pt idx="1">
                  <c:v>2.0453253362753925</c:v>
                </c:pt>
                <c:pt idx="2">
                  <c:v>1.7165819827252136</c:v>
                </c:pt>
                <c:pt idx="3">
                  <c:v>1.8997067793450566</c:v>
                </c:pt>
                <c:pt idx="4">
                  <c:v>1.7515333170894092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1.1354593884030693</c:v>
                </c:pt>
                <c:pt idx="1">
                  <c:v>0.95708267743176512</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0.88195096244606364</c:v>
                </c:pt>
                <c:pt idx="1">
                  <c:v>0.7433995412980452</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73.367053468408102</c:v>
                </c:pt>
                <c:pt idx="1">
                  <c:v>48.996651098830846</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24.615536180742765</c:v>
                </c:pt>
                <c:pt idx="1">
                  <c:v>49.302866682439344</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1.8768898395318669</c:v>
                </c:pt>
                <c:pt idx="1">
                  <c:v>2.8380067298571983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1.6156191270974207</c:v>
                </c:pt>
                <c:pt idx="1">
                  <c:v>2.442944630534158</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80.909111455828821</c:v>
                </c:pt>
                <c:pt idx="1">
                  <c:v>62.739857142876843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15.598379577541891</c:v>
                </c:pt>
                <c:pt idx="1">
                  <c:v>31.979191496731801</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4.1959226511701875</c:v>
                </c:pt>
                <c:pt idx="1">
                  <c:v>4.5955018651730555</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2.8922495842641696</c:v>
                </c:pt>
                <c:pt idx="1">
                  <c:v>3.1676795460767626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81.449103063342974</c:v>
                </c:pt>
                <c:pt idx="1">
                  <c:v>69.485999363498266</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11.462724701222669</c:v>
                </c:pt>
                <c:pt idx="1">
                  <c:v>22.750819225251917</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5.0402556061768697</c:v>
                </c:pt>
                <c:pt idx="1">
                  <c:v>7.7272818085010453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6.0915478838378343</c:v>
                </c:pt>
                <c:pt idx="1">
                  <c:v>9.3390317528157016</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73.796693035015721</c:v>
                </c:pt>
                <c:pt idx="1">
                  <c:v>70.124012338233001</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15.071503474969575</c:v>
                </c:pt>
                <c:pt idx="1">
                  <c:v>12.809674100450252</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20.416208747379816</c:v>
                </c:pt>
                <c:pt idx="1">
                  <c:v>22.448450746798354</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19.411109043331006</c:v>
                </c:pt>
                <c:pt idx="1">
                  <c:v>21.343302798854442</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55.276174687415981</c:v>
                </c:pt>
                <c:pt idx="1">
                  <c:v>51.56119155832571</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4.8965075218731968</c:v>
                </c:pt>
                <c:pt idx="1">
                  <c:v>4.6470548960214941</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1.1354593884030693</c:v>
                </c:pt>
                <c:pt idx="1">
                  <c:v>0.95708267743176512</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0.88195096244606364</c:v>
                </c:pt>
                <c:pt idx="1">
                  <c:v>0.7433995412980452</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73.367053468408102</c:v>
                </c:pt>
                <c:pt idx="1">
                  <c:v>48.996651098830846</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24.615536180742765</c:v>
                </c:pt>
                <c:pt idx="1">
                  <c:v>49.302866682439344</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1.8768898395318669</c:v>
                </c:pt>
                <c:pt idx="1">
                  <c:v>2.8380067298571983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1.6156191270974207</c:v>
                </c:pt>
                <c:pt idx="1">
                  <c:v>2.442944630534158</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80.909111455828821</c:v>
                </c:pt>
                <c:pt idx="1">
                  <c:v>62.739857142876843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15.598379577541891</c:v>
                </c:pt>
                <c:pt idx="1">
                  <c:v>31.979191496731801</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4.1959226511701875</c:v>
                </c:pt>
                <c:pt idx="1">
                  <c:v>4.5955018651730555</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2.8922495842641696</c:v>
                </c:pt>
                <c:pt idx="1">
                  <c:v>3.1676795460767626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81.449103063342974</c:v>
                </c:pt>
                <c:pt idx="1">
                  <c:v>69.485999363498266</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11.462724701222669</c:v>
                </c:pt>
                <c:pt idx="1">
                  <c:v>22.750819225251917</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5.0402556061768697</c:v>
                </c:pt>
                <c:pt idx="1">
                  <c:v>7.7272818085010453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6.0915478838378343</c:v>
                </c:pt>
                <c:pt idx="1">
                  <c:v>9.3390317528157016</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73.796693035015721</c:v>
                </c:pt>
                <c:pt idx="1">
                  <c:v>70.124012338233001</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15.071503474969575</c:v>
                </c:pt>
                <c:pt idx="1">
                  <c:v>12.809674100450252</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20.416208747379816</c:v>
                </c:pt>
                <c:pt idx="1">
                  <c:v>22.448450746798354</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19.411109043331006</c:v>
                </c:pt>
                <c:pt idx="1">
                  <c:v>21.343302798854442</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55.276174687415981</c:v>
                </c:pt>
                <c:pt idx="1">
                  <c:v>51.56119155832571</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4.8965075218731968</c:v>
                </c:pt>
                <c:pt idx="1">
                  <c:v>4.6470548960214941</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2.1364009509409563</c:v>
                </c:pt>
                <c:pt idx="1">
                  <c:v>2.6544239699046388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1.9298530102111291</c:v>
                </c:pt>
                <c:pt idx="1">
                  <c:v>2.3977933947468162</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75.618654648926906</c:v>
                </c:pt>
                <c:pt idx="1">
                  <c:v>61.581066299746368</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20.315091389921008</c:v>
                </c:pt>
                <c:pt idx="1">
                  <c:v>33.366716335602177</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7.2098845353965126</c:v>
                </c:pt>
                <c:pt idx="1">
                  <c:v>13.604775983623842</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11.526801274909005</c:v>
                </c:pt>
                <c:pt idx="1">
                  <c:v>21.750632535512906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66.810866328586826</c:v>
                </c:pt>
                <c:pt idx="1">
                  <c:v>58.488570669503133</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14.452447861107657</c:v>
                </c:pt>
                <c:pt idx="1">
                  <c:v>6.156020811360122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10.692616119437732</c:v>
                </c:pt>
                <c:pt idx="1">
                  <c:v>19.413538597686326</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23.544217496078659</c:v>
                </c:pt>
                <c:pt idx="1">
                  <c:v>42.74693583000154</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59.44740244779382</c:v>
                </c:pt>
                <c:pt idx="1">
                  <c:v>37.266498320558632</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6.3157639366897911</c:v>
                </c:pt>
                <c:pt idx="1">
                  <c:v>0.57302725175350133</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16.642921154248594</c:v>
                </c:pt>
                <c:pt idx="1">
                  <c:v>25.645117573735323</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35.451307157216895</c:v>
                </c:pt>
                <c:pt idx="1">
                  <c:v>54.627005185165096</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45.342284701916014</c:v>
                </c:pt>
                <c:pt idx="1">
                  <c:v>19.449835298995367</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2.5634869866184999</c:v>
                </c:pt>
                <c:pt idx="1">
                  <c:v>0.27804194210420974</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39.232742129019982</c:v>
                </c:pt>
                <c:pt idx="1">
                  <c:v>54.448693344456103</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26.645523599869367</c:v>
                </c:pt>
                <c:pt idx="1">
                  <c:v>36.979672201362803</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33.001722254367763</c:v>
                </c:pt>
                <c:pt idx="1">
                  <c:v>8.1732737992792437</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1.1200120167428906</c:v>
                </c:pt>
                <c:pt idx="1">
                  <c:v>0.39836065490185035</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11.587592103443408</c:v>
                </c:pt>
                <c:pt idx="1">
                  <c:v>17.694606204666357</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19.029269185515307</c:v>
                </c:pt>
                <c:pt idx="1">
                  <c:v>29.058273849683232</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60.124316508749757</c:v>
                </c:pt>
                <c:pt idx="1">
                  <c:v>50.849208159884483</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9.2588222022915261</c:v>
                </c:pt>
                <c:pt idx="1">
                  <c:v>2.3979117857659276</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10.296866625687747</c:v>
                </c:pt>
                <c:pt idx="1">
                  <c:v>18.941558284668901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24.894772720423767</c:v>
                </c:pt>
                <c:pt idx="1">
                  <c:v>45.795075881736665</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62.431286442824913</c:v>
                </c:pt>
                <c:pt idx="1">
                  <c:v>33.702752340054516</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2.3770742110635723</c:v>
                </c:pt>
                <c:pt idx="1">
                  <c:v>1.5606134935399183</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15.722114777716115</c:v>
                </c:pt>
                <c:pt idx="1">
                  <c:v>24.457839367893062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34.308906555223302</c:v>
                </c:pt>
                <c:pt idx="1">
                  <c:v>53.372064590511819</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47.110206431117092</c:v>
                </c:pt>
                <c:pt idx="1">
                  <c:v>21.455766746563313</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2.8587722359434906</c:v>
                </c:pt>
                <c:pt idx="1">
                  <c:v>0.71432929503180276</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21.640230783373546</c:v>
                </c:pt>
                <c:pt idx="1">
                  <c:v>30.880568255451326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37.999968133997434</c:v>
                </c:pt>
                <c:pt idx="1">
                  <c:v>54.225882404566022</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39.008949363809108</c:v>
                </c:pt>
                <c:pt idx="1">
                  <c:v>14.206096491320395</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1.3508517188199107</c:v>
                </c:pt>
                <c:pt idx="1">
                  <c:v>0.68745284866226086</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47.093980885136354</c:v>
                </c:pt>
                <c:pt idx="1">
                  <c:v>61.164202286249768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26.299146581532021</c:v>
                </c:pt>
                <c:pt idx="1">
                  <c:v>34.156516209404778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25.5166035236808</c:v>
                </c:pt>
                <c:pt idx="1">
                  <c:v>4.6792815043454539</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1.0902690096508252</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27.458041513237681</c:v>
                </c:pt>
                <c:pt idx="1">
                  <c:v>15.589598885308494</c:v>
                </c:pt>
                <c:pt idx="2">
                  <c:v>17.439019614338022</c:v>
                </c:pt>
                <c:pt idx="3">
                  <c:v>18.906758514405062</c:v>
                </c:pt>
                <c:pt idx="4">
                  <c:v>32.229644343435346</c:v>
                </c:pt>
              </c:numCache>
            </c:numRef>
          </c:val>
          <c:extLst>
            <c:ext xmlns:c16="http://schemas.microsoft.com/office/drawing/2014/chart" uri="{C3380CC4-5D6E-409C-BE32-E72D297353CC}">
              <c16:uniqueId val="{00000000-F584-4F2E-A7EF-A45EA06ADA65}"/>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13.978075648184722</c:v>
                </c:pt>
                <c:pt idx="1">
                  <c:v>12.805513690857481</c:v>
                </c:pt>
                <c:pt idx="2">
                  <c:v>12.9777749278082</c:v>
                </c:pt>
                <c:pt idx="3">
                  <c:v>4.0615070366367583</c:v>
                </c:pt>
                <c:pt idx="4">
                  <c:v>21.942737578844088</c:v>
                </c:pt>
              </c:numCache>
            </c:numRef>
          </c:val>
          <c:extLst>
            <c:ext xmlns:c16="http://schemas.microsoft.com/office/drawing/2014/chart" uri="{C3380CC4-5D6E-409C-BE32-E72D297353CC}">
              <c16:uniqueId val="{00000001-F584-4F2E-A7EF-A45EA06ADA65}"/>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58.563882838577605</c:v>
                </c:pt>
                <c:pt idx="1">
                  <c:v>71.604887423834029</c:v>
                </c:pt>
                <c:pt idx="2">
                  <c:v>69.583205457853779</c:v>
                </c:pt>
                <c:pt idx="3">
                  <c:v>76.699265930075612</c:v>
                </c:pt>
                <c:pt idx="4">
                  <c:v>45.659022849831594</c:v>
                </c:pt>
              </c:numCache>
            </c:numRef>
          </c:val>
          <c:extLst>
            <c:ext xmlns:c16="http://schemas.microsoft.com/office/drawing/2014/chart" uri="{C3380CC4-5D6E-409C-BE32-E72D297353CC}">
              <c16:uniqueId val="{00000002-F584-4F2E-A7EF-A45EA06ADA65}"/>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0</c:v>
                </c:pt>
                <c:pt idx="1">
                  <c:v>0</c:v>
                </c:pt>
                <c:pt idx="2">
                  <c:v>0</c:v>
                </c:pt>
                <c:pt idx="3">
                  <c:v>0.33246851888257428</c:v>
                </c:pt>
                <c:pt idx="4">
                  <c:v>0.16859522788896236</c:v>
                </c:pt>
              </c:numCache>
            </c:numRef>
          </c:val>
          <c:extLst>
            <c:ext xmlns:c16="http://schemas.microsoft.com/office/drawing/2014/chart" uri="{C3380CC4-5D6E-409C-BE32-E72D297353CC}">
              <c16:uniqueId val="{00000003-F584-4F2E-A7EF-A45EA06ADA65}"/>
            </c:ext>
          </c:extLst>
        </c:ser>
        <c:dLbls>
          <c:showLegendKey val="0"/>
          <c:showVal val="0"/>
          <c:showCatName val="0"/>
          <c:showSerName val="0"/>
          <c:showPercent val="0"/>
          <c:showBubbleSize val="0"/>
        </c:dLbls>
        <c:gapWidth val="50"/>
        <c:overlap val="100"/>
        <c:axId val="112945792"/>
        <c:axId val="112980352"/>
      </c:barChart>
      <c:catAx>
        <c:axId val="112945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980352"/>
        <c:crosses val="autoZero"/>
        <c:auto val="1"/>
        <c:lblAlgn val="ctr"/>
        <c:lblOffset val="100"/>
        <c:tickLblSkip val="1"/>
        <c:tickMarkSkip val="1"/>
        <c:noMultiLvlLbl val="0"/>
      </c:catAx>
      <c:valAx>
        <c:axId val="112980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945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51.563513588079537</c:v>
                </c:pt>
                <c:pt idx="1">
                  <c:v>56.93039659041149</c:v>
                </c:pt>
                <c:pt idx="2">
                  <c:v>55.316186364461267</c:v>
                </c:pt>
                <c:pt idx="3">
                  <c:v>57.531425823556816</c:v>
                </c:pt>
                <c:pt idx="4">
                  <c:v>47.650192893760646</c:v>
                </c:pt>
              </c:numCache>
            </c:numRef>
          </c:val>
          <c:extLst>
            <c:ext xmlns:c16="http://schemas.microsoft.com/office/drawing/2014/chart" uri="{C3380CC4-5D6E-409C-BE32-E72D297353CC}">
              <c16:uniqueId val="{00000000-052E-4619-8384-D2BE36029C89}"/>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4.5111989304905924</c:v>
                </c:pt>
                <c:pt idx="1">
                  <c:v>2.8398776956088083</c:v>
                </c:pt>
                <c:pt idx="2">
                  <c:v>5.7007106488732733</c:v>
                </c:pt>
                <c:pt idx="3">
                  <c:v>15.370515360706928</c:v>
                </c:pt>
                <c:pt idx="4">
                  <c:v>22.826529257639145</c:v>
                </c:pt>
              </c:numCache>
            </c:numRef>
          </c:val>
          <c:extLst>
            <c:ext xmlns:c16="http://schemas.microsoft.com/office/drawing/2014/chart" uri="{C3380CC4-5D6E-409C-BE32-E72D297353CC}">
              <c16:uniqueId val="{00000001-052E-4619-8384-D2BE36029C89}"/>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43.882630760746693</c:v>
                </c:pt>
                <c:pt idx="1">
                  <c:v>40.229725713979704</c:v>
                </c:pt>
                <c:pt idx="2">
                  <c:v>38.983102986665457</c:v>
                </c:pt>
                <c:pt idx="3">
                  <c:v>27.098058815736255</c:v>
                </c:pt>
                <c:pt idx="4">
                  <c:v>29.469520018733775</c:v>
                </c:pt>
              </c:numCache>
            </c:numRef>
          </c:val>
          <c:extLst>
            <c:ext xmlns:c16="http://schemas.microsoft.com/office/drawing/2014/chart" uri="{C3380CC4-5D6E-409C-BE32-E72D297353CC}">
              <c16:uniqueId val="{00000002-052E-4619-8384-D2BE36029C89}"/>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4.2656720683178717E-2</c:v>
                </c:pt>
                <c:pt idx="1">
                  <c:v>0</c:v>
                </c:pt>
                <c:pt idx="2">
                  <c:v>0</c:v>
                </c:pt>
                <c:pt idx="3">
                  <c:v>0</c:v>
                </c:pt>
                <c:pt idx="4">
                  <c:v>5.3757829866434098E-2</c:v>
                </c:pt>
              </c:numCache>
            </c:numRef>
          </c:val>
          <c:extLst>
            <c:ext xmlns:c16="http://schemas.microsoft.com/office/drawing/2014/chart" uri="{C3380CC4-5D6E-409C-BE32-E72D297353CC}">
              <c16:uniqueId val="{00000003-052E-4619-8384-D2BE36029C89}"/>
            </c:ext>
          </c:extLst>
        </c:ser>
        <c:dLbls>
          <c:showLegendKey val="0"/>
          <c:showVal val="0"/>
          <c:showCatName val="0"/>
          <c:showSerName val="0"/>
          <c:showPercent val="0"/>
          <c:showBubbleSize val="0"/>
        </c:dLbls>
        <c:gapWidth val="50"/>
        <c:overlap val="100"/>
        <c:axId val="115902720"/>
        <c:axId val="115916800"/>
      </c:barChart>
      <c:catAx>
        <c:axId val="11590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916800"/>
        <c:crosses val="autoZero"/>
        <c:auto val="1"/>
        <c:lblAlgn val="ctr"/>
        <c:lblOffset val="100"/>
        <c:tickLblSkip val="1"/>
        <c:tickMarkSkip val="1"/>
        <c:noMultiLvlLbl val="0"/>
      </c:catAx>
      <c:valAx>
        <c:axId val="115916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902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7C5-49FE-BEF2-5A5E9B356E51}"/>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7C5-49FE-BEF2-5A5E9B356E51}"/>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7C5-49FE-BEF2-5A5E9B356E51}"/>
            </c:ext>
          </c:extLst>
        </c:ser>
        <c:dLbls>
          <c:showLegendKey val="0"/>
          <c:showVal val="0"/>
          <c:showCatName val="0"/>
          <c:showSerName val="0"/>
          <c:showPercent val="0"/>
          <c:showBubbleSize val="0"/>
        </c:dLbls>
        <c:gapWidth val="50"/>
        <c:overlap val="100"/>
        <c:axId val="116243840"/>
        <c:axId val="116257920"/>
      </c:barChart>
      <c:catAx>
        <c:axId val="116243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57920"/>
        <c:crosses val="autoZero"/>
        <c:auto val="1"/>
        <c:lblAlgn val="ctr"/>
        <c:lblOffset val="100"/>
        <c:tickLblSkip val="1"/>
        <c:tickMarkSkip val="1"/>
        <c:noMultiLvlLbl val="0"/>
      </c:catAx>
      <c:valAx>
        <c:axId val="116257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43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31F-4E21-8760-A2D6A990D871}"/>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31F-4E21-8760-A2D6A990D871}"/>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31F-4E21-8760-A2D6A990D871}"/>
            </c:ext>
          </c:extLst>
        </c:ser>
        <c:dLbls>
          <c:showLegendKey val="0"/>
          <c:showVal val="0"/>
          <c:showCatName val="0"/>
          <c:showSerName val="0"/>
          <c:showPercent val="0"/>
          <c:showBubbleSize val="0"/>
        </c:dLbls>
        <c:gapWidth val="50"/>
        <c:overlap val="100"/>
        <c:axId val="116310400"/>
        <c:axId val="116311936"/>
      </c:barChart>
      <c:catAx>
        <c:axId val="116310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311936"/>
        <c:crosses val="autoZero"/>
        <c:auto val="1"/>
        <c:lblAlgn val="ctr"/>
        <c:lblOffset val="100"/>
        <c:tickLblSkip val="1"/>
        <c:tickMarkSkip val="1"/>
        <c:noMultiLvlLbl val="0"/>
      </c:catAx>
      <c:valAx>
        <c:axId val="116311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310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52.554750287614887</c:v>
                </c:pt>
                <c:pt idx="1">
                  <c:v>55.37274286364709</c:v>
                </c:pt>
                <c:pt idx="2">
                  <c:v>56.674863784459745</c:v>
                </c:pt>
                <c:pt idx="3">
                  <c:v>58.841931221719769</c:v>
                </c:pt>
                <c:pt idx="4">
                  <c:v>63.076226999971759</c:v>
                </c:pt>
              </c:numCache>
            </c:numRef>
          </c:val>
          <c:extLst>
            <c:ext xmlns:c16="http://schemas.microsoft.com/office/drawing/2014/chart" uri="{C3380CC4-5D6E-409C-BE32-E72D297353CC}">
              <c16:uniqueId val="{00000000-BB98-4726-B087-F528FA3FAC6F}"/>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4.2678078423389927</c:v>
                </c:pt>
                <c:pt idx="1">
                  <c:v>3.3805923157094906</c:v>
                </c:pt>
                <c:pt idx="2">
                  <c:v>5.3842918186935673</c:v>
                </c:pt>
                <c:pt idx="3">
                  <c:v>9.6771030916284513</c:v>
                </c:pt>
                <c:pt idx="4">
                  <c:v>26.711028829292903</c:v>
                </c:pt>
              </c:numCache>
            </c:numRef>
          </c:val>
          <c:extLst>
            <c:ext xmlns:c16="http://schemas.microsoft.com/office/drawing/2014/chart" uri="{C3380CC4-5D6E-409C-BE32-E72D297353CC}">
              <c16:uniqueId val="{00000001-BB98-4726-B087-F528FA3FAC6F}"/>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43.129514107405967</c:v>
                </c:pt>
                <c:pt idx="1">
                  <c:v>41.246664820643417</c:v>
                </c:pt>
                <c:pt idx="2">
                  <c:v>37.940844396846686</c:v>
                </c:pt>
                <c:pt idx="3">
                  <c:v>31.480965686651778</c:v>
                </c:pt>
                <c:pt idx="4">
                  <c:v>10.212744170735338</c:v>
                </c:pt>
              </c:numCache>
            </c:numRef>
          </c:val>
          <c:extLst>
            <c:ext xmlns:c16="http://schemas.microsoft.com/office/drawing/2014/chart" uri="{C3380CC4-5D6E-409C-BE32-E72D297353CC}">
              <c16:uniqueId val="{00000002-BB98-4726-B087-F528FA3FAC6F}"/>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4.7927762640153762E-2</c:v>
                </c:pt>
                <c:pt idx="1">
                  <c:v>0</c:v>
                </c:pt>
                <c:pt idx="2">
                  <c:v>0</c:v>
                </c:pt>
                <c:pt idx="3">
                  <c:v>0</c:v>
                </c:pt>
                <c:pt idx="4">
                  <c:v>0</c:v>
                </c:pt>
              </c:numCache>
            </c:numRef>
          </c:val>
          <c:extLst>
            <c:ext xmlns:c16="http://schemas.microsoft.com/office/drawing/2014/chart" uri="{C3380CC4-5D6E-409C-BE32-E72D297353CC}">
              <c16:uniqueId val="{00000003-BB98-4726-B087-F528FA3FAC6F}"/>
            </c:ext>
          </c:extLst>
        </c:ser>
        <c:dLbls>
          <c:showLegendKey val="0"/>
          <c:showVal val="0"/>
          <c:showCatName val="0"/>
          <c:showSerName val="0"/>
          <c:showPercent val="0"/>
          <c:showBubbleSize val="0"/>
        </c:dLbls>
        <c:gapWidth val="50"/>
        <c:overlap val="100"/>
        <c:axId val="116410240"/>
        <c:axId val="116411776"/>
      </c:barChart>
      <c:catAx>
        <c:axId val="116410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11776"/>
        <c:crosses val="autoZero"/>
        <c:auto val="1"/>
        <c:lblAlgn val="ctr"/>
        <c:lblOffset val="100"/>
        <c:tickLblSkip val="1"/>
        <c:tickMarkSkip val="1"/>
        <c:noMultiLvlLbl val="0"/>
      </c:catAx>
      <c:valAx>
        <c:axId val="116411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10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31.845950127185919</c:v>
                </c:pt>
                <c:pt idx="1">
                  <c:v>22.479650055525234</c:v>
                </c:pt>
                <c:pt idx="2">
                  <c:v>20.793117393546332</c:v>
                </c:pt>
                <c:pt idx="3">
                  <c:v>14.070542690365178</c:v>
                </c:pt>
                <c:pt idx="4">
                  <c:v>37.265211156685226</c:v>
                </c:pt>
              </c:numCache>
            </c:numRef>
          </c:val>
          <c:extLst>
            <c:ext xmlns:c16="http://schemas.microsoft.com/office/drawing/2014/chart" uri="{C3380CC4-5D6E-409C-BE32-E72D297353CC}">
              <c16:uniqueId val="{00000000-E88D-4A6B-ABEF-5D3466C0DFB3}"/>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25.841371346990801</c:v>
                </c:pt>
                <c:pt idx="1">
                  <c:v>22.622246183516548</c:v>
                </c:pt>
                <c:pt idx="2">
                  <c:v>23.102213055654506</c:v>
                </c:pt>
                <c:pt idx="3">
                  <c:v>19.079682398803254</c:v>
                </c:pt>
                <c:pt idx="4">
                  <c:v>16.418081998211658</c:v>
                </c:pt>
              </c:numCache>
            </c:numRef>
          </c:val>
          <c:extLst>
            <c:ext xmlns:c16="http://schemas.microsoft.com/office/drawing/2014/chart" uri="{C3380CC4-5D6E-409C-BE32-E72D297353CC}">
              <c16:uniqueId val="{00000001-E88D-4A6B-ABEF-5D3466C0DFB3}"/>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36.575997398580981</c:v>
                </c:pt>
                <c:pt idx="1">
                  <c:v>54.226131110143491</c:v>
                </c:pt>
                <c:pt idx="2">
                  <c:v>54.946300332206626</c:v>
                </c:pt>
                <c:pt idx="3">
                  <c:v>66.544398508144582</c:v>
                </c:pt>
                <c:pt idx="4">
                  <c:v>45.543938469868721</c:v>
                </c:pt>
              </c:numCache>
            </c:numRef>
          </c:val>
          <c:extLst>
            <c:ext xmlns:c16="http://schemas.microsoft.com/office/drawing/2014/chart" uri="{C3380CC4-5D6E-409C-BE32-E72D297353CC}">
              <c16:uniqueId val="{00000002-E88D-4A6B-ABEF-5D3466C0DFB3}"/>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5.7366811272423091</c:v>
                </c:pt>
                <c:pt idx="1">
                  <c:v>0.67197265081471491</c:v>
                </c:pt>
                <c:pt idx="2">
                  <c:v>1.1583692185925307</c:v>
                </c:pt>
                <c:pt idx="3">
                  <c:v>0.30537640268699484</c:v>
                </c:pt>
                <c:pt idx="4">
                  <c:v>0.77276837523439168</c:v>
                </c:pt>
              </c:numCache>
            </c:numRef>
          </c:val>
          <c:extLst>
            <c:ext xmlns:c16="http://schemas.microsoft.com/office/drawing/2014/chart" uri="{C3380CC4-5D6E-409C-BE32-E72D297353CC}">
              <c16:uniqueId val="{00000003-E88D-4A6B-ABEF-5D3466C0DFB3}"/>
            </c:ext>
          </c:extLst>
        </c:ser>
        <c:dLbls>
          <c:showLegendKey val="0"/>
          <c:showVal val="0"/>
          <c:showCatName val="0"/>
          <c:showSerName val="0"/>
          <c:showPercent val="0"/>
          <c:showBubbleSize val="0"/>
        </c:dLbls>
        <c:gapWidth val="50"/>
        <c:overlap val="100"/>
        <c:axId val="116436352"/>
        <c:axId val="116450432"/>
      </c:barChart>
      <c:catAx>
        <c:axId val="116436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50432"/>
        <c:crosses val="autoZero"/>
        <c:auto val="1"/>
        <c:lblAlgn val="ctr"/>
        <c:lblOffset val="100"/>
        <c:tickLblSkip val="1"/>
        <c:tickMarkSkip val="1"/>
        <c:noMultiLvlLbl val="0"/>
      </c:catAx>
      <c:valAx>
        <c:axId val="11645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36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044-435F-A3BF-8CF52DB3356D}"/>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044-435F-A3BF-8CF52DB3356D}"/>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044-435F-A3BF-8CF52DB3356D}"/>
            </c:ext>
          </c:extLst>
        </c:ser>
        <c:dLbls>
          <c:showLegendKey val="0"/>
          <c:showVal val="0"/>
          <c:showCatName val="0"/>
          <c:showSerName val="0"/>
          <c:showPercent val="0"/>
          <c:showBubbleSize val="0"/>
        </c:dLbls>
        <c:gapWidth val="50"/>
        <c:overlap val="100"/>
        <c:axId val="116535296"/>
        <c:axId val="116536832"/>
      </c:barChart>
      <c:catAx>
        <c:axId val="116535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536832"/>
        <c:crosses val="autoZero"/>
        <c:auto val="1"/>
        <c:lblAlgn val="ctr"/>
        <c:lblOffset val="100"/>
        <c:tickLblSkip val="1"/>
        <c:tickMarkSkip val="1"/>
        <c:noMultiLvlLbl val="0"/>
      </c:catAx>
      <c:valAx>
        <c:axId val="116536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535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29.079752754760698</c:v>
                </c:pt>
                <c:pt idx="1">
                  <c:v>23.68411240726628</c:v>
                </c:pt>
                <c:pt idx="2">
                  <c:v>21.880737180008669</c:v>
                </c:pt>
                <c:pt idx="3">
                  <c:v>14.416019717220959</c:v>
                </c:pt>
                <c:pt idx="4">
                  <c:v>34.55551662506776</c:v>
                </c:pt>
              </c:numCache>
            </c:numRef>
          </c:val>
          <c:extLst>
            <c:ext xmlns:c16="http://schemas.microsoft.com/office/drawing/2014/chart" uri="{C3380CC4-5D6E-409C-BE32-E72D297353CC}">
              <c16:uniqueId val="{00000000-C7FC-4F0F-BFC3-24CD84D50D25}"/>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16.499753718626685</c:v>
                </c:pt>
                <c:pt idx="1">
                  <c:v>25.287353530798427</c:v>
                </c:pt>
                <c:pt idx="2">
                  <c:v>22.330672226680051</c:v>
                </c:pt>
                <c:pt idx="3">
                  <c:v>19.656310057748787</c:v>
                </c:pt>
                <c:pt idx="4">
                  <c:v>16.360170010034025</c:v>
                </c:pt>
              </c:numCache>
            </c:numRef>
          </c:val>
          <c:extLst>
            <c:ext xmlns:c16="http://schemas.microsoft.com/office/drawing/2014/chart" uri="{C3380CC4-5D6E-409C-BE32-E72D297353CC}">
              <c16:uniqueId val="{00000001-C7FC-4F0F-BFC3-24CD84D50D25}"/>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46.093582914517086</c:v>
                </c:pt>
                <c:pt idx="1">
                  <c:v>48.389985495867172</c:v>
                </c:pt>
                <c:pt idx="2">
                  <c:v>54.338185214481086</c:v>
                </c:pt>
                <c:pt idx="3">
                  <c:v>65.650399450459503</c:v>
                </c:pt>
                <c:pt idx="4">
                  <c:v>48.392805471582676</c:v>
                </c:pt>
              </c:numCache>
            </c:numRef>
          </c:val>
          <c:extLst>
            <c:ext xmlns:c16="http://schemas.microsoft.com/office/drawing/2014/chart" uri="{C3380CC4-5D6E-409C-BE32-E72D297353CC}">
              <c16:uniqueId val="{00000002-C7FC-4F0F-BFC3-24CD84D50D25}"/>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8.3269106120955261</c:v>
                </c:pt>
                <c:pt idx="1">
                  <c:v>2.6385485660681192</c:v>
                </c:pt>
                <c:pt idx="2">
                  <c:v>1.4504053788302</c:v>
                </c:pt>
                <c:pt idx="3">
                  <c:v>0.27727077457075283</c:v>
                </c:pt>
                <c:pt idx="4">
                  <c:v>0.69150789331554829</c:v>
                </c:pt>
              </c:numCache>
            </c:numRef>
          </c:val>
          <c:extLst>
            <c:ext xmlns:c16="http://schemas.microsoft.com/office/drawing/2014/chart" uri="{C3380CC4-5D6E-409C-BE32-E72D297353CC}">
              <c16:uniqueId val="{00000003-C7FC-4F0F-BFC3-24CD84D50D25}"/>
            </c:ext>
          </c:extLst>
        </c:ser>
        <c:dLbls>
          <c:showLegendKey val="0"/>
          <c:showVal val="0"/>
          <c:showCatName val="0"/>
          <c:showSerName val="0"/>
          <c:showPercent val="0"/>
          <c:showBubbleSize val="0"/>
        </c:dLbls>
        <c:gapWidth val="50"/>
        <c:overlap val="100"/>
        <c:axId val="116210688"/>
        <c:axId val="116220672"/>
      </c:barChart>
      <c:catAx>
        <c:axId val="116210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20672"/>
        <c:crosses val="autoZero"/>
        <c:auto val="1"/>
        <c:lblAlgn val="ctr"/>
        <c:lblOffset val="100"/>
        <c:tickLblSkip val="1"/>
        <c:tickMarkSkip val="1"/>
        <c:noMultiLvlLbl val="0"/>
      </c:catAx>
      <c:valAx>
        <c:axId val="116220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10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27.29715897341595</c:v>
                </c:pt>
                <c:pt idx="1">
                  <c:v>20.896292485801695</c:v>
                </c:pt>
                <c:pt idx="2">
                  <c:v>8.4343775416842188</c:v>
                </c:pt>
                <c:pt idx="3">
                  <c:v>5.5393192348200788</c:v>
                </c:pt>
                <c:pt idx="4">
                  <c:v>33.998038717622826</c:v>
                </c:pt>
              </c:numCache>
            </c:numRef>
          </c:val>
          <c:extLst>
            <c:ext xmlns:c16="http://schemas.microsoft.com/office/drawing/2014/chart" uri="{C3380CC4-5D6E-409C-BE32-E72D297353CC}">
              <c16:uniqueId val="{00000000-3F07-4D86-BECC-195FFC30E57C}"/>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3.8489503651887311</c:v>
                </c:pt>
                <c:pt idx="1">
                  <c:v>8.5761629435912248</c:v>
                </c:pt>
                <c:pt idx="2">
                  <c:v>1.4983999630285987</c:v>
                </c:pt>
                <c:pt idx="3">
                  <c:v>7.2712886928344229</c:v>
                </c:pt>
                <c:pt idx="4">
                  <c:v>17.841798969500712</c:v>
                </c:pt>
              </c:numCache>
            </c:numRef>
          </c:val>
          <c:extLst>
            <c:ext xmlns:c16="http://schemas.microsoft.com/office/drawing/2014/chart" uri="{C3380CC4-5D6E-409C-BE32-E72D297353CC}">
              <c16:uniqueId val="{00000001-3F07-4D86-BECC-195FFC30E57C}"/>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49.932291119807644</c:v>
                </c:pt>
                <c:pt idx="1">
                  <c:v>51.666959306083896</c:v>
                </c:pt>
                <c:pt idx="2">
                  <c:v>88.579632404786167</c:v>
                </c:pt>
                <c:pt idx="3">
                  <c:v>82.765339559968879</c:v>
                </c:pt>
                <c:pt idx="4">
                  <c:v>36.373461761518946</c:v>
                </c:pt>
              </c:numCache>
            </c:numRef>
          </c:val>
          <c:extLst>
            <c:ext xmlns:c16="http://schemas.microsoft.com/office/drawing/2014/chart" uri="{C3380CC4-5D6E-409C-BE32-E72D297353CC}">
              <c16:uniqueId val="{00000002-3F07-4D86-BECC-195FFC30E57C}"/>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18.921599541587682</c:v>
                </c:pt>
                <c:pt idx="1">
                  <c:v>18.860585264523184</c:v>
                </c:pt>
                <c:pt idx="2">
                  <c:v>1.4875900905010091</c:v>
                </c:pt>
                <c:pt idx="3">
                  <c:v>4.4240525123766119</c:v>
                </c:pt>
                <c:pt idx="4">
                  <c:v>11.786700551357518</c:v>
                </c:pt>
              </c:numCache>
            </c:numRef>
          </c:val>
          <c:extLst>
            <c:ext xmlns:c16="http://schemas.microsoft.com/office/drawing/2014/chart" uri="{C3380CC4-5D6E-409C-BE32-E72D297353CC}">
              <c16:uniqueId val="{00000003-3F07-4D86-BECC-195FFC30E57C}"/>
            </c:ext>
          </c:extLst>
        </c:ser>
        <c:dLbls>
          <c:showLegendKey val="0"/>
          <c:showVal val="0"/>
          <c:showCatName val="0"/>
          <c:showSerName val="0"/>
          <c:showPercent val="0"/>
          <c:showBubbleSize val="0"/>
        </c:dLbls>
        <c:gapWidth val="50"/>
        <c:overlap val="100"/>
        <c:axId val="116006912"/>
        <c:axId val="116008448"/>
      </c:barChart>
      <c:catAx>
        <c:axId val="116006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008448"/>
        <c:crosses val="autoZero"/>
        <c:auto val="1"/>
        <c:lblAlgn val="ctr"/>
        <c:lblOffset val="100"/>
        <c:tickLblSkip val="1"/>
        <c:tickMarkSkip val="1"/>
        <c:noMultiLvlLbl val="0"/>
      </c:catAx>
      <c:valAx>
        <c:axId val="116008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006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'DHS05'!$M$18:$Q$18</c:f>
              <c:numCache>
                <c:formatCode>###0.0</c:formatCode>
                <c:ptCount val="5"/>
                <c:pt idx="0">
                  <c:v>20.330425719395322</c:v>
                </c:pt>
                <c:pt idx="1">
                  <c:v>26.645900062171485</c:v>
                </c:pt>
                <c:pt idx="2">
                  <c:v>19.648269208656107</c:v>
                </c:pt>
                <c:pt idx="3">
                  <c:v>23.843548066508376</c:v>
                </c:pt>
                <c:pt idx="4">
                  <c:v>41.957211718823828</c:v>
                </c:pt>
              </c:numCache>
            </c:numRef>
          </c:val>
          <c:extLst>
            <c:ext xmlns:c16="http://schemas.microsoft.com/office/drawing/2014/chart" uri="{C3380CC4-5D6E-409C-BE32-E72D297353CC}">
              <c16:uniqueId val="{00000000-5A19-4678-AEA3-1E62849A0871}"/>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'DHS05'!$M$19:$Q$19</c:f>
              <c:numCache>
                <c:formatCode>###0.0</c:formatCode>
                <c:ptCount val="5"/>
                <c:pt idx="0">
                  <c:v>6.7061776356788982</c:v>
                </c:pt>
                <c:pt idx="1">
                  <c:v>5.9777411763710537</c:v>
                </c:pt>
                <c:pt idx="2">
                  <c:v>11.465981643516912</c:v>
                </c:pt>
                <c:pt idx="3">
                  <c:v>4.8671708722420579</c:v>
                </c:pt>
                <c:pt idx="4">
                  <c:v>10.083828956318207</c:v>
                </c:pt>
              </c:numCache>
            </c:numRef>
          </c:val>
          <c:extLst>
            <c:ext xmlns:c16="http://schemas.microsoft.com/office/drawing/2014/chart" uri="{C3380CC4-5D6E-409C-BE32-E72D297353CC}">
              <c16:uniqueId val="{00000001-5A19-4678-AEA3-1E62849A0871}"/>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'DHS05'!$M$20:$Q$20</c:f>
              <c:numCache>
                <c:formatCode>###0.0</c:formatCode>
                <c:ptCount val="5"/>
                <c:pt idx="0">
                  <c:v>48.238121226207191</c:v>
                </c:pt>
                <c:pt idx="1">
                  <c:v>44.941793260016766</c:v>
                </c:pt>
                <c:pt idx="2">
                  <c:v>48.539934401659792</c:v>
                </c:pt>
                <c:pt idx="3">
                  <c:v>50.909384917754423</c:v>
                </c:pt>
                <c:pt idx="4">
                  <c:v>37.469511760569503</c:v>
                </c:pt>
              </c:numCache>
            </c:numRef>
          </c:val>
          <c:extLst>
            <c:ext xmlns:c16="http://schemas.microsoft.com/office/drawing/2014/chart" uri="{C3380CC4-5D6E-409C-BE32-E72D297353CC}">
              <c16:uniqueId val="{00000002-5A19-4678-AEA3-1E62849A0871}"/>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'DHS05'!$M$21:$Q$21</c:f>
              <c:numCache>
                <c:formatCode>###0.0</c:formatCode>
                <c:ptCount val="5"/>
                <c:pt idx="0">
                  <c:v>24.725275418718589</c:v>
                </c:pt>
                <c:pt idx="1">
                  <c:v>22.434565501440701</c:v>
                </c:pt>
                <c:pt idx="2">
                  <c:v>20.345814746167189</c:v>
                </c:pt>
                <c:pt idx="3">
                  <c:v>20.379896143495149</c:v>
                </c:pt>
                <c:pt idx="4">
                  <c:v>10.489447564288461</c:v>
                </c:pt>
              </c:numCache>
            </c:numRef>
          </c:val>
          <c:extLst>
            <c:ext xmlns:c16="http://schemas.microsoft.com/office/drawing/2014/chart" uri="{C3380CC4-5D6E-409C-BE32-E72D297353CC}">
              <c16:uniqueId val="{00000003-5A19-4678-AEA3-1E62849A0871}"/>
            </c:ext>
          </c:extLst>
        </c:ser>
        <c:dLbls>
          <c:showLegendKey val="0"/>
          <c:showVal val="0"/>
          <c:showCatName val="0"/>
          <c:showSerName val="0"/>
          <c:showPercent val="0"/>
          <c:showBubbleSize val="0"/>
        </c:dLbls>
        <c:gapWidth val="50"/>
        <c:overlap val="100"/>
        <c:axId val="112945792"/>
        <c:axId val="112980352"/>
      </c:barChart>
      <c:catAx>
        <c:axId val="112945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980352"/>
        <c:crosses val="autoZero"/>
        <c:auto val="1"/>
        <c:lblAlgn val="ctr"/>
        <c:lblOffset val="100"/>
        <c:tickLblSkip val="1"/>
        <c:tickMarkSkip val="1"/>
        <c:noMultiLvlLbl val="0"/>
      </c:catAx>
      <c:valAx>
        <c:axId val="112980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945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'DHS05'!$R$15:$U$15</c:f>
              <c:strCache>
                <c:ptCount val="4"/>
                <c:pt idx="0">
                  <c:v>Brazzaville</c:v>
                </c:pt>
                <c:pt idx="1">
                  <c:v>Nord</c:v>
                </c:pt>
                <c:pt idx="2">
                  <c:v>Pointe Noire</c:v>
                </c:pt>
                <c:pt idx="3">
                  <c:v>Sud</c:v>
                </c:pt>
              </c:strCache>
            </c:strRef>
          </c:cat>
          <c:val>
            <c:numRef>
              <c:f>'DHS05'!$R$18:$U$18</c:f>
              <c:numCache>
                <c:formatCode>###0.0</c:formatCode>
                <c:ptCount val="4"/>
                <c:pt idx="0">
                  <c:v>84.412039896628087</c:v>
                </c:pt>
                <c:pt idx="1">
                  <c:v>40.157274971793179</c:v>
                </c:pt>
                <c:pt idx="2">
                  <c:v>86.894612561725353</c:v>
                </c:pt>
                <c:pt idx="3">
                  <c:v>27.978895784674066</c:v>
                </c:pt>
              </c:numCache>
            </c:numRef>
          </c:val>
          <c:extLst>
            <c:ext xmlns:c16="http://schemas.microsoft.com/office/drawing/2014/chart" uri="{C3380CC4-5D6E-409C-BE32-E72D297353CC}">
              <c16:uniqueId val="{00000000-5F9D-42DB-90FD-69D75986D1CE}"/>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'DHS05'!$R$15:$U$15</c:f>
              <c:strCache>
                <c:ptCount val="4"/>
                <c:pt idx="0">
                  <c:v>Brazzaville</c:v>
                </c:pt>
                <c:pt idx="1">
                  <c:v>Nord</c:v>
                </c:pt>
                <c:pt idx="2">
                  <c:v>Pointe Noire</c:v>
                </c:pt>
                <c:pt idx="3">
                  <c:v>Sud</c:v>
                </c:pt>
              </c:strCache>
            </c:strRef>
          </c:cat>
          <c:val>
            <c:numRef>
              <c:f>'DHS05'!$R$19:$U$19</c:f>
              <c:numCache>
                <c:formatCode>###0.0</c:formatCode>
                <c:ptCount val="4"/>
                <c:pt idx="0">
                  <c:v>12.056762307590978</c:v>
                </c:pt>
                <c:pt idx="1">
                  <c:v>8.5119786357923104</c:v>
                </c:pt>
                <c:pt idx="2">
                  <c:v>5.5994231376523125</c:v>
                </c:pt>
                <c:pt idx="3">
                  <c:v>6.9445900091370696</c:v>
                </c:pt>
              </c:numCache>
            </c:numRef>
          </c:val>
          <c:extLst>
            <c:ext xmlns:c16="http://schemas.microsoft.com/office/drawing/2014/chart" uri="{C3380CC4-5D6E-409C-BE32-E72D297353CC}">
              <c16:uniqueId val="{00000001-5F9D-42DB-90FD-69D75986D1CE}"/>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'DHS05'!$R$15:$U$15</c:f>
              <c:strCache>
                <c:ptCount val="4"/>
                <c:pt idx="0">
                  <c:v>Brazzaville</c:v>
                </c:pt>
                <c:pt idx="1">
                  <c:v>Nord</c:v>
                </c:pt>
                <c:pt idx="2">
                  <c:v>Pointe Noire</c:v>
                </c:pt>
                <c:pt idx="3">
                  <c:v>Sud</c:v>
                </c:pt>
              </c:strCache>
            </c:strRef>
          </c:cat>
          <c:val>
            <c:numRef>
              <c:f>'DHS05'!$R$20:$U$20</c:f>
              <c:numCache>
                <c:formatCode>###0.0</c:formatCode>
                <c:ptCount val="4"/>
                <c:pt idx="0">
                  <c:v>3.5311977957809351</c:v>
                </c:pt>
                <c:pt idx="1">
                  <c:v>32.114088762998733</c:v>
                </c:pt>
                <c:pt idx="2">
                  <c:v>7.4348497039325627</c:v>
                </c:pt>
                <c:pt idx="3">
                  <c:v>48.202540470994123</c:v>
                </c:pt>
              </c:numCache>
            </c:numRef>
          </c:val>
          <c:extLst>
            <c:ext xmlns:c16="http://schemas.microsoft.com/office/drawing/2014/chart" uri="{C3380CC4-5D6E-409C-BE32-E72D297353CC}">
              <c16:uniqueId val="{00000002-5F9D-42DB-90FD-69D75986D1CE}"/>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'DHS05'!$R$15:$U$15</c:f>
              <c:strCache>
                <c:ptCount val="4"/>
                <c:pt idx="0">
                  <c:v>Brazzaville</c:v>
                </c:pt>
                <c:pt idx="1">
                  <c:v>Nord</c:v>
                </c:pt>
                <c:pt idx="2">
                  <c:v>Pointe Noire</c:v>
                </c:pt>
                <c:pt idx="3">
                  <c:v>Sud</c:v>
                </c:pt>
              </c:strCache>
            </c:strRef>
          </c:cat>
          <c:val>
            <c:numRef>
              <c:f>'DHS05'!$R$21:$U$21</c:f>
              <c:numCache>
                <c:formatCode>###0.0</c:formatCode>
                <c:ptCount val="4"/>
                <c:pt idx="0">
                  <c:v>0</c:v>
                </c:pt>
                <c:pt idx="1">
                  <c:v>19.216657629415774</c:v>
                </c:pt>
                <c:pt idx="2">
                  <c:v>7.111459668977177E-2</c:v>
                </c:pt>
                <c:pt idx="3">
                  <c:v>16.873973735194738</c:v>
                </c:pt>
              </c:numCache>
            </c:numRef>
          </c:val>
          <c:extLst>
            <c:ext xmlns:c16="http://schemas.microsoft.com/office/drawing/2014/chart" uri="{C3380CC4-5D6E-409C-BE32-E72D297353CC}">
              <c16:uniqueId val="{00000003-5F9D-42DB-90FD-69D75986D1CE}"/>
            </c:ext>
          </c:extLst>
        </c:ser>
        <c:dLbls>
          <c:showLegendKey val="0"/>
          <c:showVal val="0"/>
          <c:showCatName val="0"/>
          <c:showSerName val="0"/>
          <c:showPercent val="0"/>
          <c:showBubbleSize val="0"/>
        </c:dLbls>
        <c:gapWidth val="50"/>
        <c:overlap val="100"/>
        <c:axId val="115868032"/>
        <c:axId val="115869568"/>
      </c:barChart>
      <c:catAx>
        <c:axId val="115868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869568"/>
        <c:crosses val="autoZero"/>
        <c:auto val="1"/>
        <c:lblAlgn val="ctr"/>
        <c:lblOffset val="100"/>
        <c:tickLblSkip val="1"/>
        <c:tickMarkSkip val="1"/>
        <c:noMultiLvlLbl val="0"/>
      </c:catAx>
      <c:valAx>
        <c:axId val="115869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868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'DHS05'!$C$18:$G$18</c:f>
              <c:numCache>
                <c:formatCode>###0.0</c:formatCode>
                <c:ptCount val="5"/>
                <c:pt idx="0">
                  <c:v>23.505408118959718</c:v>
                </c:pt>
                <c:pt idx="1">
                  <c:v>28.251918550237956</c:v>
                </c:pt>
                <c:pt idx="2">
                  <c:v>61.768631657340251</c:v>
                </c:pt>
                <c:pt idx="3">
                  <c:v>81.634665933347549</c:v>
                </c:pt>
                <c:pt idx="4">
                  <c:v>90.881235587343895</c:v>
                </c:pt>
              </c:numCache>
            </c:numRef>
          </c:val>
          <c:extLst>
            <c:ext xmlns:c16="http://schemas.microsoft.com/office/drawing/2014/chart" uri="{C3380CC4-5D6E-409C-BE32-E72D297353CC}">
              <c16:uniqueId val="{00000000-3265-407D-8DA9-80E84C8AA245}"/>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'DHS05'!$C$19:$G$19</c:f>
              <c:numCache>
                <c:formatCode>###0.0</c:formatCode>
                <c:ptCount val="5"/>
                <c:pt idx="0">
                  <c:v>6.3240697067729537</c:v>
                </c:pt>
                <c:pt idx="1">
                  <c:v>9.050799027360048</c:v>
                </c:pt>
                <c:pt idx="2">
                  <c:v>11.40703251208118</c:v>
                </c:pt>
                <c:pt idx="3">
                  <c:v>11.30742266236985</c:v>
                </c:pt>
                <c:pt idx="4">
                  <c:v>5.178417736492448</c:v>
                </c:pt>
              </c:numCache>
            </c:numRef>
          </c:val>
          <c:extLst>
            <c:ext xmlns:c16="http://schemas.microsoft.com/office/drawing/2014/chart" uri="{C3380CC4-5D6E-409C-BE32-E72D297353CC}">
              <c16:uniqueId val="{00000001-3265-407D-8DA9-80E84C8AA245}"/>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'DHS05'!$C$20:$G$20</c:f>
              <c:numCache>
                <c:formatCode>###0.0</c:formatCode>
                <c:ptCount val="5"/>
                <c:pt idx="0">
                  <c:v>46.196830978184451</c:v>
                </c:pt>
                <c:pt idx="1">
                  <c:v>45.79496187785417</c:v>
                </c:pt>
                <c:pt idx="2">
                  <c:v>21.177854257240362</c:v>
                </c:pt>
                <c:pt idx="3">
                  <c:v>6.63578905091763</c:v>
                </c:pt>
                <c:pt idx="4">
                  <c:v>3.9403466761636574</c:v>
                </c:pt>
              </c:numCache>
            </c:numRef>
          </c:val>
          <c:extLst>
            <c:ext xmlns:c16="http://schemas.microsoft.com/office/drawing/2014/chart" uri="{C3380CC4-5D6E-409C-BE32-E72D297353CC}">
              <c16:uniqueId val="{00000002-3265-407D-8DA9-80E84C8AA245}"/>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'DHS05'!$C$21:$G$21</c:f>
              <c:numCache>
                <c:formatCode>###0.0</c:formatCode>
                <c:ptCount val="5"/>
                <c:pt idx="0">
                  <c:v>23.973691196082864</c:v>
                </c:pt>
                <c:pt idx="1">
                  <c:v>16.90232054454782</c:v>
                </c:pt>
                <c:pt idx="2">
                  <c:v>5.6464815733382077</c:v>
                </c:pt>
                <c:pt idx="3">
                  <c:v>0.42212235336497106</c:v>
                </c:pt>
                <c:pt idx="4">
                  <c:v>0</c:v>
                </c:pt>
              </c:numCache>
            </c:numRef>
          </c:val>
          <c:extLst>
            <c:ext xmlns:c16="http://schemas.microsoft.com/office/drawing/2014/chart" uri="{C3380CC4-5D6E-409C-BE32-E72D297353CC}">
              <c16:uniqueId val="{00000003-3265-407D-8DA9-80E84C8AA245}"/>
            </c:ext>
          </c:extLst>
        </c:ser>
        <c:dLbls>
          <c:showLegendKey val="0"/>
          <c:showVal val="0"/>
          <c:showCatName val="0"/>
          <c:showSerName val="0"/>
          <c:showPercent val="0"/>
          <c:showBubbleSize val="0"/>
        </c:dLbls>
        <c:gapWidth val="50"/>
        <c:overlap val="100"/>
        <c:axId val="115902720"/>
        <c:axId val="115916800"/>
      </c:barChart>
      <c:catAx>
        <c:axId val="11590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916800"/>
        <c:crosses val="autoZero"/>
        <c:auto val="1"/>
        <c:lblAlgn val="ctr"/>
        <c:lblOffset val="100"/>
        <c:tickLblSkip val="1"/>
        <c:tickMarkSkip val="1"/>
        <c:noMultiLvlLbl val="0"/>
      </c:catAx>
      <c:valAx>
        <c:axId val="115916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902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'DHS05'!$R$121:$U$121</c:f>
              <c:strCache>
                <c:ptCount val="4"/>
                <c:pt idx="0">
                  <c:v>Brazzaville</c:v>
                </c:pt>
                <c:pt idx="1">
                  <c:v>Nord</c:v>
                </c:pt>
                <c:pt idx="2">
                  <c:v>Pointe Noire</c:v>
                </c:pt>
                <c:pt idx="3">
                  <c:v>Sud</c:v>
                </c:pt>
              </c:strCache>
            </c:strRef>
          </c:cat>
          <c:val>
            <c:numRef>
              <c:f>'DHS05'!$R$124:$U$124</c:f>
              <c:numCache>
                <c:formatCode>###0.0</c:formatCode>
                <c:ptCount val="4"/>
                <c:pt idx="0">
                  <c:v>25.973109877334938</c:v>
                </c:pt>
                <c:pt idx="1">
                  <c:v>13.446942672775062</c:v>
                </c:pt>
                <c:pt idx="2">
                  <c:v>21.780794555488193</c:v>
                </c:pt>
                <c:pt idx="3">
                  <c:v>3.7422053639014492</c:v>
                </c:pt>
              </c:numCache>
            </c:numRef>
          </c:val>
          <c:extLst>
            <c:ext xmlns:c16="http://schemas.microsoft.com/office/drawing/2014/chart" uri="{C3380CC4-5D6E-409C-BE32-E72D297353CC}">
              <c16:uniqueId val="{00000000-A388-4CBD-8041-D4E80330124F}"/>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'DHS05'!$R$121:$U$121</c:f>
              <c:strCache>
                <c:ptCount val="4"/>
                <c:pt idx="0">
                  <c:v>Brazzaville</c:v>
                </c:pt>
                <c:pt idx="1">
                  <c:v>Nord</c:v>
                </c:pt>
                <c:pt idx="2">
                  <c:v>Pointe Noire</c:v>
                </c:pt>
                <c:pt idx="3">
                  <c:v>Sud</c:v>
                </c:pt>
              </c:strCache>
            </c:strRef>
          </c:cat>
          <c:val>
            <c:numRef>
              <c:f>'DHS05'!$R$125:$U$125</c:f>
              <c:numCache>
                <c:formatCode>###0.0</c:formatCode>
                <c:ptCount val="4"/>
                <c:pt idx="0">
                  <c:v>43.551300782374099</c:v>
                </c:pt>
                <c:pt idx="1">
                  <c:v>34.467617095221897</c:v>
                </c:pt>
                <c:pt idx="2">
                  <c:v>19.469798393250645</c:v>
                </c:pt>
                <c:pt idx="3">
                  <c:v>7.6698187332078058</c:v>
                </c:pt>
              </c:numCache>
            </c:numRef>
          </c:val>
          <c:extLst>
            <c:ext xmlns:c16="http://schemas.microsoft.com/office/drawing/2014/chart" uri="{C3380CC4-5D6E-409C-BE32-E72D297353CC}">
              <c16:uniqueId val="{00000001-A388-4CBD-8041-D4E80330124F}"/>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'DHS05'!$R$121:$U$121</c:f>
              <c:strCache>
                <c:ptCount val="4"/>
                <c:pt idx="0">
                  <c:v>Brazzaville</c:v>
                </c:pt>
                <c:pt idx="1">
                  <c:v>Nord</c:v>
                </c:pt>
                <c:pt idx="2">
                  <c:v>Pointe Noire</c:v>
                </c:pt>
                <c:pt idx="3">
                  <c:v>Sud</c:v>
                </c:pt>
              </c:strCache>
            </c:strRef>
          </c:cat>
          <c:val>
            <c:numRef>
              <c:f>'DHS05'!$R$126:$U$126</c:f>
              <c:numCache>
                <c:formatCode>###0.0</c:formatCode>
                <c:ptCount val="4"/>
                <c:pt idx="0">
                  <c:v>29.568507339500979</c:v>
                </c:pt>
                <c:pt idx="1">
                  <c:v>35.489171224510223</c:v>
                </c:pt>
                <c:pt idx="2">
                  <c:v>54.982285601401749</c:v>
                </c:pt>
                <c:pt idx="3">
                  <c:v>72.717314810427709</c:v>
                </c:pt>
              </c:numCache>
            </c:numRef>
          </c:val>
          <c:extLst>
            <c:ext xmlns:c16="http://schemas.microsoft.com/office/drawing/2014/chart" uri="{C3380CC4-5D6E-409C-BE32-E72D297353CC}">
              <c16:uniqueId val="{00000002-A388-4CBD-8041-D4E80330124F}"/>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'DHS05'!$R$121:$U$121</c:f>
              <c:strCache>
                <c:ptCount val="4"/>
                <c:pt idx="0">
                  <c:v>Brazzaville</c:v>
                </c:pt>
                <c:pt idx="1">
                  <c:v>Nord</c:v>
                </c:pt>
                <c:pt idx="2">
                  <c:v>Pointe Noire</c:v>
                </c:pt>
                <c:pt idx="3">
                  <c:v>Sud</c:v>
                </c:pt>
              </c:strCache>
            </c:strRef>
          </c:cat>
          <c:val>
            <c:numRef>
              <c:f>'DHS05'!$R$127:$U$127</c:f>
              <c:numCache>
                <c:formatCode>###0.0</c:formatCode>
                <c:ptCount val="4"/>
                <c:pt idx="0">
                  <c:v>0.90708200078998735</c:v>
                </c:pt>
                <c:pt idx="1">
                  <c:v>16.596269007492815</c:v>
                </c:pt>
                <c:pt idx="2">
                  <c:v>3.767121449859411</c:v>
                </c:pt>
                <c:pt idx="3">
                  <c:v>15.870661092463036</c:v>
                </c:pt>
              </c:numCache>
            </c:numRef>
          </c:val>
          <c:extLst>
            <c:ext xmlns:c16="http://schemas.microsoft.com/office/drawing/2014/chart" uri="{C3380CC4-5D6E-409C-BE32-E72D297353CC}">
              <c16:uniqueId val="{00000003-A388-4CBD-8041-D4E80330124F}"/>
            </c:ext>
          </c:extLst>
        </c:ser>
        <c:dLbls>
          <c:showLegendKey val="0"/>
          <c:showVal val="0"/>
          <c:showCatName val="0"/>
          <c:showSerName val="0"/>
          <c:showPercent val="0"/>
          <c:showBubbleSize val="0"/>
        </c:dLbls>
        <c:gapWidth val="50"/>
        <c:overlap val="100"/>
        <c:axId val="116037120"/>
        <c:axId val="116038656"/>
      </c:barChart>
      <c:catAx>
        <c:axId val="116037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038656"/>
        <c:crosses val="autoZero"/>
        <c:auto val="1"/>
        <c:lblAlgn val="ctr"/>
        <c:lblOffset val="100"/>
        <c:tickLblSkip val="1"/>
        <c:tickMarkSkip val="1"/>
        <c:noMultiLvlLbl val="0"/>
      </c:catAx>
      <c:valAx>
        <c:axId val="116038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037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420-4D66-B056-8DB21DAAB502}"/>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420-4D66-B056-8DB21DAAB502}"/>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420-4D66-B056-8DB21DAAB502}"/>
            </c:ext>
          </c:extLst>
        </c:ser>
        <c:dLbls>
          <c:showLegendKey val="0"/>
          <c:showVal val="0"/>
          <c:showCatName val="0"/>
          <c:showSerName val="0"/>
          <c:showPercent val="0"/>
          <c:showBubbleSize val="0"/>
        </c:dLbls>
        <c:gapWidth val="50"/>
        <c:overlap val="100"/>
        <c:axId val="116243840"/>
        <c:axId val="116257920"/>
      </c:barChart>
      <c:catAx>
        <c:axId val="116243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57920"/>
        <c:crosses val="autoZero"/>
        <c:auto val="1"/>
        <c:lblAlgn val="ctr"/>
        <c:lblOffset val="100"/>
        <c:tickLblSkip val="1"/>
        <c:tickMarkSkip val="1"/>
        <c:noMultiLvlLbl val="0"/>
      </c:catAx>
      <c:valAx>
        <c:axId val="116257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43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'DHS05'!$R$221:$U$221</c:f>
              <c:strCache>
                <c:ptCount val="4"/>
                <c:pt idx="0">
                  <c:v>Brazzaville</c:v>
                </c:pt>
                <c:pt idx="1">
                  <c:v>Nord</c:v>
                </c:pt>
                <c:pt idx="2">
                  <c:v>Pointe Noire</c:v>
                </c:pt>
                <c:pt idx="3">
                  <c:v>Sud</c:v>
                </c:pt>
              </c:strCache>
            </c:strRef>
          </c:cat>
          <c:val>
            <c:numRef>
              <c:f>'DHS05'!$R$222:$U$222</c:f>
              <c:numCache>
                <c:formatCode>###0.0</c:formatCode>
                <c:ptCount val="4"/>
                <c:pt idx="0">
                  <c:v>0</c:v>
                </c:pt>
                <c:pt idx="1">
                  <c:v>0</c:v>
                </c:pt>
                <c:pt idx="2">
                  <c:v>0</c:v>
                </c:pt>
                <c:pt idx="3">
                  <c:v>0</c:v>
                </c:pt>
              </c:numCache>
            </c:numRef>
          </c:val>
          <c:extLst>
            <c:ext xmlns:c16="http://schemas.microsoft.com/office/drawing/2014/chart" uri="{C3380CC4-5D6E-409C-BE32-E72D297353CC}">
              <c16:uniqueId val="{00000000-3B5C-4B5F-B1E2-876A43DB576D}"/>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'DHS05'!$R$221:$U$221</c:f>
              <c:strCache>
                <c:ptCount val="4"/>
                <c:pt idx="0">
                  <c:v>Brazzaville</c:v>
                </c:pt>
                <c:pt idx="1">
                  <c:v>Nord</c:v>
                </c:pt>
                <c:pt idx="2">
                  <c:v>Pointe Noire</c:v>
                </c:pt>
                <c:pt idx="3">
                  <c:v>Sud</c:v>
                </c:pt>
              </c:strCache>
            </c:strRef>
          </c:cat>
          <c:val>
            <c:numRef>
              <c:f>'DHS05'!$R$223:$U$223</c:f>
              <c:numCache>
                <c:formatCode>###0.0</c:formatCode>
                <c:ptCount val="4"/>
                <c:pt idx="0">
                  <c:v>0</c:v>
                </c:pt>
                <c:pt idx="1">
                  <c:v>0</c:v>
                </c:pt>
                <c:pt idx="2">
                  <c:v>0</c:v>
                </c:pt>
                <c:pt idx="3">
                  <c:v>0</c:v>
                </c:pt>
              </c:numCache>
            </c:numRef>
          </c:val>
          <c:extLst>
            <c:ext xmlns:c16="http://schemas.microsoft.com/office/drawing/2014/chart" uri="{C3380CC4-5D6E-409C-BE32-E72D297353CC}">
              <c16:uniqueId val="{00000001-3B5C-4B5F-B1E2-876A43DB576D}"/>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'DHS05'!$R$221:$U$221</c:f>
              <c:strCache>
                <c:ptCount val="4"/>
                <c:pt idx="0">
                  <c:v>Brazzaville</c:v>
                </c:pt>
                <c:pt idx="1">
                  <c:v>Nord</c:v>
                </c:pt>
                <c:pt idx="2">
                  <c:v>Pointe Noire</c:v>
                </c:pt>
                <c:pt idx="3">
                  <c:v>Sud</c:v>
                </c:pt>
              </c:strCache>
            </c:strRef>
          </c:cat>
          <c:val>
            <c:numRef>
              <c:f>'DHS05'!$R$224:$U$224</c:f>
              <c:numCache>
                <c:formatCode>###0.0</c:formatCode>
                <c:ptCount val="4"/>
                <c:pt idx="0">
                  <c:v>0</c:v>
                </c:pt>
                <c:pt idx="1">
                  <c:v>0</c:v>
                </c:pt>
                <c:pt idx="2">
                  <c:v>0</c:v>
                </c:pt>
                <c:pt idx="3">
                  <c:v>0</c:v>
                </c:pt>
              </c:numCache>
            </c:numRef>
          </c:val>
          <c:extLst>
            <c:ext xmlns:c16="http://schemas.microsoft.com/office/drawing/2014/chart" uri="{C3380CC4-5D6E-409C-BE32-E72D297353CC}">
              <c16:uniqueId val="{00000002-3B5C-4B5F-B1E2-876A43DB576D}"/>
            </c:ext>
          </c:extLst>
        </c:ser>
        <c:dLbls>
          <c:showLegendKey val="0"/>
          <c:showVal val="0"/>
          <c:showCatName val="0"/>
          <c:showSerName val="0"/>
          <c:showPercent val="0"/>
          <c:showBubbleSize val="0"/>
        </c:dLbls>
        <c:gapWidth val="50"/>
        <c:overlap val="100"/>
        <c:axId val="116281344"/>
        <c:axId val="116282880"/>
      </c:barChart>
      <c:catAx>
        <c:axId val="116281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82880"/>
        <c:crosses val="autoZero"/>
        <c:auto val="1"/>
        <c:lblAlgn val="ctr"/>
        <c:lblOffset val="100"/>
        <c:tickLblSkip val="1"/>
        <c:tickMarkSkip val="1"/>
        <c:noMultiLvlLbl val="0"/>
      </c:catAx>
      <c:valAx>
        <c:axId val="116282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81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F57-4A5D-877F-CF50716B51E2}"/>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F57-4A5D-877F-CF50716B51E2}"/>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F57-4A5D-877F-CF50716B51E2}"/>
            </c:ext>
          </c:extLst>
        </c:ser>
        <c:dLbls>
          <c:showLegendKey val="0"/>
          <c:showVal val="0"/>
          <c:showCatName val="0"/>
          <c:showSerName val="0"/>
          <c:showPercent val="0"/>
          <c:showBubbleSize val="0"/>
        </c:dLbls>
        <c:gapWidth val="50"/>
        <c:overlap val="100"/>
        <c:axId val="116310400"/>
        <c:axId val="116311936"/>
      </c:barChart>
      <c:catAx>
        <c:axId val="116310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311936"/>
        <c:crosses val="autoZero"/>
        <c:auto val="1"/>
        <c:lblAlgn val="ctr"/>
        <c:lblOffset val="100"/>
        <c:tickLblSkip val="1"/>
        <c:tickMarkSkip val="1"/>
        <c:noMultiLvlLbl val="0"/>
      </c:catAx>
      <c:valAx>
        <c:axId val="116311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310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'DHS05'!$H$18:$L$18</c:f>
              <c:numCache>
                <c:formatCode>###0.0</c:formatCode>
                <c:ptCount val="5"/>
                <c:pt idx="0">
                  <c:v>78.02051662549141</c:v>
                </c:pt>
                <c:pt idx="1">
                  <c:v>78.26224504326602</c:v>
                </c:pt>
                <c:pt idx="2">
                  <c:v>86.206396395129673</c:v>
                </c:pt>
                <c:pt idx="3">
                  <c:v>89.562523067173387</c:v>
                </c:pt>
                <c:pt idx="4">
                  <c:v>93.166451684190307</c:v>
                </c:pt>
              </c:numCache>
            </c:numRef>
          </c:val>
          <c:extLst>
            <c:ext xmlns:c16="http://schemas.microsoft.com/office/drawing/2014/chart" uri="{C3380CC4-5D6E-409C-BE32-E72D297353CC}">
              <c16:uniqueId val="{00000000-08D7-495C-8ACE-7322165232DB}"/>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'DHS05'!$H$19:$L$19</c:f>
              <c:numCache>
                <c:formatCode>###0.0</c:formatCode>
                <c:ptCount val="5"/>
                <c:pt idx="0">
                  <c:v>11.360918851182573</c:v>
                </c:pt>
                <c:pt idx="1">
                  <c:v>15.744431928507231</c:v>
                </c:pt>
                <c:pt idx="2">
                  <c:v>8.9294919869268394</c:v>
                </c:pt>
                <c:pt idx="3">
                  <c:v>6.8497736425589517</c:v>
                </c:pt>
                <c:pt idx="4">
                  <c:v>4.1789915919711724</c:v>
                </c:pt>
              </c:numCache>
            </c:numRef>
          </c:val>
          <c:extLst>
            <c:ext xmlns:c16="http://schemas.microsoft.com/office/drawing/2014/chart" uri="{C3380CC4-5D6E-409C-BE32-E72D297353CC}">
              <c16:uniqueId val="{00000001-08D7-495C-8ACE-7322165232DB}"/>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'DHS05'!$H$20:$L$20</c:f>
              <c:numCache>
                <c:formatCode>###0.0</c:formatCode>
                <c:ptCount val="5"/>
                <c:pt idx="0">
                  <c:v>10.388758318073931</c:v>
                </c:pt>
                <c:pt idx="1">
                  <c:v>5.9933230282267491</c:v>
                </c:pt>
                <c:pt idx="2">
                  <c:v>4.8641116179434878</c:v>
                </c:pt>
                <c:pt idx="3">
                  <c:v>3.5877032902676609</c:v>
                </c:pt>
                <c:pt idx="4">
                  <c:v>2.654556723838521</c:v>
                </c:pt>
              </c:numCache>
            </c:numRef>
          </c:val>
          <c:extLst>
            <c:ext xmlns:c16="http://schemas.microsoft.com/office/drawing/2014/chart" uri="{C3380CC4-5D6E-409C-BE32-E72D297353CC}">
              <c16:uniqueId val="{00000002-08D7-495C-8ACE-7322165232DB}"/>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'DHS05'!$H$21:$L$21</c:f>
              <c:numCache>
                <c:formatCode>###0.0</c:formatCode>
                <c:ptCount val="5"/>
                <c:pt idx="0">
                  <c:v>0.22980620525208617</c:v>
                </c:pt>
                <c:pt idx="1">
                  <c:v>0</c:v>
                </c:pt>
                <c:pt idx="2">
                  <c:v>0</c:v>
                </c:pt>
                <c:pt idx="3">
                  <c:v>0</c:v>
                </c:pt>
                <c:pt idx="4">
                  <c:v>0</c:v>
                </c:pt>
              </c:numCache>
            </c:numRef>
          </c:val>
          <c:extLst>
            <c:ext xmlns:c16="http://schemas.microsoft.com/office/drawing/2014/chart" uri="{C3380CC4-5D6E-409C-BE32-E72D297353CC}">
              <c16:uniqueId val="{00000003-08D7-495C-8ACE-7322165232DB}"/>
            </c:ext>
          </c:extLst>
        </c:ser>
        <c:dLbls>
          <c:showLegendKey val="0"/>
          <c:showVal val="0"/>
          <c:showCatName val="0"/>
          <c:showSerName val="0"/>
          <c:showPercent val="0"/>
          <c:showBubbleSize val="0"/>
        </c:dLbls>
        <c:gapWidth val="50"/>
        <c:overlap val="100"/>
        <c:axId val="116410240"/>
        <c:axId val="116411776"/>
      </c:barChart>
      <c:catAx>
        <c:axId val="116410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11776"/>
        <c:crosses val="autoZero"/>
        <c:auto val="1"/>
        <c:lblAlgn val="ctr"/>
        <c:lblOffset val="100"/>
        <c:tickLblSkip val="1"/>
        <c:tickMarkSkip val="1"/>
        <c:noMultiLvlLbl val="0"/>
      </c:catAx>
      <c:valAx>
        <c:axId val="116411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10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'DHS05'!$H$124:$L$124</c:f>
              <c:numCache>
                <c:formatCode>###0.0</c:formatCode>
                <c:ptCount val="5"/>
                <c:pt idx="0">
                  <c:v>8.763329764643812</c:v>
                </c:pt>
                <c:pt idx="1">
                  <c:v>7.4866460043822869</c:v>
                </c:pt>
                <c:pt idx="2">
                  <c:v>10.982417956827717</c:v>
                </c:pt>
                <c:pt idx="3">
                  <c:v>19.146561040432431</c:v>
                </c:pt>
                <c:pt idx="4">
                  <c:v>39.36053050387747</c:v>
                </c:pt>
              </c:numCache>
            </c:numRef>
          </c:val>
          <c:extLst>
            <c:ext xmlns:c16="http://schemas.microsoft.com/office/drawing/2014/chart" uri="{C3380CC4-5D6E-409C-BE32-E72D297353CC}">
              <c16:uniqueId val="{00000000-FCCA-4657-9CB5-771CC5A48743}"/>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'DHS05'!$H$125:$L$125</c:f>
              <c:numCache>
                <c:formatCode>###0.0</c:formatCode>
                <c:ptCount val="5"/>
                <c:pt idx="0">
                  <c:v>25.96899758090467</c:v>
                </c:pt>
                <c:pt idx="1">
                  <c:v>36.655800563230343</c:v>
                </c:pt>
                <c:pt idx="2">
                  <c:v>48.445096588991547</c:v>
                </c:pt>
                <c:pt idx="3">
                  <c:v>48.914455450416405</c:v>
                </c:pt>
                <c:pt idx="4">
                  <c:v>40.670166696346087</c:v>
                </c:pt>
              </c:numCache>
            </c:numRef>
          </c:val>
          <c:extLst>
            <c:ext xmlns:c16="http://schemas.microsoft.com/office/drawing/2014/chart" uri="{C3380CC4-5D6E-409C-BE32-E72D297353CC}">
              <c16:uniqueId val="{00000001-FCCA-4657-9CB5-771CC5A48743}"/>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'DHS05'!$H$126:$L$126</c:f>
              <c:numCache>
                <c:formatCode>###0.0</c:formatCode>
                <c:ptCount val="5"/>
                <c:pt idx="0">
                  <c:v>55.438979836509183</c:v>
                </c:pt>
                <c:pt idx="1">
                  <c:v>53.25130957624468</c:v>
                </c:pt>
                <c:pt idx="2">
                  <c:v>38.874006931206296</c:v>
                </c:pt>
                <c:pt idx="3">
                  <c:v>30.921523559510643</c:v>
                </c:pt>
                <c:pt idx="4">
                  <c:v>19.225057757357003</c:v>
                </c:pt>
              </c:numCache>
            </c:numRef>
          </c:val>
          <c:extLst>
            <c:ext xmlns:c16="http://schemas.microsoft.com/office/drawing/2014/chart" uri="{C3380CC4-5D6E-409C-BE32-E72D297353CC}">
              <c16:uniqueId val="{00000002-FCCA-4657-9CB5-771CC5A48743}"/>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'DHS05'!$H$127:$L$127</c:f>
              <c:numCache>
                <c:formatCode>###0.0</c:formatCode>
                <c:ptCount val="5"/>
                <c:pt idx="0">
                  <c:v>9.8286928179423327</c:v>
                </c:pt>
                <c:pt idx="1">
                  <c:v>2.6062438561426795</c:v>
                </c:pt>
                <c:pt idx="2">
                  <c:v>1.6984785229744404</c:v>
                </c:pt>
                <c:pt idx="3">
                  <c:v>1.0174599496405203</c:v>
                </c:pt>
                <c:pt idx="4">
                  <c:v>0.74424504241944112</c:v>
                </c:pt>
              </c:numCache>
            </c:numRef>
          </c:val>
          <c:extLst>
            <c:ext xmlns:c16="http://schemas.microsoft.com/office/drawing/2014/chart" uri="{C3380CC4-5D6E-409C-BE32-E72D297353CC}">
              <c16:uniqueId val="{00000003-FCCA-4657-9CB5-771CC5A48743}"/>
            </c:ext>
          </c:extLst>
        </c:ser>
        <c:dLbls>
          <c:showLegendKey val="0"/>
          <c:showVal val="0"/>
          <c:showCatName val="0"/>
          <c:showSerName val="0"/>
          <c:showPercent val="0"/>
          <c:showBubbleSize val="0"/>
        </c:dLbls>
        <c:gapWidth val="50"/>
        <c:overlap val="100"/>
        <c:axId val="116436352"/>
        <c:axId val="116450432"/>
      </c:barChart>
      <c:catAx>
        <c:axId val="116436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50432"/>
        <c:crosses val="autoZero"/>
        <c:auto val="1"/>
        <c:lblAlgn val="ctr"/>
        <c:lblOffset val="100"/>
        <c:tickLblSkip val="1"/>
        <c:tickMarkSkip val="1"/>
        <c:noMultiLvlLbl val="0"/>
      </c:catAx>
      <c:valAx>
        <c:axId val="11645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36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6EE-4674-9A56-B5D3AED7CAF2}"/>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6EE-4674-9A56-B5D3AED7CAF2}"/>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6EE-4674-9A56-B5D3AED7CAF2}"/>
            </c:ext>
          </c:extLst>
        </c:ser>
        <c:dLbls>
          <c:showLegendKey val="0"/>
          <c:showVal val="0"/>
          <c:showCatName val="0"/>
          <c:showSerName val="0"/>
          <c:showPercent val="0"/>
          <c:showBubbleSize val="0"/>
        </c:dLbls>
        <c:gapWidth val="50"/>
        <c:overlap val="100"/>
        <c:axId val="116535296"/>
        <c:axId val="116536832"/>
      </c:barChart>
      <c:catAx>
        <c:axId val="116535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536832"/>
        <c:crosses val="autoZero"/>
        <c:auto val="1"/>
        <c:lblAlgn val="ctr"/>
        <c:lblOffset val="100"/>
        <c:tickLblSkip val="1"/>
        <c:tickMarkSkip val="1"/>
        <c:noMultiLvlLbl val="0"/>
      </c:catAx>
      <c:valAx>
        <c:axId val="116536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535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'DHS05'!$C$124:$G$124</c:f>
              <c:numCache>
                <c:formatCode>###0.0</c:formatCode>
                <c:ptCount val="5"/>
                <c:pt idx="0">
                  <c:v>1.9345377187612691</c:v>
                </c:pt>
                <c:pt idx="1">
                  <c:v>6.6633163081808888</c:v>
                </c:pt>
                <c:pt idx="2">
                  <c:v>9.0266691137456831</c:v>
                </c:pt>
                <c:pt idx="3">
                  <c:v>13.618440097589062</c:v>
                </c:pt>
                <c:pt idx="4">
                  <c:v>32.706981291888418</c:v>
                </c:pt>
              </c:numCache>
            </c:numRef>
          </c:val>
          <c:extLst>
            <c:ext xmlns:c16="http://schemas.microsoft.com/office/drawing/2014/chart" uri="{C3380CC4-5D6E-409C-BE32-E72D297353CC}">
              <c16:uniqueId val="{00000000-3783-499F-90BA-5E05072D11C1}"/>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'DHS05'!$C$125:$G$125</c:f>
              <c:numCache>
                <c:formatCode>###0.0</c:formatCode>
                <c:ptCount val="5"/>
                <c:pt idx="0">
                  <c:v>2.4982086339285017</c:v>
                </c:pt>
                <c:pt idx="1">
                  <c:v>16.232334471476424</c:v>
                </c:pt>
                <c:pt idx="2">
                  <c:v>32.941364531242641</c:v>
                </c:pt>
                <c:pt idx="3">
                  <c:v>47.375152048853288</c:v>
                </c:pt>
                <c:pt idx="4">
                  <c:v>40.676158658267639</c:v>
                </c:pt>
              </c:numCache>
            </c:numRef>
          </c:val>
          <c:extLst>
            <c:ext xmlns:c16="http://schemas.microsoft.com/office/drawing/2014/chart" uri="{C3380CC4-5D6E-409C-BE32-E72D297353CC}">
              <c16:uniqueId val="{00000001-3783-499F-90BA-5E05072D11C1}"/>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'DHS05'!$C$126:$G$126</c:f>
              <c:numCache>
                <c:formatCode>###0.0</c:formatCode>
                <c:ptCount val="5"/>
                <c:pt idx="0">
                  <c:v>72.905575391717974</c:v>
                </c:pt>
                <c:pt idx="1">
                  <c:v>61.702038335609217</c:v>
                </c:pt>
                <c:pt idx="2">
                  <c:v>51.474513347637092</c:v>
                </c:pt>
                <c:pt idx="3">
                  <c:v>37.435659166254062</c:v>
                </c:pt>
                <c:pt idx="4">
                  <c:v>25.741080684863963</c:v>
                </c:pt>
              </c:numCache>
            </c:numRef>
          </c:val>
          <c:extLst>
            <c:ext xmlns:c16="http://schemas.microsoft.com/office/drawing/2014/chart" uri="{C3380CC4-5D6E-409C-BE32-E72D297353CC}">
              <c16:uniqueId val="{00000002-3783-499F-90BA-5E05072D11C1}"/>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'DHS05'!$C$127:$G$127</c:f>
              <c:numCache>
                <c:formatCode>###0.0</c:formatCode>
                <c:ptCount val="5"/>
                <c:pt idx="0">
                  <c:v>22.661678255592271</c:v>
                </c:pt>
                <c:pt idx="1">
                  <c:v>15.402310884733469</c:v>
                </c:pt>
                <c:pt idx="2">
                  <c:v>6.557453007374586</c:v>
                </c:pt>
                <c:pt idx="3">
                  <c:v>1.570748687303591</c:v>
                </c:pt>
                <c:pt idx="4">
                  <c:v>0.87577936497998721</c:v>
                </c:pt>
              </c:numCache>
            </c:numRef>
          </c:val>
          <c:extLst>
            <c:ext xmlns:c16="http://schemas.microsoft.com/office/drawing/2014/chart" uri="{C3380CC4-5D6E-409C-BE32-E72D297353CC}">
              <c16:uniqueId val="{00000003-3783-499F-90BA-5E05072D11C1}"/>
            </c:ext>
          </c:extLst>
        </c:ser>
        <c:dLbls>
          <c:showLegendKey val="0"/>
          <c:showVal val="0"/>
          <c:showCatName val="0"/>
          <c:showSerName val="0"/>
          <c:showPercent val="0"/>
          <c:showBubbleSize val="0"/>
        </c:dLbls>
        <c:gapWidth val="50"/>
        <c:overlap val="100"/>
        <c:axId val="116210688"/>
        <c:axId val="116220672"/>
      </c:barChart>
      <c:catAx>
        <c:axId val="116210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20672"/>
        <c:crosses val="autoZero"/>
        <c:auto val="1"/>
        <c:lblAlgn val="ctr"/>
        <c:lblOffset val="100"/>
        <c:tickLblSkip val="1"/>
        <c:tickMarkSkip val="1"/>
        <c:noMultiLvlLbl val="0"/>
      </c:catAx>
      <c:valAx>
        <c:axId val="116220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10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'DHS05'!$M$124:$Q$124</c:f>
              <c:numCache>
                <c:formatCode>###0.0</c:formatCode>
                <c:ptCount val="5"/>
                <c:pt idx="0">
                  <c:v>0.58873913213566409</c:v>
                </c:pt>
                <c:pt idx="1">
                  <c:v>1.6838369358148269</c:v>
                </c:pt>
                <c:pt idx="2">
                  <c:v>3.2962549854945395</c:v>
                </c:pt>
                <c:pt idx="3">
                  <c:v>4.7316448408722565</c:v>
                </c:pt>
                <c:pt idx="4">
                  <c:v>17.778385007496603</c:v>
                </c:pt>
              </c:numCache>
            </c:numRef>
          </c:val>
          <c:extLst>
            <c:ext xmlns:c16="http://schemas.microsoft.com/office/drawing/2014/chart" uri="{C3380CC4-5D6E-409C-BE32-E72D297353CC}">
              <c16:uniqueId val="{00000000-004D-4B10-BEDA-2F9E38DAC55F}"/>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'DHS05'!$M$125:$Q$125</c:f>
              <c:numCache>
                <c:formatCode>###0.0</c:formatCode>
                <c:ptCount val="5"/>
                <c:pt idx="0">
                  <c:v>1.4565862041397282</c:v>
                </c:pt>
                <c:pt idx="1">
                  <c:v>2.39209212460583</c:v>
                </c:pt>
                <c:pt idx="2">
                  <c:v>4.084205642783477</c:v>
                </c:pt>
                <c:pt idx="3">
                  <c:v>7.8283769419440832</c:v>
                </c:pt>
                <c:pt idx="4">
                  <c:v>23.232004967303983</c:v>
                </c:pt>
              </c:numCache>
            </c:numRef>
          </c:val>
          <c:extLst>
            <c:ext xmlns:c16="http://schemas.microsoft.com/office/drawing/2014/chart" uri="{C3380CC4-5D6E-409C-BE32-E72D297353CC}">
              <c16:uniqueId val="{00000001-004D-4B10-BEDA-2F9E38DAC55F}"/>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'DHS05'!$M$126:$Q$126</c:f>
              <c:numCache>
                <c:formatCode>###0.0</c:formatCode>
                <c:ptCount val="5"/>
                <c:pt idx="0">
                  <c:v>70.55333728025866</c:v>
                </c:pt>
                <c:pt idx="1">
                  <c:v>77.900657939480752</c:v>
                </c:pt>
                <c:pt idx="2">
                  <c:v>78.730715983264062</c:v>
                </c:pt>
                <c:pt idx="3">
                  <c:v>70.265619190964088</c:v>
                </c:pt>
                <c:pt idx="4">
                  <c:v>54.131897774598315</c:v>
                </c:pt>
              </c:numCache>
            </c:numRef>
          </c:val>
          <c:extLst>
            <c:ext xmlns:c16="http://schemas.microsoft.com/office/drawing/2014/chart" uri="{C3380CC4-5D6E-409C-BE32-E72D297353CC}">
              <c16:uniqueId val="{00000002-004D-4B10-BEDA-2F9E38DAC55F}"/>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'DHS05'!$M$127:$Q$127</c:f>
              <c:numCache>
                <c:formatCode>###0.0</c:formatCode>
                <c:ptCount val="5"/>
                <c:pt idx="0">
                  <c:v>27.401337383465957</c:v>
                </c:pt>
                <c:pt idx="1">
                  <c:v>18.023413000098596</c:v>
                </c:pt>
                <c:pt idx="2">
                  <c:v>13.888823388457919</c:v>
                </c:pt>
                <c:pt idx="3">
                  <c:v>17.17435902621957</c:v>
                </c:pt>
                <c:pt idx="4">
                  <c:v>4.8577122506010983</c:v>
                </c:pt>
              </c:numCache>
            </c:numRef>
          </c:val>
          <c:extLst>
            <c:ext xmlns:c16="http://schemas.microsoft.com/office/drawing/2014/chart" uri="{C3380CC4-5D6E-409C-BE32-E72D297353CC}">
              <c16:uniqueId val="{00000003-004D-4B10-BEDA-2F9E38DAC55F}"/>
            </c:ext>
          </c:extLst>
        </c:ser>
        <c:dLbls>
          <c:showLegendKey val="0"/>
          <c:showVal val="0"/>
          <c:showCatName val="0"/>
          <c:showSerName val="0"/>
          <c:showPercent val="0"/>
          <c:showBubbleSize val="0"/>
        </c:dLbls>
        <c:gapWidth val="50"/>
        <c:overlap val="100"/>
        <c:axId val="116006912"/>
        <c:axId val="116008448"/>
      </c:barChart>
      <c:catAx>
        <c:axId val="116006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008448"/>
        <c:crosses val="autoZero"/>
        <c:auto val="1"/>
        <c:lblAlgn val="ctr"/>
        <c:lblOffset val="100"/>
        <c:tickLblSkip val="1"/>
        <c:tickMarkSkip val="1"/>
        <c:noMultiLvlLbl val="0"/>
      </c:catAx>
      <c:valAx>
        <c:axId val="116008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006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'AIS09'!$M$15:$Q$15</c:f>
              <c:strCache>
                <c:ptCount val="5"/>
                <c:pt idx="0">
                  <c:v>Poorest</c:v>
                </c:pt>
                <c:pt idx="1">
                  <c:v>Poor</c:v>
                </c:pt>
                <c:pt idx="2">
                  <c:v>Middle</c:v>
                </c:pt>
                <c:pt idx="3">
                  <c:v>Rich</c:v>
                </c:pt>
                <c:pt idx="4">
                  <c:v>Richest</c:v>
                </c:pt>
              </c:strCache>
            </c:strRef>
          </c:cat>
          <c:val>
            <c:numRef>
              <c:f>'AIS09'!$M$18:$Q$18</c:f>
              <c:numCache>
                <c:formatCode>###0.0</c:formatCode>
                <c:ptCount val="5"/>
                <c:pt idx="0">
                  <c:v>10.629631960917949</c:v>
                </c:pt>
                <c:pt idx="1">
                  <c:v>24.516417448599963</c:v>
                </c:pt>
                <c:pt idx="2">
                  <c:v>26.556505913020814</c:v>
                </c:pt>
                <c:pt idx="3">
                  <c:v>33.892898280550568</c:v>
                </c:pt>
                <c:pt idx="4">
                  <c:v>49.908416013105992</c:v>
                </c:pt>
              </c:numCache>
            </c:numRef>
          </c:val>
          <c:extLst>
            <c:ext xmlns:c16="http://schemas.microsoft.com/office/drawing/2014/chart" uri="{C3380CC4-5D6E-409C-BE32-E72D297353CC}">
              <c16:uniqueId val="{00000000-EF0D-4AEE-901C-96D3EADB9D01}"/>
            </c:ext>
          </c:extLst>
        </c:ser>
        <c:ser>
          <c:idx val="1"/>
          <c:order val="1"/>
          <c:tx>
            <c:strRef>
              <c:f>'AIS09'!$B$19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'AIS09'!$M$15:$Q$15</c:f>
              <c:strCache>
                <c:ptCount val="5"/>
                <c:pt idx="0">
                  <c:v>Poorest</c:v>
                </c:pt>
                <c:pt idx="1">
                  <c:v>Poor</c:v>
                </c:pt>
                <c:pt idx="2">
                  <c:v>Middle</c:v>
                </c:pt>
                <c:pt idx="3">
                  <c:v>Rich</c:v>
                </c:pt>
                <c:pt idx="4">
                  <c:v>Richest</c:v>
                </c:pt>
              </c:strCache>
            </c:strRef>
          </c:cat>
          <c:val>
            <c:numRef>
              <c:f>'AIS09'!$M$19:$Q$19</c:f>
              <c:numCache>
                <c:formatCode>###0.0</c:formatCode>
                <c:ptCount val="5"/>
                <c:pt idx="0">
                  <c:v>2.8085879643891927</c:v>
                </c:pt>
                <c:pt idx="1">
                  <c:v>9.4869354620795985</c:v>
                </c:pt>
                <c:pt idx="2">
                  <c:v>12.099252330095362</c:v>
                </c:pt>
                <c:pt idx="3">
                  <c:v>13.509756657282393</c:v>
                </c:pt>
                <c:pt idx="4">
                  <c:v>13.750277881161853</c:v>
                </c:pt>
              </c:numCache>
            </c:numRef>
          </c:val>
          <c:extLst>
            <c:ext xmlns:c16="http://schemas.microsoft.com/office/drawing/2014/chart" uri="{C3380CC4-5D6E-409C-BE32-E72D297353CC}">
              <c16:uniqueId val="{00000001-EF0D-4AEE-901C-96D3EADB9D01}"/>
            </c:ext>
          </c:extLst>
        </c:ser>
        <c:ser>
          <c:idx val="2"/>
          <c:order val="2"/>
          <c:tx>
            <c:strRef>
              <c:f>'AIS09'!$B$20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'AIS09'!$M$15:$Q$15</c:f>
              <c:strCache>
                <c:ptCount val="5"/>
                <c:pt idx="0">
                  <c:v>Poorest</c:v>
                </c:pt>
                <c:pt idx="1">
                  <c:v>Poor</c:v>
                </c:pt>
                <c:pt idx="2">
                  <c:v>Middle</c:v>
                </c:pt>
                <c:pt idx="3">
                  <c:v>Rich</c:v>
                </c:pt>
                <c:pt idx="4">
                  <c:v>Richest</c:v>
                </c:pt>
              </c:strCache>
            </c:strRef>
          </c:cat>
          <c:val>
            <c:numRef>
              <c:f>'AIS09'!$M$20:$Q$20</c:f>
              <c:numCache>
                <c:formatCode>###0.0</c:formatCode>
                <c:ptCount val="5"/>
                <c:pt idx="0">
                  <c:v>44.658308205246335</c:v>
                </c:pt>
                <c:pt idx="1">
                  <c:v>43.375402241548954</c:v>
                </c:pt>
                <c:pt idx="2">
                  <c:v>44.713801338828716</c:v>
                </c:pt>
                <c:pt idx="3">
                  <c:v>40.578613186472907</c:v>
                </c:pt>
                <c:pt idx="4">
                  <c:v>30.406613774438011</c:v>
                </c:pt>
              </c:numCache>
            </c:numRef>
          </c:val>
          <c:extLst>
            <c:ext xmlns:c16="http://schemas.microsoft.com/office/drawing/2014/chart" uri="{C3380CC4-5D6E-409C-BE32-E72D297353CC}">
              <c16:uniqueId val="{00000002-EF0D-4AEE-901C-96D3EADB9D01}"/>
            </c:ext>
          </c:extLst>
        </c:ser>
        <c:ser>
          <c:idx val="3"/>
          <c:order val="3"/>
          <c:tx>
            <c:strRef>
              <c:f>'AIS09'!$B$21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'AIS09'!$M$15:$Q$15</c:f>
              <c:strCache>
                <c:ptCount val="5"/>
                <c:pt idx="0">
                  <c:v>Poorest</c:v>
                </c:pt>
                <c:pt idx="1">
                  <c:v>Poor</c:v>
                </c:pt>
                <c:pt idx="2">
                  <c:v>Middle</c:v>
                </c:pt>
                <c:pt idx="3">
                  <c:v>Rich</c:v>
                </c:pt>
                <c:pt idx="4">
                  <c:v>Richest</c:v>
                </c:pt>
              </c:strCache>
            </c:strRef>
          </c:cat>
          <c:val>
            <c:numRef>
              <c:f>'AIS09'!$M$21:$Q$21</c:f>
              <c:numCache>
                <c:formatCode>###0.0</c:formatCode>
                <c:ptCount val="5"/>
                <c:pt idx="0">
                  <c:v>41.903471869446527</c:v>
                </c:pt>
                <c:pt idx="1">
                  <c:v>22.621244847771475</c:v>
                </c:pt>
                <c:pt idx="2">
                  <c:v>16.630440418055112</c:v>
                </c:pt>
                <c:pt idx="3">
                  <c:v>12.018731875694131</c:v>
                </c:pt>
                <c:pt idx="4">
                  <c:v>5.9346923312941486</c:v>
                </c:pt>
              </c:numCache>
            </c:numRef>
          </c:val>
          <c:extLst>
            <c:ext xmlns:c16="http://schemas.microsoft.com/office/drawing/2014/chart" uri="{C3380CC4-5D6E-409C-BE32-E72D297353CC}">
              <c16:uniqueId val="{00000003-EF0D-4AEE-901C-96D3EADB9D01}"/>
            </c:ext>
          </c:extLst>
        </c:ser>
        <c:dLbls>
          <c:showLegendKey val="0"/>
          <c:showVal val="0"/>
          <c:showCatName val="0"/>
          <c:showSerName val="0"/>
          <c:showPercent val="0"/>
          <c:showBubbleSize val="0"/>
        </c:dLbls>
        <c:gapWidth val="50"/>
        <c:overlap val="100"/>
        <c:axId val="112945792"/>
        <c:axId val="112980352"/>
      </c:barChart>
      <c:catAx>
        <c:axId val="112945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980352"/>
        <c:crosses val="autoZero"/>
        <c:auto val="1"/>
        <c:lblAlgn val="ctr"/>
        <c:lblOffset val="100"/>
        <c:tickLblSkip val="1"/>
        <c:tickMarkSkip val="1"/>
        <c:noMultiLvlLbl val="0"/>
      </c:catAx>
      <c:valAx>
        <c:axId val="112980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2945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'AIS09'!$B$18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'AIS09'!$R$15:$AC$15</c:f>
              <c:strCache>
                <c:ptCount val="12"/>
                <c:pt idx="0">
                  <c:v>Bouénza</c:v>
                </c:pt>
                <c:pt idx="1">
                  <c:v>Brazzaville</c:v>
                </c:pt>
                <c:pt idx="2">
                  <c:v>Cuvette</c:v>
                </c:pt>
                <c:pt idx="3">
                  <c:v>Cuvette-Ouest</c:v>
                </c:pt>
                <c:pt idx="4">
                  <c:v>Kouilou</c:v>
                </c:pt>
                <c:pt idx="5">
                  <c:v>Lékoumou</c:v>
                </c:pt>
                <c:pt idx="6">
                  <c:v>Likouala</c:v>
                </c:pt>
                <c:pt idx="7">
                  <c:v>Niari</c:v>
                </c:pt>
                <c:pt idx="8">
                  <c:v>Plateaux</c:v>
                </c:pt>
                <c:pt idx="9">
                  <c:v>Pointe-Noire</c:v>
                </c:pt>
                <c:pt idx="10">
                  <c:v>Pool</c:v>
                </c:pt>
                <c:pt idx="11">
                  <c:v>Sangha</c:v>
                </c:pt>
              </c:strCache>
            </c:strRef>
          </c:cat>
          <c:val>
            <c:numRef>
              <c:f>'AIS09'!$R$18:$AC$18</c:f>
              <c:numCache>
                <c:formatCode>###0.0</c:formatCode>
                <c:ptCount val="12"/>
                <c:pt idx="0">
                  <c:v>44.031565580190843</c:v>
                </c:pt>
                <c:pt idx="1">
                  <c:v>82.000306139302751</c:v>
                </c:pt>
                <c:pt idx="2">
                  <c:v>40.111940509471935</c:v>
                </c:pt>
                <c:pt idx="3">
                  <c:v>9.1292559962877924</c:v>
                </c:pt>
                <c:pt idx="4">
                  <c:v>20.640773907949107</c:v>
                </c:pt>
                <c:pt idx="5">
                  <c:v>42.066188258219526</c:v>
                </c:pt>
                <c:pt idx="6">
                  <c:v>15.006060080116031</c:v>
                </c:pt>
                <c:pt idx="7">
                  <c:v>55.607046717853727</c:v>
                </c:pt>
                <c:pt idx="8">
                  <c:v>47.28497939875551</c:v>
                </c:pt>
                <c:pt idx="9">
                  <c:v>77.956605411684833</c:v>
                </c:pt>
                <c:pt idx="10">
                  <c:v>25.605985591215102</c:v>
                </c:pt>
                <c:pt idx="11">
                  <c:v>33.105323431795952</c:v>
                </c:pt>
              </c:numCache>
            </c:numRef>
          </c:val>
          <c:extLst>
            <c:ext xmlns:c16="http://schemas.microsoft.com/office/drawing/2014/chart" uri="{C3380CC4-5D6E-409C-BE32-E72D297353CC}">
              <c16:uniqueId val="{00000000-A2E5-432C-BFF8-926E943D78D3}"/>
            </c:ext>
          </c:extLst>
        </c:ser>
        <c:ser>
          <c:idx val="1"/>
          <c:order val="1"/>
          <c:tx>
            <c:strRef>
              <c:f>'AIS09'!$B$19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'AIS09'!$R$15:$AC$15</c:f>
              <c:strCache>
                <c:ptCount val="12"/>
                <c:pt idx="0">
                  <c:v>Bouénza</c:v>
                </c:pt>
                <c:pt idx="1">
                  <c:v>Brazzaville</c:v>
                </c:pt>
                <c:pt idx="2">
                  <c:v>Cuvette</c:v>
                </c:pt>
                <c:pt idx="3">
                  <c:v>Cuvette-Ouest</c:v>
                </c:pt>
                <c:pt idx="4">
                  <c:v>Kouilou</c:v>
                </c:pt>
                <c:pt idx="5">
                  <c:v>Lékoumou</c:v>
                </c:pt>
                <c:pt idx="6">
                  <c:v>Likouala</c:v>
                </c:pt>
                <c:pt idx="7">
                  <c:v>Niari</c:v>
                </c:pt>
                <c:pt idx="8">
                  <c:v>Plateaux</c:v>
                </c:pt>
                <c:pt idx="9">
                  <c:v>Pointe-Noire</c:v>
                </c:pt>
                <c:pt idx="10">
                  <c:v>Pool</c:v>
                </c:pt>
                <c:pt idx="11">
                  <c:v>Sangha</c:v>
                </c:pt>
              </c:strCache>
            </c:strRef>
          </c:cat>
          <c:val>
            <c:numRef>
              <c:f>'AIS09'!$R$19:$AC$19</c:f>
              <c:numCache>
                <c:formatCode>###0.0</c:formatCode>
                <c:ptCount val="12"/>
                <c:pt idx="0">
                  <c:v>2.6615050244654066</c:v>
                </c:pt>
                <c:pt idx="1">
                  <c:v>16.91441779230491</c:v>
                </c:pt>
                <c:pt idx="2">
                  <c:v>18.703221527876941</c:v>
                </c:pt>
                <c:pt idx="3">
                  <c:v>4.8085394178920433</c:v>
                </c:pt>
                <c:pt idx="4">
                  <c:v>10.029023875036193</c:v>
                </c:pt>
                <c:pt idx="5">
                  <c:v>9.9315722587390969</c:v>
                </c:pt>
                <c:pt idx="6">
                  <c:v>2.3419862552782242</c:v>
                </c:pt>
                <c:pt idx="7">
                  <c:v>7.6546674093973834</c:v>
                </c:pt>
                <c:pt idx="8">
                  <c:v>6.386960894951085</c:v>
                </c:pt>
                <c:pt idx="9">
                  <c:v>16.080313058381311</c:v>
                </c:pt>
                <c:pt idx="10">
                  <c:v>26.544697893948037</c:v>
                </c:pt>
                <c:pt idx="11">
                  <c:v>19.694235470589934</c:v>
                </c:pt>
              </c:numCache>
            </c:numRef>
          </c:val>
          <c:extLst>
            <c:ext xmlns:c16="http://schemas.microsoft.com/office/drawing/2014/chart" uri="{C3380CC4-5D6E-409C-BE32-E72D297353CC}">
              <c16:uniqueId val="{00000001-A2E5-432C-BFF8-926E943D78D3}"/>
            </c:ext>
          </c:extLst>
        </c:ser>
        <c:ser>
          <c:idx val="2"/>
          <c:order val="2"/>
          <c:tx>
            <c:strRef>
              <c:f>'AIS09'!$B$20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'AIS09'!$R$15:$AC$15</c:f>
              <c:strCache>
                <c:ptCount val="12"/>
                <c:pt idx="0">
                  <c:v>Bouénza</c:v>
                </c:pt>
                <c:pt idx="1">
                  <c:v>Brazzaville</c:v>
                </c:pt>
                <c:pt idx="2">
                  <c:v>Cuvette</c:v>
                </c:pt>
                <c:pt idx="3">
                  <c:v>Cuvette-Ouest</c:v>
                </c:pt>
                <c:pt idx="4">
                  <c:v>Kouilou</c:v>
                </c:pt>
                <c:pt idx="5">
                  <c:v>Lékoumou</c:v>
                </c:pt>
                <c:pt idx="6">
                  <c:v>Likouala</c:v>
                </c:pt>
                <c:pt idx="7">
                  <c:v>Niari</c:v>
                </c:pt>
                <c:pt idx="8">
                  <c:v>Plateaux</c:v>
                </c:pt>
                <c:pt idx="9">
                  <c:v>Pointe-Noire</c:v>
                </c:pt>
                <c:pt idx="10">
                  <c:v>Pool</c:v>
                </c:pt>
                <c:pt idx="11">
                  <c:v>Sangha</c:v>
                </c:pt>
              </c:strCache>
            </c:strRef>
          </c:cat>
          <c:val>
            <c:numRef>
              <c:f>'AIS09'!$R$20:$AC$20</c:f>
              <c:numCache>
                <c:formatCode>###0.0</c:formatCode>
                <c:ptCount val="12"/>
                <c:pt idx="0">
                  <c:v>41.531620989220848</c:v>
                </c:pt>
                <c:pt idx="1">
                  <c:v>1.0852760683923393</c:v>
                </c:pt>
                <c:pt idx="2">
                  <c:v>11.653959113183326</c:v>
                </c:pt>
                <c:pt idx="3">
                  <c:v>76.183811170428129</c:v>
                </c:pt>
                <c:pt idx="4">
                  <c:v>57.968346795974398</c:v>
                </c:pt>
                <c:pt idx="5">
                  <c:v>41.295089741574323</c:v>
                </c:pt>
                <c:pt idx="6">
                  <c:v>33.691620061673646</c:v>
                </c:pt>
                <c:pt idx="7">
                  <c:v>25.844197493301589</c:v>
                </c:pt>
                <c:pt idx="8">
                  <c:v>25.433013463970873</c:v>
                </c:pt>
                <c:pt idx="9">
                  <c:v>5.9630815299338558</c:v>
                </c:pt>
                <c:pt idx="10">
                  <c:v>34.596645785073733</c:v>
                </c:pt>
                <c:pt idx="11">
                  <c:v>35.923290374887088</c:v>
                </c:pt>
              </c:numCache>
            </c:numRef>
          </c:val>
          <c:extLst>
            <c:ext xmlns:c16="http://schemas.microsoft.com/office/drawing/2014/chart" uri="{C3380CC4-5D6E-409C-BE32-E72D297353CC}">
              <c16:uniqueId val="{00000002-A2E5-432C-BFF8-926E943D78D3}"/>
            </c:ext>
          </c:extLst>
        </c:ser>
        <c:ser>
          <c:idx val="3"/>
          <c:order val="3"/>
          <c:tx>
            <c:strRef>
              <c:f>'AIS09'!$B$21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'AIS09'!$R$15:$AC$15</c:f>
              <c:strCache>
                <c:ptCount val="12"/>
                <c:pt idx="0">
                  <c:v>Bouénza</c:v>
                </c:pt>
                <c:pt idx="1">
                  <c:v>Brazzaville</c:v>
                </c:pt>
                <c:pt idx="2">
                  <c:v>Cuvette</c:v>
                </c:pt>
                <c:pt idx="3">
                  <c:v>Cuvette-Ouest</c:v>
                </c:pt>
                <c:pt idx="4">
                  <c:v>Kouilou</c:v>
                </c:pt>
                <c:pt idx="5">
                  <c:v>Lékoumou</c:v>
                </c:pt>
                <c:pt idx="6">
                  <c:v>Likouala</c:v>
                </c:pt>
                <c:pt idx="7">
                  <c:v>Niari</c:v>
                </c:pt>
                <c:pt idx="8">
                  <c:v>Plateaux</c:v>
                </c:pt>
                <c:pt idx="9">
                  <c:v>Pointe-Noire</c:v>
                </c:pt>
                <c:pt idx="10">
                  <c:v>Pool</c:v>
                </c:pt>
                <c:pt idx="11">
                  <c:v>Sangha</c:v>
                </c:pt>
              </c:strCache>
            </c:strRef>
          </c:cat>
          <c:val>
            <c:numRef>
              <c:f>'AIS09'!$R$21:$AC$21</c:f>
              <c:numCache>
                <c:formatCode>###0.0</c:formatCode>
                <c:ptCount val="12"/>
                <c:pt idx="0">
                  <c:v>11.775308406122905</c:v>
                </c:pt>
                <c:pt idx="1">
                  <c:v>0</c:v>
                </c:pt>
                <c:pt idx="2">
                  <c:v>29.530878849467797</c:v>
                </c:pt>
                <c:pt idx="3">
                  <c:v>9.8783934153920185</c:v>
                </c:pt>
                <c:pt idx="4">
                  <c:v>11.361855421040307</c:v>
                </c:pt>
                <c:pt idx="5">
                  <c:v>6.7071497414670569</c:v>
                </c:pt>
                <c:pt idx="6">
                  <c:v>48.960333602932096</c:v>
                </c:pt>
                <c:pt idx="7">
                  <c:v>10.8940883794473</c:v>
                </c:pt>
                <c:pt idx="8">
                  <c:v>20.895046242322529</c:v>
                </c:pt>
                <c:pt idx="9">
                  <c:v>0</c:v>
                </c:pt>
                <c:pt idx="10">
                  <c:v>13.252670729763128</c:v>
                </c:pt>
                <c:pt idx="11">
                  <c:v>11.277150722727029</c:v>
                </c:pt>
              </c:numCache>
            </c:numRef>
          </c:val>
          <c:extLst>
            <c:ext xmlns:c16="http://schemas.microsoft.com/office/drawing/2014/chart" uri="{C3380CC4-5D6E-409C-BE32-E72D297353CC}">
              <c16:uniqueId val="{00000003-A2E5-432C-BFF8-926E943D78D3}"/>
            </c:ext>
          </c:extLst>
        </c:ser>
        <c:dLbls>
          <c:showLegendKey val="0"/>
          <c:showVal val="0"/>
          <c:showCatName val="0"/>
          <c:showSerName val="0"/>
          <c:showPercent val="0"/>
          <c:showBubbleSize val="0"/>
        </c:dLbls>
        <c:gapWidth val="50"/>
        <c:overlap val="100"/>
        <c:axId val="115868032"/>
        <c:axId val="115869568"/>
      </c:barChart>
      <c:catAx>
        <c:axId val="115868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869568"/>
        <c:crosses val="autoZero"/>
        <c:auto val="1"/>
        <c:lblAlgn val="ctr"/>
        <c:lblOffset val="100"/>
        <c:tickLblSkip val="1"/>
        <c:tickMarkSkip val="1"/>
        <c:noMultiLvlLbl val="0"/>
      </c:catAx>
      <c:valAx>
        <c:axId val="115869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868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'AIS09'!$C$15:$G$15</c:f>
              <c:strCache>
                <c:ptCount val="5"/>
                <c:pt idx="0">
                  <c:v>Poorest</c:v>
                </c:pt>
                <c:pt idx="1">
                  <c:v>Poor</c:v>
                </c:pt>
                <c:pt idx="2">
                  <c:v>Middle</c:v>
                </c:pt>
                <c:pt idx="3">
                  <c:v>Rich</c:v>
                </c:pt>
                <c:pt idx="4">
                  <c:v>Richest</c:v>
                </c:pt>
              </c:strCache>
            </c:strRef>
          </c:cat>
          <c:val>
            <c:numRef>
              <c:f>'AIS09'!$C$18:$G$18</c:f>
              <c:numCache>
                <c:formatCode>###0.0</c:formatCode>
                <c:ptCount val="5"/>
                <c:pt idx="0">
                  <c:v>20.757044761091642</c:v>
                </c:pt>
                <c:pt idx="1">
                  <c:v>49.212889266579921</c:v>
                </c:pt>
                <c:pt idx="2">
                  <c:v>74.719894466179255</c:v>
                </c:pt>
                <c:pt idx="3">
                  <c:v>83.855999313828306</c:v>
                </c:pt>
                <c:pt idx="4">
                  <c:v>86.746390880066429</c:v>
                </c:pt>
              </c:numCache>
            </c:numRef>
          </c:val>
          <c:extLst>
            <c:ext xmlns:c16="http://schemas.microsoft.com/office/drawing/2014/chart" uri="{C3380CC4-5D6E-409C-BE32-E72D297353CC}">
              <c16:uniqueId val="{00000000-EAD2-4D75-B4A3-E69552D277BD}"/>
            </c:ext>
          </c:extLst>
        </c:ser>
        <c:ser>
          <c:idx val="1"/>
          <c:order val="1"/>
          <c:tx>
            <c:strRef>
              <c:f>'AIS09'!$B$19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'AIS09'!$C$15:$G$15</c:f>
              <c:strCache>
                <c:ptCount val="5"/>
                <c:pt idx="0">
                  <c:v>Poorest</c:v>
                </c:pt>
                <c:pt idx="1">
                  <c:v>Poor</c:v>
                </c:pt>
                <c:pt idx="2">
                  <c:v>Middle</c:v>
                </c:pt>
                <c:pt idx="3">
                  <c:v>Rich</c:v>
                </c:pt>
                <c:pt idx="4">
                  <c:v>Richest</c:v>
                </c:pt>
              </c:strCache>
            </c:strRef>
          </c:cat>
          <c:val>
            <c:numRef>
              <c:f>'AIS09'!$C$19:$G$19</c:f>
              <c:numCache>
                <c:formatCode>###0.0</c:formatCode>
                <c:ptCount val="5"/>
                <c:pt idx="0">
                  <c:v>7.5608880644085525</c:v>
                </c:pt>
                <c:pt idx="1">
                  <c:v>17.926113825616422</c:v>
                </c:pt>
                <c:pt idx="2">
                  <c:v>18.331032639897028</c:v>
                </c:pt>
                <c:pt idx="3">
                  <c:v>13.199555447547048</c:v>
                </c:pt>
                <c:pt idx="4">
                  <c:v>11.605526217514557</c:v>
                </c:pt>
              </c:numCache>
            </c:numRef>
          </c:val>
          <c:extLst>
            <c:ext xmlns:c16="http://schemas.microsoft.com/office/drawing/2014/chart" uri="{C3380CC4-5D6E-409C-BE32-E72D297353CC}">
              <c16:uniqueId val="{00000001-EAD2-4D75-B4A3-E69552D277BD}"/>
            </c:ext>
          </c:extLst>
        </c:ser>
        <c:ser>
          <c:idx val="2"/>
          <c:order val="2"/>
          <c:tx>
            <c:strRef>
              <c:f>'AIS09'!$B$20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'AIS09'!$C$15:$G$15</c:f>
              <c:strCache>
                <c:ptCount val="5"/>
                <c:pt idx="0">
                  <c:v>Poorest</c:v>
                </c:pt>
                <c:pt idx="1">
                  <c:v>Poor</c:v>
                </c:pt>
                <c:pt idx="2">
                  <c:v>Middle</c:v>
                </c:pt>
                <c:pt idx="3">
                  <c:v>Rich</c:v>
                </c:pt>
                <c:pt idx="4">
                  <c:v>Richest</c:v>
                </c:pt>
              </c:strCache>
            </c:strRef>
          </c:cat>
          <c:val>
            <c:numRef>
              <c:f>'AIS09'!$C$20:$G$20</c:f>
              <c:numCache>
                <c:formatCode>###0.0</c:formatCode>
                <c:ptCount val="5"/>
                <c:pt idx="0">
                  <c:v>43.963293613527981</c:v>
                </c:pt>
                <c:pt idx="1">
                  <c:v>26.933094502497269</c:v>
                </c:pt>
                <c:pt idx="2">
                  <c:v>6.5524855679723943</c:v>
                </c:pt>
                <c:pt idx="3">
                  <c:v>2.6624183526827947</c:v>
                </c:pt>
                <c:pt idx="4">
                  <c:v>1.5821371599338545</c:v>
                </c:pt>
              </c:numCache>
            </c:numRef>
          </c:val>
          <c:extLst>
            <c:ext xmlns:c16="http://schemas.microsoft.com/office/drawing/2014/chart" uri="{C3380CC4-5D6E-409C-BE32-E72D297353CC}">
              <c16:uniqueId val="{00000002-EAD2-4D75-B4A3-E69552D277BD}"/>
            </c:ext>
          </c:extLst>
        </c:ser>
        <c:ser>
          <c:idx val="3"/>
          <c:order val="3"/>
          <c:tx>
            <c:strRef>
              <c:f>'AIS09'!$B$21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'AIS09'!$C$15:$G$15</c:f>
              <c:strCache>
                <c:ptCount val="5"/>
                <c:pt idx="0">
                  <c:v>Poorest</c:v>
                </c:pt>
                <c:pt idx="1">
                  <c:v>Poor</c:v>
                </c:pt>
                <c:pt idx="2">
                  <c:v>Middle</c:v>
                </c:pt>
                <c:pt idx="3">
                  <c:v>Rich</c:v>
                </c:pt>
                <c:pt idx="4">
                  <c:v>Richest</c:v>
                </c:pt>
              </c:strCache>
            </c:strRef>
          </c:cat>
          <c:val>
            <c:numRef>
              <c:f>'AIS09'!$C$21:$G$21</c:f>
              <c:numCache>
                <c:formatCode>###0.0</c:formatCode>
                <c:ptCount val="5"/>
                <c:pt idx="0">
                  <c:v>27.718773560971826</c:v>
                </c:pt>
                <c:pt idx="1">
                  <c:v>5.9279024053063836</c:v>
                </c:pt>
                <c:pt idx="2">
                  <c:v>0.39658732595132223</c:v>
                </c:pt>
                <c:pt idx="3">
                  <c:v>0.28202688594185044</c:v>
                </c:pt>
                <c:pt idx="4">
                  <c:v>6.5945742485160191E-2</c:v>
                </c:pt>
              </c:numCache>
            </c:numRef>
          </c:val>
          <c:extLst>
            <c:ext xmlns:c16="http://schemas.microsoft.com/office/drawing/2014/chart" uri="{C3380CC4-5D6E-409C-BE32-E72D297353CC}">
              <c16:uniqueId val="{00000003-EAD2-4D75-B4A3-E69552D277BD}"/>
            </c:ext>
          </c:extLst>
        </c:ser>
        <c:dLbls>
          <c:showLegendKey val="0"/>
          <c:showVal val="0"/>
          <c:showCatName val="0"/>
          <c:showSerName val="0"/>
          <c:showPercent val="0"/>
          <c:showBubbleSize val="0"/>
        </c:dLbls>
        <c:gapWidth val="50"/>
        <c:overlap val="100"/>
        <c:axId val="115902720"/>
        <c:axId val="115916800"/>
      </c:barChart>
      <c:catAx>
        <c:axId val="11590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916800"/>
        <c:crosses val="autoZero"/>
        <c:auto val="1"/>
        <c:lblAlgn val="ctr"/>
        <c:lblOffset val="100"/>
        <c:tickLblSkip val="1"/>
        <c:tickMarkSkip val="1"/>
        <c:noMultiLvlLbl val="0"/>
      </c:catAx>
      <c:valAx>
        <c:axId val="115916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902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'AIS09'!$R$121:$AC$121</c:f>
              <c:strCache>
                <c:ptCount val="12"/>
                <c:pt idx="0">
                  <c:v>Bouénza</c:v>
                </c:pt>
                <c:pt idx="1">
                  <c:v>Brazzaville</c:v>
                </c:pt>
                <c:pt idx="2">
                  <c:v>Cuvette</c:v>
                </c:pt>
                <c:pt idx="3">
                  <c:v>Cuvette-Ouest</c:v>
                </c:pt>
                <c:pt idx="4">
                  <c:v>Kouilou</c:v>
                </c:pt>
                <c:pt idx="5">
                  <c:v>Lékoumou</c:v>
                </c:pt>
                <c:pt idx="6">
                  <c:v>Likouala</c:v>
                </c:pt>
                <c:pt idx="7">
                  <c:v>Niari</c:v>
                </c:pt>
                <c:pt idx="8">
                  <c:v>Plateaux</c:v>
                </c:pt>
                <c:pt idx="9">
                  <c:v>Pointe-Noire</c:v>
                </c:pt>
                <c:pt idx="10">
                  <c:v>Pool</c:v>
                </c:pt>
                <c:pt idx="11">
                  <c:v>Sangha</c:v>
                </c:pt>
              </c:strCache>
            </c:strRef>
          </c:cat>
          <c:val>
            <c:numRef>
              <c:f>'AIS09'!$R$124:$AC$124</c:f>
              <c:numCache>
                <c:formatCode>###0.0</c:formatCode>
                <c:ptCount val="12"/>
                <c:pt idx="0">
                  <c:v>18.644862931225664</c:v>
                </c:pt>
                <c:pt idx="1">
                  <c:v>16.098610340429016</c:v>
                </c:pt>
                <c:pt idx="2">
                  <c:v>6.8049818350719304</c:v>
                </c:pt>
                <c:pt idx="3">
                  <c:v>0.94375304305035657</c:v>
                </c:pt>
                <c:pt idx="4">
                  <c:v>5.262774027543486</c:v>
                </c:pt>
                <c:pt idx="5">
                  <c:v>10.231284817785346</c:v>
                </c:pt>
                <c:pt idx="6">
                  <c:v>2.4762959328236915</c:v>
                </c:pt>
                <c:pt idx="7">
                  <c:v>12.682516098440512</c:v>
                </c:pt>
                <c:pt idx="8">
                  <c:v>0.91918878393192405</c:v>
                </c:pt>
                <c:pt idx="9">
                  <c:v>14.960451853735274</c:v>
                </c:pt>
                <c:pt idx="10">
                  <c:v>3.5510571937986879</c:v>
                </c:pt>
                <c:pt idx="11">
                  <c:v>5.8135353316713632</c:v>
                </c:pt>
              </c:numCache>
            </c:numRef>
          </c:val>
          <c:extLst>
            <c:ext xmlns:c16="http://schemas.microsoft.com/office/drawing/2014/chart" uri="{C3380CC4-5D6E-409C-BE32-E72D297353CC}">
              <c16:uniqueId val="{00000000-2042-42A1-B62F-C35B20493118}"/>
            </c:ext>
          </c:extLst>
        </c:ser>
        <c:ser>
          <c:idx val="1"/>
          <c:order val="1"/>
          <c:tx>
            <c:strRef>
              <c:f>'AIS09'!$B$125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'AIS09'!$R$121:$AC$121</c:f>
              <c:strCache>
                <c:ptCount val="12"/>
                <c:pt idx="0">
                  <c:v>Bouénza</c:v>
                </c:pt>
                <c:pt idx="1">
                  <c:v>Brazzaville</c:v>
                </c:pt>
                <c:pt idx="2">
                  <c:v>Cuvette</c:v>
                </c:pt>
                <c:pt idx="3">
                  <c:v>Cuvette-Ouest</c:v>
                </c:pt>
                <c:pt idx="4">
                  <c:v>Kouilou</c:v>
                </c:pt>
                <c:pt idx="5">
                  <c:v>Lékoumou</c:v>
                </c:pt>
                <c:pt idx="6">
                  <c:v>Likouala</c:v>
                </c:pt>
                <c:pt idx="7">
                  <c:v>Niari</c:v>
                </c:pt>
                <c:pt idx="8">
                  <c:v>Plateaux</c:v>
                </c:pt>
                <c:pt idx="9">
                  <c:v>Pointe-Noire</c:v>
                </c:pt>
                <c:pt idx="10">
                  <c:v>Pool</c:v>
                </c:pt>
                <c:pt idx="11">
                  <c:v>Sangha</c:v>
                </c:pt>
              </c:strCache>
            </c:strRef>
          </c:cat>
          <c:val>
            <c:numRef>
              <c:f>'AIS09'!$R$125:$AC$125</c:f>
              <c:numCache>
                <c:formatCode>###0.0</c:formatCode>
                <c:ptCount val="12"/>
                <c:pt idx="0">
                  <c:v>31.263411944078875</c:v>
                </c:pt>
                <c:pt idx="1">
                  <c:v>41.264453227908035</c:v>
                </c:pt>
                <c:pt idx="2">
                  <c:v>6.0829564349019059</c:v>
                </c:pt>
                <c:pt idx="3">
                  <c:v>1.9342644417470083</c:v>
                </c:pt>
                <c:pt idx="4">
                  <c:v>3.2044451182237452</c:v>
                </c:pt>
                <c:pt idx="5">
                  <c:v>11.013246217170094</c:v>
                </c:pt>
                <c:pt idx="6">
                  <c:v>7.1480962041768779</c:v>
                </c:pt>
                <c:pt idx="7">
                  <c:v>32.731535807704446</c:v>
                </c:pt>
                <c:pt idx="8">
                  <c:v>1.9861361263806352</c:v>
                </c:pt>
                <c:pt idx="9">
                  <c:v>29.128391247506105</c:v>
                </c:pt>
                <c:pt idx="10">
                  <c:v>5.5746154318221057</c:v>
                </c:pt>
                <c:pt idx="11">
                  <c:v>7.5279874860491987</c:v>
                </c:pt>
              </c:numCache>
            </c:numRef>
          </c:val>
          <c:extLst>
            <c:ext xmlns:c16="http://schemas.microsoft.com/office/drawing/2014/chart" uri="{C3380CC4-5D6E-409C-BE32-E72D297353CC}">
              <c16:uniqueId val="{00000001-2042-42A1-B62F-C35B20493118}"/>
            </c:ext>
          </c:extLst>
        </c:ser>
        <c:ser>
          <c:idx val="2"/>
          <c:order val="2"/>
          <c:tx>
            <c:strRef>
              <c:f>'AIS09'!$B$126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'AIS09'!$R$121:$AC$121</c:f>
              <c:strCache>
                <c:ptCount val="12"/>
                <c:pt idx="0">
                  <c:v>Bouénza</c:v>
                </c:pt>
                <c:pt idx="1">
                  <c:v>Brazzaville</c:v>
                </c:pt>
                <c:pt idx="2">
                  <c:v>Cuvette</c:v>
                </c:pt>
                <c:pt idx="3">
                  <c:v>Cuvette-Ouest</c:v>
                </c:pt>
                <c:pt idx="4">
                  <c:v>Kouilou</c:v>
                </c:pt>
                <c:pt idx="5">
                  <c:v>Lékoumou</c:v>
                </c:pt>
                <c:pt idx="6">
                  <c:v>Likouala</c:v>
                </c:pt>
                <c:pt idx="7">
                  <c:v>Niari</c:v>
                </c:pt>
                <c:pt idx="8">
                  <c:v>Plateaux</c:v>
                </c:pt>
                <c:pt idx="9">
                  <c:v>Pointe-Noire</c:v>
                </c:pt>
                <c:pt idx="10">
                  <c:v>Pool</c:v>
                </c:pt>
                <c:pt idx="11">
                  <c:v>Sangha</c:v>
                </c:pt>
              </c:strCache>
            </c:strRef>
          </c:cat>
          <c:val>
            <c:numRef>
              <c:f>'AIS09'!$R$126:$AC$126</c:f>
              <c:numCache>
                <c:formatCode>###0.0</c:formatCode>
                <c:ptCount val="12"/>
                <c:pt idx="0">
                  <c:v>45.816481036113551</c:v>
                </c:pt>
                <c:pt idx="1">
                  <c:v>39.872115597397922</c:v>
                </c:pt>
                <c:pt idx="2">
                  <c:v>60.119502938694396</c:v>
                </c:pt>
                <c:pt idx="3">
                  <c:v>65.0064255382282</c:v>
                </c:pt>
                <c:pt idx="4">
                  <c:v>81.300928046707256</c:v>
                </c:pt>
                <c:pt idx="5">
                  <c:v>58.015223043341024</c:v>
                </c:pt>
                <c:pt idx="6">
                  <c:v>65.389048322240143</c:v>
                </c:pt>
                <c:pt idx="7">
                  <c:v>51.147634578139062</c:v>
                </c:pt>
                <c:pt idx="8">
                  <c:v>52.991023709337341</c:v>
                </c:pt>
                <c:pt idx="9">
                  <c:v>53.874092037156409</c:v>
                </c:pt>
                <c:pt idx="10">
                  <c:v>81.123048439719781</c:v>
                </c:pt>
                <c:pt idx="11">
                  <c:v>72.055738227232311</c:v>
                </c:pt>
              </c:numCache>
            </c:numRef>
          </c:val>
          <c:extLst>
            <c:ext xmlns:c16="http://schemas.microsoft.com/office/drawing/2014/chart" uri="{C3380CC4-5D6E-409C-BE32-E72D297353CC}">
              <c16:uniqueId val="{00000002-2042-42A1-B62F-C35B20493118}"/>
            </c:ext>
          </c:extLst>
        </c:ser>
        <c:ser>
          <c:idx val="3"/>
          <c:order val="3"/>
          <c:tx>
            <c:strRef>
              <c:f>'AIS09'!$B$127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'AIS09'!$R$121:$AC$121</c:f>
              <c:strCache>
                <c:ptCount val="12"/>
                <c:pt idx="0">
                  <c:v>Bouénza</c:v>
                </c:pt>
                <c:pt idx="1">
                  <c:v>Brazzaville</c:v>
                </c:pt>
                <c:pt idx="2">
                  <c:v>Cuvette</c:v>
                </c:pt>
                <c:pt idx="3">
                  <c:v>Cuvette-Ouest</c:v>
                </c:pt>
                <c:pt idx="4">
                  <c:v>Kouilou</c:v>
                </c:pt>
                <c:pt idx="5">
                  <c:v>Lékoumou</c:v>
                </c:pt>
                <c:pt idx="6">
                  <c:v>Likouala</c:v>
                </c:pt>
                <c:pt idx="7">
                  <c:v>Niari</c:v>
                </c:pt>
                <c:pt idx="8">
                  <c:v>Plateaux</c:v>
                </c:pt>
                <c:pt idx="9">
                  <c:v>Pointe-Noire</c:v>
                </c:pt>
                <c:pt idx="10">
                  <c:v>Pool</c:v>
                </c:pt>
                <c:pt idx="11">
                  <c:v>Sangha</c:v>
                </c:pt>
              </c:strCache>
            </c:strRef>
          </c:cat>
          <c:val>
            <c:numRef>
              <c:f>'AIS09'!$R$127:$AC$127</c:f>
              <c:numCache>
                <c:formatCode>###0.0</c:formatCode>
                <c:ptCount val="12"/>
                <c:pt idx="0">
                  <c:v>4.2752440885819158</c:v>
                </c:pt>
                <c:pt idx="1">
                  <c:v>2.7648208342650249</c:v>
                </c:pt>
                <c:pt idx="2">
                  <c:v>26.992558791331771</c:v>
                </c:pt>
                <c:pt idx="3">
                  <c:v>32.115556976974446</c:v>
                </c:pt>
                <c:pt idx="4">
                  <c:v>10.231852807525515</c:v>
                </c:pt>
                <c:pt idx="5">
                  <c:v>20.740245921703533</c:v>
                </c:pt>
                <c:pt idx="6">
                  <c:v>24.986559540759291</c:v>
                </c:pt>
                <c:pt idx="7">
                  <c:v>3.4383135157159761</c:v>
                </c:pt>
                <c:pt idx="8">
                  <c:v>44.103651380350101</c:v>
                </c:pt>
                <c:pt idx="9">
                  <c:v>2.0370648616022082</c:v>
                </c:pt>
                <c:pt idx="10">
                  <c:v>9.7512789346594246</c:v>
                </c:pt>
                <c:pt idx="11">
                  <c:v>14.602738955047133</c:v>
                </c:pt>
              </c:numCache>
            </c:numRef>
          </c:val>
          <c:extLst>
            <c:ext xmlns:c16="http://schemas.microsoft.com/office/drawing/2014/chart" uri="{C3380CC4-5D6E-409C-BE32-E72D297353CC}">
              <c16:uniqueId val="{00000003-2042-42A1-B62F-C35B20493118}"/>
            </c:ext>
          </c:extLst>
        </c:ser>
        <c:dLbls>
          <c:showLegendKey val="0"/>
          <c:showVal val="0"/>
          <c:showCatName val="0"/>
          <c:showSerName val="0"/>
          <c:showPercent val="0"/>
          <c:showBubbleSize val="0"/>
        </c:dLbls>
        <c:gapWidth val="50"/>
        <c:overlap val="100"/>
        <c:axId val="116037120"/>
        <c:axId val="116038656"/>
      </c:barChart>
      <c:catAx>
        <c:axId val="116037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038656"/>
        <c:crosses val="autoZero"/>
        <c:auto val="1"/>
        <c:lblAlgn val="ctr"/>
        <c:lblOffset val="100"/>
        <c:tickLblSkip val="1"/>
        <c:tickMarkSkip val="1"/>
        <c:noMultiLvlLbl val="0"/>
      </c:catAx>
      <c:valAx>
        <c:axId val="116038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037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'AIS09'!$M$221:$Q$221</c:f>
              <c:strCache>
                <c:ptCount val="5"/>
                <c:pt idx="0">
                  <c:v>Poorest</c:v>
                </c:pt>
                <c:pt idx="1">
                  <c:v>Poor</c:v>
                </c:pt>
                <c:pt idx="2">
                  <c:v>Middle</c:v>
                </c:pt>
                <c:pt idx="3">
                  <c:v>Rich</c:v>
                </c:pt>
                <c:pt idx="4">
                  <c:v>Richest</c:v>
                </c:pt>
              </c:strCache>
            </c:strRef>
          </c:cat>
          <c:val>
            <c:numRef>
              <c:f>'AIS09'!$M$222:$Q$222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A5B-4297-98C1-B99FC82F11E7}"/>
            </c:ext>
          </c:extLst>
        </c:ser>
        <c:ser>
          <c:idx val="1"/>
          <c:order val="1"/>
          <c:tx>
            <c:strRef>
              <c:f>'AIS09'!$B$223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'AIS09'!$M$221:$Q$221</c:f>
              <c:strCache>
                <c:ptCount val="5"/>
                <c:pt idx="0">
                  <c:v>Poorest</c:v>
                </c:pt>
                <c:pt idx="1">
                  <c:v>Poor</c:v>
                </c:pt>
                <c:pt idx="2">
                  <c:v>Middle</c:v>
                </c:pt>
                <c:pt idx="3">
                  <c:v>Rich</c:v>
                </c:pt>
                <c:pt idx="4">
                  <c:v>Richest</c:v>
                </c:pt>
              </c:strCache>
            </c:strRef>
          </c:cat>
          <c:val>
            <c:numRef>
              <c:f>'AIS09'!$M$223:$Q$223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A5B-4297-98C1-B99FC82F11E7}"/>
            </c:ext>
          </c:extLst>
        </c:ser>
        <c:ser>
          <c:idx val="2"/>
          <c:order val="2"/>
          <c:tx>
            <c:strRef>
              <c:f>'AIS09'!$B$224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'AIS09'!$M$221:$Q$221</c:f>
              <c:strCache>
                <c:ptCount val="5"/>
                <c:pt idx="0">
                  <c:v>Poorest</c:v>
                </c:pt>
                <c:pt idx="1">
                  <c:v>Poor</c:v>
                </c:pt>
                <c:pt idx="2">
                  <c:v>Middle</c:v>
                </c:pt>
                <c:pt idx="3">
                  <c:v>Rich</c:v>
                </c:pt>
                <c:pt idx="4">
                  <c:v>Richest</c:v>
                </c:pt>
              </c:strCache>
            </c:strRef>
          </c:cat>
          <c:val>
            <c:numRef>
              <c:f>'AIS09'!$M$224:$Q$224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A5B-4297-98C1-B99FC82F11E7}"/>
            </c:ext>
          </c:extLst>
        </c:ser>
        <c:dLbls>
          <c:showLegendKey val="0"/>
          <c:showVal val="0"/>
          <c:showCatName val="0"/>
          <c:showSerName val="0"/>
          <c:showPercent val="0"/>
          <c:showBubbleSize val="0"/>
        </c:dLbls>
        <c:gapWidth val="50"/>
        <c:overlap val="100"/>
        <c:axId val="116243840"/>
        <c:axId val="116257920"/>
      </c:barChart>
      <c:catAx>
        <c:axId val="116243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57920"/>
        <c:crosses val="autoZero"/>
        <c:auto val="1"/>
        <c:lblAlgn val="ctr"/>
        <c:lblOffset val="100"/>
        <c:tickLblSkip val="1"/>
        <c:tickMarkSkip val="1"/>
        <c:noMultiLvlLbl val="0"/>
      </c:catAx>
      <c:valAx>
        <c:axId val="116257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43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'AIS09'!$R$221:$AC$221</c:f>
              <c:strCache>
                <c:ptCount val="12"/>
                <c:pt idx="0">
                  <c:v>Bouénza</c:v>
                </c:pt>
                <c:pt idx="1">
                  <c:v>Brazzaville</c:v>
                </c:pt>
                <c:pt idx="2">
                  <c:v>Cuvette</c:v>
                </c:pt>
                <c:pt idx="3">
                  <c:v>Cuvette-Ouest</c:v>
                </c:pt>
                <c:pt idx="4">
                  <c:v>Kouilou</c:v>
                </c:pt>
                <c:pt idx="5">
                  <c:v>Lékoumou</c:v>
                </c:pt>
                <c:pt idx="6">
                  <c:v>Likouala</c:v>
                </c:pt>
                <c:pt idx="7">
                  <c:v>Niari</c:v>
                </c:pt>
                <c:pt idx="8">
                  <c:v>Plateaux</c:v>
                </c:pt>
                <c:pt idx="9">
                  <c:v>Pointe-Noire</c:v>
                </c:pt>
                <c:pt idx="10">
                  <c:v>Pool</c:v>
                </c:pt>
                <c:pt idx="11">
                  <c:v>Sangha</c:v>
                </c:pt>
              </c:strCache>
            </c:strRef>
          </c:cat>
          <c:val>
            <c:numRef>
              <c:f>'AIS09'!$R$222:$AC$222</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02B-481F-8E4F-5AA071622EFA}"/>
            </c:ext>
          </c:extLst>
        </c:ser>
        <c:ser>
          <c:idx val="1"/>
          <c:order val="1"/>
          <c:tx>
            <c:strRef>
              <c:f>'AIS09'!$B$223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'AIS09'!$R$221:$AC$221</c:f>
              <c:strCache>
                <c:ptCount val="12"/>
                <c:pt idx="0">
                  <c:v>Bouénza</c:v>
                </c:pt>
                <c:pt idx="1">
                  <c:v>Brazzaville</c:v>
                </c:pt>
                <c:pt idx="2">
                  <c:v>Cuvette</c:v>
                </c:pt>
                <c:pt idx="3">
                  <c:v>Cuvette-Ouest</c:v>
                </c:pt>
                <c:pt idx="4">
                  <c:v>Kouilou</c:v>
                </c:pt>
                <c:pt idx="5">
                  <c:v>Lékoumou</c:v>
                </c:pt>
                <c:pt idx="6">
                  <c:v>Likouala</c:v>
                </c:pt>
                <c:pt idx="7">
                  <c:v>Niari</c:v>
                </c:pt>
                <c:pt idx="8">
                  <c:v>Plateaux</c:v>
                </c:pt>
                <c:pt idx="9">
                  <c:v>Pointe-Noire</c:v>
                </c:pt>
                <c:pt idx="10">
                  <c:v>Pool</c:v>
                </c:pt>
                <c:pt idx="11">
                  <c:v>Sangha</c:v>
                </c:pt>
              </c:strCache>
            </c:strRef>
          </c:cat>
          <c:val>
            <c:numRef>
              <c:f>'AIS09'!$R$223:$AC$223</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002B-481F-8E4F-5AA071622EFA}"/>
            </c:ext>
          </c:extLst>
        </c:ser>
        <c:ser>
          <c:idx val="2"/>
          <c:order val="2"/>
          <c:tx>
            <c:strRef>
              <c:f>'AIS09'!$B$224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'AIS09'!$R$221:$AC$221</c:f>
              <c:strCache>
                <c:ptCount val="12"/>
                <c:pt idx="0">
                  <c:v>Bouénza</c:v>
                </c:pt>
                <c:pt idx="1">
                  <c:v>Brazzaville</c:v>
                </c:pt>
                <c:pt idx="2">
                  <c:v>Cuvette</c:v>
                </c:pt>
                <c:pt idx="3">
                  <c:v>Cuvette-Ouest</c:v>
                </c:pt>
                <c:pt idx="4">
                  <c:v>Kouilou</c:v>
                </c:pt>
                <c:pt idx="5">
                  <c:v>Lékoumou</c:v>
                </c:pt>
                <c:pt idx="6">
                  <c:v>Likouala</c:v>
                </c:pt>
                <c:pt idx="7">
                  <c:v>Niari</c:v>
                </c:pt>
                <c:pt idx="8">
                  <c:v>Plateaux</c:v>
                </c:pt>
                <c:pt idx="9">
                  <c:v>Pointe-Noire</c:v>
                </c:pt>
                <c:pt idx="10">
                  <c:v>Pool</c:v>
                </c:pt>
                <c:pt idx="11">
                  <c:v>Sangha</c:v>
                </c:pt>
              </c:strCache>
            </c:strRef>
          </c:cat>
          <c:val>
            <c:numRef>
              <c:f>'AIS09'!$R$224:$AC$224</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002B-481F-8E4F-5AA071622EFA}"/>
            </c:ext>
          </c:extLst>
        </c:ser>
        <c:dLbls>
          <c:showLegendKey val="0"/>
          <c:showVal val="0"/>
          <c:showCatName val="0"/>
          <c:showSerName val="0"/>
          <c:showPercent val="0"/>
          <c:showBubbleSize val="0"/>
        </c:dLbls>
        <c:gapWidth val="50"/>
        <c:overlap val="100"/>
        <c:axId val="116281344"/>
        <c:axId val="116282880"/>
      </c:barChart>
      <c:catAx>
        <c:axId val="116281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82880"/>
        <c:crosses val="autoZero"/>
        <c:auto val="1"/>
        <c:lblAlgn val="ctr"/>
        <c:lblOffset val="100"/>
        <c:tickLblSkip val="1"/>
        <c:tickMarkSkip val="1"/>
        <c:noMultiLvlLbl val="0"/>
      </c:catAx>
      <c:valAx>
        <c:axId val="116282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81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'AIS09'!$C$221:$G$221</c:f>
              <c:strCache>
                <c:ptCount val="5"/>
                <c:pt idx="0">
                  <c:v>Poorest</c:v>
                </c:pt>
                <c:pt idx="1">
                  <c:v>Poor</c:v>
                </c:pt>
                <c:pt idx="2">
                  <c:v>Middle</c:v>
                </c:pt>
                <c:pt idx="3">
                  <c:v>Rich</c:v>
                </c:pt>
                <c:pt idx="4">
                  <c:v>Richest</c:v>
                </c:pt>
              </c:strCache>
            </c:strRef>
          </c:cat>
          <c:val>
            <c:numRef>
              <c:f>'AIS09'!$C$222:$G$222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0DD-474B-A6E5-AA9D57841E67}"/>
            </c:ext>
          </c:extLst>
        </c:ser>
        <c:ser>
          <c:idx val="1"/>
          <c:order val="1"/>
          <c:tx>
            <c:strRef>
              <c:f>'AIS09'!$B$223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'AIS09'!$C$221:$G$221</c:f>
              <c:strCache>
                <c:ptCount val="5"/>
                <c:pt idx="0">
                  <c:v>Poorest</c:v>
                </c:pt>
                <c:pt idx="1">
                  <c:v>Poor</c:v>
                </c:pt>
                <c:pt idx="2">
                  <c:v>Middle</c:v>
                </c:pt>
                <c:pt idx="3">
                  <c:v>Rich</c:v>
                </c:pt>
                <c:pt idx="4">
                  <c:v>Richest</c:v>
                </c:pt>
              </c:strCache>
            </c:strRef>
          </c:cat>
          <c:val>
            <c:numRef>
              <c:f>'AIS09'!$C$223:$G$223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0DD-474B-A6E5-AA9D57841E67}"/>
            </c:ext>
          </c:extLst>
        </c:ser>
        <c:ser>
          <c:idx val="2"/>
          <c:order val="2"/>
          <c:tx>
            <c:strRef>
              <c:f>'AIS09'!$B$224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'AIS09'!$C$221:$G$221</c:f>
              <c:strCache>
                <c:ptCount val="5"/>
                <c:pt idx="0">
                  <c:v>Poorest</c:v>
                </c:pt>
                <c:pt idx="1">
                  <c:v>Poor</c:v>
                </c:pt>
                <c:pt idx="2">
                  <c:v>Middle</c:v>
                </c:pt>
                <c:pt idx="3">
                  <c:v>Rich</c:v>
                </c:pt>
                <c:pt idx="4">
                  <c:v>Richest</c:v>
                </c:pt>
              </c:strCache>
            </c:strRef>
          </c:cat>
          <c:val>
            <c:numRef>
              <c:f>'AIS09'!$C$224:$G$224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0DD-474B-A6E5-AA9D57841E67}"/>
            </c:ext>
          </c:extLst>
        </c:ser>
        <c:dLbls>
          <c:showLegendKey val="0"/>
          <c:showVal val="0"/>
          <c:showCatName val="0"/>
          <c:showSerName val="0"/>
          <c:showPercent val="0"/>
          <c:showBubbleSize val="0"/>
        </c:dLbls>
        <c:gapWidth val="50"/>
        <c:overlap val="100"/>
        <c:axId val="116310400"/>
        <c:axId val="116311936"/>
      </c:barChart>
      <c:catAx>
        <c:axId val="116310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311936"/>
        <c:crosses val="autoZero"/>
        <c:auto val="1"/>
        <c:lblAlgn val="ctr"/>
        <c:lblOffset val="100"/>
        <c:tickLblSkip val="1"/>
        <c:tickMarkSkip val="1"/>
        <c:noMultiLvlLbl val="0"/>
      </c:catAx>
      <c:valAx>
        <c:axId val="116311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310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'AIS09'!$H$15:$L$15</c:f>
              <c:strCache>
                <c:ptCount val="5"/>
                <c:pt idx="0">
                  <c:v>Poorest</c:v>
                </c:pt>
                <c:pt idx="1">
                  <c:v>Poor</c:v>
                </c:pt>
                <c:pt idx="2">
                  <c:v>Middle</c:v>
                </c:pt>
                <c:pt idx="3">
                  <c:v>Rich</c:v>
                </c:pt>
                <c:pt idx="4">
                  <c:v>Richest</c:v>
                </c:pt>
              </c:strCache>
            </c:strRef>
          </c:cat>
          <c:val>
            <c:numRef>
              <c:f>'AIS09'!$H$18:$L$18</c:f>
              <c:numCache>
                <c:formatCode>###0.0</c:formatCode>
                <c:ptCount val="5"/>
                <c:pt idx="0">
                  <c:v>67.033072352557696</c:v>
                </c:pt>
                <c:pt idx="1">
                  <c:v>81.098613534333424</c:v>
                </c:pt>
                <c:pt idx="2">
                  <c:v>84.537265235744272</c:v>
                </c:pt>
                <c:pt idx="3">
                  <c:v>84.561760322502565</c:v>
                </c:pt>
                <c:pt idx="4">
                  <c:v>88.36500530326272</c:v>
                </c:pt>
              </c:numCache>
            </c:numRef>
          </c:val>
          <c:extLst>
            <c:ext xmlns:c16="http://schemas.microsoft.com/office/drawing/2014/chart" uri="{C3380CC4-5D6E-409C-BE32-E72D297353CC}">
              <c16:uniqueId val="{00000000-E666-4B42-B8CA-A63D7A98F1EF}"/>
            </c:ext>
          </c:extLst>
        </c:ser>
        <c:ser>
          <c:idx val="1"/>
          <c:order val="1"/>
          <c:tx>
            <c:strRef>
              <c:f>'AIS09'!$B$19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'AIS09'!$H$15:$L$15</c:f>
              <c:strCache>
                <c:ptCount val="5"/>
                <c:pt idx="0">
                  <c:v>Poorest</c:v>
                </c:pt>
                <c:pt idx="1">
                  <c:v>Poor</c:v>
                </c:pt>
                <c:pt idx="2">
                  <c:v>Middle</c:v>
                </c:pt>
                <c:pt idx="3">
                  <c:v>Rich</c:v>
                </c:pt>
                <c:pt idx="4">
                  <c:v>Richest</c:v>
                </c:pt>
              </c:strCache>
            </c:strRef>
          </c:cat>
          <c:val>
            <c:numRef>
              <c:f>'AIS09'!$H$19:$L$19</c:f>
              <c:numCache>
                <c:formatCode>###0.0</c:formatCode>
                <c:ptCount val="5"/>
                <c:pt idx="0">
                  <c:v>24.044471604721785</c:v>
                </c:pt>
                <c:pt idx="1">
                  <c:v>15.332555947632597</c:v>
                </c:pt>
                <c:pt idx="2">
                  <c:v>13.193677233324252</c:v>
                </c:pt>
                <c:pt idx="3">
                  <c:v>14.689132074800915</c:v>
                </c:pt>
                <c:pt idx="4">
                  <c:v>10.366844197589479</c:v>
                </c:pt>
              </c:numCache>
            </c:numRef>
          </c:val>
          <c:extLst>
            <c:ext xmlns:c16="http://schemas.microsoft.com/office/drawing/2014/chart" uri="{C3380CC4-5D6E-409C-BE32-E72D297353CC}">
              <c16:uniqueId val="{00000001-E666-4B42-B8CA-A63D7A98F1EF}"/>
            </c:ext>
          </c:extLst>
        </c:ser>
        <c:ser>
          <c:idx val="2"/>
          <c:order val="2"/>
          <c:tx>
            <c:strRef>
              <c:f>'AIS09'!$B$20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'AIS09'!$H$15:$L$15</c:f>
              <c:strCache>
                <c:ptCount val="5"/>
                <c:pt idx="0">
                  <c:v>Poorest</c:v>
                </c:pt>
                <c:pt idx="1">
                  <c:v>Poor</c:v>
                </c:pt>
                <c:pt idx="2">
                  <c:v>Middle</c:v>
                </c:pt>
                <c:pt idx="3">
                  <c:v>Rich</c:v>
                </c:pt>
                <c:pt idx="4">
                  <c:v>Richest</c:v>
                </c:pt>
              </c:strCache>
            </c:strRef>
          </c:cat>
          <c:val>
            <c:numRef>
              <c:f>'AIS09'!$H$20:$L$20</c:f>
              <c:numCache>
                <c:formatCode>###0.0</c:formatCode>
                <c:ptCount val="5"/>
                <c:pt idx="0">
                  <c:v>8.9224560427205191</c:v>
                </c:pt>
                <c:pt idx="1">
                  <c:v>3.5688305180339785</c:v>
                </c:pt>
                <c:pt idx="2">
                  <c:v>2.2690575309314767</c:v>
                </c:pt>
                <c:pt idx="3">
                  <c:v>0.74910760269652066</c:v>
                </c:pt>
                <c:pt idx="4">
                  <c:v>1.2681504991478008</c:v>
                </c:pt>
              </c:numCache>
            </c:numRef>
          </c:val>
          <c:extLst>
            <c:ext xmlns:c16="http://schemas.microsoft.com/office/drawing/2014/chart" uri="{C3380CC4-5D6E-409C-BE32-E72D297353CC}">
              <c16:uniqueId val="{00000002-E666-4B42-B8CA-A63D7A98F1EF}"/>
            </c:ext>
          </c:extLst>
        </c:ser>
        <c:ser>
          <c:idx val="3"/>
          <c:order val="3"/>
          <c:tx>
            <c:strRef>
              <c:f>'AIS09'!$B$21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'AIS09'!$H$15:$L$15</c:f>
              <c:strCache>
                <c:ptCount val="5"/>
                <c:pt idx="0">
                  <c:v>Poorest</c:v>
                </c:pt>
                <c:pt idx="1">
                  <c:v>Poor</c:v>
                </c:pt>
                <c:pt idx="2">
                  <c:v>Middle</c:v>
                </c:pt>
                <c:pt idx="3">
                  <c:v>Rich</c:v>
                </c:pt>
                <c:pt idx="4">
                  <c:v>Richest</c:v>
                </c:pt>
              </c:strCache>
            </c:strRef>
          </c:cat>
          <c:val>
            <c:numRef>
              <c:f>'AIS09'!$H$21:$L$21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666-4B42-B8CA-A63D7A98F1EF}"/>
            </c:ext>
          </c:extLst>
        </c:ser>
        <c:dLbls>
          <c:showLegendKey val="0"/>
          <c:showVal val="0"/>
          <c:showCatName val="0"/>
          <c:showSerName val="0"/>
          <c:showPercent val="0"/>
          <c:showBubbleSize val="0"/>
        </c:dLbls>
        <c:gapWidth val="50"/>
        <c:overlap val="100"/>
        <c:axId val="116410240"/>
        <c:axId val="116411776"/>
      </c:barChart>
      <c:catAx>
        <c:axId val="116410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11776"/>
        <c:crosses val="autoZero"/>
        <c:auto val="1"/>
        <c:lblAlgn val="ctr"/>
        <c:lblOffset val="100"/>
        <c:tickLblSkip val="1"/>
        <c:tickMarkSkip val="1"/>
        <c:noMultiLvlLbl val="0"/>
      </c:catAx>
      <c:valAx>
        <c:axId val="116411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10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'AIS09'!$H$121:$L$121</c:f>
              <c:strCache>
                <c:ptCount val="5"/>
                <c:pt idx="0">
                  <c:v>Poorest</c:v>
                </c:pt>
                <c:pt idx="1">
                  <c:v>Poor</c:v>
                </c:pt>
                <c:pt idx="2">
                  <c:v>Middle</c:v>
                </c:pt>
                <c:pt idx="3">
                  <c:v>Rich</c:v>
                </c:pt>
                <c:pt idx="4">
                  <c:v>Richest</c:v>
                </c:pt>
              </c:strCache>
            </c:strRef>
          </c:cat>
          <c:val>
            <c:numRef>
              <c:f>'AIS09'!$H$124:$L$124</c:f>
              <c:numCache>
                <c:formatCode>###0.0</c:formatCode>
                <c:ptCount val="5"/>
                <c:pt idx="0">
                  <c:v>9.2275961907742143</c:v>
                </c:pt>
                <c:pt idx="1">
                  <c:v>7.5895801362391566</c:v>
                </c:pt>
                <c:pt idx="2">
                  <c:v>10.532638714783561</c:v>
                </c:pt>
                <c:pt idx="3">
                  <c:v>18.45031421450388</c:v>
                </c:pt>
                <c:pt idx="4">
                  <c:v>38.288402968217113</c:v>
                </c:pt>
              </c:numCache>
            </c:numRef>
          </c:val>
          <c:extLst>
            <c:ext xmlns:c16="http://schemas.microsoft.com/office/drawing/2014/chart" uri="{C3380CC4-5D6E-409C-BE32-E72D297353CC}">
              <c16:uniqueId val="{00000000-497A-4665-9870-CE575B85AF8D}"/>
            </c:ext>
          </c:extLst>
        </c:ser>
        <c:ser>
          <c:idx val="1"/>
          <c:order val="1"/>
          <c:tx>
            <c:strRef>
              <c:f>'AIS09'!$B$125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'AIS09'!$H$121:$L$121</c:f>
              <c:strCache>
                <c:ptCount val="5"/>
                <c:pt idx="0">
                  <c:v>Poorest</c:v>
                </c:pt>
                <c:pt idx="1">
                  <c:v>Poor</c:v>
                </c:pt>
                <c:pt idx="2">
                  <c:v>Middle</c:v>
                </c:pt>
                <c:pt idx="3">
                  <c:v>Rich</c:v>
                </c:pt>
                <c:pt idx="4">
                  <c:v>Richest</c:v>
                </c:pt>
              </c:strCache>
            </c:strRef>
          </c:cat>
          <c:val>
            <c:numRef>
              <c:f>'AIS09'!$H$125:$L$125</c:f>
              <c:numCache>
                <c:formatCode>###0.0</c:formatCode>
                <c:ptCount val="5"/>
                <c:pt idx="0">
                  <c:v>27.344791259891675</c:v>
                </c:pt>
                <c:pt idx="1">
                  <c:v>37.159782320386491</c:v>
                </c:pt>
                <c:pt idx="2">
                  <c:v>46.461052737245218</c:v>
                </c:pt>
                <c:pt idx="3">
                  <c:v>47.135726921702684</c:v>
                </c:pt>
                <c:pt idx="4">
                  <c:v>39.562366444752577</c:v>
                </c:pt>
              </c:numCache>
            </c:numRef>
          </c:val>
          <c:extLst>
            <c:ext xmlns:c16="http://schemas.microsoft.com/office/drawing/2014/chart" uri="{C3380CC4-5D6E-409C-BE32-E72D297353CC}">
              <c16:uniqueId val="{00000001-497A-4665-9870-CE575B85AF8D}"/>
            </c:ext>
          </c:extLst>
        </c:ser>
        <c:ser>
          <c:idx val="2"/>
          <c:order val="2"/>
          <c:tx>
            <c:strRef>
              <c:f>'AIS09'!$B$126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'AIS09'!$H$121:$L$121</c:f>
              <c:strCache>
                <c:ptCount val="5"/>
                <c:pt idx="0">
                  <c:v>Poorest</c:v>
                </c:pt>
                <c:pt idx="1">
                  <c:v>Poor</c:v>
                </c:pt>
                <c:pt idx="2">
                  <c:v>Middle</c:v>
                </c:pt>
                <c:pt idx="3">
                  <c:v>Rich</c:v>
                </c:pt>
                <c:pt idx="4">
                  <c:v>Richest</c:v>
                </c:pt>
              </c:strCache>
            </c:strRef>
          </c:cat>
          <c:val>
            <c:numRef>
              <c:f>'AIS09'!$H$126:$L$126</c:f>
              <c:numCache>
                <c:formatCode>###0.0</c:formatCode>
                <c:ptCount val="5"/>
                <c:pt idx="0">
                  <c:v>58.677649087510702</c:v>
                </c:pt>
                <c:pt idx="1">
                  <c:v>53.868667862588566</c:v>
                </c:pt>
                <c:pt idx="2">
                  <c:v>39.484837045450682</c:v>
                </c:pt>
                <c:pt idx="3">
                  <c:v>32.799475527554755</c:v>
                </c:pt>
                <c:pt idx="4">
                  <c:v>21.13801088674181</c:v>
                </c:pt>
              </c:numCache>
            </c:numRef>
          </c:val>
          <c:extLst>
            <c:ext xmlns:c16="http://schemas.microsoft.com/office/drawing/2014/chart" uri="{C3380CC4-5D6E-409C-BE32-E72D297353CC}">
              <c16:uniqueId val="{00000002-497A-4665-9870-CE575B85AF8D}"/>
            </c:ext>
          </c:extLst>
        </c:ser>
        <c:ser>
          <c:idx val="3"/>
          <c:order val="3"/>
          <c:tx>
            <c:strRef>
              <c:f>'AIS09'!$B$127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'AIS09'!$H$121:$L$121</c:f>
              <c:strCache>
                <c:ptCount val="5"/>
                <c:pt idx="0">
                  <c:v>Poorest</c:v>
                </c:pt>
                <c:pt idx="1">
                  <c:v>Poor</c:v>
                </c:pt>
                <c:pt idx="2">
                  <c:v>Middle</c:v>
                </c:pt>
                <c:pt idx="3">
                  <c:v>Rich</c:v>
                </c:pt>
                <c:pt idx="4">
                  <c:v>Richest</c:v>
                </c:pt>
              </c:strCache>
            </c:strRef>
          </c:cat>
          <c:val>
            <c:numRef>
              <c:f>'AIS09'!$H$127:$L$127</c:f>
              <c:numCache>
                <c:formatCode>###0.0</c:formatCode>
                <c:ptCount val="5"/>
                <c:pt idx="0">
                  <c:v>4.7499634618233966</c:v>
                </c:pt>
                <c:pt idx="1">
                  <c:v>1.3819696807857769</c:v>
                </c:pt>
                <c:pt idx="2">
                  <c:v>3.5214715025205421</c:v>
                </c:pt>
                <c:pt idx="3">
                  <c:v>1.6144833362386826</c:v>
                </c:pt>
                <c:pt idx="4">
                  <c:v>1.0112197002885006</c:v>
                </c:pt>
              </c:numCache>
            </c:numRef>
          </c:val>
          <c:extLst>
            <c:ext xmlns:c16="http://schemas.microsoft.com/office/drawing/2014/chart" uri="{C3380CC4-5D6E-409C-BE32-E72D297353CC}">
              <c16:uniqueId val="{00000003-497A-4665-9870-CE575B85AF8D}"/>
            </c:ext>
          </c:extLst>
        </c:ser>
        <c:dLbls>
          <c:showLegendKey val="0"/>
          <c:showVal val="0"/>
          <c:showCatName val="0"/>
          <c:showSerName val="0"/>
          <c:showPercent val="0"/>
          <c:showBubbleSize val="0"/>
        </c:dLbls>
        <c:gapWidth val="50"/>
        <c:overlap val="100"/>
        <c:axId val="116436352"/>
        <c:axId val="116450432"/>
      </c:barChart>
      <c:catAx>
        <c:axId val="116436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50432"/>
        <c:crosses val="autoZero"/>
        <c:auto val="1"/>
        <c:lblAlgn val="ctr"/>
        <c:lblOffset val="100"/>
        <c:tickLblSkip val="1"/>
        <c:tickMarkSkip val="1"/>
        <c:noMultiLvlLbl val="0"/>
      </c:catAx>
      <c:valAx>
        <c:axId val="11645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36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'AIS09'!$H$221:$L$221</c:f>
              <c:strCache>
                <c:ptCount val="5"/>
                <c:pt idx="0">
                  <c:v>Poorest</c:v>
                </c:pt>
                <c:pt idx="1">
                  <c:v>Poor</c:v>
                </c:pt>
                <c:pt idx="2">
                  <c:v>Middle</c:v>
                </c:pt>
                <c:pt idx="3">
                  <c:v>Rich</c:v>
                </c:pt>
                <c:pt idx="4">
                  <c:v>Richest</c:v>
                </c:pt>
              </c:strCache>
            </c:strRef>
          </c:cat>
          <c:val>
            <c:numRef>
              <c:f>'AIS09'!$H$222:$L$222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9F3-48B8-B484-60B09696BEAE}"/>
            </c:ext>
          </c:extLst>
        </c:ser>
        <c:ser>
          <c:idx val="1"/>
          <c:order val="1"/>
          <c:tx>
            <c:strRef>
              <c:f>'AIS09'!$B$223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'AIS09'!$H$221:$L$221</c:f>
              <c:strCache>
                <c:ptCount val="5"/>
                <c:pt idx="0">
                  <c:v>Poorest</c:v>
                </c:pt>
                <c:pt idx="1">
                  <c:v>Poor</c:v>
                </c:pt>
                <c:pt idx="2">
                  <c:v>Middle</c:v>
                </c:pt>
                <c:pt idx="3">
                  <c:v>Rich</c:v>
                </c:pt>
                <c:pt idx="4">
                  <c:v>Richest</c:v>
                </c:pt>
              </c:strCache>
            </c:strRef>
          </c:cat>
          <c:val>
            <c:numRef>
              <c:f>'AIS09'!$H$223:$L$223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9F3-48B8-B484-60B09696BEAE}"/>
            </c:ext>
          </c:extLst>
        </c:ser>
        <c:ser>
          <c:idx val="2"/>
          <c:order val="2"/>
          <c:tx>
            <c:strRef>
              <c:f>'AIS09'!$B$224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'AIS09'!$H$221:$L$221</c:f>
              <c:strCache>
                <c:ptCount val="5"/>
                <c:pt idx="0">
                  <c:v>Poorest</c:v>
                </c:pt>
                <c:pt idx="1">
                  <c:v>Poor</c:v>
                </c:pt>
                <c:pt idx="2">
                  <c:v>Middle</c:v>
                </c:pt>
                <c:pt idx="3">
                  <c:v>Rich</c:v>
                </c:pt>
                <c:pt idx="4">
                  <c:v>Richest</c:v>
                </c:pt>
              </c:strCache>
            </c:strRef>
          </c:cat>
          <c:val>
            <c:numRef>
              <c:f>'AIS09'!$H$224:$L$224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9F3-48B8-B484-60B09696BEAE}"/>
            </c:ext>
          </c:extLst>
        </c:ser>
        <c:dLbls>
          <c:showLegendKey val="0"/>
          <c:showVal val="0"/>
          <c:showCatName val="0"/>
          <c:showSerName val="0"/>
          <c:showPercent val="0"/>
          <c:showBubbleSize val="0"/>
        </c:dLbls>
        <c:gapWidth val="50"/>
        <c:overlap val="100"/>
        <c:axId val="116535296"/>
        <c:axId val="116536832"/>
      </c:barChart>
      <c:catAx>
        <c:axId val="116535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536832"/>
        <c:crosses val="autoZero"/>
        <c:auto val="1"/>
        <c:lblAlgn val="ctr"/>
        <c:lblOffset val="100"/>
        <c:tickLblSkip val="1"/>
        <c:tickMarkSkip val="1"/>
        <c:noMultiLvlLbl val="0"/>
      </c:catAx>
      <c:valAx>
        <c:axId val="116536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535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'AIS09'!$C$121:$G$121</c:f>
              <c:strCache>
                <c:ptCount val="5"/>
                <c:pt idx="0">
                  <c:v>Poorest</c:v>
                </c:pt>
                <c:pt idx="1">
                  <c:v>Poor</c:v>
                </c:pt>
                <c:pt idx="2">
                  <c:v>Middle</c:v>
                </c:pt>
                <c:pt idx="3">
                  <c:v>Rich</c:v>
                </c:pt>
                <c:pt idx="4">
                  <c:v>Richest</c:v>
                </c:pt>
              </c:strCache>
            </c:strRef>
          </c:cat>
          <c:val>
            <c:numRef>
              <c:f>'AIS09'!$C$124:$G$124</c:f>
              <c:numCache>
                <c:formatCode>###0.0</c:formatCode>
                <c:ptCount val="5"/>
                <c:pt idx="0">
                  <c:v>1.9125906771510832</c:v>
                </c:pt>
                <c:pt idx="1">
                  <c:v>7.3654592109034764</c:v>
                </c:pt>
                <c:pt idx="2">
                  <c:v>9.473310308957883</c:v>
                </c:pt>
                <c:pt idx="3">
                  <c:v>13.292389607837169</c:v>
                </c:pt>
                <c:pt idx="4">
                  <c:v>32.08633711653242</c:v>
                </c:pt>
              </c:numCache>
            </c:numRef>
          </c:val>
          <c:extLst>
            <c:ext xmlns:c16="http://schemas.microsoft.com/office/drawing/2014/chart" uri="{C3380CC4-5D6E-409C-BE32-E72D297353CC}">
              <c16:uniqueId val="{00000000-585E-40F0-8665-A46CB9E2C0D0}"/>
            </c:ext>
          </c:extLst>
        </c:ser>
        <c:ser>
          <c:idx val="1"/>
          <c:order val="1"/>
          <c:tx>
            <c:strRef>
              <c:f>'AIS09'!$B$125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'AIS09'!$C$121:$G$121</c:f>
              <c:strCache>
                <c:ptCount val="5"/>
                <c:pt idx="0">
                  <c:v>Poorest</c:v>
                </c:pt>
                <c:pt idx="1">
                  <c:v>Poor</c:v>
                </c:pt>
                <c:pt idx="2">
                  <c:v>Middle</c:v>
                </c:pt>
                <c:pt idx="3">
                  <c:v>Rich</c:v>
                </c:pt>
                <c:pt idx="4">
                  <c:v>Richest</c:v>
                </c:pt>
              </c:strCache>
            </c:strRef>
          </c:cat>
          <c:val>
            <c:numRef>
              <c:f>'AIS09'!$C$125:$G$125</c:f>
              <c:numCache>
                <c:formatCode>###0.0</c:formatCode>
                <c:ptCount val="5"/>
                <c:pt idx="0">
                  <c:v>2.4698668299367643</c:v>
                </c:pt>
                <c:pt idx="1">
                  <c:v>17.942806842384766</c:v>
                </c:pt>
                <c:pt idx="2">
                  <c:v>34.571309114427848</c:v>
                </c:pt>
                <c:pt idx="3">
                  <c:v>46.240903822411134</c:v>
                </c:pt>
                <c:pt idx="4">
                  <c:v>39.904292226394539</c:v>
                </c:pt>
              </c:numCache>
            </c:numRef>
          </c:val>
          <c:extLst>
            <c:ext xmlns:c16="http://schemas.microsoft.com/office/drawing/2014/chart" uri="{C3380CC4-5D6E-409C-BE32-E72D297353CC}">
              <c16:uniqueId val="{00000001-585E-40F0-8665-A46CB9E2C0D0}"/>
            </c:ext>
          </c:extLst>
        </c:ser>
        <c:ser>
          <c:idx val="2"/>
          <c:order val="2"/>
          <c:tx>
            <c:strRef>
              <c:f>'AIS09'!$B$126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'AIS09'!$C$121:$G$121</c:f>
              <c:strCache>
                <c:ptCount val="5"/>
                <c:pt idx="0">
                  <c:v>Poorest</c:v>
                </c:pt>
                <c:pt idx="1">
                  <c:v>Poor</c:v>
                </c:pt>
                <c:pt idx="2">
                  <c:v>Middle</c:v>
                </c:pt>
                <c:pt idx="3">
                  <c:v>Rich</c:v>
                </c:pt>
                <c:pt idx="4">
                  <c:v>Richest</c:v>
                </c:pt>
              </c:strCache>
            </c:strRef>
          </c:cat>
          <c:val>
            <c:numRef>
              <c:f>'AIS09'!$C$126:$G$126</c:f>
              <c:numCache>
                <c:formatCode>###0.0</c:formatCode>
                <c:ptCount val="5"/>
                <c:pt idx="0">
                  <c:v>70.023752224142783</c:v>
                </c:pt>
                <c:pt idx="1">
                  <c:v>67.2943030700836</c:v>
                </c:pt>
                <c:pt idx="2">
                  <c:v>53.734102508181998</c:v>
                </c:pt>
                <c:pt idx="3">
                  <c:v>37.714022850211784</c:v>
                </c:pt>
                <c:pt idx="4">
                  <c:v>26.804949910483728</c:v>
                </c:pt>
              </c:numCache>
            </c:numRef>
          </c:val>
          <c:extLst>
            <c:ext xmlns:c16="http://schemas.microsoft.com/office/drawing/2014/chart" uri="{C3380CC4-5D6E-409C-BE32-E72D297353CC}">
              <c16:uniqueId val="{00000002-585E-40F0-8665-A46CB9E2C0D0}"/>
            </c:ext>
          </c:extLst>
        </c:ser>
        <c:ser>
          <c:idx val="3"/>
          <c:order val="3"/>
          <c:tx>
            <c:strRef>
              <c:f>'AIS09'!$B$127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'AIS09'!$C$121:$G$121</c:f>
              <c:strCache>
                <c:ptCount val="5"/>
                <c:pt idx="0">
                  <c:v>Poorest</c:v>
                </c:pt>
                <c:pt idx="1">
                  <c:v>Poor</c:v>
                </c:pt>
                <c:pt idx="2">
                  <c:v>Middle</c:v>
                </c:pt>
                <c:pt idx="3">
                  <c:v>Rich</c:v>
                </c:pt>
                <c:pt idx="4">
                  <c:v>Richest</c:v>
                </c:pt>
              </c:strCache>
            </c:strRef>
          </c:cat>
          <c:val>
            <c:numRef>
              <c:f>'AIS09'!$C$127:$G$127</c:f>
              <c:numCache>
                <c:formatCode>###0.0</c:formatCode>
                <c:ptCount val="5"/>
                <c:pt idx="0">
                  <c:v>25.593790268769368</c:v>
                </c:pt>
                <c:pt idx="1">
                  <c:v>7.3974308766281442</c:v>
                </c:pt>
                <c:pt idx="2">
                  <c:v>2.2212780684322739</c:v>
                </c:pt>
                <c:pt idx="3">
                  <c:v>2.7526837195399185</c:v>
                </c:pt>
                <c:pt idx="4">
                  <c:v>1.2044207465893124</c:v>
                </c:pt>
              </c:numCache>
            </c:numRef>
          </c:val>
          <c:extLst>
            <c:ext xmlns:c16="http://schemas.microsoft.com/office/drawing/2014/chart" uri="{C3380CC4-5D6E-409C-BE32-E72D297353CC}">
              <c16:uniqueId val="{00000003-585E-40F0-8665-A46CB9E2C0D0}"/>
            </c:ext>
          </c:extLst>
        </c:ser>
        <c:dLbls>
          <c:showLegendKey val="0"/>
          <c:showVal val="0"/>
          <c:showCatName val="0"/>
          <c:showSerName val="0"/>
          <c:showPercent val="0"/>
          <c:showBubbleSize val="0"/>
        </c:dLbls>
        <c:gapWidth val="50"/>
        <c:overlap val="100"/>
        <c:axId val="116210688"/>
        <c:axId val="116220672"/>
      </c:barChart>
      <c:catAx>
        <c:axId val="116210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20672"/>
        <c:crosses val="autoZero"/>
        <c:auto val="1"/>
        <c:lblAlgn val="ctr"/>
        <c:lblOffset val="100"/>
        <c:tickLblSkip val="1"/>
        <c:tickMarkSkip val="1"/>
        <c:noMultiLvlLbl val="0"/>
      </c:catAx>
      <c:valAx>
        <c:axId val="116220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210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'AIS09'!$M$121:$Q$121</c:f>
              <c:strCache>
                <c:ptCount val="5"/>
                <c:pt idx="0">
                  <c:v>Poorest</c:v>
                </c:pt>
                <c:pt idx="1">
                  <c:v>Poor</c:v>
                </c:pt>
                <c:pt idx="2">
                  <c:v>Middle</c:v>
                </c:pt>
                <c:pt idx="3">
                  <c:v>Rich</c:v>
                </c:pt>
                <c:pt idx="4">
                  <c:v>Richest</c:v>
                </c:pt>
              </c:strCache>
            </c:strRef>
          </c:cat>
          <c:val>
            <c:numRef>
              <c:f>'AIS09'!$M$124:$Q$124</c:f>
              <c:numCache>
                <c:formatCode>###0.0</c:formatCode>
                <c:ptCount val="5"/>
                <c:pt idx="0">
                  <c:v>0.4941116060243656</c:v>
                </c:pt>
                <c:pt idx="1">
                  <c:v>1.7512134957743564</c:v>
                </c:pt>
                <c:pt idx="2">
                  <c:v>3.2669359815154491</c:v>
                </c:pt>
                <c:pt idx="3">
                  <c:v>5.1841834388775387</c:v>
                </c:pt>
                <c:pt idx="4">
                  <c:v>17.658080331967984</c:v>
                </c:pt>
              </c:numCache>
            </c:numRef>
          </c:val>
          <c:extLst>
            <c:ext xmlns:c16="http://schemas.microsoft.com/office/drawing/2014/chart" uri="{C3380CC4-5D6E-409C-BE32-E72D297353CC}">
              <c16:uniqueId val="{00000000-5DF8-4DC0-8371-AF9DE2E74AFB}"/>
            </c:ext>
          </c:extLst>
        </c:ser>
        <c:ser>
          <c:idx val="1"/>
          <c:order val="1"/>
          <c:tx>
            <c:strRef>
              <c:f>'AIS09'!$B$125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'AIS09'!$M$121:$Q$121</c:f>
              <c:strCache>
                <c:ptCount val="5"/>
                <c:pt idx="0">
                  <c:v>Poorest</c:v>
                </c:pt>
                <c:pt idx="1">
                  <c:v>Poor</c:v>
                </c:pt>
                <c:pt idx="2">
                  <c:v>Middle</c:v>
                </c:pt>
                <c:pt idx="3">
                  <c:v>Rich</c:v>
                </c:pt>
                <c:pt idx="4">
                  <c:v>Richest</c:v>
                </c:pt>
              </c:strCache>
            </c:strRef>
          </c:cat>
          <c:val>
            <c:numRef>
              <c:f>'AIS09'!$M$125:$Q$125</c:f>
              <c:numCache>
                <c:formatCode>###0.0</c:formatCode>
                <c:ptCount val="5"/>
                <c:pt idx="0">
                  <c:v>1.2224703767008478</c:v>
                </c:pt>
                <c:pt idx="1">
                  <c:v>2.487808601085324</c:v>
                </c:pt>
                <c:pt idx="2">
                  <c:v>4.0478781007640832</c:v>
                </c:pt>
                <c:pt idx="3">
                  <c:v>8.5770896718942851</c:v>
                </c:pt>
                <c:pt idx="4">
                  <c:v>23.074796153438598</c:v>
                </c:pt>
              </c:numCache>
            </c:numRef>
          </c:val>
          <c:extLst>
            <c:ext xmlns:c16="http://schemas.microsoft.com/office/drawing/2014/chart" uri="{C3380CC4-5D6E-409C-BE32-E72D297353CC}">
              <c16:uniqueId val="{00000001-5DF8-4DC0-8371-AF9DE2E74AFB}"/>
            </c:ext>
          </c:extLst>
        </c:ser>
        <c:ser>
          <c:idx val="2"/>
          <c:order val="2"/>
          <c:tx>
            <c:strRef>
              <c:f>'AIS09'!$B$126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'AIS09'!$M$121:$Q$121</c:f>
              <c:strCache>
                <c:ptCount val="5"/>
                <c:pt idx="0">
                  <c:v>Poorest</c:v>
                </c:pt>
                <c:pt idx="1">
                  <c:v>Poor</c:v>
                </c:pt>
                <c:pt idx="2">
                  <c:v>Middle</c:v>
                </c:pt>
                <c:pt idx="3">
                  <c:v>Rich</c:v>
                </c:pt>
                <c:pt idx="4">
                  <c:v>Richest</c:v>
                </c:pt>
              </c:strCache>
            </c:strRef>
          </c:cat>
          <c:val>
            <c:numRef>
              <c:f>'AIS09'!$M$126:$Q$126</c:f>
              <c:numCache>
                <c:formatCode>###0.0</c:formatCode>
                <c:ptCount val="5"/>
                <c:pt idx="0">
                  <c:v>60.459184375598589</c:v>
                </c:pt>
                <c:pt idx="1">
                  <c:v>72.99463105354738</c:v>
                </c:pt>
                <c:pt idx="2">
                  <c:v>77.852252224638491</c:v>
                </c:pt>
                <c:pt idx="3">
                  <c:v>76.71422033685306</c:v>
                </c:pt>
                <c:pt idx="4">
                  <c:v>54.428232790177169</c:v>
                </c:pt>
              </c:numCache>
            </c:numRef>
          </c:val>
          <c:extLst>
            <c:ext xmlns:c16="http://schemas.microsoft.com/office/drawing/2014/chart" uri="{C3380CC4-5D6E-409C-BE32-E72D297353CC}">
              <c16:uniqueId val="{00000002-5DF8-4DC0-8371-AF9DE2E74AFB}"/>
            </c:ext>
          </c:extLst>
        </c:ser>
        <c:ser>
          <c:idx val="3"/>
          <c:order val="3"/>
          <c:tx>
            <c:strRef>
              <c:f>'AIS09'!$B$127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'AIS09'!$M$121:$Q$121</c:f>
              <c:strCache>
                <c:ptCount val="5"/>
                <c:pt idx="0">
                  <c:v>Poorest</c:v>
                </c:pt>
                <c:pt idx="1">
                  <c:v>Poor</c:v>
                </c:pt>
                <c:pt idx="2">
                  <c:v>Middle</c:v>
                </c:pt>
                <c:pt idx="3">
                  <c:v>Rich</c:v>
                </c:pt>
                <c:pt idx="4">
                  <c:v>Richest</c:v>
                </c:pt>
              </c:strCache>
            </c:strRef>
          </c:cat>
          <c:val>
            <c:numRef>
              <c:f>'AIS09'!$M$127:$Q$127</c:f>
              <c:numCache>
                <c:formatCode>###0.0</c:formatCode>
                <c:ptCount val="5"/>
                <c:pt idx="0">
                  <c:v>37.824233641676194</c:v>
                </c:pt>
                <c:pt idx="1">
                  <c:v>22.766346849592942</c:v>
                </c:pt>
                <c:pt idx="2">
                  <c:v>14.832933693081982</c:v>
                </c:pt>
                <c:pt idx="3">
                  <c:v>9.524506552375108</c:v>
                </c:pt>
                <c:pt idx="4">
                  <c:v>4.8388907244162542</c:v>
                </c:pt>
              </c:numCache>
            </c:numRef>
          </c:val>
          <c:extLst>
            <c:ext xmlns:c16="http://schemas.microsoft.com/office/drawing/2014/chart" uri="{C3380CC4-5D6E-409C-BE32-E72D297353CC}">
              <c16:uniqueId val="{00000003-5DF8-4DC0-8371-AF9DE2E74AFB}"/>
            </c:ext>
          </c:extLst>
        </c:ser>
        <c:dLbls>
          <c:showLegendKey val="0"/>
          <c:showVal val="0"/>
          <c:showCatName val="0"/>
          <c:showSerName val="0"/>
          <c:showPercent val="0"/>
          <c:showBubbleSize val="0"/>
        </c:dLbls>
        <c:gapWidth val="50"/>
        <c:overlap val="100"/>
        <c:axId val="116006912"/>
        <c:axId val="116008448"/>
      </c:barChart>
      <c:catAx>
        <c:axId val="116006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008448"/>
        <c:crosses val="autoZero"/>
        <c:auto val="1"/>
        <c:lblAlgn val="ctr"/>
        <c:lblOffset val="100"/>
        <c:tickLblSkip val="1"/>
        <c:tickMarkSkip val="1"/>
        <c:noMultiLvlLbl val="0"/>
      </c:catAx>
      <c:valAx>
        <c:axId val="116008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006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'DHS12'!$M$18:$Q$18</c:f>
              <c:numCache>
                <c:formatCode>###0.0</c:formatCode>
                <c:ptCount val="5"/>
                <c:pt idx="0">
                  <c:v>20.100000000000001</c:v>
                </c:pt>
                <c:pt idx="1">
                  <c:v>21.8</c:v>
                </c:pt>
                <c:pt idx="2">
                  <c:v>24.6</c:v>
                </c:pt>
                <c:pt idx="3">
                  <c:v>33.200000000000003</c:v>
                </c:pt>
                <c:pt idx="4">
                  <c:v>55.9</c:v>
                </c:pt>
              </c:numCache>
            </c:numRef>
          </c:val>
          <c:extLst>
            <c:ext xmlns:c16="http://schemas.microsoft.com/office/drawing/2014/chart" uri="{C3380CC4-5D6E-409C-BE32-E72D297353CC}">
              <c16:uniqueId val="{00000000-1A91-4E64-B309-C53B8B96D844}"/>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'DHS12'!$M$19:$Q$19</c:f>
              <c:numCache>
                <c:formatCode>###0.0</c:formatCode>
                <c:ptCount val="5"/>
                <c:pt idx="0">
                  <c:v>5.3</c:v>
                </c:pt>
                <c:pt idx="1">
                  <c:v>8.5</c:v>
                </c:pt>
                <c:pt idx="2">
                  <c:v>11.2</c:v>
                </c:pt>
                <c:pt idx="3">
                  <c:v>13.2</c:v>
                </c:pt>
                <c:pt idx="4">
                  <c:v>15.4</c:v>
                </c:pt>
              </c:numCache>
            </c:numRef>
          </c:val>
          <c:extLst>
            <c:ext xmlns:c16="http://schemas.microsoft.com/office/drawing/2014/chart" uri="{C3380CC4-5D6E-409C-BE32-E72D297353CC}">
              <c16:uniqueId val="{00000001-1A91-4E64-B309-C53B8B96D844}"/>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'DHS12'!$M$20:$Q$20</c:f>
              <c:numCache>
                <c:formatCode>###0.0</c:formatCode>
                <c:ptCount val="5"/>
                <c:pt idx="0">
                  <c:v>34.5</c:v>
                </c:pt>
                <c:pt idx="1">
                  <c:v>42.4</c:v>
                </c:pt>
                <c:pt idx="2">
                  <c:v>43.8</c:v>
                </c:pt>
                <c:pt idx="3">
                  <c:v>37.5</c:v>
                </c:pt>
                <c:pt idx="4">
                  <c:v>22.6</c:v>
                </c:pt>
              </c:numCache>
            </c:numRef>
          </c:val>
          <c:extLst>
            <c:ext xmlns:c16="http://schemas.microsoft.com/office/drawing/2014/chart" uri="{C3380CC4-5D6E-409C-BE32-E72D297353CC}">
              <c16:uniqueId val="{00000002-1A91-4E64-B309-C53B8B96D844}"/>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'DHS12'!$M$21:$Q$21</c:f>
              <c:numCache>
                <c:formatCode>###0.0</c:formatCode>
                <c:ptCount val="5"/>
                <c:pt idx="0">
                  <c:v>40</c:v>
                </c:pt>
                <c:pt idx="1">
                  <c:v>27.3</c:v>
                </c:pt>
                <c:pt idx="2">
                  <c:v>20.399999999999999</c:v>
                </c:pt>
                <c:pt idx="3">
                  <c:v>16</c:v>
                </c:pt>
                <c:pt idx="4">
                  <c:v>6.1</c:v>
                </c:pt>
              </c:numCache>
            </c:numRef>
          </c:val>
          <c:extLst>
            <c:ext xmlns:c16="http://schemas.microsoft.com/office/drawing/2014/chart" uri="{C3380CC4-5D6E-409C-BE32-E72D297353CC}">
              <c16:uniqueId val="{00000003-1A91-4E64-B309-C53B8B96D844}"/>
            </c:ext>
          </c:extLst>
        </c:ser>
        <c:dLbls>
          <c:showLegendKey val="0"/>
          <c:showVal val="0"/>
          <c:showCatName val="0"/>
          <c:showSerName val="0"/>
          <c:showPercent val="0"/>
          <c:showBubbleSize val="0"/>
        </c:dLbls>
        <c:gapWidth val="50"/>
        <c:overlap val="100"/>
        <c:axId val="531183104"/>
        <c:axId val="531185024"/>
      </c:barChart>
      <c:catAx>
        <c:axId val="531183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1185024"/>
        <c:crosses val="autoZero"/>
        <c:auto val="1"/>
        <c:lblAlgn val="ctr"/>
        <c:lblOffset val="100"/>
        <c:tickLblSkip val="1"/>
        <c:tickMarkSkip val="1"/>
        <c:noMultiLvlLbl val="0"/>
      </c:catAx>
      <c:valAx>
        <c:axId val="531185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1183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'DHS12'!$R$15:$AC$15</c:f>
              <c:strCache>
                <c:ptCount val="12"/>
                <c:pt idx="0">
                  <c:v>Bouenza</c:v>
                </c:pt>
                <c:pt idx="1">
                  <c:v>Brazzaville</c:v>
                </c:pt>
                <c:pt idx="2">
                  <c:v>Cuvette</c:v>
                </c:pt>
                <c:pt idx="3">
                  <c:v>Cuvette - Ouest</c:v>
                </c:pt>
                <c:pt idx="4">
                  <c:v>Kouilou</c:v>
                </c:pt>
                <c:pt idx="5">
                  <c:v>Lekoumou</c:v>
                </c:pt>
                <c:pt idx="6">
                  <c:v>Likouala</c:v>
                </c:pt>
                <c:pt idx="7">
                  <c:v>Niari</c:v>
                </c:pt>
                <c:pt idx="8">
                  <c:v>Plateaux</c:v>
                </c:pt>
                <c:pt idx="9">
                  <c:v>Pointe-Noire</c:v>
                </c:pt>
                <c:pt idx="10">
                  <c:v>Pool</c:v>
                </c:pt>
                <c:pt idx="11">
                  <c:v>Sangha</c:v>
                </c:pt>
              </c:strCache>
            </c:strRef>
          </c:cat>
          <c:val>
            <c:numRef>
              <c:f>'DHS12'!$R$18:$AC$18</c:f>
              <c:numCache>
                <c:formatCode>###0.0</c:formatCode>
                <c:ptCount val="12"/>
                <c:pt idx="0">
                  <c:v>53</c:v>
                </c:pt>
                <c:pt idx="1">
                  <c:v>79.8</c:v>
                </c:pt>
                <c:pt idx="2">
                  <c:v>40.700000000000003</c:v>
                </c:pt>
                <c:pt idx="3">
                  <c:v>13</c:v>
                </c:pt>
                <c:pt idx="4">
                  <c:v>24.2</c:v>
                </c:pt>
                <c:pt idx="5">
                  <c:v>37.4</c:v>
                </c:pt>
                <c:pt idx="6">
                  <c:v>46.4</c:v>
                </c:pt>
                <c:pt idx="7">
                  <c:v>46.6</c:v>
                </c:pt>
                <c:pt idx="8">
                  <c:v>39.6</c:v>
                </c:pt>
                <c:pt idx="9">
                  <c:v>80.2</c:v>
                </c:pt>
                <c:pt idx="10">
                  <c:v>21.7</c:v>
                </c:pt>
                <c:pt idx="11">
                  <c:v>32.200000000000003</c:v>
                </c:pt>
              </c:numCache>
            </c:numRef>
          </c:val>
          <c:extLst>
            <c:ext xmlns:c16="http://schemas.microsoft.com/office/drawing/2014/chart" uri="{C3380CC4-5D6E-409C-BE32-E72D297353CC}">
              <c16:uniqueId val="{00000000-3BBF-4594-ACD5-E4E2987C0426}"/>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'DHS12'!$R$15:$AC$15</c:f>
              <c:strCache>
                <c:ptCount val="12"/>
                <c:pt idx="0">
                  <c:v>Bouenza</c:v>
                </c:pt>
                <c:pt idx="1">
                  <c:v>Brazzaville</c:v>
                </c:pt>
                <c:pt idx="2">
                  <c:v>Cuvette</c:v>
                </c:pt>
                <c:pt idx="3">
                  <c:v>Cuvette - Ouest</c:v>
                </c:pt>
                <c:pt idx="4">
                  <c:v>Kouilou</c:v>
                </c:pt>
                <c:pt idx="5">
                  <c:v>Lekoumou</c:v>
                </c:pt>
                <c:pt idx="6">
                  <c:v>Likouala</c:v>
                </c:pt>
                <c:pt idx="7">
                  <c:v>Niari</c:v>
                </c:pt>
                <c:pt idx="8">
                  <c:v>Plateaux</c:v>
                </c:pt>
                <c:pt idx="9">
                  <c:v>Pointe-Noire</c:v>
                </c:pt>
                <c:pt idx="10">
                  <c:v>Pool</c:v>
                </c:pt>
                <c:pt idx="11">
                  <c:v>Sangha</c:v>
                </c:pt>
              </c:strCache>
            </c:strRef>
          </c:cat>
          <c:val>
            <c:numRef>
              <c:f>'DHS12'!$R$19:$AC$19</c:f>
              <c:numCache>
                <c:formatCode>###0.0</c:formatCode>
                <c:ptCount val="12"/>
                <c:pt idx="0">
                  <c:v>3.2</c:v>
                </c:pt>
                <c:pt idx="1">
                  <c:v>16.399999999999999</c:v>
                </c:pt>
                <c:pt idx="2">
                  <c:v>19</c:v>
                </c:pt>
                <c:pt idx="3">
                  <c:v>6.9</c:v>
                </c:pt>
                <c:pt idx="4">
                  <c:v>11.8</c:v>
                </c:pt>
                <c:pt idx="5">
                  <c:v>8.8000000000000007</c:v>
                </c:pt>
                <c:pt idx="6">
                  <c:v>7.2</c:v>
                </c:pt>
                <c:pt idx="7">
                  <c:v>6.4</c:v>
                </c:pt>
                <c:pt idx="8">
                  <c:v>5.3</c:v>
                </c:pt>
                <c:pt idx="9">
                  <c:v>16.5</c:v>
                </c:pt>
                <c:pt idx="10">
                  <c:v>22.5</c:v>
                </c:pt>
                <c:pt idx="11">
                  <c:v>19.2</c:v>
                </c:pt>
              </c:numCache>
            </c:numRef>
          </c:val>
          <c:extLst>
            <c:ext xmlns:c16="http://schemas.microsoft.com/office/drawing/2014/chart" uri="{C3380CC4-5D6E-409C-BE32-E72D297353CC}">
              <c16:uniqueId val="{00000001-3BBF-4594-ACD5-E4E2987C0426}"/>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'DHS12'!$R$15:$AC$15</c:f>
              <c:strCache>
                <c:ptCount val="12"/>
                <c:pt idx="0">
                  <c:v>Bouenza</c:v>
                </c:pt>
                <c:pt idx="1">
                  <c:v>Brazzaville</c:v>
                </c:pt>
                <c:pt idx="2">
                  <c:v>Cuvette</c:v>
                </c:pt>
                <c:pt idx="3">
                  <c:v>Cuvette - Ouest</c:v>
                </c:pt>
                <c:pt idx="4">
                  <c:v>Kouilou</c:v>
                </c:pt>
                <c:pt idx="5">
                  <c:v>Lekoumou</c:v>
                </c:pt>
                <c:pt idx="6">
                  <c:v>Likouala</c:v>
                </c:pt>
                <c:pt idx="7">
                  <c:v>Niari</c:v>
                </c:pt>
                <c:pt idx="8">
                  <c:v>Plateaux</c:v>
                </c:pt>
                <c:pt idx="9">
                  <c:v>Pointe-Noire</c:v>
                </c:pt>
                <c:pt idx="10">
                  <c:v>Pool</c:v>
                </c:pt>
                <c:pt idx="11">
                  <c:v>Sangha</c:v>
                </c:pt>
              </c:strCache>
            </c:strRef>
          </c:cat>
          <c:val>
            <c:numRef>
              <c:f>'DHS12'!$R$20:$AC$20</c:f>
              <c:numCache>
                <c:formatCode>###0.0</c:formatCode>
                <c:ptCount val="12"/>
                <c:pt idx="0">
                  <c:v>36.1</c:v>
                </c:pt>
                <c:pt idx="1">
                  <c:v>3.8</c:v>
                </c:pt>
                <c:pt idx="2">
                  <c:v>9</c:v>
                </c:pt>
                <c:pt idx="3">
                  <c:v>35</c:v>
                </c:pt>
                <c:pt idx="4">
                  <c:v>46.6</c:v>
                </c:pt>
                <c:pt idx="5">
                  <c:v>47.3</c:v>
                </c:pt>
                <c:pt idx="6">
                  <c:v>17.899999999999999</c:v>
                </c:pt>
                <c:pt idx="7">
                  <c:v>36.6</c:v>
                </c:pt>
                <c:pt idx="8">
                  <c:v>17.2</c:v>
                </c:pt>
                <c:pt idx="9">
                  <c:v>3.2</c:v>
                </c:pt>
                <c:pt idx="10">
                  <c:v>36.299999999999997</c:v>
                </c:pt>
                <c:pt idx="11">
                  <c:v>41.6</c:v>
                </c:pt>
              </c:numCache>
            </c:numRef>
          </c:val>
          <c:extLst>
            <c:ext xmlns:c16="http://schemas.microsoft.com/office/drawing/2014/chart" uri="{C3380CC4-5D6E-409C-BE32-E72D297353CC}">
              <c16:uniqueId val="{00000002-3BBF-4594-ACD5-E4E2987C0426}"/>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'DHS12'!$R$15:$AC$15</c:f>
              <c:strCache>
                <c:ptCount val="12"/>
                <c:pt idx="0">
                  <c:v>Bouenza</c:v>
                </c:pt>
                <c:pt idx="1">
                  <c:v>Brazzaville</c:v>
                </c:pt>
                <c:pt idx="2">
                  <c:v>Cuvette</c:v>
                </c:pt>
                <c:pt idx="3">
                  <c:v>Cuvette - Ouest</c:v>
                </c:pt>
                <c:pt idx="4">
                  <c:v>Kouilou</c:v>
                </c:pt>
                <c:pt idx="5">
                  <c:v>Lekoumou</c:v>
                </c:pt>
                <c:pt idx="6">
                  <c:v>Likouala</c:v>
                </c:pt>
                <c:pt idx="7">
                  <c:v>Niari</c:v>
                </c:pt>
                <c:pt idx="8">
                  <c:v>Plateaux</c:v>
                </c:pt>
                <c:pt idx="9">
                  <c:v>Pointe-Noire</c:v>
                </c:pt>
                <c:pt idx="10">
                  <c:v>Pool</c:v>
                </c:pt>
                <c:pt idx="11">
                  <c:v>Sangha</c:v>
                </c:pt>
              </c:strCache>
            </c:strRef>
          </c:cat>
          <c:val>
            <c:numRef>
              <c:f>'DHS12'!$R$21:$AC$21</c:f>
              <c:numCache>
                <c:formatCode>###0.0</c:formatCode>
                <c:ptCount val="12"/>
                <c:pt idx="0">
                  <c:v>7.7</c:v>
                </c:pt>
                <c:pt idx="1">
                  <c:v>0</c:v>
                </c:pt>
                <c:pt idx="2">
                  <c:v>31.2</c:v>
                </c:pt>
                <c:pt idx="3">
                  <c:v>45.1</c:v>
                </c:pt>
                <c:pt idx="4">
                  <c:v>17.399999999999999</c:v>
                </c:pt>
                <c:pt idx="5">
                  <c:v>6.5</c:v>
                </c:pt>
                <c:pt idx="6">
                  <c:v>28.5</c:v>
                </c:pt>
                <c:pt idx="7">
                  <c:v>10.5</c:v>
                </c:pt>
                <c:pt idx="8">
                  <c:v>37.9</c:v>
                </c:pt>
                <c:pt idx="9">
                  <c:v>0</c:v>
                </c:pt>
                <c:pt idx="10">
                  <c:v>19.5</c:v>
                </c:pt>
                <c:pt idx="11">
                  <c:v>7.1</c:v>
                </c:pt>
              </c:numCache>
            </c:numRef>
          </c:val>
          <c:extLst>
            <c:ext xmlns:c16="http://schemas.microsoft.com/office/drawing/2014/chart" uri="{C3380CC4-5D6E-409C-BE32-E72D297353CC}">
              <c16:uniqueId val="{00000003-3BBF-4594-ACD5-E4E2987C0426}"/>
            </c:ext>
          </c:extLst>
        </c:ser>
        <c:dLbls>
          <c:showLegendKey val="0"/>
          <c:showVal val="0"/>
          <c:showCatName val="0"/>
          <c:showSerName val="0"/>
          <c:showPercent val="0"/>
          <c:showBubbleSize val="0"/>
        </c:dLbls>
        <c:gapWidth val="50"/>
        <c:overlap val="100"/>
        <c:axId val="533952768"/>
        <c:axId val="533966848"/>
      </c:barChart>
      <c:catAx>
        <c:axId val="533952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3966848"/>
        <c:crosses val="autoZero"/>
        <c:auto val="1"/>
        <c:lblAlgn val="ctr"/>
        <c:lblOffset val="100"/>
        <c:tickLblSkip val="1"/>
        <c:tickMarkSkip val="1"/>
        <c:noMultiLvlLbl val="0"/>
      </c:catAx>
      <c:valAx>
        <c:axId val="533966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3952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'DHS12'!$C$18:$G$18</c:f>
              <c:numCache>
                <c:formatCode>###0.0</c:formatCode>
                <c:ptCount val="5"/>
                <c:pt idx="0">
                  <c:v>22.2</c:v>
                </c:pt>
                <c:pt idx="1">
                  <c:v>48.9</c:v>
                </c:pt>
                <c:pt idx="2">
                  <c:v>74.5</c:v>
                </c:pt>
                <c:pt idx="3">
                  <c:v>83.2</c:v>
                </c:pt>
                <c:pt idx="4">
                  <c:v>85.4</c:v>
                </c:pt>
              </c:numCache>
            </c:numRef>
          </c:val>
          <c:extLst>
            <c:ext xmlns:c16="http://schemas.microsoft.com/office/drawing/2014/chart" uri="{C3380CC4-5D6E-409C-BE32-E72D297353CC}">
              <c16:uniqueId val="{00000000-4D3B-4976-9053-5431B69008F6}"/>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'DHS12'!$C$19:$G$19</c:f>
              <c:numCache>
                <c:formatCode>###0.0</c:formatCode>
                <c:ptCount val="5"/>
                <c:pt idx="0">
                  <c:v>8.1</c:v>
                </c:pt>
                <c:pt idx="1">
                  <c:v>17.8</c:v>
                </c:pt>
                <c:pt idx="2">
                  <c:v>18.3</c:v>
                </c:pt>
                <c:pt idx="3">
                  <c:v>13.1</c:v>
                </c:pt>
                <c:pt idx="4">
                  <c:v>11.5</c:v>
                </c:pt>
              </c:numCache>
            </c:numRef>
          </c:val>
          <c:extLst>
            <c:ext xmlns:c16="http://schemas.microsoft.com/office/drawing/2014/chart" uri="{C3380CC4-5D6E-409C-BE32-E72D297353CC}">
              <c16:uniqueId val="{00000001-4D3B-4976-9053-5431B69008F6}"/>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'DHS12'!$C$20:$G$20</c:f>
              <c:numCache>
                <c:formatCode>###0.0</c:formatCode>
                <c:ptCount val="5"/>
                <c:pt idx="0">
                  <c:v>40.4</c:v>
                </c:pt>
                <c:pt idx="1">
                  <c:v>24.7</c:v>
                </c:pt>
                <c:pt idx="2">
                  <c:v>6.5</c:v>
                </c:pt>
                <c:pt idx="3">
                  <c:v>3.6</c:v>
                </c:pt>
                <c:pt idx="4">
                  <c:v>3</c:v>
                </c:pt>
              </c:numCache>
            </c:numRef>
          </c:val>
          <c:extLst>
            <c:ext xmlns:c16="http://schemas.microsoft.com/office/drawing/2014/chart" uri="{C3380CC4-5D6E-409C-BE32-E72D297353CC}">
              <c16:uniqueId val="{00000002-4D3B-4976-9053-5431B69008F6}"/>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'DHS12'!$C$21:$G$21</c:f>
              <c:numCache>
                <c:formatCode>###0.0</c:formatCode>
                <c:ptCount val="5"/>
                <c:pt idx="0">
                  <c:v>29.4</c:v>
                </c:pt>
                <c:pt idx="1">
                  <c:v>8.6999999999999993</c:v>
                </c:pt>
                <c:pt idx="2">
                  <c:v>0.8</c:v>
                </c:pt>
                <c:pt idx="3">
                  <c:v>0.1</c:v>
                </c:pt>
                <c:pt idx="4">
                  <c:v>0.1</c:v>
                </c:pt>
              </c:numCache>
            </c:numRef>
          </c:val>
          <c:extLst>
            <c:ext xmlns:c16="http://schemas.microsoft.com/office/drawing/2014/chart" uri="{C3380CC4-5D6E-409C-BE32-E72D297353CC}">
              <c16:uniqueId val="{00000003-4D3B-4976-9053-5431B69008F6}"/>
            </c:ext>
          </c:extLst>
        </c:ser>
        <c:dLbls>
          <c:showLegendKey val="0"/>
          <c:showVal val="0"/>
          <c:showCatName val="0"/>
          <c:showSerName val="0"/>
          <c:showPercent val="0"/>
          <c:showBubbleSize val="0"/>
        </c:dLbls>
        <c:gapWidth val="50"/>
        <c:overlap val="100"/>
        <c:axId val="535681280"/>
        <c:axId val="535719936"/>
      </c:barChart>
      <c:catAx>
        <c:axId val="535681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5719936"/>
        <c:crosses val="autoZero"/>
        <c:auto val="1"/>
        <c:lblAlgn val="ctr"/>
        <c:lblOffset val="100"/>
        <c:tickLblSkip val="1"/>
        <c:tickMarkSkip val="1"/>
        <c:noMultiLvlLbl val="0"/>
      </c:catAx>
      <c:valAx>
        <c:axId val="535719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5681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'DHS12'!$R$121:$AC$121</c:f>
              <c:strCache>
                <c:ptCount val="12"/>
                <c:pt idx="0">
                  <c:v>Bouenza</c:v>
                </c:pt>
                <c:pt idx="1">
                  <c:v>Brazzaville</c:v>
                </c:pt>
                <c:pt idx="2">
                  <c:v>Cuvette</c:v>
                </c:pt>
                <c:pt idx="3">
                  <c:v>Cuvette - Ouest</c:v>
                </c:pt>
                <c:pt idx="4">
                  <c:v>Kouilou</c:v>
                </c:pt>
                <c:pt idx="5">
                  <c:v>Lekoumou</c:v>
                </c:pt>
                <c:pt idx="6">
                  <c:v>Likouala</c:v>
                </c:pt>
                <c:pt idx="7">
                  <c:v>Niari</c:v>
                </c:pt>
                <c:pt idx="8">
                  <c:v>Plateaux</c:v>
                </c:pt>
                <c:pt idx="9">
                  <c:v>Pointe-Noire</c:v>
                </c:pt>
                <c:pt idx="10">
                  <c:v>Pool</c:v>
                </c:pt>
                <c:pt idx="11">
                  <c:v>Sangha</c:v>
                </c:pt>
              </c:strCache>
            </c:strRef>
          </c:cat>
          <c:val>
            <c:numRef>
              <c:f>'DHS12'!$R$124:$AC$124</c:f>
              <c:numCache>
                <c:formatCode>###0.0</c:formatCode>
                <c:ptCount val="12"/>
                <c:pt idx="0">
                  <c:v>17.211035856721363</c:v>
                </c:pt>
                <c:pt idx="1">
                  <c:v>17.355781401050216</c:v>
                </c:pt>
                <c:pt idx="2">
                  <c:v>6.8138254274519889</c:v>
                </c:pt>
                <c:pt idx="3">
                  <c:v>1.4652568830923829</c:v>
                </c:pt>
                <c:pt idx="4">
                  <c:v>5.8959563556302124</c:v>
                </c:pt>
                <c:pt idx="5">
                  <c:v>8.1915292468651515</c:v>
                </c:pt>
                <c:pt idx="6">
                  <c:v>2.9893903878976702</c:v>
                </c:pt>
                <c:pt idx="7">
                  <c:v>11.630257128806447</c:v>
                </c:pt>
                <c:pt idx="8">
                  <c:v>0.86274257525621356</c:v>
                </c:pt>
                <c:pt idx="9">
                  <c:v>17.11944259273843</c:v>
                </c:pt>
                <c:pt idx="10">
                  <c:v>3.8406023149596655</c:v>
                </c:pt>
                <c:pt idx="11">
                  <c:v>6.0639418160829761</c:v>
                </c:pt>
              </c:numCache>
            </c:numRef>
          </c:val>
          <c:extLst>
            <c:ext xmlns:c16="http://schemas.microsoft.com/office/drawing/2014/chart" uri="{C3380CC4-5D6E-409C-BE32-E72D297353CC}">
              <c16:uniqueId val="{00000000-EF7A-4E28-8467-8A4969E87021}"/>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'DHS12'!$R$121:$AC$121</c:f>
              <c:strCache>
                <c:ptCount val="12"/>
                <c:pt idx="0">
                  <c:v>Bouenza</c:v>
                </c:pt>
                <c:pt idx="1">
                  <c:v>Brazzaville</c:v>
                </c:pt>
                <c:pt idx="2">
                  <c:v>Cuvette</c:v>
                </c:pt>
                <c:pt idx="3">
                  <c:v>Cuvette - Ouest</c:v>
                </c:pt>
                <c:pt idx="4">
                  <c:v>Kouilou</c:v>
                </c:pt>
                <c:pt idx="5">
                  <c:v>Lekoumou</c:v>
                </c:pt>
                <c:pt idx="6">
                  <c:v>Likouala</c:v>
                </c:pt>
                <c:pt idx="7">
                  <c:v>Niari</c:v>
                </c:pt>
                <c:pt idx="8">
                  <c:v>Plateaux</c:v>
                </c:pt>
                <c:pt idx="9">
                  <c:v>Pointe-Noire</c:v>
                </c:pt>
                <c:pt idx="10">
                  <c:v>Pool</c:v>
                </c:pt>
                <c:pt idx="11">
                  <c:v>Sangha</c:v>
                </c:pt>
              </c:strCache>
            </c:strRef>
          </c:cat>
          <c:val>
            <c:numRef>
              <c:f>'DHS12'!$R$125:$AC$125</c:f>
              <c:numCache>
                <c:formatCode>###0.0</c:formatCode>
                <c:ptCount val="12"/>
                <c:pt idx="0">
                  <c:v>28.859193331576872</c:v>
                </c:pt>
                <c:pt idx="1">
                  <c:v>44.486872761860212</c:v>
                </c:pt>
                <c:pt idx="2">
                  <c:v>6.0908617002618621</c:v>
                </c:pt>
                <c:pt idx="3">
                  <c:v>3.0031100909938186</c:v>
                </c:pt>
                <c:pt idx="4">
                  <c:v>3.5899828611638758</c:v>
                </c:pt>
                <c:pt idx="5">
                  <c:v>8.8175952578362242</c:v>
                </c:pt>
                <c:pt idx="6">
                  <c:v>8.629198877764173</c:v>
                </c:pt>
                <c:pt idx="7">
                  <c:v>30.015824518539148</c:v>
                </c:pt>
                <c:pt idx="8">
                  <c:v>1.8641700447575686</c:v>
                </c:pt>
                <c:pt idx="9">
                  <c:v>33.332002713273745</c:v>
                </c:pt>
                <c:pt idx="10">
                  <c:v>6.0291568859703348</c:v>
                </c:pt>
                <c:pt idx="11">
                  <c:v>7.8522405908349651</c:v>
                </c:pt>
              </c:numCache>
            </c:numRef>
          </c:val>
          <c:extLst>
            <c:ext xmlns:c16="http://schemas.microsoft.com/office/drawing/2014/chart" uri="{C3380CC4-5D6E-409C-BE32-E72D297353CC}">
              <c16:uniqueId val="{00000001-EF7A-4E28-8467-8A4969E87021}"/>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'DHS12'!$R$121:$AC$121</c:f>
              <c:strCache>
                <c:ptCount val="12"/>
                <c:pt idx="0">
                  <c:v>Bouenza</c:v>
                </c:pt>
                <c:pt idx="1">
                  <c:v>Brazzaville</c:v>
                </c:pt>
                <c:pt idx="2">
                  <c:v>Cuvette</c:v>
                </c:pt>
                <c:pt idx="3">
                  <c:v>Cuvette - Ouest</c:v>
                </c:pt>
                <c:pt idx="4">
                  <c:v>Kouilou</c:v>
                </c:pt>
                <c:pt idx="5">
                  <c:v>Lekoumou</c:v>
                </c:pt>
                <c:pt idx="6">
                  <c:v>Likouala</c:v>
                </c:pt>
                <c:pt idx="7">
                  <c:v>Niari</c:v>
                </c:pt>
                <c:pt idx="8">
                  <c:v>Plateaux</c:v>
                </c:pt>
                <c:pt idx="9">
                  <c:v>Pointe-Noire</c:v>
                </c:pt>
                <c:pt idx="10">
                  <c:v>Pool</c:v>
                </c:pt>
                <c:pt idx="11">
                  <c:v>Sangha</c:v>
                </c:pt>
              </c:strCache>
            </c:strRef>
          </c:cat>
          <c:val>
            <c:numRef>
              <c:f>'DHS12'!$R$126:$AC$126</c:f>
              <c:numCache>
                <c:formatCode>###0.0</c:formatCode>
                <c:ptCount val="12"/>
                <c:pt idx="0">
                  <c:v>42.480385119772095</c:v>
                </c:pt>
                <c:pt idx="1">
                  <c:v>36.885515018901842</c:v>
                </c:pt>
                <c:pt idx="2">
                  <c:v>57.567620546447714</c:v>
                </c:pt>
                <c:pt idx="3">
                  <c:v>68.41659450396601</c:v>
                </c:pt>
                <c:pt idx="4">
                  <c:v>84.719793017836523</c:v>
                </c:pt>
                <c:pt idx="5">
                  <c:v>56.155231409844731</c:v>
                </c:pt>
                <c:pt idx="6">
                  <c:v>71.305936215521172</c:v>
                </c:pt>
                <c:pt idx="7">
                  <c:v>44.136222455361498</c:v>
                </c:pt>
                <c:pt idx="8">
                  <c:v>48.937320201836194</c:v>
                </c:pt>
                <c:pt idx="9">
                  <c:v>48.617595655307284</c:v>
                </c:pt>
                <c:pt idx="10">
                  <c:v>82.250574665853719</c:v>
                </c:pt>
                <c:pt idx="11">
                  <c:v>73.961464769277455</c:v>
                </c:pt>
              </c:numCache>
            </c:numRef>
          </c:val>
          <c:extLst>
            <c:ext xmlns:c16="http://schemas.microsoft.com/office/drawing/2014/chart" uri="{C3380CC4-5D6E-409C-BE32-E72D297353CC}">
              <c16:uniqueId val="{00000002-EF7A-4E28-8467-8A4969E87021}"/>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'DHS12'!$R$121:$AC$121</c:f>
              <c:strCache>
                <c:ptCount val="12"/>
                <c:pt idx="0">
                  <c:v>Bouenza</c:v>
                </c:pt>
                <c:pt idx="1">
                  <c:v>Brazzaville</c:v>
                </c:pt>
                <c:pt idx="2">
                  <c:v>Cuvette</c:v>
                </c:pt>
                <c:pt idx="3">
                  <c:v>Cuvette - Ouest</c:v>
                </c:pt>
                <c:pt idx="4">
                  <c:v>Kouilou</c:v>
                </c:pt>
                <c:pt idx="5">
                  <c:v>Lekoumou</c:v>
                </c:pt>
                <c:pt idx="6">
                  <c:v>Likouala</c:v>
                </c:pt>
                <c:pt idx="7">
                  <c:v>Niari</c:v>
                </c:pt>
                <c:pt idx="8">
                  <c:v>Plateaux</c:v>
                </c:pt>
                <c:pt idx="9">
                  <c:v>Pointe-Noire</c:v>
                </c:pt>
                <c:pt idx="10">
                  <c:v>Pool</c:v>
                </c:pt>
                <c:pt idx="11">
                  <c:v>Sangha</c:v>
                </c:pt>
              </c:strCache>
            </c:strRef>
          </c:cat>
          <c:val>
            <c:numRef>
              <c:f>'DHS12'!$R$127:$AC$127</c:f>
              <c:numCache>
                <c:formatCode>###0.0</c:formatCode>
                <c:ptCount val="12"/>
                <c:pt idx="0">
                  <c:v>11.449385691929667</c:v>
                </c:pt>
                <c:pt idx="1">
                  <c:v>1.2718308181877234</c:v>
                </c:pt>
                <c:pt idx="2">
                  <c:v>29.527692325838434</c:v>
                </c:pt>
                <c:pt idx="3">
                  <c:v>27.115038521947799</c:v>
                </c:pt>
                <c:pt idx="4">
                  <c:v>5.794267765369387</c:v>
                </c:pt>
                <c:pt idx="5">
                  <c:v>26.835644085453904</c:v>
                </c:pt>
                <c:pt idx="6">
                  <c:v>17.075474518816996</c:v>
                </c:pt>
                <c:pt idx="7">
                  <c:v>14.217695897292906</c:v>
                </c:pt>
                <c:pt idx="8">
                  <c:v>48.335767178150014</c:v>
                </c:pt>
                <c:pt idx="9">
                  <c:v>0.93095903868053043</c:v>
                </c:pt>
                <c:pt idx="10">
                  <c:v>7.8796661332162792</c:v>
                </c:pt>
                <c:pt idx="11">
                  <c:v>12.122352823804603</c:v>
                </c:pt>
              </c:numCache>
            </c:numRef>
          </c:val>
          <c:extLst>
            <c:ext xmlns:c16="http://schemas.microsoft.com/office/drawing/2014/chart" uri="{C3380CC4-5D6E-409C-BE32-E72D297353CC}">
              <c16:uniqueId val="{00000003-EF7A-4E28-8467-8A4969E87021}"/>
            </c:ext>
          </c:extLst>
        </c:ser>
        <c:dLbls>
          <c:showLegendKey val="0"/>
          <c:showVal val="0"/>
          <c:showCatName val="0"/>
          <c:showSerName val="0"/>
          <c:showPercent val="0"/>
          <c:showBubbleSize val="0"/>
        </c:dLbls>
        <c:gapWidth val="50"/>
        <c:overlap val="100"/>
        <c:axId val="539019136"/>
        <c:axId val="572325888"/>
      </c:barChart>
      <c:catAx>
        <c:axId val="53901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72325888"/>
        <c:crosses val="autoZero"/>
        <c:auto val="1"/>
        <c:lblAlgn val="ctr"/>
        <c:lblOffset val="100"/>
        <c:tickLblSkip val="1"/>
        <c:tickMarkSkip val="1"/>
        <c:noMultiLvlLbl val="0"/>
      </c:catAx>
      <c:valAx>
        <c:axId val="572325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9019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6BD-4D3F-872B-E31AB8FDDAE2}"/>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6BD-4D3F-872B-E31AB8FDDAE2}"/>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6BD-4D3F-872B-E31AB8FDDAE2}"/>
            </c:ext>
          </c:extLst>
        </c:ser>
        <c:dLbls>
          <c:showLegendKey val="0"/>
          <c:showVal val="0"/>
          <c:showCatName val="0"/>
          <c:showSerName val="0"/>
          <c:showPercent val="0"/>
          <c:showBubbleSize val="0"/>
        </c:dLbls>
        <c:gapWidth val="50"/>
        <c:overlap val="100"/>
        <c:axId val="576389120"/>
        <c:axId val="576392576"/>
      </c:barChart>
      <c:catAx>
        <c:axId val="576389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76392576"/>
        <c:crosses val="autoZero"/>
        <c:auto val="1"/>
        <c:lblAlgn val="ctr"/>
        <c:lblOffset val="100"/>
        <c:tickLblSkip val="1"/>
        <c:tickMarkSkip val="1"/>
        <c:noMultiLvlLbl val="0"/>
      </c:catAx>
      <c:valAx>
        <c:axId val="576392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76389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'DHS12'!$R$221:$AC$221</c:f>
              <c:strCache>
                <c:ptCount val="12"/>
                <c:pt idx="0">
                  <c:v>Bouenza</c:v>
                </c:pt>
                <c:pt idx="1">
                  <c:v>Brazzaville</c:v>
                </c:pt>
                <c:pt idx="2">
                  <c:v>Cuvette</c:v>
                </c:pt>
                <c:pt idx="3">
                  <c:v>Cuvette - Ouest</c:v>
                </c:pt>
                <c:pt idx="4">
                  <c:v>Kouilou</c:v>
                </c:pt>
                <c:pt idx="5">
                  <c:v>Lekoumou</c:v>
                </c:pt>
                <c:pt idx="6">
                  <c:v>Likouala</c:v>
                </c:pt>
                <c:pt idx="7">
                  <c:v>Niari</c:v>
                </c:pt>
                <c:pt idx="8">
                  <c:v>Plateaux</c:v>
                </c:pt>
                <c:pt idx="9">
                  <c:v>Pointe-Noire</c:v>
                </c:pt>
                <c:pt idx="10">
                  <c:v>Pool</c:v>
                </c:pt>
                <c:pt idx="11">
                  <c:v>Sangha</c:v>
                </c:pt>
              </c:strCache>
            </c:strRef>
          </c:cat>
          <c:val>
            <c:numRef>
              <c:f>'DHS12'!$R$222:$AC$222</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755-497F-ADAF-4960F1D4E252}"/>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'DHS12'!$R$221:$AC$221</c:f>
              <c:strCache>
                <c:ptCount val="12"/>
                <c:pt idx="0">
                  <c:v>Bouenza</c:v>
                </c:pt>
                <c:pt idx="1">
                  <c:v>Brazzaville</c:v>
                </c:pt>
                <c:pt idx="2">
                  <c:v>Cuvette</c:v>
                </c:pt>
                <c:pt idx="3">
                  <c:v>Cuvette - Ouest</c:v>
                </c:pt>
                <c:pt idx="4">
                  <c:v>Kouilou</c:v>
                </c:pt>
                <c:pt idx="5">
                  <c:v>Lekoumou</c:v>
                </c:pt>
                <c:pt idx="6">
                  <c:v>Likouala</c:v>
                </c:pt>
                <c:pt idx="7">
                  <c:v>Niari</c:v>
                </c:pt>
                <c:pt idx="8">
                  <c:v>Plateaux</c:v>
                </c:pt>
                <c:pt idx="9">
                  <c:v>Pointe-Noire</c:v>
                </c:pt>
                <c:pt idx="10">
                  <c:v>Pool</c:v>
                </c:pt>
                <c:pt idx="11">
                  <c:v>Sangha</c:v>
                </c:pt>
              </c:strCache>
            </c:strRef>
          </c:cat>
          <c:val>
            <c:numRef>
              <c:f>'DHS12'!$R$223:$AC$223</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755-497F-ADAF-4960F1D4E252}"/>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'DHS12'!$R$221:$AC$221</c:f>
              <c:strCache>
                <c:ptCount val="12"/>
                <c:pt idx="0">
                  <c:v>Bouenza</c:v>
                </c:pt>
                <c:pt idx="1">
                  <c:v>Brazzaville</c:v>
                </c:pt>
                <c:pt idx="2">
                  <c:v>Cuvette</c:v>
                </c:pt>
                <c:pt idx="3">
                  <c:v>Cuvette - Ouest</c:v>
                </c:pt>
                <c:pt idx="4">
                  <c:v>Kouilou</c:v>
                </c:pt>
                <c:pt idx="5">
                  <c:v>Lekoumou</c:v>
                </c:pt>
                <c:pt idx="6">
                  <c:v>Likouala</c:v>
                </c:pt>
                <c:pt idx="7">
                  <c:v>Niari</c:v>
                </c:pt>
                <c:pt idx="8">
                  <c:v>Plateaux</c:v>
                </c:pt>
                <c:pt idx="9">
                  <c:v>Pointe-Noire</c:v>
                </c:pt>
                <c:pt idx="10">
                  <c:v>Pool</c:v>
                </c:pt>
                <c:pt idx="11">
                  <c:v>Sangha</c:v>
                </c:pt>
              </c:strCache>
            </c:strRef>
          </c:cat>
          <c:val>
            <c:numRef>
              <c:f>'DHS12'!$R$224:$AC$224</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3755-497F-ADAF-4960F1D4E252}"/>
            </c:ext>
          </c:extLst>
        </c:ser>
        <c:dLbls>
          <c:showLegendKey val="0"/>
          <c:showVal val="0"/>
          <c:showCatName val="0"/>
          <c:showSerName val="0"/>
          <c:showPercent val="0"/>
          <c:showBubbleSize val="0"/>
        </c:dLbls>
        <c:gapWidth val="50"/>
        <c:overlap val="100"/>
        <c:axId val="114766592"/>
        <c:axId val="114768128"/>
      </c:barChart>
      <c:catAx>
        <c:axId val="114766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4768128"/>
        <c:crosses val="autoZero"/>
        <c:auto val="1"/>
        <c:lblAlgn val="ctr"/>
        <c:lblOffset val="100"/>
        <c:tickLblSkip val="1"/>
        <c:tickMarkSkip val="1"/>
        <c:noMultiLvlLbl val="0"/>
      </c:catAx>
      <c:valAx>
        <c:axId val="114768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4766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165-454E-9C27-05FCE5888EB1}"/>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165-454E-9C27-05FCE5888EB1}"/>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165-454E-9C27-05FCE5888EB1}"/>
            </c:ext>
          </c:extLst>
        </c:ser>
        <c:dLbls>
          <c:showLegendKey val="0"/>
          <c:showVal val="0"/>
          <c:showCatName val="0"/>
          <c:showSerName val="0"/>
          <c:showPercent val="0"/>
          <c:showBubbleSize val="0"/>
        </c:dLbls>
        <c:gapWidth val="50"/>
        <c:overlap val="100"/>
        <c:axId val="115483776"/>
        <c:axId val="115485312"/>
      </c:barChart>
      <c:catAx>
        <c:axId val="115483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485312"/>
        <c:crosses val="autoZero"/>
        <c:auto val="1"/>
        <c:lblAlgn val="ctr"/>
        <c:lblOffset val="100"/>
        <c:tickLblSkip val="1"/>
        <c:tickMarkSkip val="1"/>
        <c:noMultiLvlLbl val="0"/>
      </c:catAx>
      <c:valAx>
        <c:axId val="115485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483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'DHS12'!$H$18:$L$18</c:f>
              <c:numCache>
                <c:formatCode>###0.0</c:formatCode>
                <c:ptCount val="5"/>
                <c:pt idx="0">
                  <c:v>67</c:v>
                </c:pt>
                <c:pt idx="1">
                  <c:v>79.900000000000006</c:v>
                </c:pt>
                <c:pt idx="2">
                  <c:v>84.1</c:v>
                </c:pt>
                <c:pt idx="3">
                  <c:v>83.2</c:v>
                </c:pt>
                <c:pt idx="4">
                  <c:v>87.8</c:v>
                </c:pt>
              </c:numCache>
            </c:numRef>
          </c:val>
          <c:extLst>
            <c:ext xmlns:c16="http://schemas.microsoft.com/office/drawing/2014/chart" uri="{C3380CC4-5D6E-409C-BE32-E72D297353CC}">
              <c16:uniqueId val="{00000000-77DC-4961-9626-41A9FB0A1FE1}"/>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'DHS12'!$H$19:$L$19</c:f>
              <c:numCache>
                <c:formatCode>###0.0</c:formatCode>
                <c:ptCount val="5"/>
                <c:pt idx="0">
                  <c:v>24</c:v>
                </c:pt>
                <c:pt idx="1">
                  <c:v>15.1</c:v>
                </c:pt>
                <c:pt idx="2">
                  <c:v>13.1</c:v>
                </c:pt>
                <c:pt idx="3">
                  <c:v>14.4</c:v>
                </c:pt>
                <c:pt idx="4">
                  <c:v>10.3</c:v>
                </c:pt>
              </c:numCache>
            </c:numRef>
          </c:val>
          <c:extLst>
            <c:ext xmlns:c16="http://schemas.microsoft.com/office/drawing/2014/chart" uri="{C3380CC4-5D6E-409C-BE32-E72D297353CC}">
              <c16:uniqueId val="{00000001-77DC-4961-9626-41A9FB0A1FE1}"/>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'DHS12'!$H$20:$L$20</c:f>
              <c:numCache>
                <c:formatCode>###0.0</c:formatCode>
                <c:ptCount val="5"/>
                <c:pt idx="0">
                  <c:v>9</c:v>
                </c:pt>
                <c:pt idx="1">
                  <c:v>5.0999999999999996</c:v>
                </c:pt>
                <c:pt idx="2">
                  <c:v>2.8</c:v>
                </c:pt>
                <c:pt idx="3">
                  <c:v>2.4</c:v>
                </c:pt>
                <c:pt idx="4">
                  <c:v>2</c:v>
                </c:pt>
              </c:numCache>
            </c:numRef>
          </c:val>
          <c:extLst>
            <c:ext xmlns:c16="http://schemas.microsoft.com/office/drawing/2014/chart" uri="{C3380CC4-5D6E-409C-BE32-E72D297353CC}">
              <c16:uniqueId val="{00000002-77DC-4961-9626-41A9FB0A1FE1}"/>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7DC-4961-9626-41A9FB0A1FE1}"/>
            </c:ext>
          </c:extLst>
        </c:ser>
        <c:dLbls>
          <c:showLegendKey val="0"/>
          <c:showVal val="0"/>
          <c:showCatName val="0"/>
          <c:showSerName val="0"/>
          <c:showPercent val="0"/>
          <c:showBubbleSize val="0"/>
        </c:dLbls>
        <c:gapWidth val="50"/>
        <c:overlap val="100"/>
        <c:axId val="115509888"/>
        <c:axId val="115515776"/>
      </c:barChart>
      <c:catAx>
        <c:axId val="115509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515776"/>
        <c:crosses val="autoZero"/>
        <c:auto val="1"/>
        <c:lblAlgn val="ctr"/>
        <c:lblOffset val="100"/>
        <c:tickLblSkip val="1"/>
        <c:tickMarkSkip val="1"/>
        <c:noMultiLvlLbl val="0"/>
      </c:catAx>
      <c:valAx>
        <c:axId val="115515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509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'DHS12'!$H$124:$L$124</c:f>
              <c:numCache>
                <c:formatCode>###0.0</c:formatCode>
                <c:ptCount val="5"/>
                <c:pt idx="0">
                  <c:v>9.3040583568160304</c:v>
                </c:pt>
                <c:pt idx="1">
                  <c:v>7.5687774332780533</c:v>
                </c:pt>
                <c:pt idx="2">
                  <c:v>11.036456300134835</c:v>
                </c:pt>
                <c:pt idx="3">
                  <c:v>19.693512741413077</c:v>
                </c:pt>
                <c:pt idx="4">
                  <c:v>42.141765961250492</c:v>
                </c:pt>
              </c:numCache>
            </c:numRef>
          </c:val>
          <c:extLst>
            <c:ext xmlns:c16="http://schemas.microsoft.com/office/drawing/2014/chart" uri="{C3380CC4-5D6E-409C-BE32-E72D297353CC}">
              <c16:uniqueId val="{00000000-CA8A-4622-A949-B6EEA263CD8E}"/>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'DHS12'!$H$125:$L$125</c:f>
              <c:numCache>
                <c:formatCode>###0.0</c:formatCode>
                <c:ptCount val="5"/>
                <c:pt idx="0">
                  <c:v>27.571377027893</c:v>
                </c:pt>
                <c:pt idx="1">
                  <c:v>37.057929003097016</c:v>
                </c:pt>
                <c:pt idx="2">
                  <c:v>48.683467844876496</c:v>
                </c:pt>
                <c:pt idx="3">
                  <c:v>50.311773984781432</c:v>
                </c:pt>
                <c:pt idx="4">
                  <c:v>43.543941724911981</c:v>
                </c:pt>
              </c:numCache>
            </c:numRef>
          </c:val>
          <c:extLst>
            <c:ext xmlns:c16="http://schemas.microsoft.com/office/drawing/2014/chart" uri="{C3380CC4-5D6E-409C-BE32-E72D297353CC}">
              <c16:uniqueId val="{00000001-CA8A-4622-A949-B6EEA263CD8E}"/>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'DHS12'!$H$126:$L$126</c:f>
              <c:numCache>
                <c:formatCode>###0.0</c:formatCode>
                <c:ptCount val="5"/>
                <c:pt idx="0">
                  <c:v>60.306059474033006</c:v>
                </c:pt>
                <c:pt idx="1">
                  <c:v>53.383391003089969</c:v>
                </c:pt>
                <c:pt idx="2">
                  <c:v>39.116884158866064</c:v>
                </c:pt>
                <c:pt idx="3">
                  <c:v>29.370821421679569</c:v>
                </c:pt>
                <c:pt idx="4">
                  <c:v>14.314292313837527</c:v>
                </c:pt>
              </c:numCache>
            </c:numRef>
          </c:val>
          <c:extLst>
            <c:ext xmlns:c16="http://schemas.microsoft.com/office/drawing/2014/chart" uri="{C3380CC4-5D6E-409C-BE32-E72D297353CC}">
              <c16:uniqueId val="{00000002-CA8A-4622-A949-B6EEA263CD8E}"/>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'DHS12'!$H$127:$L$127</c:f>
              <c:numCache>
                <c:formatCode>###0.0</c:formatCode>
                <c:ptCount val="5"/>
                <c:pt idx="0">
                  <c:v>2.8185051412579658</c:v>
                </c:pt>
                <c:pt idx="1">
                  <c:v>1.9899025605349594</c:v>
                </c:pt>
                <c:pt idx="2">
                  <c:v>1.1631916961226121</c:v>
                </c:pt>
                <c:pt idx="3">
                  <c:v>0.62389185212592624</c:v>
                </c:pt>
                <c:pt idx="4">
                  <c:v>0</c:v>
                </c:pt>
              </c:numCache>
            </c:numRef>
          </c:val>
          <c:extLst>
            <c:ext xmlns:c16="http://schemas.microsoft.com/office/drawing/2014/chart" uri="{C3380CC4-5D6E-409C-BE32-E72D297353CC}">
              <c16:uniqueId val="{00000003-CA8A-4622-A949-B6EEA263CD8E}"/>
            </c:ext>
          </c:extLst>
        </c:ser>
        <c:dLbls>
          <c:showLegendKey val="0"/>
          <c:showVal val="0"/>
          <c:showCatName val="0"/>
          <c:showSerName val="0"/>
          <c:showPercent val="0"/>
          <c:showBubbleSize val="0"/>
        </c:dLbls>
        <c:gapWidth val="50"/>
        <c:overlap val="100"/>
        <c:axId val="115736960"/>
        <c:axId val="115738496"/>
      </c:barChart>
      <c:catAx>
        <c:axId val="115736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738496"/>
        <c:crosses val="autoZero"/>
        <c:auto val="1"/>
        <c:lblAlgn val="ctr"/>
        <c:lblOffset val="100"/>
        <c:tickLblSkip val="1"/>
        <c:tickMarkSkip val="1"/>
        <c:noMultiLvlLbl val="0"/>
      </c:catAx>
      <c:valAx>
        <c:axId val="115738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736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4A9-4775-959A-1E03348F5503}"/>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4A9-4775-959A-1E03348F5503}"/>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4A9-4775-959A-1E03348F5503}"/>
            </c:ext>
          </c:extLst>
        </c:ser>
        <c:dLbls>
          <c:showLegendKey val="0"/>
          <c:showVal val="0"/>
          <c:showCatName val="0"/>
          <c:showSerName val="0"/>
          <c:showPercent val="0"/>
          <c:showBubbleSize val="0"/>
        </c:dLbls>
        <c:gapWidth val="50"/>
        <c:overlap val="100"/>
        <c:axId val="115766016"/>
        <c:axId val="115767552"/>
      </c:barChart>
      <c:catAx>
        <c:axId val="115766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767552"/>
        <c:crosses val="autoZero"/>
        <c:auto val="1"/>
        <c:lblAlgn val="ctr"/>
        <c:lblOffset val="100"/>
        <c:tickLblSkip val="1"/>
        <c:tickMarkSkip val="1"/>
        <c:noMultiLvlLbl val="0"/>
      </c:catAx>
      <c:valAx>
        <c:axId val="115767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766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'DHS12'!$C$124:$G$124</c:f>
              <c:numCache>
                <c:formatCode>###0.0</c:formatCode>
                <c:ptCount val="5"/>
                <c:pt idx="0">
                  <c:v>1.8157925948286413</c:v>
                </c:pt>
                <c:pt idx="1">
                  <c:v>7.151204320620824</c:v>
                </c:pt>
                <c:pt idx="2">
                  <c:v>9.4708172324147295</c:v>
                </c:pt>
                <c:pt idx="3">
                  <c:v>14.119215163423023</c:v>
                </c:pt>
                <c:pt idx="4">
                  <c:v>35.267989277334124</c:v>
                </c:pt>
              </c:numCache>
            </c:numRef>
          </c:val>
          <c:extLst>
            <c:ext xmlns:c16="http://schemas.microsoft.com/office/drawing/2014/chart" uri="{C3380CC4-5D6E-409C-BE32-E72D297353CC}">
              <c16:uniqueId val="{00000000-6C10-4BC1-8609-A46222CB0B7F}"/>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'DHS12'!$C$125:$G$125</c:f>
              <c:numCache>
                <c:formatCode>###0.0</c:formatCode>
                <c:ptCount val="5"/>
                <c:pt idx="0">
                  <c:v>2.3448644571939412</c:v>
                </c:pt>
                <c:pt idx="1">
                  <c:v>17.420865982853972</c:v>
                </c:pt>
                <c:pt idx="2">
                  <c:v>34.562211036036189</c:v>
                </c:pt>
                <c:pt idx="3">
                  <c:v>49.117223440007585</c:v>
                </c:pt>
                <c:pt idx="4">
                  <c:v>43.861165743189765</c:v>
                </c:pt>
              </c:numCache>
            </c:numRef>
          </c:val>
          <c:extLst>
            <c:ext xmlns:c16="http://schemas.microsoft.com/office/drawing/2014/chart" uri="{C3380CC4-5D6E-409C-BE32-E72D297353CC}">
              <c16:uniqueId val="{00000001-6C10-4BC1-8609-A46222CB0B7F}"/>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'DHS12'!$C$126:$G$126</c:f>
              <c:numCache>
                <c:formatCode>###0.0</c:formatCode>
                <c:ptCount val="5"/>
                <c:pt idx="0">
                  <c:v>68.11110861819175</c:v>
                </c:pt>
                <c:pt idx="1">
                  <c:v>66.426978067331902</c:v>
                </c:pt>
                <c:pt idx="2">
                  <c:v>53.616607838001372</c:v>
                </c:pt>
                <c:pt idx="3">
                  <c:v>35.785814942236584</c:v>
                </c:pt>
                <c:pt idx="4">
                  <c:v>20.531662131616578</c:v>
                </c:pt>
              </c:numCache>
            </c:numRef>
          </c:val>
          <c:extLst>
            <c:ext xmlns:c16="http://schemas.microsoft.com/office/drawing/2014/chart" uri="{C3380CC4-5D6E-409C-BE32-E72D297353CC}">
              <c16:uniqueId val="{00000002-6C10-4BC1-8609-A46222CB0B7F}"/>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'DHS12'!$C$127:$G$127</c:f>
              <c:numCache>
                <c:formatCode>###0.0</c:formatCode>
                <c:ptCount val="5"/>
                <c:pt idx="0">
                  <c:v>27.728234329785678</c:v>
                </c:pt>
                <c:pt idx="1">
                  <c:v>9.0009516291933149</c:v>
                </c:pt>
                <c:pt idx="2">
                  <c:v>2.3503638935477102</c:v>
                </c:pt>
                <c:pt idx="3">
                  <c:v>0.97774645433281182</c:v>
                </c:pt>
                <c:pt idx="4">
                  <c:v>0.33918284785953184</c:v>
                </c:pt>
              </c:numCache>
            </c:numRef>
          </c:val>
          <c:extLst>
            <c:ext xmlns:c16="http://schemas.microsoft.com/office/drawing/2014/chart" uri="{C3380CC4-5D6E-409C-BE32-E72D297353CC}">
              <c16:uniqueId val="{00000003-6C10-4BC1-8609-A46222CB0B7F}"/>
            </c:ext>
          </c:extLst>
        </c:ser>
        <c:dLbls>
          <c:showLegendKey val="0"/>
          <c:showVal val="0"/>
          <c:showCatName val="0"/>
          <c:showSerName val="0"/>
          <c:showPercent val="0"/>
          <c:showBubbleSize val="0"/>
        </c:dLbls>
        <c:gapWidth val="50"/>
        <c:overlap val="100"/>
        <c:axId val="575147008"/>
        <c:axId val="575267584"/>
      </c:barChart>
      <c:catAx>
        <c:axId val="575147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75267584"/>
        <c:crosses val="autoZero"/>
        <c:auto val="1"/>
        <c:lblAlgn val="ctr"/>
        <c:lblOffset val="100"/>
        <c:tickLblSkip val="1"/>
        <c:tickMarkSkip val="1"/>
        <c:noMultiLvlLbl val="0"/>
      </c:catAx>
      <c:valAx>
        <c:axId val="575267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75147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'DHS12'!$M$124:$Q$124</c:f>
              <c:numCache>
                <c:formatCode>###0.0</c:formatCode>
                <c:ptCount val="5"/>
                <c:pt idx="0">
                  <c:v>0.54682338342346493</c:v>
                </c:pt>
                <c:pt idx="1">
                  <c:v>1.4826995368559985</c:v>
                </c:pt>
                <c:pt idx="2">
                  <c:v>3.1238957155678753</c:v>
                </c:pt>
                <c:pt idx="3">
                  <c:v>4.8370658206649395</c:v>
                </c:pt>
                <c:pt idx="4">
                  <c:v>18.167120010220632</c:v>
                </c:pt>
              </c:numCache>
            </c:numRef>
          </c:val>
          <c:extLst>
            <c:ext xmlns:c16="http://schemas.microsoft.com/office/drawing/2014/chart" uri="{C3380CC4-5D6E-409C-BE32-E72D297353CC}">
              <c16:uniqueId val="{00000000-4491-4C4F-8259-70DDC24EC4BF}"/>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'DHS12'!$M$125:$Q$125</c:f>
              <c:numCache>
                <c:formatCode>###0.0</c:formatCode>
                <c:ptCount val="5"/>
                <c:pt idx="0">
                  <c:v>1.3528833959215916</c:v>
                </c:pt>
                <c:pt idx="1">
                  <c:v>2.1063523491089318</c:v>
                </c:pt>
                <c:pt idx="2">
                  <c:v>3.8706448879516095</c:v>
                </c:pt>
                <c:pt idx="3">
                  <c:v>8.0027930689275397</c:v>
                </c:pt>
                <c:pt idx="4">
                  <c:v>23.739986626517769</c:v>
                </c:pt>
              </c:numCache>
            </c:numRef>
          </c:val>
          <c:extLst>
            <c:ext xmlns:c16="http://schemas.microsoft.com/office/drawing/2014/chart" uri="{C3380CC4-5D6E-409C-BE32-E72D297353CC}">
              <c16:uniqueId val="{00000001-4491-4C4F-8259-70DDC24EC4BF}"/>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'DHS12'!$M$126:$Q$126</c:f>
              <c:numCache>
                <c:formatCode>###0.0</c:formatCode>
                <c:ptCount val="5"/>
                <c:pt idx="0">
                  <c:v>60.401288550836334</c:v>
                </c:pt>
                <c:pt idx="1">
                  <c:v>70.860343315480293</c:v>
                </c:pt>
                <c:pt idx="2">
                  <c:v>74.06272341036977</c:v>
                </c:pt>
                <c:pt idx="3">
                  <c:v>72.473967963108336</c:v>
                </c:pt>
                <c:pt idx="4">
                  <c:v>53.444800579036361</c:v>
                </c:pt>
              </c:numCache>
            </c:numRef>
          </c:val>
          <c:extLst>
            <c:ext xmlns:c16="http://schemas.microsoft.com/office/drawing/2014/chart" uri="{C3380CC4-5D6E-409C-BE32-E72D297353CC}">
              <c16:uniqueId val="{00000002-4491-4C4F-8259-70DDC24EC4BF}"/>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'DHS12'!$M$127:$Q$127</c:f>
              <c:numCache>
                <c:formatCode>###0.0</c:formatCode>
                <c:ptCount val="5"/>
                <c:pt idx="0">
                  <c:v>37.699004669818613</c:v>
                </c:pt>
                <c:pt idx="1">
                  <c:v>25.550604798554772</c:v>
                </c:pt>
                <c:pt idx="2">
                  <c:v>18.942735986110744</c:v>
                </c:pt>
                <c:pt idx="3">
                  <c:v>14.686173147299176</c:v>
                </c:pt>
                <c:pt idx="4">
                  <c:v>4.6480927842252395</c:v>
                </c:pt>
              </c:numCache>
            </c:numRef>
          </c:val>
          <c:extLst>
            <c:ext xmlns:c16="http://schemas.microsoft.com/office/drawing/2014/chart" uri="{C3380CC4-5D6E-409C-BE32-E72D297353CC}">
              <c16:uniqueId val="{00000003-4491-4C4F-8259-70DDC24EC4BF}"/>
            </c:ext>
          </c:extLst>
        </c:ser>
        <c:dLbls>
          <c:showLegendKey val="0"/>
          <c:showVal val="0"/>
          <c:showCatName val="0"/>
          <c:showSerName val="0"/>
          <c:showPercent val="0"/>
          <c:showBubbleSize val="0"/>
        </c:dLbls>
        <c:gapWidth val="50"/>
        <c:overlap val="100"/>
        <c:axId val="538570112"/>
        <c:axId val="538642688"/>
      </c:barChart>
      <c:catAx>
        <c:axId val="538570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8642688"/>
        <c:crosses val="autoZero"/>
        <c:auto val="1"/>
        <c:lblAlgn val="ctr"/>
        <c:lblOffset val="100"/>
        <c:tickLblSkip val="1"/>
        <c:tickMarkSkip val="1"/>
        <c:noMultiLvlLbl val="0"/>
      </c:catAx>
      <c:valAx>
        <c:axId val="538642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38570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MICS15!$M$18:$Q$18</c:f>
              <c:numCache>
                <c:formatCode>###0.0</c:formatCode>
                <c:ptCount val="5"/>
                <c:pt idx="0">
                  <c:v>23.897211128154382</c:v>
                </c:pt>
                <c:pt idx="1">
                  <c:v>37.557181049141946</c:v>
                </c:pt>
                <c:pt idx="2">
                  <c:v>38.910648449458215</c:v>
                </c:pt>
                <c:pt idx="3">
                  <c:v>50.558927800615862</c:v>
                </c:pt>
                <c:pt idx="4">
                  <c:v>68.571228844657867</c:v>
                </c:pt>
              </c:numCache>
            </c:numRef>
          </c:val>
          <c:extLst>
            <c:ext xmlns:c16="http://schemas.microsoft.com/office/drawing/2014/chart" uri="{C3380CC4-5D6E-409C-BE32-E72D297353CC}">
              <c16:uniqueId val="{00000000-BF37-4841-98FE-B942D05D5EB5}"/>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MICS15!$M$19:$Q$19</c:f>
              <c:numCache>
                <c:formatCode>###0.0</c:formatCode>
                <c:ptCount val="5"/>
                <c:pt idx="0">
                  <c:v>6.1511335525454802</c:v>
                </c:pt>
                <c:pt idx="1">
                  <c:v>10.127991621494058</c:v>
                </c:pt>
                <c:pt idx="2">
                  <c:v>12.408461942848005</c:v>
                </c:pt>
                <c:pt idx="3">
                  <c:v>13.757935596990386</c:v>
                </c:pt>
                <c:pt idx="4">
                  <c:v>15.726575254871378</c:v>
                </c:pt>
              </c:numCache>
            </c:numRef>
          </c:val>
          <c:extLst>
            <c:ext xmlns:c16="http://schemas.microsoft.com/office/drawing/2014/chart" uri="{C3380CC4-5D6E-409C-BE32-E72D297353CC}">
              <c16:uniqueId val="{00000001-BF37-4841-98FE-B942D05D5EB5}"/>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MICS15!$M$20:$Q$20</c:f>
              <c:numCache>
                <c:formatCode>###0.0</c:formatCode>
                <c:ptCount val="5"/>
                <c:pt idx="0">
                  <c:v>37.387191754433111</c:v>
                </c:pt>
                <c:pt idx="1">
                  <c:v>29.306469435533728</c:v>
                </c:pt>
                <c:pt idx="2">
                  <c:v>28.541632795953536</c:v>
                </c:pt>
                <c:pt idx="3">
                  <c:v>22.347686716531015</c:v>
                </c:pt>
                <c:pt idx="4">
                  <c:v>11.997254199601047</c:v>
                </c:pt>
              </c:numCache>
            </c:numRef>
          </c:val>
          <c:extLst>
            <c:ext xmlns:c16="http://schemas.microsoft.com/office/drawing/2014/chart" uri="{C3380CC4-5D6E-409C-BE32-E72D297353CC}">
              <c16:uniqueId val="{00000002-BF37-4841-98FE-B942D05D5EB5}"/>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MICS15!$M$15:$Q$15</c:f>
              <c:strCache>
                <c:ptCount val="5"/>
                <c:pt idx="0">
                  <c:v>Poorest</c:v>
                </c:pt>
                <c:pt idx="1">
                  <c:v>Poor</c:v>
                </c:pt>
                <c:pt idx="2">
                  <c:v>Middle</c:v>
                </c:pt>
                <c:pt idx="3">
                  <c:v>Rich</c:v>
                </c:pt>
                <c:pt idx="4">
                  <c:v>Richest</c:v>
                </c:pt>
              </c:strCache>
            </c:strRef>
          </c:cat>
          <c:val>
            <c:numRef>
              <c:f>MICS15!$M$21:$Q$21</c:f>
              <c:numCache>
                <c:formatCode>###0.0</c:formatCode>
                <c:ptCount val="5"/>
                <c:pt idx="0">
                  <c:v>32.564463564866898</c:v>
                </c:pt>
                <c:pt idx="1">
                  <c:v>23.008357893830016</c:v>
                </c:pt>
                <c:pt idx="2">
                  <c:v>20.139256811740331</c:v>
                </c:pt>
                <c:pt idx="3">
                  <c:v>13.335449885862735</c:v>
                </c:pt>
                <c:pt idx="4">
                  <c:v>3.7049417008695378</c:v>
                </c:pt>
              </c:numCache>
            </c:numRef>
          </c:val>
          <c:extLst>
            <c:ext xmlns:c16="http://schemas.microsoft.com/office/drawing/2014/chart" uri="{C3380CC4-5D6E-409C-BE32-E72D297353CC}">
              <c16:uniqueId val="{00000003-BF37-4841-98FE-B942D05D5EB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MICS15!$R$15:$AC$15</c:f>
              <c:strCache>
                <c:ptCount val="12"/>
                <c:pt idx="0">
                  <c:v>BOUENZA</c:v>
                </c:pt>
                <c:pt idx="1">
                  <c:v>BRAZZAVILLE</c:v>
                </c:pt>
                <c:pt idx="2">
                  <c:v>CUVETTE</c:v>
                </c:pt>
                <c:pt idx="3">
                  <c:v>CUVETTE OUEST</c:v>
                </c:pt>
                <c:pt idx="4">
                  <c:v>KOUILOU</c:v>
                </c:pt>
                <c:pt idx="5">
                  <c:v>LEKOUMOU</c:v>
                </c:pt>
                <c:pt idx="6">
                  <c:v>LIKOUALA</c:v>
                </c:pt>
                <c:pt idx="7">
                  <c:v>NIARI</c:v>
                </c:pt>
                <c:pt idx="8">
                  <c:v>PLATEAUX</c:v>
                </c:pt>
                <c:pt idx="9">
                  <c:v>POINTE-NOIRE</c:v>
                </c:pt>
                <c:pt idx="10">
                  <c:v>POOL</c:v>
                </c:pt>
                <c:pt idx="11">
                  <c:v>SANGHA</c:v>
                </c:pt>
              </c:strCache>
            </c:strRef>
          </c:cat>
          <c:val>
            <c:numRef>
              <c:f>MICS15!$R$18:$AC$18</c:f>
              <c:numCache>
                <c:formatCode>###0.0</c:formatCode>
                <c:ptCount val="12"/>
                <c:pt idx="0">
                  <c:v>63.545608783759945</c:v>
                </c:pt>
                <c:pt idx="1">
                  <c:v>89.722674431622025</c:v>
                </c:pt>
                <c:pt idx="2">
                  <c:v>62.257557194975064</c:v>
                </c:pt>
                <c:pt idx="3">
                  <c:v>20.154756030982195</c:v>
                </c:pt>
                <c:pt idx="4">
                  <c:v>57.7664678589476</c:v>
                </c:pt>
                <c:pt idx="5">
                  <c:v>32.98505366198934</c:v>
                </c:pt>
                <c:pt idx="6">
                  <c:v>54.60005772566975</c:v>
                </c:pt>
                <c:pt idx="7">
                  <c:v>60.880050576119757</c:v>
                </c:pt>
                <c:pt idx="8">
                  <c:v>45.049432378884724</c:v>
                </c:pt>
                <c:pt idx="9">
                  <c:v>89.132754941364439</c:v>
                </c:pt>
                <c:pt idx="10">
                  <c:v>22.904500044304939</c:v>
                </c:pt>
                <c:pt idx="11">
                  <c:v>44.718513426553507</c:v>
                </c:pt>
              </c:numCache>
            </c:numRef>
          </c:val>
          <c:extLst>
            <c:ext xmlns:c16="http://schemas.microsoft.com/office/drawing/2014/chart" uri="{C3380CC4-5D6E-409C-BE32-E72D297353CC}">
              <c16:uniqueId val="{00000000-8D29-4AEC-8CA2-3D7F6B2C2C05}"/>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MICS15!$R$15:$AC$15</c:f>
              <c:strCache>
                <c:ptCount val="12"/>
                <c:pt idx="0">
                  <c:v>BOUENZA</c:v>
                </c:pt>
                <c:pt idx="1">
                  <c:v>BRAZZAVILLE</c:v>
                </c:pt>
                <c:pt idx="2">
                  <c:v>CUVETTE</c:v>
                </c:pt>
                <c:pt idx="3">
                  <c:v>CUVETTE OUEST</c:v>
                </c:pt>
                <c:pt idx="4">
                  <c:v>KOUILOU</c:v>
                </c:pt>
                <c:pt idx="5">
                  <c:v>LEKOUMOU</c:v>
                </c:pt>
                <c:pt idx="6">
                  <c:v>LIKOUALA</c:v>
                </c:pt>
                <c:pt idx="7">
                  <c:v>NIARI</c:v>
                </c:pt>
                <c:pt idx="8">
                  <c:v>PLATEAUX</c:v>
                </c:pt>
                <c:pt idx="9">
                  <c:v>POINTE-NOIRE</c:v>
                </c:pt>
                <c:pt idx="10">
                  <c:v>POOL</c:v>
                </c:pt>
                <c:pt idx="11">
                  <c:v>SANGHA</c:v>
                </c:pt>
              </c:strCache>
            </c:strRef>
          </c:cat>
          <c:val>
            <c:numRef>
              <c:f>MICS15!$R$19:$AC$19</c:f>
              <c:numCache>
                <c:formatCode>###0.0</c:formatCode>
                <c:ptCount val="12"/>
                <c:pt idx="0">
                  <c:v>6.6761834600004288</c:v>
                </c:pt>
                <c:pt idx="1">
                  <c:v>6.4752159284162349</c:v>
                </c:pt>
                <c:pt idx="2">
                  <c:v>9.4692978055445707</c:v>
                </c:pt>
                <c:pt idx="3">
                  <c:v>6.4411558363458337</c:v>
                </c:pt>
                <c:pt idx="4">
                  <c:v>11.275644418896224</c:v>
                </c:pt>
                <c:pt idx="5">
                  <c:v>3.3833197114701536</c:v>
                </c:pt>
                <c:pt idx="6">
                  <c:v>15.252840186761269</c:v>
                </c:pt>
                <c:pt idx="7">
                  <c:v>6.9852697623408702</c:v>
                </c:pt>
                <c:pt idx="8">
                  <c:v>3.5402943835765708</c:v>
                </c:pt>
                <c:pt idx="9">
                  <c:v>7.96976396218452</c:v>
                </c:pt>
                <c:pt idx="10">
                  <c:v>22.349767150808926</c:v>
                </c:pt>
                <c:pt idx="11">
                  <c:v>17.937565429691244</c:v>
                </c:pt>
              </c:numCache>
            </c:numRef>
          </c:val>
          <c:extLst>
            <c:ext xmlns:c16="http://schemas.microsoft.com/office/drawing/2014/chart" uri="{C3380CC4-5D6E-409C-BE32-E72D297353CC}">
              <c16:uniqueId val="{00000001-8D29-4AEC-8CA2-3D7F6B2C2C05}"/>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MICS15!$R$15:$AC$15</c:f>
              <c:strCache>
                <c:ptCount val="12"/>
                <c:pt idx="0">
                  <c:v>BOUENZA</c:v>
                </c:pt>
                <c:pt idx="1">
                  <c:v>BRAZZAVILLE</c:v>
                </c:pt>
                <c:pt idx="2">
                  <c:v>CUVETTE</c:v>
                </c:pt>
                <c:pt idx="3">
                  <c:v>CUVETTE OUEST</c:v>
                </c:pt>
                <c:pt idx="4">
                  <c:v>KOUILOU</c:v>
                </c:pt>
                <c:pt idx="5">
                  <c:v>LEKOUMOU</c:v>
                </c:pt>
                <c:pt idx="6">
                  <c:v>LIKOUALA</c:v>
                </c:pt>
                <c:pt idx="7">
                  <c:v>NIARI</c:v>
                </c:pt>
                <c:pt idx="8">
                  <c:v>PLATEAUX</c:v>
                </c:pt>
                <c:pt idx="9">
                  <c:v>POINTE-NOIRE</c:v>
                </c:pt>
                <c:pt idx="10">
                  <c:v>POOL</c:v>
                </c:pt>
                <c:pt idx="11">
                  <c:v>SANGHA</c:v>
                </c:pt>
              </c:strCache>
            </c:strRef>
          </c:cat>
          <c:val>
            <c:numRef>
              <c:f>MICS15!$R$20:$AC$20</c:f>
              <c:numCache>
                <c:formatCode>###0.0</c:formatCode>
                <c:ptCount val="12"/>
                <c:pt idx="0">
                  <c:v>19.476808912227632</c:v>
                </c:pt>
                <c:pt idx="1">
                  <c:v>3.8021096399617447</c:v>
                </c:pt>
                <c:pt idx="2">
                  <c:v>4.6921004828713126</c:v>
                </c:pt>
                <c:pt idx="3">
                  <c:v>25.705900649348695</c:v>
                </c:pt>
                <c:pt idx="4">
                  <c:v>22.786502830144098</c:v>
                </c:pt>
                <c:pt idx="5">
                  <c:v>57.087946495180454</c:v>
                </c:pt>
                <c:pt idx="6">
                  <c:v>16.064747498615269</c:v>
                </c:pt>
                <c:pt idx="7">
                  <c:v>20.934857178646322</c:v>
                </c:pt>
                <c:pt idx="8">
                  <c:v>19.372282851340884</c:v>
                </c:pt>
                <c:pt idx="9">
                  <c:v>2.8552752583130334</c:v>
                </c:pt>
                <c:pt idx="10">
                  <c:v>33.611768169133782</c:v>
                </c:pt>
                <c:pt idx="11">
                  <c:v>32.386923365577601</c:v>
                </c:pt>
              </c:numCache>
            </c:numRef>
          </c:val>
          <c:extLst>
            <c:ext xmlns:c16="http://schemas.microsoft.com/office/drawing/2014/chart" uri="{C3380CC4-5D6E-409C-BE32-E72D297353CC}">
              <c16:uniqueId val="{00000002-8D29-4AEC-8CA2-3D7F6B2C2C05}"/>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MICS15!$R$15:$AC$15</c:f>
              <c:strCache>
                <c:ptCount val="12"/>
                <c:pt idx="0">
                  <c:v>BOUENZA</c:v>
                </c:pt>
                <c:pt idx="1">
                  <c:v>BRAZZAVILLE</c:v>
                </c:pt>
                <c:pt idx="2">
                  <c:v>CUVETTE</c:v>
                </c:pt>
                <c:pt idx="3">
                  <c:v>CUVETTE OUEST</c:v>
                </c:pt>
                <c:pt idx="4">
                  <c:v>KOUILOU</c:v>
                </c:pt>
                <c:pt idx="5">
                  <c:v>LEKOUMOU</c:v>
                </c:pt>
                <c:pt idx="6">
                  <c:v>LIKOUALA</c:v>
                </c:pt>
                <c:pt idx="7">
                  <c:v>NIARI</c:v>
                </c:pt>
                <c:pt idx="8">
                  <c:v>PLATEAUX</c:v>
                </c:pt>
                <c:pt idx="9">
                  <c:v>POINTE-NOIRE</c:v>
                </c:pt>
                <c:pt idx="10">
                  <c:v>POOL</c:v>
                </c:pt>
                <c:pt idx="11">
                  <c:v>SANGHA</c:v>
                </c:pt>
              </c:strCache>
            </c:strRef>
          </c:cat>
          <c:val>
            <c:numRef>
              <c:f>MICS15!$R$21:$AC$21</c:f>
              <c:numCache>
                <c:formatCode>###0.0</c:formatCode>
                <c:ptCount val="12"/>
                <c:pt idx="0">
                  <c:v>10.301398844011961</c:v>
                </c:pt>
                <c:pt idx="1">
                  <c:v>0</c:v>
                </c:pt>
                <c:pt idx="2">
                  <c:v>23.581044516609172</c:v>
                </c:pt>
                <c:pt idx="3">
                  <c:v>47.698187483323089</c:v>
                </c:pt>
                <c:pt idx="4">
                  <c:v>8.1713848920120444</c:v>
                </c:pt>
                <c:pt idx="5">
                  <c:v>6.5436801313601318</c:v>
                </c:pt>
                <c:pt idx="6">
                  <c:v>14.082354588953812</c:v>
                </c:pt>
                <c:pt idx="7">
                  <c:v>11.199822482893261</c:v>
                </c:pt>
                <c:pt idx="8">
                  <c:v>32.037990386197585</c:v>
                </c:pt>
                <c:pt idx="9">
                  <c:v>4.2205838138222068E-2</c:v>
                </c:pt>
                <c:pt idx="10">
                  <c:v>21.133964635752633</c:v>
                </c:pt>
                <c:pt idx="11">
                  <c:v>4.9569977781777199</c:v>
                </c:pt>
              </c:numCache>
            </c:numRef>
          </c:val>
          <c:extLst>
            <c:ext xmlns:c16="http://schemas.microsoft.com/office/drawing/2014/chart" uri="{C3380CC4-5D6E-409C-BE32-E72D297353CC}">
              <c16:uniqueId val="{00000003-8D29-4AEC-8CA2-3D7F6B2C2C0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MICS15!$C$18:$G$18</c:f>
              <c:numCache>
                <c:formatCode>###0.0</c:formatCode>
                <c:ptCount val="5"/>
                <c:pt idx="0">
                  <c:v>33.766928910297686</c:v>
                </c:pt>
                <c:pt idx="1">
                  <c:v>64.931406881933853</c:v>
                </c:pt>
                <c:pt idx="2">
                  <c:v>86.930755790150613</c:v>
                </c:pt>
                <c:pt idx="3">
                  <c:v>89.065913741871768</c:v>
                </c:pt>
                <c:pt idx="4">
                  <c:v>91.54488169192669</c:v>
                </c:pt>
              </c:numCache>
            </c:numRef>
          </c:val>
          <c:extLst>
            <c:ext xmlns:c16="http://schemas.microsoft.com/office/drawing/2014/chart" uri="{C3380CC4-5D6E-409C-BE32-E72D297353CC}">
              <c16:uniqueId val="{00000000-9423-42F3-895B-FB9C749A59FC}"/>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MICS15!$C$19:$G$19</c:f>
              <c:numCache>
                <c:formatCode>###0.0</c:formatCode>
                <c:ptCount val="5"/>
                <c:pt idx="0">
                  <c:v>9.4610980876685513</c:v>
                </c:pt>
                <c:pt idx="1">
                  <c:v>15.272117714385521</c:v>
                </c:pt>
                <c:pt idx="2">
                  <c:v>9.8914247937495219</c:v>
                </c:pt>
                <c:pt idx="3">
                  <c:v>6.868986918408682</c:v>
                </c:pt>
                <c:pt idx="4">
                  <c:v>4.2036909883227391</c:v>
                </c:pt>
              </c:numCache>
            </c:numRef>
          </c:val>
          <c:extLst>
            <c:ext xmlns:c16="http://schemas.microsoft.com/office/drawing/2014/chart" uri="{C3380CC4-5D6E-409C-BE32-E72D297353CC}">
              <c16:uniqueId val="{00000001-9423-42F3-895B-FB9C749A59FC}"/>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MICS15!$C$20:$G$20</c:f>
              <c:numCache>
                <c:formatCode>###0.0</c:formatCode>
                <c:ptCount val="5"/>
                <c:pt idx="0">
                  <c:v>31.755562979495345</c:v>
                </c:pt>
                <c:pt idx="1">
                  <c:v>13.430709271154683</c:v>
                </c:pt>
                <c:pt idx="2">
                  <c:v>2.7036331679159473</c:v>
                </c:pt>
                <c:pt idx="3">
                  <c:v>4.027919657210715</c:v>
                </c:pt>
                <c:pt idx="4">
                  <c:v>4.2514273197506469</c:v>
                </c:pt>
              </c:numCache>
            </c:numRef>
          </c:val>
          <c:extLst>
            <c:ext xmlns:c16="http://schemas.microsoft.com/office/drawing/2014/chart" uri="{C3380CC4-5D6E-409C-BE32-E72D297353CC}">
              <c16:uniqueId val="{00000002-9423-42F3-895B-FB9C749A59FC}"/>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MICS15!$C$15:$G$15</c:f>
              <c:strCache>
                <c:ptCount val="5"/>
                <c:pt idx="0">
                  <c:v>Poorest</c:v>
                </c:pt>
                <c:pt idx="1">
                  <c:v>Poor</c:v>
                </c:pt>
                <c:pt idx="2">
                  <c:v>Middle</c:v>
                </c:pt>
                <c:pt idx="3">
                  <c:v>Rich</c:v>
                </c:pt>
                <c:pt idx="4">
                  <c:v>Richest</c:v>
                </c:pt>
              </c:strCache>
            </c:strRef>
          </c:cat>
          <c:val>
            <c:numRef>
              <c:f>MICS15!$C$21:$G$21</c:f>
              <c:numCache>
                <c:formatCode>###0.0</c:formatCode>
                <c:ptCount val="5"/>
                <c:pt idx="0">
                  <c:v>25.016410022539027</c:v>
                </c:pt>
                <c:pt idx="1">
                  <c:v>6.3657661325261312</c:v>
                </c:pt>
                <c:pt idx="2">
                  <c:v>0.47418624818393812</c:v>
                </c:pt>
                <c:pt idx="3">
                  <c:v>3.7179682508836492E-2</c:v>
                </c:pt>
                <c:pt idx="4">
                  <c:v>0</c:v>
                </c:pt>
              </c:numCache>
            </c:numRef>
          </c:val>
          <c:extLst>
            <c:ext xmlns:c16="http://schemas.microsoft.com/office/drawing/2014/chart" uri="{C3380CC4-5D6E-409C-BE32-E72D297353CC}">
              <c16:uniqueId val="{00000003-9423-42F3-895B-FB9C749A59F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MICS15!$R$121:$AC$121</c:f>
              <c:strCache>
                <c:ptCount val="12"/>
                <c:pt idx="0">
                  <c:v>BOUENZA</c:v>
                </c:pt>
                <c:pt idx="1">
                  <c:v>BRAZZAVILLE</c:v>
                </c:pt>
                <c:pt idx="2">
                  <c:v>CUVETTE</c:v>
                </c:pt>
                <c:pt idx="3">
                  <c:v>CUVETTE OUEST</c:v>
                </c:pt>
                <c:pt idx="4">
                  <c:v>KOUILOU</c:v>
                </c:pt>
                <c:pt idx="5">
                  <c:v>LEKOUMOU</c:v>
                </c:pt>
                <c:pt idx="6">
                  <c:v>LIKOUALA</c:v>
                </c:pt>
                <c:pt idx="7">
                  <c:v>NIARI</c:v>
                </c:pt>
                <c:pt idx="8">
                  <c:v>PLATEAUX</c:v>
                </c:pt>
                <c:pt idx="9">
                  <c:v>POINTE-NOIRE</c:v>
                </c:pt>
                <c:pt idx="10">
                  <c:v>POOL</c:v>
                </c:pt>
                <c:pt idx="11">
                  <c:v>SANGHA</c:v>
                </c:pt>
              </c:strCache>
            </c:strRef>
          </c:cat>
          <c:val>
            <c:numRef>
              <c:f>MICS15!$R$124:$AC$124</c:f>
              <c:numCache>
                <c:formatCode>###0.0</c:formatCode>
                <c:ptCount val="12"/>
                <c:pt idx="0">
                  <c:v>20.5206966824829</c:v>
                </c:pt>
                <c:pt idx="1">
                  <c:v>30.971050171622878</c:v>
                </c:pt>
                <c:pt idx="2">
                  <c:v>6.4049555974952934</c:v>
                </c:pt>
                <c:pt idx="3">
                  <c:v>1.6504368851146356</c:v>
                </c:pt>
                <c:pt idx="4">
                  <c:v>3.3396191831571396</c:v>
                </c:pt>
                <c:pt idx="5">
                  <c:v>15.600367641150859</c:v>
                </c:pt>
                <c:pt idx="6">
                  <c:v>4.620014994511525</c:v>
                </c:pt>
                <c:pt idx="7">
                  <c:v>15.625699415153131</c:v>
                </c:pt>
                <c:pt idx="8">
                  <c:v>1.9571922040624037</c:v>
                </c:pt>
                <c:pt idx="9">
                  <c:v>33.238945120012012</c:v>
                </c:pt>
                <c:pt idx="10">
                  <c:v>6.8766416813008782</c:v>
                </c:pt>
                <c:pt idx="11">
                  <c:v>10.297956011060208</c:v>
                </c:pt>
              </c:numCache>
            </c:numRef>
          </c:val>
          <c:extLst>
            <c:ext xmlns:c16="http://schemas.microsoft.com/office/drawing/2014/chart" uri="{C3380CC4-5D6E-409C-BE32-E72D297353CC}">
              <c16:uniqueId val="{00000000-CB4F-4FCC-A393-56C8AF84667B}"/>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MICS15!$R$121:$AC$121</c:f>
              <c:strCache>
                <c:ptCount val="12"/>
                <c:pt idx="0">
                  <c:v>BOUENZA</c:v>
                </c:pt>
                <c:pt idx="1">
                  <c:v>BRAZZAVILLE</c:v>
                </c:pt>
                <c:pt idx="2">
                  <c:v>CUVETTE</c:v>
                </c:pt>
                <c:pt idx="3">
                  <c:v>CUVETTE OUEST</c:v>
                </c:pt>
                <c:pt idx="4">
                  <c:v>KOUILOU</c:v>
                </c:pt>
                <c:pt idx="5">
                  <c:v>LEKOUMOU</c:v>
                </c:pt>
                <c:pt idx="6">
                  <c:v>LIKOUALA</c:v>
                </c:pt>
                <c:pt idx="7">
                  <c:v>NIARI</c:v>
                </c:pt>
                <c:pt idx="8">
                  <c:v>PLATEAUX</c:v>
                </c:pt>
                <c:pt idx="9">
                  <c:v>POINTE-NOIRE</c:v>
                </c:pt>
                <c:pt idx="10">
                  <c:v>POOL</c:v>
                </c:pt>
                <c:pt idx="11">
                  <c:v>SANGHA</c:v>
                </c:pt>
              </c:strCache>
            </c:strRef>
          </c:cat>
          <c:val>
            <c:numRef>
              <c:f>MICS15!$R$125:$AC$125</c:f>
              <c:numCache>
                <c:formatCode>###0.0</c:formatCode>
                <c:ptCount val="12"/>
                <c:pt idx="0">
                  <c:v>26.133186235813127</c:v>
                </c:pt>
                <c:pt idx="1">
                  <c:v>48.759080538116514</c:v>
                </c:pt>
                <c:pt idx="2">
                  <c:v>12.533102152305704</c:v>
                </c:pt>
                <c:pt idx="3">
                  <c:v>3.6144102287644855</c:v>
                </c:pt>
                <c:pt idx="4">
                  <c:v>3.9951519577287367</c:v>
                </c:pt>
                <c:pt idx="5">
                  <c:v>9.033929429318821</c:v>
                </c:pt>
                <c:pt idx="6">
                  <c:v>9.5887709605288745</c:v>
                </c:pt>
                <c:pt idx="7">
                  <c:v>29.665319581540935</c:v>
                </c:pt>
                <c:pt idx="8">
                  <c:v>3.524356614677409</c:v>
                </c:pt>
                <c:pt idx="9">
                  <c:v>37.464078424837453</c:v>
                </c:pt>
                <c:pt idx="10">
                  <c:v>4.6032648125176454</c:v>
                </c:pt>
                <c:pt idx="11">
                  <c:v>5.5869988927510663</c:v>
                </c:pt>
              </c:numCache>
            </c:numRef>
          </c:val>
          <c:extLst>
            <c:ext xmlns:c16="http://schemas.microsoft.com/office/drawing/2014/chart" uri="{C3380CC4-5D6E-409C-BE32-E72D297353CC}">
              <c16:uniqueId val="{00000001-CB4F-4FCC-A393-56C8AF84667B}"/>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MICS15!$R$121:$AC$121</c:f>
              <c:strCache>
                <c:ptCount val="12"/>
                <c:pt idx="0">
                  <c:v>BOUENZA</c:v>
                </c:pt>
                <c:pt idx="1">
                  <c:v>BRAZZAVILLE</c:v>
                </c:pt>
                <c:pt idx="2">
                  <c:v>CUVETTE</c:v>
                </c:pt>
                <c:pt idx="3">
                  <c:v>CUVETTE OUEST</c:v>
                </c:pt>
                <c:pt idx="4">
                  <c:v>KOUILOU</c:v>
                </c:pt>
                <c:pt idx="5">
                  <c:v>LEKOUMOU</c:v>
                </c:pt>
                <c:pt idx="6">
                  <c:v>LIKOUALA</c:v>
                </c:pt>
                <c:pt idx="7">
                  <c:v>NIARI</c:v>
                </c:pt>
                <c:pt idx="8">
                  <c:v>PLATEAUX</c:v>
                </c:pt>
                <c:pt idx="9">
                  <c:v>POINTE-NOIRE</c:v>
                </c:pt>
                <c:pt idx="10">
                  <c:v>POOL</c:v>
                </c:pt>
                <c:pt idx="11">
                  <c:v>SANGHA</c:v>
                </c:pt>
              </c:strCache>
            </c:strRef>
          </c:cat>
          <c:val>
            <c:numRef>
              <c:f>MICS15!$R$126:$AC$126</c:f>
              <c:numCache>
                <c:formatCode>###0.0</c:formatCode>
                <c:ptCount val="12"/>
                <c:pt idx="0">
                  <c:v>37.929111303223323</c:v>
                </c:pt>
                <c:pt idx="1">
                  <c:v>19.468562432360649</c:v>
                </c:pt>
                <c:pt idx="2">
                  <c:v>51.842463635159341</c:v>
                </c:pt>
                <c:pt idx="3">
                  <c:v>59.312837401099117</c:v>
                </c:pt>
                <c:pt idx="4">
                  <c:v>75.645043830659489</c:v>
                </c:pt>
                <c:pt idx="5">
                  <c:v>43.16087901112666</c:v>
                </c:pt>
                <c:pt idx="6">
                  <c:v>68.399097128519756</c:v>
                </c:pt>
                <c:pt idx="7">
                  <c:v>41.740532838968285</c:v>
                </c:pt>
                <c:pt idx="8">
                  <c:v>56.207579327138603</c:v>
                </c:pt>
                <c:pt idx="9">
                  <c:v>26.182063850306765</c:v>
                </c:pt>
                <c:pt idx="10">
                  <c:v>69.932350680818161</c:v>
                </c:pt>
                <c:pt idx="11">
                  <c:v>78.106188456455556</c:v>
                </c:pt>
              </c:numCache>
            </c:numRef>
          </c:val>
          <c:extLst>
            <c:ext xmlns:c16="http://schemas.microsoft.com/office/drawing/2014/chart" uri="{C3380CC4-5D6E-409C-BE32-E72D297353CC}">
              <c16:uniqueId val="{00000002-CB4F-4FCC-A393-56C8AF84667B}"/>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MICS15!$R$121:$AC$121</c:f>
              <c:strCache>
                <c:ptCount val="12"/>
                <c:pt idx="0">
                  <c:v>BOUENZA</c:v>
                </c:pt>
                <c:pt idx="1">
                  <c:v>BRAZZAVILLE</c:v>
                </c:pt>
                <c:pt idx="2">
                  <c:v>CUVETTE</c:v>
                </c:pt>
                <c:pt idx="3">
                  <c:v>CUVETTE OUEST</c:v>
                </c:pt>
                <c:pt idx="4">
                  <c:v>KOUILOU</c:v>
                </c:pt>
                <c:pt idx="5">
                  <c:v>LEKOUMOU</c:v>
                </c:pt>
                <c:pt idx="6">
                  <c:v>LIKOUALA</c:v>
                </c:pt>
                <c:pt idx="7">
                  <c:v>NIARI</c:v>
                </c:pt>
                <c:pt idx="8">
                  <c:v>PLATEAUX</c:v>
                </c:pt>
                <c:pt idx="9">
                  <c:v>POINTE-NOIRE</c:v>
                </c:pt>
                <c:pt idx="10">
                  <c:v>POOL</c:v>
                </c:pt>
                <c:pt idx="11">
                  <c:v>SANGHA</c:v>
                </c:pt>
              </c:strCache>
            </c:strRef>
          </c:cat>
          <c:val>
            <c:numRef>
              <c:f>MICS15!$R$127:$AC$127</c:f>
              <c:numCache>
                <c:formatCode>###0.0</c:formatCode>
                <c:ptCount val="12"/>
                <c:pt idx="0">
                  <c:v>15.417005778480492</c:v>
                </c:pt>
                <c:pt idx="1">
                  <c:v>0.80130685790001599</c:v>
                </c:pt>
                <c:pt idx="2">
                  <c:v>29.219478615039744</c:v>
                </c:pt>
                <c:pt idx="3">
                  <c:v>35.422315485021556</c:v>
                </c:pt>
                <c:pt idx="4">
                  <c:v>17.020185028454556</c:v>
                </c:pt>
                <c:pt idx="5">
                  <c:v>32.204823918403925</c:v>
                </c:pt>
                <c:pt idx="6">
                  <c:v>17.392116916439893</c:v>
                </c:pt>
                <c:pt idx="7">
                  <c:v>12.968448164337582</c:v>
                </c:pt>
                <c:pt idx="8">
                  <c:v>38.310871854121316</c:v>
                </c:pt>
                <c:pt idx="9">
                  <c:v>3.1149126048437124</c:v>
                </c:pt>
                <c:pt idx="10">
                  <c:v>18.587742825363605</c:v>
                </c:pt>
                <c:pt idx="11">
                  <c:v>6.0088566397332146</c:v>
                </c:pt>
              </c:numCache>
            </c:numRef>
          </c:val>
          <c:extLst>
            <c:ext xmlns:c16="http://schemas.microsoft.com/office/drawing/2014/chart" uri="{C3380CC4-5D6E-409C-BE32-E72D297353CC}">
              <c16:uniqueId val="{00000003-CB4F-4FCC-A393-56C8AF84667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MICS15!$M$222:$Q$222</c:f>
              <c:numCache>
                <c:formatCode>###0.0</c:formatCode>
                <c:ptCount val="5"/>
                <c:pt idx="0">
                  <c:v>30.418519854009006</c:v>
                </c:pt>
                <c:pt idx="1">
                  <c:v>34.59897683616564</c:v>
                </c:pt>
                <c:pt idx="2">
                  <c:v>41.988516548700076</c:v>
                </c:pt>
                <c:pt idx="3">
                  <c:v>41.274182936603346</c:v>
                </c:pt>
                <c:pt idx="4">
                  <c:v>38.853000736978878</c:v>
                </c:pt>
              </c:numCache>
            </c:numRef>
          </c:val>
          <c:extLst>
            <c:ext xmlns:c16="http://schemas.microsoft.com/office/drawing/2014/chart" uri="{C3380CC4-5D6E-409C-BE32-E72D297353CC}">
              <c16:uniqueId val="{00000000-2B61-4D49-BF55-022F9FAF1DA7}"/>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MICS15!$M$223:$Q$223</c:f>
              <c:numCache>
                <c:formatCode>###0.0</c:formatCode>
                <c:ptCount val="5"/>
                <c:pt idx="0">
                  <c:v>34.343698139126481</c:v>
                </c:pt>
                <c:pt idx="1">
                  <c:v>38.164149124188334</c:v>
                </c:pt>
                <c:pt idx="2">
                  <c:v>38.072210217988953</c:v>
                </c:pt>
                <c:pt idx="3">
                  <c:v>34.952513235965576</c:v>
                </c:pt>
                <c:pt idx="4">
                  <c:v>32.072991030891842</c:v>
                </c:pt>
              </c:numCache>
            </c:numRef>
          </c:val>
          <c:extLst>
            <c:ext xmlns:c16="http://schemas.microsoft.com/office/drawing/2014/chart" uri="{C3380CC4-5D6E-409C-BE32-E72D297353CC}">
              <c16:uniqueId val="{00000001-2B61-4D49-BF55-022F9FAF1DA7}"/>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MICS15!$M$221:$Q$221</c:f>
              <c:strCache>
                <c:ptCount val="5"/>
                <c:pt idx="0">
                  <c:v>Poorest</c:v>
                </c:pt>
                <c:pt idx="1">
                  <c:v>Poor</c:v>
                </c:pt>
                <c:pt idx="2">
                  <c:v>Middle</c:v>
                </c:pt>
                <c:pt idx="3">
                  <c:v>Rich</c:v>
                </c:pt>
                <c:pt idx="4">
                  <c:v>Richest</c:v>
                </c:pt>
              </c:strCache>
            </c:strRef>
          </c:cat>
          <c:val>
            <c:numRef>
              <c:f>MICS15!$M$224:$Q$224</c:f>
              <c:numCache>
                <c:formatCode>###0.0</c:formatCode>
                <c:ptCount val="5"/>
                <c:pt idx="0">
                  <c:v>35.237782006864407</c:v>
                </c:pt>
                <c:pt idx="1">
                  <c:v>27.236874039645762</c:v>
                </c:pt>
                <c:pt idx="2">
                  <c:v>19.939273233310868</c:v>
                </c:pt>
                <c:pt idx="3">
                  <c:v>23.773303827431029</c:v>
                </c:pt>
                <c:pt idx="4">
                  <c:v>29.074008232129227</c:v>
                </c:pt>
              </c:numCache>
            </c:numRef>
          </c:val>
          <c:extLst>
            <c:ext xmlns:c16="http://schemas.microsoft.com/office/drawing/2014/chart" uri="{C3380CC4-5D6E-409C-BE32-E72D297353CC}">
              <c16:uniqueId val="{00000002-2B61-4D49-BF55-022F9FAF1DA7}"/>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MICS15!$R$221:$AC$221</c:f>
              <c:strCache>
                <c:ptCount val="12"/>
                <c:pt idx="0">
                  <c:v>BOUENZA</c:v>
                </c:pt>
                <c:pt idx="1">
                  <c:v>BRAZZAVILLE</c:v>
                </c:pt>
                <c:pt idx="2">
                  <c:v>CUVETTE</c:v>
                </c:pt>
                <c:pt idx="3">
                  <c:v>CUVETTE OUEST</c:v>
                </c:pt>
                <c:pt idx="4">
                  <c:v>KOUILOU</c:v>
                </c:pt>
                <c:pt idx="5">
                  <c:v>LEKOUMOU</c:v>
                </c:pt>
                <c:pt idx="6">
                  <c:v>LIKOUALA</c:v>
                </c:pt>
                <c:pt idx="7">
                  <c:v>NIARI</c:v>
                </c:pt>
                <c:pt idx="8">
                  <c:v>PLATEAUX</c:v>
                </c:pt>
                <c:pt idx="9">
                  <c:v>POINTE-NOIRE</c:v>
                </c:pt>
                <c:pt idx="10">
                  <c:v>POOL</c:v>
                </c:pt>
                <c:pt idx="11">
                  <c:v>SANGHA</c:v>
                </c:pt>
              </c:strCache>
            </c:strRef>
          </c:cat>
          <c:val>
            <c:numRef>
              <c:f>MICS15!$R$222:$AC$222</c:f>
              <c:numCache>
                <c:formatCode>###0.0</c:formatCode>
                <c:ptCount val="12"/>
                <c:pt idx="0">
                  <c:v>36.017974669269272</c:v>
                </c:pt>
                <c:pt idx="1">
                  <c:v>64.604156897077473</c:v>
                </c:pt>
                <c:pt idx="2">
                  <c:v>25.874207574439552</c:v>
                </c:pt>
                <c:pt idx="3">
                  <c:v>60.797307571549673</c:v>
                </c:pt>
                <c:pt idx="4">
                  <c:v>65.903373468966578</c:v>
                </c:pt>
                <c:pt idx="5">
                  <c:v>24.776269295901393</c:v>
                </c:pt>
                <c:pt idx="6">
                  <c:v>30.202587446540424</c:v>
                </c:pt>
                <c:pt idx="7">
                  <c:v>42.61918393232132</c:v>
                </c:pt>
                <c:pt idx="8">
                  <c:v>35.566989068398073</c:v>
                </c:pt>
                <c:pt idx="9">
                  <c:v>62.075798057839812</c:v>
                </c:pt>
                <c:pt idx="10">
                  <c:v>44.961717016492642</c:v>
                </c:pt>
                <c:pt idx="11">
                  <c:v>18.403041301263109</c:v>
                </c:pt>
              </c:numCache>
            </c:numRef>
          </c:val>
          <c:extLst>
            <c:ext xmlns:c16="http://schemas.microsoft.com/office/drawing/2014/chart" uri="{C3380CC4-5D6E-409C-BE32-E72D297353CC}">
              <c16:uniqueId val="{00000000-F6FD-4DBC-BEC4-6795D7F07836}"/>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MICS15!$R$221:$AC$221</c:f>
              <c:strCache>
                <c:ptCount val="12"/>
                <c:pt idx="0">
                  <c:v>BOUENZA</c:v>
                </c:pt>
                <c:pt idx="1">
                  <c:v>BRAZZAVILLE</c:v>
                </c:pt>
                <c:pt idx="2">
                  <c:v>CUVETTE</c:v>
                </c:pt>
                <c:pt idx="3">
                  <c:v>CUVETTE OUEST</c:v>
                </c:pt>
                <c:pt idx="4">
                  <c:v>KOUILOU</c:v>
                </c:pt>
                <c:pt idx="5">
                  <c:v>LEKOUMOU</c:v>
                </c:pt>
                <c:pt idx="6">
                  <c:v>LIKOUALA</c:v>
                </c:pt>
                <c:pt idx="7">
                  <c:v>NIARI</c:v>
                </c:pt>
                <c:pt idx="8">
                  <c:v>PLATEAUX</c:v>
                </c:pt>
                <c:pt idx="9">
                  <c:v>POINTE-NOIRE</c:v>
                </c:pt>
                <c:pt idx="10">
                  <c:v>POOL</c:v>
                </c:pt>
                <c:pt idx="11">
                  <c:v>SANGHA</c:v>
                </c:pt>
              </c:strCache>
            </c:strRef>
          </c:cat>
          <c:val>
            <c:numRef>
              <c:f>MICS15!$R$223:$AC$223</c:f>
              <c:numCache>
                <c:formatCode>###0.0</c:formatCode>
                <c:ptCount val="12"/>
                <c:pt idx="0">
                  <c:v>15.820694714843754</c:v>
                </c:pt>
                <c:pt idx="1">
                  <c:v>22.289171810225213</c:v>
                </c:pt>
                <c:pt idx="2">
                  <c:v>27.591743699100817</c:v>
                </c:pt>
                <c:pt idx="3">
                  <c:v>20.574184013497426</c:v>
                </c:pt>
                <c:pt idx="4">
                  <c:v>28.491058307342961</c:v>
                </c:pt>
                <c:pt idx="5">
                  <c:v>52.150918827345414</c:v>
                </c:pt>
                <c:pt idx="6">
                  <c:v>36.791479322681923</c:v>
                </c:pt>
                <c:pt idx="7">
                  <c:v>44.10980395006677</c:v>
                </c:pt>
                <c:pt idx="8">
                  <c:v>50.106691593625818</c:v>
                </c:pt>
                <c:pt idx="9">
                  <c:v>25.124496662400574</c:v>
                </c:pt>
                <c:pt idx="10">
                  <c:v>45.268441419868836</c:v>
                </c:pt>
                <c:pt idx="11">
                  <c:v>24.400864213945805</c:v>
                </c:pt>
              </c:numCache>
            </c:numRef>
          </c:val>
          <c:extLst>
            <c:ext xmlns:c16="http://schemas.microsoft.com/office/drawing/2014/chart" uri="{C3380CC4-5D6E-409C-BE32-E72D297353CC}">
              <c16:uniqueId val="{00000001-F6FD-4DBC-BEC4-6795D7F07836}"/>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MICS15!$R$221:$AC$221</c:f>
              <c:strCache>
                <c:ptCount val="12"/>
                <c:pt idx="0">
                  <c:v>BOUENZA</c:v>
                </c:pt>
                <c:pt idx="1">
                  <c:v>BRAZZAVILLE</c:v>
                </c:pt>
                <c:pt idx="2">
                  <c:v>CUVETTE</c:v>
                </c:pt>
                <c:pt idx="3">
                  <c:v>CUVETTE OUEST</c:v>
                </c:pt>
                <c:pt idx="4">
                  <c:v>KOUILOU</c:v>
                </c:pt>
                <c:pt idx="5">
                  <c:v>LEKOUMOU</c:v>
                </c:pt>
                <c:pt idx="6">
                  <c:v>LIKOUALA</c:v>
                </c:pt>
                <c:pt idx="7">
                  <c:v>NIARI</c:v>
                </c:pt>
                <c:pt idx="8">
                  <c:v>PLATEAUX</c:v>
                </c:pt>
                <c:pt idx="9">
                  <c:v>POINTE-NOIRE</c:v>
                </c:pt>
                <c:pt idx="10">
                  <c:v>POOL</c:v>
                </c:pt>
                <c:pt idx="11">
                  <c:v>SANGHA</c:v>
                </c:pt>
              </c:strCache>
            </c:strRef>
          </c:cat>
          <c:val>
            <c:numRef>
              <c:f>MICS15!$R$224:$AC$224</c:f>
              <c:numCache>
                <c:formatCode>###0.0</c:formatCode>
                <c:ptCount val="12"/>
                <c:pt idx="0">
                  <c:v>48.161330615886946</c:v>
                </c:pt>
                <c:pt idx="1">
                  <c:v>13.106671292697254</c:v>
                </c:pt>
                <c:pt idx="2">
                  <c:v>46.534048726459631</c:v>
                </c:pt>
                <c:pt idx="3">
                  <c:v>18.628508414952758</c:v>
                </c:pt>
                <c:pt idx="4">
                  <c:v>5.6055682236903399</c:v>
                </c:pt>
                <c:pt idx="5">
                  <c:v>23.072811876753338</c:v>
                </c:pt>
                <c:pt idx="6">
                  <c:v>33.005933230777565</c:v>
                </c:pt>
                <c:pt idx="7">
                  <c:v>13.271012117612122</c:v>
                </c:pt>
                <c:pt idx="8">
                  <c:v>14.326319337975853</c:v>
                </c:pt>
                <c:pt idx="9">
                  <c:v>12.7997052797596</c:v>
                </c:pt>
                <c:pt idx="10">
                  <c:v>9.7698415636388543</c:v>
                </c:pt>
                <c:pt idx="11">
                  <c:v>57.196094484791217</c:v>
                </c:pt>
              </c:numCache>
            </c:numRef>
          </c:val>
          <c:extLst>
            <c:ext xmlns:c16="http://schemas.microsoft.com/office/drawing/2014/chart" uri="{C3380CC4-5D6E-409C-BE32-E72D297353CC}">
              <c16:uniqueId val="{00000002-F6FD-4DBC-BEC4-6795D7F07836}"/>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MICS15!$C$222:$G$222</c:f>
              <c:numCache>
                <c:formatCode>###0.0</c:formatCode>
                <c:ptCount val="5"/>
                <c:pt idx="0">
                  <c:v>35.70942232362885</c:v>
                </c:pt>
                <c:pt idx="1">
                  <c:v>43.904668774477365</c:v>
                </c:pt>
                <c:pt idx="2">
                  <c:v>55.656229852124831</c:v>
                </c:pt>
                <c:pt idx="3">
                  <c:v>62.511531492447695</c:v>
                </c:pt>
                <c:pt idx="4">
                  <c:v>72.510764713254659</c:v>
                </c:pt>
              </c:numCache>
            </c:numRef>
          </c:val>
          <c:extLst>
            <c:ext xmlns:c16="http://schemas.microsoft.com/office/drawing/2014/chart" uri="{C3380CC4-5D6E-409C-BE32-E72D297353CC}">
              <c16:uniqueId val="{00000000-BAAA-43EA-8F36-4CD456D4360B}"/>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MICS15!$C$223:$G$223</c:f>
              <c:numCache>
                <c:formatCode>###0.0</c:formatCode>
                <c:ptCount val="5"/>
                <c:pt idx="0">
                  <c:v>37.113487295059272</c:v>
                </c:pt>
                <c:pt idx="1">
                  <c:v>35.696994504242923</c:v>
                </c:pt>
                <c:pt idx="2">
                  <c:v>26.341244857987011</c:v>
                </c:pt>
                <c:pt idx="3">
                  <c:v>22.839048484944435</c:v>
                </c:pt>
                <c:pt idx="4">
                  <c:v>16.806057921171611</c:v>
                </c:pt>
              </c:numCache>
            </c:numRef>
          </c:val>
          <c:extLst>
            <c:ext xmlns:c16="http://schemas.microsoft.com/office/drawing/2014/chart" uri="{C3380CC4-5D6E-409C-BE32-E72D297353CC}">
              <c16:uniqueId val="{00000001-BAAA-43EA-8F36-4CD456D4360B}"/>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MICS15!$C$221:$G$221</c:f>
              <c:strCache>
                <c:ptCount val="5"/>
                <c:pt idx="0">
                  <c:v>Poorest</c:v>
                </c:pt>
                <c:pt idx="1">
                  <c:v>Poor</c:v>
                </c:pt>
                <c:pt idx="2">
                  <c:v>Middle</c:v>
                </c:pt>
                <c:pt idx="3">
                  <c:v>Rich</c:v>
                </c:pt>
                <c:pt idx="4">
                  <c:v>Richest</c:v>
                </c:pt>
              </c:strCache>
            </c:strRef>
          </c:cat>
          <c:val>
            <c:numRef>
              <c:f>MICS15!$C$224:$G$224</c:f>
              <c:numCache>
                <c:formatCode>###0.0</c:formatCode>
                <c:ptCount val="5"/>
                <c:pt idx="0">
                  <c:v>27.177090381312503</c:v>
                </c:pt>
                <c:pt idx="1">
                  <c:v>20.398336721279893</c:v>
                </c:pt>
                <c:pt idx="2">
                  <c:v>18.002525289888268</c:v>
                </c:pt>
                <c:pt idx="3">
                  <c:v>14.649420022607822</c:v>
                </c:pt>
                <c:pt idx="4">
                  <c:v>10.683177365573753</c:v>
                </c:pt>
              </c:numCache>
            </c:numRef>
          </c:val>
          <c:extLst>
            <c:ext xmlns:c16="http://schemas.microsoft.com/office/drawing/2014/chart" uri="{C3380CC4-5D6E-409C-BE32-E72D297353CC}">
              <c16:uniqueId val="{00000002-BAAA-43EA-8F36-4CD456D4360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MICS15!$H$18:$L$18</c:f>
              <c:numCache>
                <c:formatCode>###0.0</c:formatCode>
                <c:ptCount val="5"/>
                <c:pt idx="0">
                  <c:v>80.332190176008169</c:v>
                </c:pt>
                <c:pt idx="1">
                  <c:v>89.713274252403323</c:v>
                </c:pt>
                <c:pt idx="2">
                  <c:v>88.917866230811526</c:v>
                </c:pt>
                <c:pt idx="3">
                  <c:v>92.547939715090024</c:v>
                </c:pt>
                <c:pt idx="4">
                  <c:v>91.692550373287816</c:v>
                </c:pt>
              </c:numCache>
            </c:numRef>
          </c:val>
          <c:extLst>
            <c:ext xmlns:c16="http://schemas.microsoft.com/office/drawing/2014/chart" uri="{C3380CC4-5D6E-409C-BE32-E72D297353CC}">
              <c16:uniqueId val="{00000000-52DB-4097-BE04-5CCCD5CE82B4}"/>
            </c:ext>
          </c:extLst>
        </c:ser>
        <c:ser>
          <c:idx val="1"/>
          <c:order val="1"/>
          <c:tx>
            <c:strRef>
              <c:f>MICS15!$B$19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MICS15!$H$19:$L$19</c:f>
              <c:numCache>
                <c:formatCode>###0.0</c:formatCode>
                <c:ptCount val="5"/>
                <c:pt idx="0">
                  <c:v>15.251612510768286</c:v>
                </c:pt>
                <c:pt idx="1">
                  <c:v>8.6117234236407985</c:v>
                </c:pt>
                <c:pt idx="2">
                  <c:v>7.4170619964474795</c:v>
                </c:pt>
                <c:pt idx="3">
                  <c:v>3.851803724113307</c:v>
                </c:pt>
                <c:pt idx="4">
                  <c:v>4.1997120886196342</c:v>
                </c:pt>
              </c:numCache>
            </c:numRef>
          </c:val>
          <c:extLst>
            <c:ext xmlns:c16="http://schemas.microsoft.com/office/drawing/2014/chart" uri="{C3380CC4-5D6E-409C-BE32-E72D297353CC}">
              <c16:uniqueId val="{00000001-52DB-4097-BE04-5CCCD5CE82B4}"/>
            </c:ext>
          </c:extLst>
        </c:ser>
        <c:ser>
          <c:idx val="2"/>
          <c:order val="2"/>
          <c:tx>
            <c:strRef>
              <c:f>MICS15!$B$20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MICS15!$H$20:$L$20</c:f>
              <c:numCache>
                <c:formatCode>###0.0</c:formatCode>
                <c:ptCount val="5"/>
                <c:pt idx="0">
                  <c:v>4.3231415829661541</c:v>
                </c:pt>
                <c:pt idx="1">
                  <c:v>1.6750023239558531</c:v>
                </c:pt>
                <c:pt idx="2">
                  <c:v>3.6650717727410518</c:v>
                </c:pt>
                <c:pt idx="3">
                  <c:v>3.600256560796574</c:v>
                </c:pt>
                <c:pt idx="4">
                  <c:v>4.1077375380925725</c:v>
                </c:pt>
              </c:numCache>
            </c:numRef>
          </c:val>
          <c:extLst>
            <c:ext xmlns:c16="http://schemas.microsoft.com/office/drawing/2014/chart" uri="{C3380CC4-5D6E-409C-BE32-E72D297353CC}">
              <c16:uniqueId val="{00000002-52DB-4097-BE04-5CCCD5CE82B4}"/>
            </c:ext>
          </c:extLst>
        </c:ser>
        <c:ser>
          <c:idx val="3"/>
          <c:order val="3"/>
          <c:tx>
            <c:strRef>
              <c:f>MICS15!$B$21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MICS15!$H$15:$L$15</c:f>
              <c:strCache>
                <c:ptCount val="5"/>
                <c:pt idx="0">
                  <c:v>Poorest</c:v>
                </c:pt>
                <c:pt idx="1">
                  <c:v>Poor</c:v>
                </c:pt>
                <c:pt idx="2">
                  <c:v>Middle</c:v>
                </c:pt>
                <c:pt idx="3">
                  <c:v>Rich</c:v>
                </c:pt>
                <c:pt idx="4">
                  <c:v>Richest</c:v>
                </c:pt>
              </c:strCache>
            </c:strRef>
          </c:cat>
          <c:val>
            <c:numRef>
              <c:f>MICS15!$H$21:$L$21</c:f>
              <c:numCache>
                <c:formatCode>###0.0</c:formatCode>
                <c:ptCount val="5"/>
                <c:pt idx="0">
                  <c:v>9.3055730257466898E-2</c:v>
                </c:pt>
                <c:pt idx="1">
                  <c:v>0</c:v>
                </c:pt>
                <c:pt idx="2">
                  <c:v>0</c:v>
                </c:pt>
                <c:pt idx="3">
                  <c:v>0</c:v>
                </c:pt>
                <c:pt idx="4">
                  <c:v>0</c:v>
                </c:pt>
              </c:numCache>
            </c:numRef>
          </c:val>
          <c:extLst>
            <c:ext xmlns:c16="http://schemas.microsoft.com/office/drawing/2014/chart" uri="{C3380CC4-5D6E-409C-BE32-E72D297353CC}">
              <c16:uniqueId val="{00000003-52DB-4097-BE04-5CCCD5CE82B4}"/>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MICS15!$H$124:$L$124</c:f>
              <c:numCache>
                <c:formatCode>###0.0</c:formatCode>
                <c:ptCount val="5"/>
                <c:pt idx="0">
                  <c:v>15.780703843573585</c:v>
                </c:pt>
                <c:pt idx="1">
                  <c:v>14.357816022987111</c:v>
                </c:pt>
                <c:pt idx="2">
                  <c:v>23.184476871986952</c:v>
                </c:pt>
                <c:pt idx="3">
                  <c:v>33.5541896116776</c:v>
                </c:pt>
                <c:pt idx="4">
                  <c:v>70.521977585403278</c:v>
                </c:pt>
              </c:numCache>
            </c:numRef>
          </c:val>
          <c:extLst>
            <c:ext xmlns:c16="http://schemas.microsoft.com/office/drawing/2014/chart" uri="{C3380CC4-5D6E-409C-BE32-E72D297353CC}">
              <c16:uniqueId val="{00000000-9D1D-423C-9A2A-A1001904C57C}"/>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MICS15!$H$125:$L$125</c:f>
              <c:numCache>
                <c:formatCode>###0.0</c:formatCode>
                <c:ptCount val="5"/>
                <c:pt idx="0">
                  <c:v>31.886763691375897</c:v>
                </c:pt>
                <c:pt idx="1">
                  <c:v>54.090572314311856</c:v>
                </c:pt>
                <c:pt idx="2">
                  <c:v>58.381878041091028</c:v>
                </c:pt>
                <c:pt idx="3">
                  <c:v>54.105783171466996</c:v>
                </c:pt>
                <c:pt idx="4">
                  <c:v>24.904796541956344</c:v>
                </c:pt>
              </c:numCache>
            </c:numRef>
          </c:val>
          <c:extLst>
            <c:ext xmlns:c16="http://schemas.microsoft.com/office/drawing/2014/chart" uri="{C3380CC4-5D6E-409C-BE32-E72D297353CC}">
              <c16:uniqueId val="{00000001-9D1D-423C-9A2A-A1001904C57C}"/>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MICS15!$H$126:$L$126</c:f>
              <c:numCache>
                <c:formatCode>###0.0</c:formatCode>
                <c:ptCount val="5"/>
                <c:pt idx="0">
                  <c:v>46.906290939711234</c:v>
                </c:pt>
                <c:pt idx="1">
                  <c:v>29.712670973637582</c:v>
                </c:pt>
                <c:pt idx="2">
                  <c:v>17.823758242368523</c:v>
                </c:pt>
                <c:pt idx="3">
                  <c:v>11.566638853478722</c:v>
                </c:pt>
                <c:pt idx="4">
                  <c:v>4.485143904043527</c:v>
                </c:pt>
              </c:numCache>
            </c:numRef>
          </c:val>
          <c:extLst>
            <c:ext xmlns:c16="http://schemas.microsoft.com/office/drawing/2014/chart" uri="{C3380CC4-5D6E-409C-BE32-E72D297353CC}">
              <c16:uniqueId val="{00000002-9D1D-423C-9A2A-A1001904C57C}"/>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MICS15!$H$121:$L$121</c:f>
              <c:strCache>
                <c:ptCount val="5"/>
                <c:pt idx="0">
                  <c:v>Poorest</c:v>
                </c:pt>
                <c:pt idx="1">
                  <c:v>Poor</c:v>
                </c:pt>
                <c:pt idx="2">
                  <c:v>Middle</c:v>
                </c:pt>
                <c:pt idx="3">
                  <c:v>Rich</c:v>
                </c:pt>
                <c:pt idx="4">
                  <c:v>Richest</c:v>
                </c:pt>
              </c:strCache>
            </c:strRef>
          </c:cat>
          <c:val>
            <c:numRef>
              <c:f>MICS15!$H$127:$L$127</c:f>
              <c:numCache>
                <c:formatCode>###0.0</c:formatCode>
                <c:ptCount val="5"/>
                <c:pt idx="0">
                  <c:v>5.4262415253394405</c:v>
                </c:pt>
                <c:pt idx="1">
                  <c:v>1.8389406890633353</c:v>
                </c:pt>
                <c:pt idx="2">
                  <c:v>0.60988684455354158</c:v>
                </c:pt>
                <c:pt idx="3">
                  <c:v>0.77338836337651506</c:v>
                </c:pt>
                <c:pt idx="4">
                  <c:v>8.8081968596937871E-2</c:v>
                </c:pt>
              </c:numCache>
            </c:numRef>
          </c:val>
          <c:extLst>
            <c:ext xmlns:c16="http://schemas.microsoft.com/office/drawing/2014/chart" uri="{C3380CC4-5D6E-409C-BE32-E72D297353CC}">
              <c16:uniqueId val="{00000003-9D1D-423C-9A2A-A1001904C57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MICS15!$H$222:$L$222</c:f>
              <c:numCache>
                <c:formatCode>###0.0</c:formatCode>
                <c:ptCount val="5"/>
                <c:pt idx="0">
                  <c:v>47.549875916460643</c:v>
                </c:pt>
                <c:pt idx="1">
                  <c:v>56.508425133514038</c:v>
                </c:pt>
                <c:pt idx="2">
                  <c:v>65.845798709345743</c:v>
                </c:pt>
                <c:pt idx="3">
                  <c:v>62.766116612937928</c:v>
                </c:pt>
                <c:pt idx="4">
                  <c:v>77.573538854882457</c:v>
                </c:pt>
              </c:numCache>
            </c:numRef>
          </c:val>
          <c:extLst>
            <c:ext xmlns:c16="http://schemas.microsoft.com/office/drawing/2014/chart" uri="{C3380CC4-5D6E-409C-BE32-E72D297353CC}">
              <c16:uniqueId val="{00000000-EDCF-4705-A055-EB958EEE5188}"/>
            </c:ext>
          </c:extLst>
        </c:ser>
        <c:ser>
          <c:idx val="1"/>
          <c:order val="1"/>
          <c:tx>
            <c:strRef>
              <c:f>MICS15!$B$223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MICS15!$H$223:$L$223</c:f>
              <c:numCache>
                <c:formatCode>###0.0</c:formatCode>
                <c:ptCount val="5"/>
                <c:pt idx="0">
                  <c:v>36.460353915037629</c:v>
                </c:pt>
                <c:pt idx="1">
                  <c:v>25.659333453842692</c:v>
                </c:pt>
                <c:pt idx="2">
                  <c:v>20.745345729034415</c:v>
                </c:pt>
                <c:pt idx="3">
                  <c:v>22.941437843287211</c:v>
                </c:pt>
                <c:pt idx="4">
                  <c:v>14.314763498749796</c:v>
                </c:pt>
              </c:numCache>
            </c:numRef>
          </c:val>
          <c:extLst>
            <c:ext xmlns:c16="http://schemas.microsoft.com/office/drawing/2014/chart" uri="{C3380CC4-5D6E-409C-BE32-E72D297353CC}">
              <c16:uniqueId val="{00000001-EDCF-4705-A055-EB958EEE5188}"/>
            </c:ext>
          </c:extLst>
        </c:ser>
        <c:ser>
          <c:idx val="2"/>
          <c:order val="2"/>
          <c:tx>
            <c:strRef>
              <c:f>MICS15!$B$224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MICS15!$H$221:$L$221</c:f>
              <c:strCache>
                <c:ptCount val="5"/>
                <c:pt idx="0">
                  <c:v>Poorest</c:v>
                </c:pt>
                <c:pt idx="1">
                  <c:v>Poor</c:v>
                </c:pt>
                <c:pt idx="2">
                  <c:v>Middle</c:v>
                </c:pt>
                <c:pt idx="3">
                  <c:v>Rich</c:v>
                </c:pt>
                <c:pt idx="4">
                  <c:v>Richest</c:v>
                </c:pt>
              </c:strCache>
            </c:strRef>
          </c:cat>
          <c:val>
            <c:numRef>
              <c:f>MICS15!$H$224:$L$224</c:f>
              <c:numCache>
                <c:formatCode>###0.0</c:formatCode>
                <c:ptCount val="5"/>
                <c:pt idx="0">
                  <c:v>15.989770168501874</c:v>
                </c:pt>
                <c:pt idx="1">
                  <c:v>17.832241412643143</c:v>
                </c:pt>
                <c:pt idx="2">
                  <c:v>13.408855561619944</c:v>
                </c:pt>
                <c:pt idx="3">
                  <c:v>14.292445543774623</c:v>
                </c:pt>
                <c:pt idx="4">
                  <c:v>8.1116976463677961</c:v>
                </c:pt>
              </c:numCache>
            </c:numRef>
          </c:val>
          <c:extLst>
            <c:ext xmlns:c16="http://schemas.microsoft.com/office/drawing/2014/chart" uri="{C3380CC4-5D6E-409C-BE32-E72D297353CC}">
              <c16:uniqueId val="{00000002-EDCF-4705-A055-EB958EEE518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MICS15!$C$124:$G$124</c:f>
              <c:numCache>
                <c:formatCode>###0.0</c:formatCode>
                <c:ptCount val="5"/>
                <c:pt idx="0">
                  <c:v>2.6680842595585603</c:v>
                </c:pt>
                <c:pt idx="1">
                  <c:v>13.896703597525365</c:v>
                </c:pt>
                <c:pt idx="2">
                  <c:v>14.688545582451651</c:v>
                </c:pt>
                <c:pt idx="3">
                  <c:v>25.894006887517712</c:v>
                </c:pt>
                <c:pt idx="4">
                  <c:v>60.881336875807868</c:v>
                </c:pt>
              </c:numCache>
            </c:numRef>
          </c:val>
          <c:extLst>
            <c:ext xmlns:c16="http://schemas.microsoft.com/office/drawing/2014/chart" uri="{C3380CC4-5D6E-409C-BE32-E72D297353CC}">
              <c16:uniqueId val="{00000000-5339-4917-BA64-B218064C7142}"/>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MICS15!$C$125:$G$125</c:f>
              <c:numCache>
                <c:formatCode>###0.0</c:formatCode>
                <c:ptCount val="5"/>
                <c:pt idx="0">
                  <c:v>2.6492272849315124</c:v>
                </c:pt>
                <c:pt idx="1">
                  <c:v>22.698549546996759</c:v>
                </c:pt>
                <c:pt idx="2">
                  <c:v>50.034742730250123</c:v>
                </c:pt>
                <c:pt idx="3">
                  <c:v>57.085056779070356</c:v>
                </c:pt>
                <c:pt idx="4">
                  <c:v>31.054008489782692</c:v>
                </c:pt>
              </c:numCache>
            </c:numRef>
          </c:val>
          <c:extLst>
            <c:ext xmlns:c16="http://schemas.microsoft.com/office/drawing/2014/chart" uri="{C3380CC4-5D6E-409C-BE32-E72D297353CC}">
              <c16:uniqueId val="{00000001-5339-4917-BA64-B218064C7142}"/>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MICS15!$C$126:$G$126</c:f>
              <c:numCache>
                <c:formatCode>###0.0</c:formatCode>
                <c:ptCount val="5"/>
                <c:pt idx="0">
                  <c:v>62.370516933919163</c:v>
                </c:pt>
                <c:pt idx="1">
                  <c:v>54.581104833222568</c:v>
                </c:pt>
                <c:pt idx="2">
                  <c:v>33.038419757261913</c:v>
                </c:pt>
                <c:pt idx="3">
                  <c:v>16.802303411750835</c:v>
                </c:pt>
                <c:pt idx="4">
                  <c:v>7.4988387763946118</c:v>
                </c:pt>
              </c:numCache>
            </c:numRef>
          </c:val>
          <c:extLst>
            <c:ext xmlns:c16="http://schemas.microsoft.com/office/drawing/2014/chart" uri="{C3380CC4-5D6E-409C-BE32-E72D297353CC}">
              <c16:uniqueId val="{00000002-5339-4917-BA64-B218064C7142}"/>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MICS15!$C$121:$G$121</c:f>
              <c:strCache>
                <c:ptCount val="5"/>
                <c:pt idx="0">
                  <c:v>Poorest</c:v>
                </c:pt>
                <c:pt idx="1">
                  <c:v>Poor</c:v>
                </c:pt>
                <c:pt idx="2">
                  <c:v>Middle</c:v>
                </c:pt>
                <c:pt idx="3">
                  <c:v>Rich</c:v>
                </c:pt>
                <c:pt idx="4">
                  <c:v>Richest</c:v>
                </c:pt>
              </c:strCache>
            </c:strRef>
          </c:cat>
          <c:val>
            <c:numRef>
              <c:f>MICS15!$C$127:$G$127</c:f>
              <c:numCache>
                <c:formatCode>###0.0</c:formatCode>
                <c:ptCount val="5"/>
                <c:pt idx="0">
                  <c:v>32.312171521590798</c:v>
                </c:pt>
                <c:pt idx="1">
                  <c:v>8.823642022255509</c:v>
                </c:pt>
                <c:pt idx="2">
                  <c:v>2.2382919300363264</c:v>
                </c:pt>
                <c:pt idx="3">
                  <c:v>0.21863292166094223</c:v>
                </c:pt>
                <c:pt idx="4">
                  <c:v>0.56581585801483403</c:v>
                </c:pt>
              </c:numCache>
            </c:numRef>
          </c:val>
          <c:extLst>
            <c:ext xmlns:c16="http://schemas.microsoft.com/office/drawing/2014/chart" uri="{C3380CC4-5D6E-409C-BE32-E72D297353CC}">
              <c16:uniqueId val="{00000003-5339-4917-BA64-B218064C7142}"/>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MICS15!$M$124:$Q$124</c:f>
              <c:numCache>
                <c:formatCode>###0.0</c:formatCode>
                <c:ptCount val="5"/>
                <c:pt idx="0">
                  <c:v>0.91819145446594819</c:v>
                </c:pt>
                <c:pt idx="1">
                  <c:v>2.8281161357147875</c:v>
                </c:pt>
                <c:pt idx="2">
                  <c:v>3.8500365029785613</c:v>
                </c:pt>
                <c:pt idx="3">
                  <c:v>9.6985862703358059</c:v>
                </c:pt>
                <c:pt idx="4">
                  <c:v>19.663171679433621</c:v>
                </c:pt>
              </c:numCache>
            </c:numRef>
          </c:val>
          <c:extLst>
            <c:ext xmlns:c16="http://schemas.microsoft.com/office/drawing/2014/chart" uri="{C3380CC4-5D6E-409C-BE32-E72D297353CC}">
              <c16:uniqueId val="{00000000-9B4E-49F4-9B20-AC2E2224E11D}"/>
            </c:ext>
          </c:extLst>
        </c:ser>
        <c:ser>
          <c:idx val="1"/>
          <c:order val="1"/>
          <c:tx>
            <c:strRef>
              <c:f>MICS15!$B$125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MICS15!$M$125:$Q$125</c:f>
              <c:numCache>
                <c:formatCode>###0.0</c:formatCode>
                <c:ptCount val="5"/>
                <c:pt idx="0">
                  <c:v>0.83334186262346144</c:v>
                </c:pt>
                <c:pt idx="1">
                  <c:v>2.9425473603497885</c:v>
                </c:pt>
                <c:pt idx="2">
                  <c:v>4.1688946932895634</c:v>
                </c:pt>
                <c:pt idx="3">
                  <c:v>7.9603876256684316</c:v>
                </c:pt>
                <c:pt idx="4">
                  <c:v>24.17724852554727</c:v>
                </c:pt>
              </c:numCache>
            </c:numRef>
          </c:val>
          <c:extLst>
            <c:ext xmlns:c16="http://schemas.microsoft.com/office/drawing/2014/chart" uri="{C3380CC4-5D6E-409C-BE32-E72D297353CC}">
              <c16:uniqueId val="{00000001-9B4E-49F4-9B20-AC2E2224E11D}"/>
            </c:ext>
          </c:extLst>
        </c:ser>
        <c:ser>
          <c:idx val="2"/>
          <c:order val="2"/>
          <c:tx>
            <c:strRef>
              <c:f>MICS15!$B$126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MICS15!$M$126:$Q$126</c:f>
              <c:numCache>
                <c:formatCode>###0.0</c:formatCode>
                <c:ptCount val="5"/>
                <c:pt idx="0">
                  <c:v>51.572855901385218</c:v>
                </c:pt>
                <c:pt idx="1">
                  <c:v>64.244501009406193</c:v>
                </c:pt>
                <c:pt idx="2">
                  <c:v>70.41218155243125</c:v>
                </c:pt>
                <c:pt idx="3">
                  <c:v>68.12526892008708</c:v>
                </c:pt>
                <c:pt idx="4">
                  <c:v>51.434968763175767</c:v>
                </c:pt>
              </c:numCache>
            </c:numRef>
          </c:val>
          <c:extLst>
            <c:ext xmlns:c16="http://schemas.microsoft.com/office/drawing/2014/chart" uri="{C3380CC4-5D6E-409C-BE32-E72D297353CC}">
              <c16:uniqueId val="{00000002-9B4E-49F4-9B20-AC2E2224E11D}"/>
            </c:ext>
          </c:extLst>
        </c:ser>
        <c:ser>
          <c:idx val="3"/>
          <c:order val="3"/>
          <c:tx>
            <c:strRef>
              <c:f>MICS15!$B$127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MICS15!$M$121:$Q$121</c:f>
              <c:strCache>
                <c:ptCount val="5"/>
                <c:pt idx="0">
                  <c:v>Poorest</c:v>
                </c:pt>
                <c:pt idx="1">
                  <c:v>Poor</c:v>
                </c:pt>
                <c:pt idx="2">
                  <c:v>Middle</c:v>
                </c:pt>
                <c:pt idx="3">
                  <c:v>Rich</c:v>
                </c:pt>
                <c:pt idx="4">
                  <c:v>Richest</c:v>
                </c:pt>
              </c:strCache>
            </c:strRef>
          </c:cat>
          <c:val>
            <c:numRef>
              <c:f>MICS15!$M$127:$Q$127</c:f>
              <c:numCache>
                <c:formatCode>###0.0</c:formatCode>
                <c:ptCount val="5"/>
                <c:pt idx="0">
                  <c:v>46.675610781525208</c:v>
                </c:pt>
                <c:pt idx="1">
                  <c:v>29.98483549452915</c:v>
                </c:pt>
                <c:pt idx="2">
                  <c:v>21.568887251300595</c:v>
                </c:pt>
                <c:pt idx="3">
                  <c:v>14.215757183908833</c:v>
                </c:pt>
                <c:pt idx="4">
                  <c:v>4.7246110318431036</c:v>
                </c:pt>
              </c:numCache>
            </c:numRef>
          </c:val>
          <c:extLst>
            <c:ext xmlns:c16="http://schemas.microsoft.com/office/drawing/2014/chart" uri="{C3380CC4-5D6E-409C-BE32-E72D297353CC}">
              <c16:uniqueId val="{00000003-9B4E-49F4-9B20-AC2E2224E11D}"/>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108.xml" Type="http://schemas.openxmlformats.org/officeDocument/2006/relationships/chart" Id="rId12"/><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7.xml" Type="http://schemas.openxmlformats.org/officeDocument/2006/relationships/chart" Id="rId11"/><Relationship Target="../charts/chart101.xml" Type="http://schemas.openxmlformats.org/officeDocument/2006/relationships/chart" Id="rId5"/><Relationship Target="../charts/chart106.xml" Type="http://schemas.openxmlformats.org/officeDocument/2006/relationships/chart" Id="rId10"/><Relationship Target="../charts/chart100.xml" Type="http://schemas.openxmlformats.org/officeDocument/2006/relationships/chart" Id="rId4"/><Relationship Target="../charts/chart105.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drawing9.xml.rels><?xml version="1.0" encoding="UTF-8"?><Relationships xmlns="http://schemas.openxmlformats.org/package/2006/relationships"><Relationship Target="../charts/chart140.xml" Type="http://schemas.openxmlformats.org/officeDocument/2006/relationships/chart" Id="rId8"/><Relationship Target="../charts/chart135.xml" Type="http://schemas.openxmlformats.org/officeDocument/2006/relationships/chart" Id="rId3"/><Relationship Target="../charts/chart139.xml" Type="http://schemas.openxmlformats.org/officeDocument/2006/relationships/chart" Id="rId7"/><Relationship Target="../charts/chart144.xml" Type="http://schemas.openxmlformats.org/officeDocument/2006/relationships/chart" Id="rId12"/><Relationship Target="../charts/chart134.xml" Type="http://schemas.openxmlformats.org/officeDocument/2006/relationships/chart" Id="rId2"/><Relationship Target="../charts/chart133.xml" Type="http://schemas.openxmlformats.org/officeDocument/2006/relationships/chart" Id="rId1"/><Relationship Target="../charts/chart138.xml" Type="http://schemas.openxmlformats.org/officeDocument/2006/relationships/chart" Id="rId6"/><Relationship Target="../charts/chart143.xml" Type="http://schemas.openxmlformats.org/officeDocument/2006/relationships/chart" Id="rId11"/><Relationship Target="../charts/chart137.xml" Type="http://schemas.openxmlformats.org/officeDocument/2006/relationships/chart" Id="rId5"/><Relationship Target="../charts/chart142.xml" Type="http://schemas.openxmlformats.org/officeDocument/2006/relationships/chart" Id="rId10"/><Relationship Target="../charts/chart136.xml" Type="http://schemas.openxmlformats.org/officeDocument/2006/relationships/chart" Id="rId4"/><Relationship Target="../charts/chart141.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4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14663" y="42914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400-000014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14663" y="42914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42914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42914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7" name="Graphique W2">
          <a:extLst>
            <a:ext xmlns:a16="http://schemas.microsoft.com/office/drawing/2014/main"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8" name="Graphique S2">
          <a:extLst>
            <a:ext xmlns:a16="http://schemas.microsoft.com/office/drawing/2014/main"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9" name="Graphique H2">
          <a:extLst>
            <a:ext xmlns:a16="http://schemas.microsoft.com/office/drawing/2014/main"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2" name="B_Com1" hidden="1">
              <a:extLst>
                <a:ext uri="{63B3BB69-23CF-44E3-9099-C40C66FF867C}">
                  <a14:compatExt spid="_x0000_s252942"/>
                </a:ext>
                <a:ext uri="{FF2B5EF4-FFF2-40B4-BE49-F238E27FC236}">
                  <a16:creationId xmlns:a16="http://schemas.microsoft.com/office/drawing/2014/main" id="{00000000-0008-0000-0400-00000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3" name="B_San1" hidden="1">
              <a:extLst>
                <a:ext uri="{63B3BB69-23CF-44E3-9099-C40C66FF867C}">
                  <a14:compatExt spid="_x0000_s252943"/>
                </a:ext>
                <a:ext uri="{FF2B5EF4-FFF2-40B4-BE49-F238E27FC236}">
                  <a16:creationId xmlns:a16="http://schemas.microsoft.com/office/drawing/2014/main" id="{00000000-0008-0000-0400-00000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4" name="B_Hyg1" hidden="1">
              <a:extLst>
                <a:ext uri="{63B3BB69-23CF-44E3-9099-C40C66FF867C}">
                  <a14:compatExt spid="_x0000_s252944"/>
                </a:ext>
                <a:ext uri="{FF2B5EF4-FFF2-40B4-BE49-F238E27FC236}">
                  <a16:creationId xmlns:a16="http://schemas.microsoft.com/office/drawing/2014/main" id="{00000000-0008-0000-0400-00001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47" name="B_Com2"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48" name="B_Hyg2"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49" name="B_Wat2"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2" name="B_Wat3"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3" name="B_San3"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4" name="B_Com3"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400</xdr:row>
          <xdr:rowOff>47625</xdr:rowOff>
        </xdr:to>
        <xdr:sp macro="" textlink="">
          <xdr:nvSpPr>
            <xdr:cNvPr id="252957" name="B_Matrix"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58" name="Button 30"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6" name="Button 38" descr="   Go to MHH  "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3" name="Button 55" descr="   Go to MHH  "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6" name="Button 58"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702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2991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702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702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2991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2991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2991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171450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29</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169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169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1695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171450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700-000002000000}"/>
            </a:ext>
          </a:extLst>
        </xdr:cNvPr>
        <xdr:cNvSpPr/>
      </xdr:nvSpPr>
      <xdr:spPr>
        <a:xfrm>
          <a:off x="9496425" y="224599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19048</xdr:colOff>
      <xdr:row>107</xdr:row>
      <xdr:rowOff>3301</xdr:rowOff>
    </xdr:from>
    <xdr:to>
      <xdr:col>29</xdr:col>
      <xdr:colOff>19048</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51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700-000013000000}"/>
            </a:ext>
          </a:extLst>
        </xdr:cNvPr>
        <xdr:cNvSpPr/>
      </xdr:nvSpPr>
      <xdr:spPr>
        <a:xfrm>
          <a:off x="876300" y="224599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700-000014000000}"/>
            </a:ext>
          </a:extLst>
        </xdr:cNvPr>
        <xdr:cNvSpPr/>
      </xdr:nvSpPr>
      <xdr:spPr>
        <a:xfrm>
          <a:off x="2205038" y="224599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700-000015000000}"/>
            </a:ext>
          </a:extLst>
        </xdr:cNvPr>
        <xdr:cNvSpPr/>
      </xdr:nvSpPr>
      <xdr:spPr>
        <a:xfrm>
          <a:off x="942975" y="436816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700-000016000000}"/>
            </a:ext>
          </a:extLst>
        </xdr:cNvPr>
        <xdr:cNvSpPr/>
      </xdr:nvSpPr>
      <xdr:spPr>
        <a:xfrm>
          <a:off x="2205038" y="436816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51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51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51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700-00001F000000}"/>
            </a:ext>
          </a:extLst>
        </xdr:cNvPr>
        <xdr:cNvSpPr/>
      </xdr:nvSpPr>
      <xdr:spPr>
        <a:xfrm>
          <a:off x="2357438" y="815482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700-000023000000}"/>
            </a:ext>
          </a:extLst>
        </xdr:cNvPr>
        <xdr:cNvSpPr/>
      </xdr:nvSpPr>
      <xdr:spPr>
        <a:xfrm>
          <a:off x="9429750" y="436816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700-000024000000}"/>
            </a:ext>
          </a:extLst>
        </xdr:cNvPr>
        <xdr:cNvSpPr/>
      </xdr:nvSpPr>
      <xdr:spPr>
        <a:xfrm>
          <a:off x="4533900" y="224599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700-000025000000}"/>
            </a:ext>
          </a:extLst>
        </xdr:cNvPr>
        <xdr:cNvSpPr/>
      </xdr:nvSpPr>
      <xdr:spPr>
        <a:xfrm>
          <a:off x="4533900" y="436816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700-000026000000}"/>
            </a:ext>
          </a:extLst>
        </xdr:cNvPr>
        <xdr:cNvSpPr/>
      </xdr:nvSpPr>
      <xdr:spPr>
        <a:xfrm>
          <a:off x="16073438" y="224599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700-000027000000}"/>
            </a:ext>
          </a:extLst>
        </xdr:cNvPr>
        <xdr:cNvSpPr/>
      </xdr:nvSpPr>
      <xdr:spPr>
        <a:xfrm>
          <a:off x="16054388" y="436816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700-00003A000000}"/>
            </a:ext>
          </a:extLst>
        </xdr:cNvPr>
        <xdr:cNvSpPr/>
      </xdr:nvSpPr>
      <xdr:spPr>
        <a:xfrm>
          <a:off x="2357438" y="815482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399</xdr:row>
          <xdr:rowOff>238125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8049" name="B_Com2" hidden="1">
              <a:extLst>
                <a:ext uri="{63B3BB69-23CF-44E3-9099-C40C66FF867C}">
                  <a14:compatExt spid="_x0000_s258049"/>
                </a:ext>
                <a:ext uri="{FF2B5EF4-FFF2-40B4-BE49-F238E27FC236}">
                  <a16:creationId xmlns:a16="http://schemas.microsoft.com/office/drawing/2014/main" id="{00000000-0008-0000-0800-00000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8050" name="B_Com1" hidden="1">
              <a:extLst>
                <a:ext uri="{63B3BB69-23CF-44E3-9099-C40C66FF867C}">
                  <a14:compatExt spid="_x0000_s258050"/>
                </a:ext>
                <a:ext uri="{FF2B5EF4-FFF2-40B4-BE49-F238E27FC236}">
                  <a16:creationId xmlns:a16="http://schemas.microsoft.com/office/drawing/2014/main" id="{00000000-0008-0000-0800-00000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29</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8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8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8051" name="B_San1" hidden="1">
              <a:extLst>
                <a:ext uri="{63B3BB69-23CF-44E3-9099-C40C66FF867C}">
                  <a14:compatExt spid="_x0000_s258051"/>
                </a:ext>
                <a:ext uri="{FF2B5EF4-FFF2-40B4-BE49-F238E27FC236}">
                  <a16:creationId xmlns:a16="http://schemas.microsoft.com/office/drawing/2014/main" id="{00000000-0008-0000-0800-00000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8052" name="B_Hyg1" hidden="1">
              <a:extLst>
                <a:ext uri="{63B3BB69-23CF-44E3-9099-C40C66FF867C}">
                  <a14:compatExt spid="_x0000_s258052"/>
                </a:ext>
                <a:ext uri="{FF2B5EF4-FFF2-40B4-BE49-F238E27FC236}">
                  <a16:creationId xmlns:a16="http://schemas.microsoft.com/office/drawing/2014/main" id="{00000000-0008-0000-0800-00000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8053" name="B_Hyg2" hidden="1">
              <a:extLst>
                <a:ext uri="{63B3BB69-23CF-44E3-9099-C40C66FF867C}">
                  <a14:compatExt spid="_x0000_s258053"/>
                </a:ext>
                <a:ext uri="{FF2B5EF4-FFF2-40B4-BE49-F238E27FC236}">
                  <a16:creationId xmlns:a16="http://schemas.microsoft.com/office/drawing/2014/main" id="{00000000-0008-0000-0800-00000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8054" name="B_Wat2" hidden="1">
              <a:extLst>
                <a:ext uri="{63B3BB69-23CF-44E3-9099-C40C66FF867C}">
                  <a14:compatExt spid="_x0000_s258054"/>
                </a:ext>
                <a:ext uri="{FF2B5EF4-FFF2-40B4-BE49-F238E27FC236}">
                  <a16:creationId xmlns:a16="http://schemas.microsoft.com/office/drawing/2014/main" id="{00000000-0008-0000-0800-00000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8055" name="B_Wat3" hidden="1">
              <a:extLst>
                <a:ext uri="{63B3BB69-23CF-44E3-9099-C40C66FF867C}">
                  <a14:compatExt spid="_x0000_s258055"/>
                </a:ext>
                <a:ext uri="{FF2B5EF4-FFF2-40B4-BE49-F238E27FC236}">
                  <a16:creationId xmlns:a16="http://schemas.microsoft.com/office/drawing/2014/main" id="{00000000-0008-0000-0800-00000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8056" name="B_San3" hidden="1">
              <a:extLst>
                <a:ext uri="{63B3BB69-23CF-44E3-9099-C40C66FF867C}">
                  <a14:compatExt spid="_x0000_s258056"/>
                </a:ext>
                <a:ext uri="{FF2B5EF4-FFF2-40B4-BE49-F238E27FC236}">
                  <a16:creationId xmlns:a16="http://schemas.microsoft.com/office/drawing/2014/main" id="{00000000-0008-0000-0800-00000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8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8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8057" name="B_Sub1" hidden="1">
              <a:extLst>
                <a:ext uri="{63B3BB69-23CF-44E3-9099-C40C66FF867C}">
                  <a14:compatExt spid="_x0000_s258057"/>
                </a:ext>
                <a:ext uri="{FF2B5EF4-FFF2-40B4-BE49-F238E27FC236}">
                  <a16:creationId xmlns:a16="http://schemas.microsoft.com/office/drawing/2014/main" id="{00000000-0008-0000-0800-00000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8058" name="B_WQ1" hidden="1">
              <a:extLst>
                <a:ext uri="{63B3BB69-23CF-44E3-9099-C40C66FF867C}">
                  <a14:compatExt spid="_x0000_s258058"/>
                </a:ext>
                <a:ext uri="{FF2B5EF4-FFF2-40B4-BE49-F238E27FC236}">
                  <a16:creationId xmlns:a16="http://schemas.microsoft.com/office/drawing/2014/main" id="{00000000-0008-0000-0800-00000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8059" name="B_Matrix" hidden="1">
              <a:extLst>
                <a:ext uri="{63B3BB69-23CF-44E3-9099-C40C66FF867C}">
                  <a14:compatExt spid="_x0000_s258059"/>
                </a:ext>
                <a:ext uri="{FF2B5EF4-FFF2-40B4-BE49-F238E27FC236}">
                  <a16:creationId xmlns:a16="http://schemas.microsoft.com/office/drawing/2014/main" id="{00000000-0008-0000-0800-00000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8060" name="B_Com3" hidden="1">
              <a:extLst>
                <a:ext uri="{63B3BB69-23CF-44E3-9099-C40C66FF867C}">
                  <a14:compatExt spid="_x0000_s258060"/>
                </a:ext>
                <a:ext uri="{FF2B5EF4-FFF2-40B4-BE49-F238E27FC236}">
                  <a16:creationId xmlns:a16="http://schemas.microsoft.com/office/drawing/2014/main" id="{00000000-0008-0000-0800-00000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8061" name="B_Sub2" hidden="1">
              <a:extLst>
                <a:ext uri="{63B3BB69-23CF-44E3-9099-C40C66FF867C}">
                  <a14:compatExt spid="_x0000_s258061"/>
                </a:ext>
                <a:ext uri="{FF2B5EF4-FFF2-40B4-BE49-F238E27FC236}">
                  <a16:creationId xmlns:a16="http://schemas.microsoft.com/office/drawing/2014/main" id="{00000000-0008-0000-0800-00000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8062" name="B_Sub3" hidden="1">
              <a:extLst>
                <a:ext uri="{63B3BB69-23CF-44E3-9099-C40C66FF867C}">
                  <a14:compatExt spid="_x0000_s258062"/>
                </a:ext>
                <a:ext uri="{FF2B5EF4-FFF2-40B4-BE49-F238E27FC236}">
                  <a16:creationId xmlns:a16="http://schemas.microsoft.com/office/drawing/2014/main" id="{00000000-0008-0000-0800-00000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8063" name="B_WQ2" hidden="1">
              <a:extLst>
                <a:ext uri="{63B3BB69-23CF-44E3-9099-C40C66FF867C}">
                  <a14:compatExt spid="_x0000_s258063"/>
                </a:ext>
                <a:ext uri="{FF2B5EF4-FFF2-40B4-BE49-F238E27FC236}">
                  <a16:creationId xmlns:a16="http://schemas.microsoft.com/office/drawing/2014/main" id="{00000000-0008-0000-0800-00000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8064" name="B_WQ3" hidden="1">
              <a:extLst>
                <a:ext uri="{63B3BB69-23CF-44E3-9099-C40C66FF867C}">
                  <a14:compatExt spid="_x0000_s258064"/>
                </a:ext>
                <a:ext uri="{FF2B5EF4-FFF2-40B4-BE49-F238E27FC236}">
                  <a16:creationId xmlns:a16="http://schemas.microsoft.com/office/drawing/2014/main" id="{00000000-0008-0000-0800-00001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8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8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8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8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8065" name="Button 17" descr="   Go to MHH  " hidden="1">
              <a:extLst>
                <a:ext uri="{63B3BB69-23CF-44E3-9099-C40C66FF867C}">
                  <a14:compatExt spid="_x0000_s258065"/>
                </a:ext>
                <a:ext uri="{FF2B5EF4-FFF2-40B4-BE49-F238E27FC236}">
                  <a16:creationId xmlns:a16="http://schemas.microsoft.com/office/drawing/2014/main" id="{00000000-0008-0000-08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8066" name="Button 18" hidden="1">
              <a:extLst>
                <a:ext uri="{63B3BB69-23CF-44E3-9099-C40C66FF867C}">
                  <a14:compatExt spid="_x0000_s258066"/>
                </a:ext>
                <a:ext uri="{FF2B5EF4-FFF2-40B4-BE49-F238E27FC236}">
                  <a16:creationId xmlns:a16="http://schemas.microsoft.com/office/drawing/2014/main" id="{00000000-0008-0000-08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8067" name="Button 19" hidden="1">
              <a:extLst>
                <a:ext uri="{63B3BB69-23CF-44E3-9099-C40C66FF867C}">
                  <a14:compatExt spid="_x0000_s258067"/>
                </a:ext>
                <a:ext uri="{FF2B5EF4-FFF2-40B4-BE49-F238E27FC236}">
                  <a16:creationId xmlns:a16="http://schemas.microsoft.com/office/drawing/2014/main" id="{00000000-0008-0000-08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8068" name="Button 20" hidden="1">
              <a:extLst>
                <a:ext uri="{63B3BB69-23CF-44E3-9099-C40C66FF867C}">
                  <a14:compatExt spid="_x0000_s258068"/>
                </a:ext>
                <a:ext uri="{FF2B5EF4-FFF2-40B4-BE49-F238E27FC236}">
                  <a16:creationId xmlns:a16="http://schemas.microsoft.com/office/drawing/2014/main" id="{00000000-0008-0000-08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8069" name="Button 21" hidden="1">
              <a:extLst>
                <a:ext uri="{63B3BB69-23CF-44E3-9099-C40C66FF867C}">
                  <a14:compatExt spid="_x0000_s258069"/>
                </a:ext>
                <a:ext uri="{FF2B5EF4-FFF2-40B4-BE49-F238E27FC236}">
                  <a16:creationId xmlns:a16="http://schemas.microsoft.com/office/drawing/2014/main" id="{00000000-0008-0000-08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8070" name="Button 22" descr="   Go to MHH  " hidden="1">
              <a:extLst>
                <a:ext uri="{63B3BB69-23CF-44E3-9099-C40C66FF867C}">
                  <a14:compatExt spid="_x0000_s258070"/>
                </a:ext>
                <a:ext uri="{FF2B5EF4-FFF2-40B4-BE49-F238E27FC236}">
                  <a16:creationId xmlns:a16="http://schemas.microsoft.com/office/drawing/2014/main" id="{00000000-0008-0000-08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8071" name="Button 23" descr="   Go to MHH  " hidden="1">
              <a:extLst>
                <a:ext uri="{63B3BB69-23CF-44E3-9099-C40C66FF867C}">
                  <a14:compatExt spid="_x0000_s258071"/>
                </a:ext>
                <a:ext uri="{FF2B5EF4-FFF2-40B4-BE49-F238E27FC236}">
                  <a16:creationId xmlns:a16="http://schemas.microsoft.com/office/drawing/2014/main" id="{00000000-0008-0000-08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8072" name="Button 24" hidden="1">
              <a:extLst>
                <a:ext uri="{63B3BB69-23CF-44E3-9099-C40C66FF867C}">
                  <a14:compatExt spid="_x0000_s258072"/>
                </a:ext>
                <a:ext uri="{FF2B5EF4-FFF2-40B4-BE49-F238E27FC236}">
                  <a16:creationId xmlns:a16="http://schemas.microsoft.com/office/drawing/2014/main" id="{00000000-0008-0000-08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8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8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8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8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8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8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8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8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8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8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8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8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8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8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8073" name="Button 25" hidden="1">
              <a:extLst>
                <a:ext uri="{63B3BB69-23CF-44E3-9099-C40C66FF867C}">
                  <a14:compatExt spid="_x0000_s258073"/>
                </a:ext>
                <a:ext uri="{FF2B5EF4-FFF2-40B4-BE49-F238E27FC236}">
                  <a16:creationId xmlns:a16="http://schemas.microsoft.com/office/drawing/2014/main" id="{00000000-0008-0000-08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8074" name="Button 26" hidden="1">
              <a:extLst>
                <a:ext uri="{63B3BB69-23CF-44E3-9099-C40C66FF867C}">
                  <a14:compatExt spid="_x0000_s258074"/>
                </a:ext>
                <a:ext uri="{FF2B5EF4-FFF2-40B4-BE49-F238E27FC236}">
                  <a16:creationId xmlns:a16="http://schemas.microsoft.com/office/drawing/2014/main" id="{00000000-0008-0000-08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8075" name="Button 27" hidden="1">
              <a:extLst>
                <a:ext uri="{63B3BB69-23CF-44E3-9099-C40C66FF867C}">
                  <a14:compatExt spid="_x0000_s258075"/>
                </a:ext>
                <a:ext uri="{FF2B5EF4-FFF2-40B4-BE49-F238E27FC236}">
                  <a16:creationId xmlns:a16="http://schemas.microsoft.com/office/drawing/2014/main" id="{00000000-0008-0000-08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8076" name="Button 28" hidden="1">
              <a:extLst>
                <a:ext uri="{63B3BB69-23CF-44E3-9099-C40C66FF867C}">
                  <a14:compatExt spid="_x0000_s258076"/>
                </a:ext>
                <a:ext uri="{FF2B5EF4-FFF2-40B4-BE49-F238E27FC236}">
                  <a16:creationId xmlns:a16="http://schemas.microsoft.com/office/drawing/2014/main" id="{00000000-0008-0000-08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8077" name="Button 29" hidden="1">
              <a:extLst>
                <a:ext uri="{63B3BB69-23CF-44E3-9099-C40C66FF867C}">
                  <a14:compatExt spid="_x0000_s258077"/>
                </a:ext>
                <a:ext uri="{FF2B5EF4-FFF2-40B4-BE49-F238E27FC236}">
                  <a16:creationId xmlns:a16="http://schemas.microsoft.com/office/drawing/2014/main" id="{00000000-0008-0000-08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8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8078" name="Button 30" hidden="1">
              <a:extLst>
                <a:ext uri="{63B3BB69-23CF-44E3-9099-C40C66FF867C}">
                  <a14:compatExt spid="_x0000_s258078"/>
                </a:ext>
                <a:ext uri="{FF2B5EF4-FFF2-40B4-BE49-F238E27FC236}">
                  <a16:creationId xmlns:a16="http://schemas.microsoft.com/office/drawing/2014/main" id="{00000000-0008-0000-08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8079" name="Button 31" hidden="1">
              <a:extLst>
                <a:ext uri="{63B3BB69-23CF-44E3-9099-C40C66FF867C}">
                  <a14:compatExt spid="_x0000_s258079"/>
                </a:ext>
                <a:ext uri="{FF2B5EF4-FFF2-40B4-BE49-F238E27FC236}">
                  <a16:creationId xmlns:a16="http://schemas.microsoft.com/office/drawing/2014/main" id="{00000000-0008-0000-08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0" name="Button 32" hidden="1">
              <a:extLst>
                <a:ext uri="{63B3BB69-23CF-44E3-9099-C40C66FF867C}">
                  <a14:compatExt spid="_x0000_s258080"/>
                </a:ext>
                <a:ext uri="{FF2B5EF4-FFF2-40B4-BE49-F238E27FC236}">
                  <a16:creationId xmlns:a16="http://schemas.microsoft.com/office/drawing/2014/main" id="{00000000-0008-0000-0800-00002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800-00002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800-000022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800-00002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8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800-000025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800-00002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8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8" name="Button 40" descr="   Go to MHH  " hidden="1">
              <a:extLst>
                <a:ext uri="{63B3BB69-23CF-44E3-9099-C40C66FF867C}">
                  <a14:compatExt spid="_x0000_s258088"/>
                </a:ext>
                <a:ext uri="{FF2B5EF4-FFF2-40B4-BE49-F238E27FC236}">
                  <a16:creationId xmlns:a16="http://schemas.microsoft.com/office/drawing/2014/main" id="{00000000-0008-0000-08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89" name="Button 41" hidden="1">
              <a:extLst>
                <a:ext uri="{63B3BB69-23CF-44E3-9099-C40C66FF867C}">
                  <a14:compatExt spid="_x0000_s258089"/>
                </a:ext>
                <a:ext uri="{FF2B5EF4-FFF2-40B4-BE49-F238E27FC236}">
                  <a16:creationId xmlns:a16="http://schemas.microsoft.com/office/drawing/2014/main" id="{00000000-0008-0000-08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8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1" name="Button 43" descr="   Go to MHH  " hidden="1">
              <a:extLst>
                <a:ext uri="{63B3BB69-23CF-44E3-9099-C40C66FF867C}">
                  <a14:compatExt spid="_x0000_s258091"/>
                </a:ext>
                <a:ext uri="{FF2B5EF4-FFF2-40B4-BE49-F238E27FC236}">
                  <a16:creationId xmlns:a16="http://schemas.microsoft.com/office/drawing/2014/main" id="{00000000-0008-0000-08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8092" name="Button 44" hidden="1">
              <a:extLst>
                <a:ext uri="{63B3BB69-23CF-44E3-9099-C40C66FF867C}">
                  <a14:compatExt spid="_x0000_s258092"/>
                </a:ext>
                <a:ext uri="{FF2B5EF4-FFF2-40B4-BE49-F238E27FC236}">
                  <a16:creationId xmlns:a16="http://schemas.microsoft.com/office/drawing/2014/main" id="{00000000-0008-0000-08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8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8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8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8096" name="Button 48" hidden="1">
              <a:extLst>
                <a:ext uri="{63B3BB69-23CF-44E3-9099-C40C66FF867C}">
                  <a14:compatExt spid="_x0000_s258096"/>
                </a:ext>
                <a:ext uri="{FF2B5EF4-FFF2-40B4-BE49-F238E27FC236}">
                  <a16:creationId xmlns:a16="http://schemas.microsoft.com/office/drawing/2014/main" id="{00000000-0008-0000-08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8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8098" name="Button 50" descr="   Go to MHH  " hidden="1">
              <a:extLst>
                <a:ext uri="{63B3BB69-23CF-44E3-9099-C40C66FF867C}">
                  <a14:compatExt spid="_x0000_s258098"/>
                </a:ext>
                <a:ext uri="{FF2B5EF4-FFF2-40B4-BE49-F238E27FC236}">
                  <a16:creationId xmlns:a16="http://schemas.microsoft.com/office/drawing/2014/main" id="{00000000-0008-0000-08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8099" name="Button 51" hidden="1">
              <a:extLst>
                <a:ext uri="{63B3BB69-23CF-44E3-9099-C40C66FF867C}">
                  <a14:compatExt spid="_x0000_s258099"/>
                </a:ext>
                <a:ext uri="{FF2B5EF4-FFF2-40B4-BE49-F238E27FC236}">
                  <a16:creationId xmlns:a16="http://schemas.microsoft.com/office/drawing/2014/main" id="{00000000-0008-0000-08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8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8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8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103" name="Button 55" descr="   Go to MHH  " hidden="1">
              <a:extLst>
                <a:ext uri="{63B3BB69-23CF-44E3-9099-C40C66FF867C}">
                  <a14:compatExt spid="_x0000_s258103"/>
                </a:ext>
                <a:ext uri="{FF2B5EF4-FFF2-40B4-BE49-F238E27FC236}">
                  <a16:creationId xmlns:a16="http://schemas.microsoft.com/office/drawing/2014/main" id="{00000000-0008-0000-08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8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8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8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8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8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8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8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800-00003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800-00004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13" name="Button 65" descr="   Go to MHH  " hidden="1">
              <a:extLst>
                <a:ext uri="{63B3BB69-23CF-44E3-9099-C40C66FF867C}">
                  <a14:compatExt spid="_x0000_s258113"/>
                </a:ext>
                <a:ext uri="{FF2B5EF4-FFF2-40B4-BE49-F238E27FC236}">
                  <a16:creationId xmlns:a16="http://schemas.microsoft.com/office/drawing/2014/main" id="{00000000-0008-0000-0800-00004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8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8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16" name="Button 68" hidden="1">
              <a:extLst>
                <a:ext uri="{63B3BB69-23CF-44E3-9099-C40C66FF867C}">
                  <a14:compatExt spid="_x0000_s258116"/>
                </a:ext>
                <a:ext uri="{FF2B5EF4-FFF2-40B4-BE49-F238E27FC236}">
                  <a16:creationId xmlns:a16="http://schemas.microsoft.com/office/drawing/2014/main" id="{00000000-0008-0000-0800-00004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7" name="Button 69" hidden="1">
              <a:extLst>
                <a:ext uri="{63B3BB69-23CF-44E3-9099-C40C66FF867C}">
                  <a14:compatExt spid="_x0000_s258117"/>
                </a:ext>
                <a:ext uri="{FF2B5EF4-FFF2-40B4-BE49-F238E27FC236}">
                  <a16:creationId xmlns:a16="http://schemas.microsoft.com/office/drawing/2014/main" id="{00000000-0008-0000-0800-00004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8" name="Button 70" hidden="1">
              <a:extLst>
                <a:ext uri="{63B3BB69-23CF-44E3-9099-C40C66FF867C}">
                  <a14:compatExt spid="_x0000_s258118"/>
                </a:ext>
                <a:ext uri="{FF2B5EF4-FFF2-40B4-BE49-F238E27FC236}">
                  <a16:creationId xmlns:a16="http://schemas.microsoft.com/office/drawing/2014/main" id="{00000000-0008-0000-0800-00004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9" name="Button 71" hidden="1">
              <a:extLst>
                <a:ext uri="{63B3BB69-23CF-44E3-9099-C40C66FF867C}">
                  <a14:compatExt spid="_x0000_s258119"/>
                </a:ext>
                <a:ext uri="{FF2B5EF4-FFF2-40B4-BE49-F238E27FC236}">
                  <a16:creationId xmlns:a16="http://schemas.microsoft.com/office/drawing/2014/main" id="{00000000-0008-0000-0800-000047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20" name="Button 72" hidden="1">
              <a:extLst>
                <a:ext uri="{63B3BB69-23CF-44E3-9099-C40C66FF867C}">
                  <a14:compatExt spid="_x0000_s258120"/>
                </a:ext>
                <a:ext uri="{FF2B5EF4-FFF2-40B4-BE49-F238E27FC236}">
                  <a16:creationId xmlns:a16="http://schemas.microsoft.com/office/drawing/2014/main" id="{00000000-0008-0000-0800-000048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21" name="Button 73" hidden="1">
              <a:extLst>
                <a:ext uri="{63B3BB69-23CF-44E3-9099-C40C66FF867C}">
                  <a14:compatExt spid="_x0000_s258121"/>
                </a:ext>
                <a:ext uri="{FF2B5EF4-FFF2-40B4-BE49-F238E27FC236}">
                  <a16:creationId xmlns:a16="http://schemas.microsoft.com/office/drawing/2014/main" id="{00000000-0008-0000-0800-00004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22" name="Button 74" hidden="1">
              <a:extLst>
                <a:ext uri="{63B3BB69-23CF-44E3-9099-C40C66FF867C}">
                  <a14:compatExt spid="_x0000_s258122"/>
                </a:ext>
                <a:ext uri="{FF2B5EF4-FFF2-40B4-BE49-F238E27FC236}">
                  <a16:creationId xmlns:a16="http://schemas.microsoft.com/office/drawing/2014/main" id="{00000000-0008-0000-0800-00004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8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8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s>
</file>

<file path=xl/worksheets/_rels/sheet6.xml.rels><?xml version="1.0" encoding="UTF-8"?><Relationships xmlns="http://schemas.openxmlformats.org/package/2006/relationships"><Relationship Target="../ctrlProps/ctrlProp83.xml" Type="http://schemas.openxmlformats.org/officeDocument/2006/relationships/ctrlProp" Id="rId13"/><Relationship Target="../ctrlProps/ctrlProp88.xml" Type="http://schemas.openxmlformats.org/officeDocument/2006/relationships/ctrlProp" Id="rId18"/><Relationship Target="../ctrlProps/ctrlProp96.xml" Type="http://schemas.openxmlformats.org/officeDocument/2006/relationships/ctrlProp" Id="rId26"/><Relationship Target="../ctrlProps/ctrlProp109.xml" Type="http://schemas.openxmlformats.org/officeDocument/2006/relationships/ctrlProp" Id="rId39"/><Relationship Target="../drawings/vmlDrawing5.vml" Type="http://schemas.openxmlformats.org/officeDocument/2006/relationships/vmlDrawing" Id="rId3"/><Relationship Target="../ctrlProps/ctrlProp91.xml" Type="http://schemas.openxmlformats.org/officeDocument/2006/relationships/ctrlProp" Id="rId21"/><Relationship Target="../ctrlProps/ctrlProp104.xml" Type="http://schemas.openxmlformats.org/officeDocument/2006/relationships/ctrlProp" Id="rId34"/><Relationship Target="../ctrlProps/ctrlProp112.xml" Type="http://schemas.openxmlformats.org/officeDocument/2006/relationships/ctrlProp" Id="rId42"/><Relationship Target="../ctrlProps/ctrlProp117.xml" Type="http://schemas.openxmlformats.org/officeDocument/2006/relationships/ctrlProp" Id="rId47"/><Relationship Target="../ctrlProps/ctrlProp120.xml" Type="http://schemas.openxmlformats.org/officeDocument/2006/relationships/ctrlProp" Id="rId50"/><Relationship Target="../ctrlProps/ctrlProp77.xml" Type="http://schemas.openxmlformats.org/officeDocument/2006/relationships/ctrlProp" Id="rId7"/><Relationship Target="../ctrlProps/ctrlProp82.xml" Type="http://schemas.openxmlformats.org/officeDocument/2006/relationships/ctrlProp" Id="rId12"/><Relationship Target="../ctrlProps/ctrlProp87.xml" Type="http://schemas.openxmlformats.org/officeDocument/2006/relationships/ctrlProp" Id="rId17"/><Relationship Target="../ctrlProps/ctrlProp95.xml" Type="http://schemas.openxmlformats.org/officeDocument/2006/relationships/ctrlProp" Id="rId25"/><Relationship Target="../ctrlProps/ctrlProp103.xml" Type="http://schemas.openxmlformats.org/officeDocument/2006/relationships/ctrlProp" Id="rId33"/><Relationship Target="../ctrlProps/ctrlProp108.xml" Type="http://schemas.openxmlformats.org/officeDocument/2006/relationships/ctrlProp" Id="rId38"/><Relationship Target="../ctrlProps/ctrlProp116.xml" Type="http://schemas.openxmlformats.org/officeDocument/2006/relationships/ctrlProp" Id="rId46"/><Relationship Target="../drawings/drawing6.xml" Type="http://schemas.openxmlformats.org/officeDocument/2006/relationships/drawing" Id="rId2"/><Relationship Target="../ctrlProps/ctrlProp86.xml" Type="http://schemas.openxmlformats.org/officeDocument/2006/relationships/ctrlProp" Id="rId16"/><Relationship Target="../ctrlProps/ctrlProp90.xml" Type="http://schemas.openxmlformats.org/officeDocument/2006/relationships/ctrlProp" Id="rId20"/><Relationship Target="../ctrlProps/ctrlProp99.xml" Type="http://schemas.openxmlformats.org/officeDocument/2006/relationships/ctrlProp" Id="rId29"/><Relationship Target="../ctrlProps/ctrlProp111.xml" Type="http://schemas.openxmlformats.org/officeDocument/2006/relationships/ctrlProp" Id="rId41"/><Relationship Target="../ctrlProps/ctrlProp124.xml" Type="http://schemas.openxmlformats.org/officeDocument/2006/relationships/ctrlProp" Id="rId54"/><Relationship Target="../printerSettings/printerSettings5.bin" Type="http://schemas.openxmlformats.org/officeDocument/2006/relationships/printerSettings" Id="rId1"/><Relationship Target="../ctrlProps/ctrlProp76.xml" Type="http://schemas.openxmlformats.org/officeDocument/2006/relationships/ctrlProp" Id="rId6"/><Relationship Target="../ctrlProps/ctrlProp81.xml" Type="http://schemas.openxmlformats.org/officeDocument/2006/relationships/ctrlProp" Id="rId11"/><Relationship Target="../ctrlProps/ctrlProp94.xml" Type="http://schemas.openxmlformats.org/officeDocument/2006/relationships/ctrlProp" Id="rId24"/><Relationship Target="../ctrlProps/ctrlProp102.xml" Type="http://schemas.openxmlformats.org/officeDocument/2006/relationships/ctrlProp" Id="rId32"/><Relationship Target="../ctrlProps/ctrlProp107.xml" Type="http://schemas.openxmlformats.org/officeDocument/2006/relationships/ctrlProp" Id="rId37"/><Relationship Target="../ctrlProps/ctrlProp110.xml" Type="http://schemas.openxmlformats.org/officeDocument/2006/relationships/ctrlProp" Id="rId40"/><Relationship Target="../ctrlProps/ctrlProp115.xml" Type="http://schemas.openxmlformats.org/officeDocument/2006/relationships/ctrlProp" Id="rId45"/><Relationship Target="../ctrlProps/ctrlProp123.xml" Type="http://schemas.openxmlformats.org/officeDocument/2006/relationships/ctrlProp" Id="rId53"/><Relationship Target="../ctrlProps/ctrlProp75.xml" Type="http://schemas.openxmlformats.org/officeDocument/2006/relationships/ctrlProp" Id="rId5"/><Relationship Target="../ctrlProps/ctrlProp85.xml" Type="http://schemas.openxmlformats.org/officeDocument/2006/relationships/ctrlProp" Id="rId15"/><Relationship Target="../ctrlProps/ctrlProp93.xml" Type="http://schemas.openxmlformats.org/officeDocument/2006/relationships/ctrlProp" Id="rId23"/><Relationship Target="../ctrlProps/ctrlProp98.xml" Type="http://schemas.openxmlformats.org/officeDocument/2006/relationships/ctrlProp" Id="rId28"/><Relationship Target="../ctrlProps/ctrlProp106.xml" Type="http://schemas.openxmlformats.org/officeDocument/2006/relationships/ctrlProp" Id="rId36"/><Relationship Target="../ctrlProps/ctrlProp119.xml" Type="http://schemas.openxmlformats.org/officeDocument/2006/relationships/ctrlProp" Id="rId49"/><Relationship Target="../ctrlProps/ctrlProp80.xml" Type="http://schemas.openxmlformats.org/officeDocument/2006/relationships/ctrlProp" Id="rId10"/><Relationship Target="../ctrlProps/ctrlProp89.xml" Type="http://schemas.openxmlformats.org/officeDocument/2006/relationships/ctrlProp" Id="rId19"/><Relationship Target="../ctrlProps/ctrlProp101.xml" Type="http://schemas.openxmlformats.org/officeDocument/2006/relationships/ctrlProp" Id="rId31"/><Relationship Target="../ctrlProps/ctrlProp114.xml" Type="http://schemas.openxmlformats.org/officeDocument/2006/relationships/ctrlProp" Id="rId44"/><Relationship Target="../ctrlProps/ctrlProp122.xml" Type="http://schemas.openxmlformats.org/officeDocument/2006/relationships/ctrlProp" Id="rId52"/><Relationship Target="../ctrlProps/ctrlProp74.xml" Type="http://schemas.openxmlformats.org/officeDocument/2006/relationships/ctrlProp" Id="rId4"/><Relationship Target="../ctrlProps/ctrlProp79.xml" Type="http://schemas.openxmlformats.org/officeDocument/2006/relationships/ctrlProp" Id="rId9"/><Relationship Target="../ctrlProps/ctrlProp84.xml" Type="http://schemas.openxmlformats.org/officeDocument/2006/relationships/ctrlProp" Id="rId14"/><Relationship Target="../ctrlProps/ctrlProp92.xml" Type="http://schemas.openxmlformats.org/officeDocument/2006/relationships/ctrlProp" Id="rId22"/><Relationship Target="../ctrlProps/ctrlProp97.xml" Type="http://schemas.openxmlformats.org/officeDocument/2006/relationships/ctrlProp" Id="rId27"/><Relationship Target="../ctrlProps/ctrlProp100.xml" Type="http://schemas.openxmlformats.org/officeDocument/2006/relationships/ctrlProp" Id="rId30"/><Relationship Target="../ctrlProps/ctrlProp105.xml" Type="http://schemas.openxmlformats.org/officeDocument/2006/relationships/ctrlProp" Id="rId35"/><Relationship Target="../ctrlProps/ctrlProp113.xml" Type="http://schemas.openxmlformats.org/officeDocument/2006/relationships/ctrlProp" Id="rId43"/><Relationship Target="../ctrlProps/ctrlProp118.xml" Type="http://schemas.openxmlformats.org/officeDocument/2006/relationships/ctrlProp" Id="rId48"/><Relationship Target="../ctrlProps/ctrlProp78.xml" Type="http://schemas.openxmlformats.org/officeDocument/2006/relationships/ctrlProp" Id="rId8"/><Relationship Target="../ctrlProps/ctrlProp121.xml" Type="http://schemas.openxmlformats.org/officeDocument/2006/relationships/ctrlProp" Id="rId51"/></Relationships>
</file>

<file path=xl/worksheets/_rels/sheet7.xml.rels><?xml version="1.0" encoding="UTF-8"?><Relationships xmlns="http://schemas.openxmlformats.org/package/2006/relationships"><Relationship Target="../ctrlProps/ctrlProp134.xml" Type="http://schemas.openxmlformats.org/officeDocument/2006/relationships/ctrlProp" Id="rId13"/><Relationship Target="../ctrlProps/ctrlProp139.xml" Type="http://schemas.openxmlformats.org/officeDocument/2006/relationships/ctrlProp" Id="rId18"/><Relationship Target="../ctrlProps/ctrlProp147.xml" Type="http://schemas.openxmlformats.org/officeDocument/2006/relationships/ctrlProp" Id="rId26"/><Relationship Target="../ctrlProps/ctrlProp160.xml" Type="http://schemas.openxmlformats.org/officeDocument/2006/relationships/ctrlProp" Id="rId39"/><Relationship Target="../drawings/vmlDrawing6.vml" Type="http://schemas.openxmlformats.org/officeDocument/2006/relationships/vmlDrawing" Id="rId3"/><Relationship Target="../ctrlProps/ctrlProp142.xml" Type="http://schemas.openxmlformats.org/officeDocument/2006/relationships/ctrlProp" Id="rId21"/><Relationship Target="../ctrlProps/ctrlProp155.xml" Type="http://schemas.openxmlformats.org/officeDocument/2006/relationships/ctrlProp" Id="rId34"/><Relationship Target="../ctrlProps/ctrlProp163.xml" Type="http://schemas.openxmlformats.org/officeDocument/2006/relationships/ctrlProp" Id="rId42"/><Relationship Target="../ctrlProps/ctrlProp168.xml" Type="http://schemas.openxmlformats.org/officeDocument/2006/relationships/ctrlProp" Id="rId47"/><Relationship Target="../ctrlProps/ctrlProp171.xml" Type="http://schemas.openxmlformats.org/officeDocument/2006/relationships/ctrlProp" Id="rId50"/><Relationship Target="../ctrlProps/ctrlProp128.xml" Type="http://schemas.openxmlformats.org/officeDocument/2006/relationships/ctrlProp" Id="rId7"/><Relationship Target="../ctrlProps/ctrlProp133.xml" Type="http://schemas.openxmlformats.org/officeDocument/2006/relationships/ctrlProp" Id="rId12"/><Relationship Target="../ctrlProps/ctrlProp138.xml" Type="http://schemas.openxmlformats.org/officeDocument/2006/relationships/ctrlProp" Id="rId17"/><Relationship Target="../ctrlProps/ctrlProp146.xml" Type="http://schemas.openxmlformats.org/officeDocument/2006/relationships/ctrlProp" Id="rId25"/><Relationship Target="../ctrlProps/ctrlProp154.xml" Type="http://schemas.openxmlformats.org/officeDocument/2006/relationships/ctrlProp" Id="rId33"/><Relationship Target="../ctrlProps/ctrlProp159.xml" Type="http://schemas.openxmlformats.org/officeDocument/2006/relationships/ctrlProp" Id="rId38"/><Relationship Target="../ctrlProps/ctrlProp167.xml" Type="http://schemas.openxmlformats.org/officeDocument/2006/relationships/ctrlProp" Id="rId46"/><Relationship Target="../drawings/drawing7.xml" Type="http://schemas.openxmlformats.org/officeDocument/2006/relationships/drawing" Id="rId2"/><Relationship Target="../ctrlProps/ctrlProp137.xml" Type="http://schemas.openxmlformats.org/officeDocument/2006/relationships/ctrlProp" Id="rId16"/><Relationship Target="../ctrlProps/ctrlProp141.xml" Type="http://schemas.openxmlformats.org/officeDocument/2006/relationships/ctrlProp" Id="rId20"/><Relationship Target="../ctrlProps/ctrlProp150.xml" Type="http://schemas.openxmlformats.org/officeDocument/2006/relationships/ctrlProp" Id="rId29"/><Relationship Target="../ctrlProps/ctrlProp162.xml" Type="http://schemas.openxmlformats.org/officeDocument/2006/relationships/ctrlProp" Id="rId41"/><Relationship Target="../ctrlProps/ctrlProp175.xml" Type="http://schemas.openxmlformats.org/officeDocument/2006/relationships/ctrlProp" Id="rId54"/><Relationship Target="../printerSettings/printerSettings6.bin" Type="http://schemas.openxmlformats.org/officeDocument/2006/relationships/printerSettings" Id="rId1"/><Relationship Target="../ctrlProps/ctrlProp127.xml" Type="http://schemas.openxmlformats.org/officeDocument/2006/relationships/ctrlProp" Id="rId6"/><Relationship Target="../ctrlProps/ctrlProp132.xml" Type="http://schemas.openxmlformats.org/officeDocument/2006/relationships/ctrlProp" Id="rId11"/><Relationship Target="../ctrlProps/ctrlProp145.xml" Type="http://schemas.openxmlformats.org/officeDocument/2006/relationships/ctrlProp" Id="rId24"/><Relationship Target="../ctrlProps/ctrlProp153.xml" Type="http://schemas.openxmlformats.org/officeDocument/2006/relationships/ctrlProp" Id="rId32"/><Relationship Target="../ctrlProps/ctrlProp158.xml" Type="http://schemas.openxmlformats.org/officeDocument/2006/relationships/ctrlProp" Id="rId37"/><Relationship Target="../ctrlProps/ctrlProp161.xml" Type="http://schemas.openxmlformats.org/officeDocument/2006/relationships/ctrlProp" Id="rId40"/><Relationship Target="../ctrlProps/ctrlProp166.xml" Type="http://schemas.openxmlformats.org/officeDocument/2006/relationships/ctrlProp" Id="rId45"/><Relationship Target="../ctrlProps/ctrlProp174.xml" Type="http://schemas.openxmlformats.org/officeDocument/2006/relationships/ctrlProp" Id="rId53"/><Relationship Target="../ctrlProps/ctrlProp126.xml" Type="http://schemas.openxmlformats.org/officeDocument/2006/relationships/ctrlProp" Id="rId5"/><Relationship Target="../ctrlProps/ctrlProp136.xml" Type="http://schemas.openxmlformats.org/officeDocument/2006/relationships/ctrlProp" Id="rId15"/><Relationship Target="../ctrlProps/ctrlProp144.xml" Type="http://schemas.openxmlformats.org/officeDocument/2006/relationships/ctrlProp" Id="rId23"/><Relationship Target="../ctrlProps/ctrlProp149.xml" Type="http://schemas.openxmlformats.org/officeDocument/2006/relationships/ctrlProp" Id="rId28"/><Relationship Target="../ctrlProps/ctrlProp157.xml" Type="http://schemas.openxmlformats.org/officeDocument/2006/relationships/ctrlProp" Id="rId36"/><Relationship Target="../ctrlProps/ctrlProp170.xml" Type="http://schemas.openxmlformats.org/officeDocument/2006/relationships/ctrlProp" Id="rId49"/><Relationship Target="../ctrlProps/ctrlProp131.xml" Type="http://schemas.openxmlformats.org/officeDocument/2006/relationships/ctrlProp" Id="rId10"/><Relationship Target="../ctrlProps/ctrlProp140.xml" Type="http://schemas.openxmlformats.org/officeDocument/2006/relationships/ctrlProp" Id="rId19"/><Relationship Target="../ctrlProps/ctrlProp152.xml" Type="http://schemas.openxmlformats.org/officeDocument/2006/relationships/ctrlProp" Id="rId31"/><Relationship Target="../ctrlProps/ctrlProp165.xml" Type="http://schemas.openxmlformats.org/officeDocument/2006/relationships/ctrlProp" Id="rId44"/><Relationship Target="../ctrlProps/ctrlProp173.xml" Type="http://schemas.openxmlformats.org/officeDocument/2006/relationships/ctrlProp" Id="rId52"/><Relationship Target="../ctrlProps/ctrlProp125.xml" Type="http://schemas.openxmlformats.org/officeDocument/2006/relationships/ctrlProp" Id="rId4"/><Relationship Target="../ctrlProps/ctrlProp130.xml" Type="http://schemas.openxmlformats.org/officeDocument/2006/relationships/ctrlProp" Id="rId9"/><Relationship Target="../ctrlProps/ctrlProp135.xml" Type="http://schemas.openxmlformats.org/officeDocument/2006/relationships/ctrlProp" Id="rId14"/><Relationship Target="../ctrlProps/ctrlProp143.xml" Type="http://schemas.openxmlformats.org/officeDocument/2006/relationships/ctrlProp" Id="rId22"/><Relationship Target="../ctrlProps/ctrlProp148.xml" Type="http://schemas.openxmlformats.org/officeDocument/2006/relationships/ctrlProp" Id="rId27"/><Relationship Target="../ctrlProps/ctrlProp151.xml" Type="http://schemas.openxmlformats.org/officeDocument/2006/relationships/ctrlProp" Id="rId30"/><Relationship Target="../ctrlProps/ctrlProp156.xml" Type="http://schemas.openxmlformats.org/officeDocument/2006/relationships/ctrlProp" Id="rId35"/><Relationship Target="../ctrlProps/ctrlProp164.xml" Type="http://schemas.openxmlformats.org/officeDocument/2006/relationships/ctrlProp" Id="rId43"/><Relationship Target="../ctrlProps/ctrlProp169.xml" Type="http://schemas.openxmlformats.org/officeDocument/2006/relationships/ctrlProp" Id="rId48"/><Relationship Target="../ctrlProps/ctrlProp129.xml" Type="http://schemas.openxmlformats.org/officeDocument/2006/relationships/ctrlProp" Id="rId8"/><Relationship Target="../ctrlProps/ctrlProp172.xml" Type="http://schemas.openxmlformats.org/officeDocument/2006/relationships/ctrlProp" Id="rId51"/></Relationships>
</file>

<file path=xl/worksheets/_rels/sheet8.xml.rels><?xml version="1.0" encoding="UTF-8"?><Relationships xmlns="http://schemas.openxmlformats.org/package/2006/relationships"><Relationship Target="../ctrlProps/ctrlProp185.xml" Type="http://schemas.openxmlformats.org/officeDocument/2006/relationships/ctrlProp" Id="rId13"/><Relationship Target="../ctrlProps/ctrlProp190.xml" Type="http://schemas.openxmlformats.org/officeDocument/2006/relationships/ctrlProp" Id="rId18"/><Relationship Target="../ctrlProps/ctrlProp198.xml" Type="http://schemas.openxmlformats.org/officeDocument/2006/relationships/ctrlProp" Id="rId26"/><Relationship Target="../ctrlProps/ctrlProp211.xml" Type="http://schemas.openxmlformats.org/officeDocument/2006/relationships/ctrlProp" Id="rId39"/><Relationship Target="../drawings/vmlDrawing7.vml" Type="http://schemas.openxmlformats.org/officeDocument/2006/relationships/vmlDrawing" Id="rId3"/><Relationship Target="../ctrlProps/ctrlProp193.xml" Type="http://schemas.openxmlformats.org/officeDocument/2006/relationships/ctrlProp" Id="rId21"/><Relationship Target="../ctrlProps/ctrlProp206.xml" Type="http://schemas.openxmlformats.org/officeDocument/2006/relationships/ctrlProp" Id="rId34"/><Relationship Target="../ctrlProps/ctrlProp214.xml" Type="http://schemas.openxmlformats.org/officeDocument/2006/relationships/ctrlProp" Id="rId42"/><Relationship Target="../ctrlProps/ctrlProp219.xml" Type="http://schemas.openxmlformats.org/officeDocument/2006/relationships/ctrlProp" Id="rId47"/><Relationship Target="../ctrlProps/ctrlProp222.xml" Type="http://schemas.openxmlformats.org/officeDocument/2006/relationships/ctrlProp" Id="rId50"/><Relationship Target="../ctrlProps/ctrlProp179.xml" Type="http://schemas.openxmlformats.org/officeDocument/2006/relationships/ctrlProp" Id="rId7"/><Relationship Target="../ctrlProps/ctrlProp184.xml" Type="http://schemas.openxmlformats.org/officeDocument/2006/relationships/ctrlProp" Id="rId12"/><Relationship Target="../ctrlProps/ctrlProp189.xml" Type="http://schemas.openxmlformats.org/officeDocument/2006/relationships/ctrlProp" Id="rId17"/><Relationship Target="../ctrlProps/ctrlProp197.xml" Type="http://schemas.openxmlformats.org/officeDocument/2006/relationships/ctrlProp" Id="rId25"/><Relationship Target="../ctrlProps/ctrlProp205.xml" Type="http://schemas.openxmlformats.org/officeDocument/2006/relationships/ctrlProp" Id="rId33"/><Relationship Target="../ctrlProps/ctrlProp210.xml" Type="http://schemas.openxmlformats.org/officeDocument/2006/relationships/ctrlProp" Id="rId38"/><Relationship Target="../ctrlProps/ctrlProp218.xml" Type="http://schemas.openxmlformats.org/officeDocument/2006/relationships/ctrlProp" Id="rId46"/><Relationship Target="../drawings/drawing8.xml" Type="http://schemas.openxmlformats.org/officeDocument/2006/relationships/drawing" Id="rId2"/><Relationship Target="../ctrlProps/ctrlProp188.xml" Type="http://schemas.openxmlformats.org/officeDocument/2006/relationships/ctrlProp" Id="rId16"/><Relationship Target="../ctrlProps/ctrlProp192.xml" Type="http://schemas.openxmlformats.org/officeDocument/2006/relationships/ctrlProp" Id="rId20"/><Relationship Target="../ctrlProps/ctrlProp201.xml" Type="http://schemas.openxmlformats.org/officeDocument/2006/relationships/ctrlProp" Id="rId29"/><Relationship Target="../ctrlProps/ctrlProp213.xml" Type="http://schemas.openxmlformats.org/officeDocument/2006/relationships/ctrlProp" Id="rId41"/><Relationship Target="../ctrlProps/ctrlProp226.xml" Type="http://schemas.openxmlformats.org/officeDocument/2006/relationships/ctrlProp" Id="rId54"/><Relationship Target="../printerSettings/printerSettings7.bin" Type="http://schemas.openxmlformats.org/officeDocument/2006/relationships/printerSettings" Id="rId1"/><Relationship Target="../ctrlProps/ctrlProp178.xml" Type="http://schemas.openxmlformats.org/officeDocument/2006/relationships/ctrlProp" Id="rId6"/><Relationship Target="../ctrlProps/ctrlProp183.xml" Type="http://schemas.openxmlformats.org/officeDocument/2006/relationships/ctrlProp" Id="rId11"/><Relationship Target="../ctrlProps/ctrlProp196.xml" Type="http://schemas.openxmlformats.org/officeDocument/2006/relationships/ctrlProp" Id="rId24"/><Relationship Target="../ctrlProps/ctrlProp204.xml" Type="http://schemas.openxmlformats.org/officeDocument/2006/relationships/ctrlProp" Id="rId32"/><Relationship Target="../ctrlProps/ctrlProp209.xml" Type="http://schemas.openxmlformats.org/officeDocument/2006/relationships/ctrlProp" Id="rId37"/><Relationship Target="../ctrlProps/ctrlProp212.xml" Type="http://schemas.openxmlformats.org/officeDocument/2006/relationships/ctrlProp" Id="rId40"/><Relationship Target="../ctrlProps/ctrlProp217.xml" Type="http://schemas.openxmlformats.org/officeDocument/2006/relationships/ctrlProp" Id="rId45"/><Relationship Target="../ctrlProps/ctrlProp225.xml" Type="http://schemas.openxmlformats.org/officeDocument/2006/relationships/ctrlProp" Id="rId53"/><Relationship Target="../ctrlProps/ctrlProp177.xml" Type="http://schemas.openxmlformats.org/officeDocument/2006/relationships/ctrlProp" Id="rId5"/><Relationship Target="../ctrlProps/ctrlProp187.xml" Type="http://schemas.openxmlformats.org/officeDocument/2006/relationships/ctrlProp" Id="rId15"/><Relationship Target="../ctrlProps/ctrlProp195.xml" Type="http://schemas.openxmlformats.org/officeDocument/2006/relationships/ctrlProp" Id="rId23"/><Relationship Target="../ctrlProps/ctrlProp200.xml" Type="http://schemas.openxmlformats.org/officeDocument/2006/relationships/ctrlProp" Id="rId28"/><Relationship Target="../ctrlProps/ctrlProp208.xml" Type="http://schemas.openxmlformats.org/officeDocument/2006/relationships/ctrlProp" Id="rId36"/><Relationship Target="../ctrlProps/ctrlProp221.xml" Type="http://schemas.openxmlformats.org/officeDocument/2006/relationships/ctrlProp" Id="rId49"/><Relationship Target="../ctrlProps/ctrlProp182.xml" Type="http://schemas.openxmlformats.org/officeDocument/2006/relationships/ctrlProp" Id="rId10"/><Relationship Target="../ctrlProps/ctrlProp191.xml" Type="http://schemas.openxmlformats.org/officeDocument/2006/relationships/ctrlProp" Id="rId19"/><Relationship Target="../ctrlProps/ctrlProp203.xml" Type="http://schemas.openxmlformats.org/officeDocument/2006/relationships/ctrlProp" Id="rId31"/><Relationship Target="../ctrlProps/ctrlProp216.xml" Type="http://schemas.openxmlformats.org/officeDocument/2006/relationships/ctrlProp" Id="rId44"/><Relationship Target="../ctrlProps/ctrlProp224.xml" Type="http://schemas.openxmlformats.org/officeDocument/2006/relationships/ctrlProp" Id="rId52"/><Relationship Target="../ctrlProps/ctrlProp176.xml" Type="http://schemas.openxmlformats.org/officeDocument/2006/relationships/ctrlProp" Id="rId4"/><Relationship Target="../ctrlProps/ctrlProp181.xml" Type="http://schemas.openxmlformats.org/officeDocument/2006/relationships/ctrlProp" Id="rId9"/><Relationship Target="../ctrlProps/ctrlProp186.xml" Type="http://schemas.openxmlformats.org/officeDocument/2006/relationships/ctrlProp" Id="rId14"/><Relationship Target="../ctrlProps/ctrlProp194.xml" Type="http://schemas.openxmlformats.org/officeDocument/2006/relationships/ctrlProp" Id="rId22"/><Relationship Target="../ctrlProps/ctrlProp199.xml" Type="http://schemas.openxmlformats.org/officeDocument/2006/relationships/ctrlProp" Id="rId27"/><Relationship Target="../ctrlProps/ctrlProp202.xml" Type="http://schemas.openxmlformats.org/officeDocument/2006/relationships/ctrlProp" Id="rId30"/><Relationship Target="../ctrlProps/ctrlProp207.xml" Type="http://schemas.openxmlformats.org/officeDocument/2006/relationships/ctrlProp" Id="rId35"/><Relationship Target="../ctrlProps/ctrlProp215.xml" Type="http://schemas.openxmlformats.org/officeDocument/2006/relationships/ctrlProp" Id="rId43"/><Relationship Target="../ctrlProps/ctrlProp220.xml" Type="http://schemas.openxmlformats.org/officeDocument/2006/relationships/ctrlProp" Id="rId48"/><Relationship Target="../ctrlProps/ctrlProp180.xml" Type="http://schemas.openxmlformats.org/officeDocument/2006/relationships/ctrlProp" Id="rId8"/><Relationship Target="../ctrlProps/ctrlProp223.xml" Type="http://schemas.openxmlformats.org/officeDocument/2006/relationships/ctrlProp" Id="rId51"/></Relationships>
</file>

<file path=xl/worksheets/_rels/sheet9.xml.rels><?xml version="1.0" encoding="UTF-8"?><Relationships xmlns="http://schemas.openxmlformats.org/package/2006/relationships"><Relationship Target="../ctrlProps/ctrlProp236.xml" Type="http://schemas.openxmlformats.org/officeDocument/2006/relationships/ctrlProp" Id="rId13"/><Relationship Target="../ctrlProps/ctrlProp241.xml" Type="http://schemas.openxmlformats.org/officeDocument/2006/relationships/ctrlProp" Id="rId18"/><Relationship Target="../ctrlProps/ctrlProp249.xml" Type="http://schemas.openxmlformats.org/officeDocument/2006/relationships/ctrlProp" Id="rId26"/><Relationship Target="../ctrlProps/ctrlProp262.xml" Type="http://schemas.openxmlformats.org/officeDocument/2006/relationships/ctrlProp" Id="rId39"/><Relationship Target="../ctrlProps/ctrlProp244.xml" Type="http://schemas.openxmlformats.org/officeDocument/2006/relationships/ctrlProp" Id="rId21"/><Relationship Target="../ctrlProps/ctrlProp257.xml" Type="http://schemas.openxmlformats.org/officeDocument/2006/relationships/ctrlProp" Id="rId34"/><Relationship Target="../ctrlProps/ctrlProp265.xml" Type="http://schemas.openxmlformats.org/officeDocument/2006/relationships/ctrlProp" Id="rId42"/><Relationship Target="../ctrlProps/ctrlProp270.xml" Type="http://schemas.openxmlformats.org/officeDocument/2006/relationships/ctrlProp" Id="rId47"/><Relationship Target="../ctrlProps/ctrlProp273.xml" Type="http://schemas.openxmlformats.org/officeDocument/2006/relationships/ctrlProp" Id="rId50"/><Relationship Target="../ctrlProps/ctrlProp278.xml" Type="http://schemas.openxmlformats.org/officeDocument/2006/relationships/ctrlProp" Id="rId55"/><Relationship Target="../ctrlProps/ctrlProp286.xml" Type="http://schemas.openxmlformats.org/officeDocument/2006/relationships/ctrlProp" Id="rId63"/><Relationship Target="../ctrlProps/ctrlProp291.xml" Type="http://schemas.openxmlformats.org/officeDocument/2006/relationships/ctrlProp" Id="rId68"/><Relationship Target="../ctrlProps/ctrlProp299.xml" Type="http://schemas.openxmlformats.org/officeDocument/2006/relationships/ctrlProp" Id="rId76"/><Relationship Target="../ctrlProps/ctrlProp230.xml" Type="http://schemas.openxmlformats.org/officeDocument/2006/relationships/ctrlProp" Id="rId7"/><Relationship Target="../ctrlProps/ctrlProp294.xml" Type="http://schemas.openxmlformats.org/officeDocument/2006/relationships/ctrlProp" Id="rId71"/><Relationship Target="../drawings/drawing9.xml" Type="http://schemas.openxmlformats.org/officeDocument/2006/relationships/drawing" Id="rId2"/><Relationship Target="../ctrlProps/ctrlProp239.xml" Type="http://schemas.openxmlformats.org/officeDocument/2006/relationships/ctrlProp" Id="rId16"/><Relationship Target="../ctrlProps/ctrlProp252.xml" Type="http://schemas.openxmlformats.org/officeDocument/2006/relationships/ctrlProp" Id="rId29"/><Relationship Target="../ctrlProps/ctrlProp234.xml" Type="http://schemas.openxmlformats.org/officeDocument/2006/relationships/ctrlProp" Id="rId11"/><Relationship Target="../ctrlProps/ctrlProp247.xml" Type="http://schemas.openxmlformats.org/officeDocument/2006/relationships/ctrlProp" Id="rId24"/><Relationship Target="../ctrlProps/ctrlProp255.xml" Type="http://schemas.openxmlformats.org/officeDocument/2006/relationships/ctrlProp" Id="rId32"/><Relationship Target="../ctrlProps/ctrlProp260.xml" Type="http://schemas.openxmlformats.org/officeDocument/2006/relationships/ctrlProp" Id="rId37"/><Relationship Target="../ctrlProps/ctrlProp263.xml" Type="http://schemas.openxmlformats.org/officeDocument/2006/relationships/ctrlProp" Id="rId40"/><Relationship Target="../ctrlProps/ctrlProp268.xml" Type="http://schemas.openxmlformats.org/officeDocument/2006/relationships/ctrlProp" Id="rId45"/><Relationship Target="../ctrlProps/ctrlProp276.xml" Type="http://schemas.openxmlformats.org/officeDocument/2006/relationships/ctrlProp" Id="rId53"/><Relationship Target="../ctrlProps/ctrlProp281.xml" Type="http://schemas.openxmlformats.org/officeDocument/2006/relationships/ctrlProp" Id="rId58"/><Relationship Target="../ctrlProps/ctrlProp289.xml" Type="http://schemas.openxmlformats.org/officeDocument/2006/relationships/ctrlProp" Id="rId66"/><Relationship Target="../ctrlProps/ctrlProp297.xml" Type="http://schemas.openxmlformats.org/officeDocument/2006/relationships/ctrlProp" Id="rId74"/><Relationship Target="../ctrlProps/ctrlProp228.xml" Type="http://schemas.openxmlformats.org/officeDocument/2006/relationships/ctrlProp" Id="rId5"/><Relationship Target="../ctrlProps/ctrlProp238.xml" Type="http://schemas.openxmlformats.org/officeDocument/2006/relationships/ctrlProp" Id="rId15"/><Relationship Target="../ctrlProps/ctrlProp246.xml" Type="http://schemas.openxmlformats.org/officeDocument/2006/relationships/ctrlProp" Id="rId23"/><Relationship Target="../ctrlProps/ctrlProp251.xml" Type="http://schemas.openxmlformats.org/officeDocument/2006/relationships/ctrlProp" Id="rId28"/><Relationship Target="../ctrlProps/ctrlProp259.xml" Type="http://schemas.openxmlformats.org/officeDocument/2006/relationships/ctrlProp" Id="rId36"/><Relationship Target="../ctrlProps/ctrlProp272.xml" Type="http://schemas.openxmlformats.org/officeDocument/2006/relationships/ctrlProp" Id="rId49"/><Relationship Target="../ctrlProps/ctrlProp280.xml" Type="http://schemas.openxmlformats.org/officeDocument/2006/relationships/ctrlProp" Id="rId57"/><Relationship Target="../ctrlProps/ctrlProp284.xml" Type="http://schemas.openxmlformats.org/officeDocument/2006/relationships/ctrlProp" Id="rId61"/><Relationship Target="../ctrlProps/ctrlProp233.xml" Type="http://schemas.openxmlformats.org/officeDocument/2006/relationships/ctrlProp" Id="rId10"/><Relationship Target="../ctrlProps/ctrlProp242.xml" Type="http://schemas.openxmlformats.org/officeDocument/2006/relationships/ctrlProp" Id="rId19"/><Relationship Target="../ctrlProps/ctrlProp254.xml" Type="http://schemas.openxmlformats.org/officeDocument/2006/relationships/ctrlProp" Id="rId31"/><Relationship Target="../ctrlProps/ctrlProp267.xml" Type="http://schemas.openxmlformats.org/officeDocument/2006/relationships/ctrlProp" Id="rId44"/><Relationship Target="../ctrlProps/ctrlProp275.xml" Type="http://schemas.openxmlformats.org/officeDocument/2006/relationships/ctrlProp" Id="rId52"/><Relationship Target="../ctrlProps/ctrlProp283.xml" Type="http://schemas.openxmlformats.org/officeDocument/2006/relationships/ctrlProp" Id="rId60"/><Relationship Target="../ctrlProps/ctrlProp288.xml" Type="http://schemas.openxmlformats.org/officeDocument/2006/relationships/ctrlProp" Id="rId65"/><Relationship Target="../ctrlProps/ctrlProp296.xml" Type="http://schemas.openxmlformats.org/officeDocument/2006/relationships/ctrlProp" Id="rId73"/><Relationship Target="../ctrlProps/ctrlProp227.xml" Type="http://schemas.openxmlformats.org/officeDocument/2006/relationships/ctrlProp" Id="rId4"/><Relationship Target="../ctrlProps/ctrlProp232.xml" Type="http://schemas.openxmlformats.org/officeDocument/2006/relationships/ctrlProp" Id="rId9"/><Relationship Target="../ctrlProps/ctrlProp237.xml" Type="http://schemas.openxmlformats.org/officeDocument/2006/relationships/ctrlProp" Id="rId14"/><Relationship Target="../ctrlProps/ctrlProp245.xml" Type="http://schemas.openxmlformats.org/officeDocument/2006/relationships/ctrlProp" Id="rId22"/><Relationship Target="../ctrlProps/ctrlProp250.xml" Type="http://schemas.openxmlformats.org/officeDocument/2006/relationships/ctrlProp" Id="rId27"/><Relationship Target="../ctrlProps/ctrlProp253.xml" Type="http://schemas.openxmlformats.org/officeDocument/2006/relationships/ctrlProp" Id="rId30"/><Relationship Target="../ctrlProps/ctrlProp258.xml" Type="http://schemas.openxmlformats.org/officeDocument/2006/relationships/ctrlProp" Id="rId35"/><Relationship Target="../ctrlProps/ctrlProp266.xml" Type="http://schemas.openxmlformats.org/officeDocument/2006/relationships/ctrlProp" Id="rId43"/><Relationship Target="../ctrlProps/ctrlProp271.xml" Type="http://schemas.openxmlformats.org/officeDocument/2006/relationships/ctrlProp" Id="rId48"/><Relationship Target="../ctrlProps/ctrlProp279.xml" Type="http://schemas.openxmlformats.org/officeDocument/2006/relationships/ctrlProp" Id="rId56"/><Relationship Target="../ctrlProps/ctrlProp287.xml" Type="http://schemas.openxmlformats.org/officeDocument/2006/relationships/ctrlProp" Id="rId64"/><Relationship Target="../ctrlProps/ctrlProp292.xml" Type="http://schemas.openxmlformats.org/officeDocument/2006/relationships/ctrlProp" Id="rId69"/><Relationship Target="../ctrlProps/ctrlProp300.xml" Type="http://schemas.openxmlformats.org/officeDocument/2006/relationships/ctrlProp" Id="rId77"/><Relationship Target="../ctrlProps/ctrlProp231.xml" Type="http://schemas.openxmlformats.org/officeDocument/2006/relationships/ctrlProp" Id="rId8"/><Relationship Target="../ctrlProps/ctrlProp274.xml" Type="http://schemas.openxmlformats.org/officeDocument/2006/relationships/ctrlProp" Id="rId51"/><Relationship Target="../ctrlProps/ctrlProp295.xml" Type="http://schemas.openxmlformats.org/officeDocument/2006/relationships/ctrlProp" Id="rId72"/><Relationship Target="../drawings/vmlDrawing8.vml" Type="http://schemas.openxmlformats.org/officeDocument/2006/relationships/vmlDrawing" Id="rId3"/><Relationship Target="../ctrlProps/ctrlProp235.xml" Type="http://schemas.openxmlformats.org/officeDocument/2006/relationships/ctrlProp" Id="rId12"/><Relationship Target="../ctrlProps/ctrlProp240.xml" Type="http://schemas.openxmlformats.org/officeDocument/2006/relationships/ctrlProp" Id="rId17"/><Relationship Target="../ctrlProps/ctrlProp248.xml" Type="http://schemas.openxmlformats.org/officeDocument/2006/relationships/ctrlProp" Id="rId25"/><Relationship Target="../ctrlProps/ctrlProp256.xml" Type="http://schemas.openxmlformats.org/officeDocument/2006/relationships/ctrlProp" Id="rId33"/><Relationship Target="../ctrlProps/ctrlProp261.xml" Type="http://schemas.openxmlformats.org/officeDocument/2006/relationships/ctrlProp" Id="rId38"/><Relationship Target="../ctrlProps/ctrlProp269.xml" Type="http://schemas.openxmlformats.org/officeDocument/2006/relationships/ctrlProp" Id="rId46"/><Relationship Target="../ctrlProps/ctrlProp282.xml" Type="http://schemas.openxmlformats.org/officeDocument/2006/relationships/ctrlProp" Id="rId59"/><Relationship Target="../ctrlProps/ctrlProp290.xml" Type="http://schemas.openxmlformats.org/officeDocument/2006/relationships/ctrlProp" Id="rId67"/><Relationship Target="../ctrlProps/ctrlProp243.xml" Type="http://schemas.openxmlformats.org/officeDocument/2006/relationships/ctrlProp" Id="rId20"/><Relationship Target="../ctrlProps/ctrlProp264.xml" Type="http://schemas.openxmlformats.org/officeDocument/2006/relationships/ctrlProp" Id="rId41"/><Relationship Target="../ctrlProps/ctrlProp277.xml" Type="http://schemas.openxmlformats.org/officeDocument/2006/relationships/ctrlProp" Id="rId54"/><Relationship Target="../ctrlProps/ctrlProp285.xml" Type="http://schemas.openxmlformats.org/officeDocument/2006/relationships/ctrlProp" Id="rId62"/><Relationship Target="../ctrlProps/ctrlProp293.xml" Type="http://schemas.openxmlformats.org/officeDocument/2006/relationships/ctrlProp" Id="rId70"/><Relationship Target="../ctrlProps/ctrlProp298.xml" Type="http://schemas.openxmlformats.org/officeDocument/2006/relationships/ctrlProp" Id="rId75"/><Relationship Target="../printerSettings/printerSettings8.bin" Type="http://schemas.openxmlformats.org/officeDocument/2006/relationships/printerSettings" Id="rId1"/><Relationship Target="../ctrlProps/ctrlProp229.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909"/>
      <c r="B2" s="2910"/>
    </row>
    <row r="3" s="111" customFormat="true" ht="22.5" customHeight="true" x14ac:dyDescent="0.35">
      <c r="A3" s="124"/>
      <c r="B3" s="125"/>
    </row>
    <row r="4" s="111" customFormat="true" ht="22.5" customHeight="true" x14ac:dyDescent="0.35">
      <c r="A4" s="120"/>
      <c r="B4" s="121"/>
      <c r="C4" s="758" t="s">
        <v>27</v>
      </c>
    </row>
    <row r="5" s="111" customFormat="true" ht="22.5" customHeight="true" x14ac:dyDescent="0.35">
      <c r="A5" s="2909"/>
      <c r="B5" s="2910"/>
      <c r="C5" s="758"/>
    </row>
    <row r="6" s="111" customFormat="true" ht="29.25" customHeight="true" x14ac:dyDescent="0.2">
      <c r="A6" s="2911"/>
      <c r="B6" s="2912"/>
      <c r="C6" s="758" t="s">
        <v>28</v>
      </c>
    </row>
    <row r="7" s="111" customFormat="true" ht="25.9" customHeight="true" x14ac:dyDescent="0.4">
      <c r="A7" s="2913"/>
      <c r="B7" s="2914"/>
      <c r="C7" s="760" t="str">
        <f ca="true">+Water!B5</f>
        <v>Congo</v>
      </c>
    </row>
    <row r="8" s="111" customFormat="true" ht="15" customHeight="true" x14ac:dyDescent="0.2">
      <c r="A8" s="2915"/>
      <c r="B8" s="2916"/>
      <c r="C8" s="758"/>
    </row>
    <row r="9" s="111" customFormat="true" ht="15" customHeight="true" x14ac:dyDescent="0.2">
      <c r="A9" s="125"/>
      <c r="B9" s="128"/>
      <c r="C9" s="759" t="s">
        <v>155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WHS03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DHS05</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AIS09</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DHS12</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MICS15</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909"/>
      <c r="B108" s="2910"/>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913"/>
      <c r="B113" s="2914"/>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915"/>
      <c r="B114" s="2916"/>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909"/>
      <c r="B208" s="2910"/>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913"/>
      <c r="B213" s="2914"/>
    </row>
    <row r="214" s="123" customFormat="true" ht="15" customHeight="true" x14ac:dyDescent="0.2">
      <c r="A214" s="2911"/>
      <c r="B214" s="2917"/>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918" t="s">
        <v>124</v>
      </c>
      <c r="C4" s="2918"/>
      <c r="D4" s="2918"/>
      <c r="E4" s="2918"/>
      <c r="F4" s="2918"/>
      <c r="G4" s="2918"/>
      <c r="H4" s="2918"/>
      <c r="I4" s="2918"/>
      <c r="J4" s="2918"/>
      <c r="K4" s="2918"/>
      <c r="L4" s="2918"/>
      <c r="M4" s="2918"/>
      <c r="N4" s="2918"/>
      <c r="O4" s="2918"/>
      <c r="P4" s="2918"/>
      <c r="Q4" s="2918"/>
      <c r="R4" s="2918"/>
      <c r="S4" s="2918"/>
      <c r="T4" s="2918"/>
      <c r="U4" s="2918"/>
      <c r="V4" s="2918"/>
      <c r="W4" s="2918"/>
      <c r="X4" s="2918"/>
      <c r="Y4" s="2918"/>
    </row>
    <row r="5" ht="29.1" customHeight="true" x14ac:dyDescent="0.4">
      <c r="A5" s="35"/>
      <c r="B5" s="2945" t="str">
        <f ca="true">IF(ISERROR(INDIRECT(CONCATENATE($B105,"!A2"))),"",INDIRECT(CONCATENATE($B105,"!A2")))</f>
        <v>Congo</v>
      </c>
      <c r="C5" s="2945"/>
      <c r="D5" s="2945"/>
      <c r="E5" s="2945"/>
      <c r="F5" s="2945"/>
      <c r="G5" s="2945"/>
      <c r="H5" s="2945"/>
      <c r="I5" s="2945"/>
      <c r="J5" s="2945"/>
      <c r="K5" s="2945"/>
      <c r="L5" s="2945"/>
      <c r="M5" s="2945"/>
      <c r="N5" s="2945"/>
      <c r="O5" s="2945"/>
      <c r="P5" s="2945"/>
      <c r="Q5" s="2945"/>
      <c r="R5" s="2945"/>
      <c r="S5" s="2945"/>
      <c r="T5" s="2945"/>
      <c r="U5" s="2945"/>
      <c r="V5" s="2945"/>
      <c r="W5" s="2945"/>
      <c r="X5" s="2945"/>
      <c r="Y5" s="2945"/>
    </row>
    <row r="6" x14ac:dyDescent="0.2">
      <c r="F6" s="36"/>
      <c r="G6" s="36"/>
      <c r="J6" s="37"/>
      <c r="K6" s="37"/>
      <c r="L6" s="37"/>
      <c r="M6" s="37"/>
      <c r="N6" s="37"/>
      <c r="O6" s="37"/>
      <c r="P6" s="37"/>
    </row>
    <row r="7" s="38" customFormat="true" ht="18" x14ac:dyDescent="0.25">
      <c r="B7" s="2936" t="str">
        <f>B118</f>
        <v>National use of drinking water sources, 2000–2020</v>
      </c>
      <c r="C7" s="2936"/>
      <c r="D7" s="2936"/>
      <c r="E7" s="2936"/>
      <c r="F7" s="2936"/>
      <c r="G7" s="2936"/>
      <c r="H7" s="2936"/>
      <c r="I7" s="2936"/>
      <c r="J7" s="2936" t="str">
        <f>B218</f>
        <v>Urban use of drinking water sources,  2000–2020</v>
      </c>
      <c r="K7" s="2936"/>
      <c r="L7" s="2936"/>
      <c r="M7" s="2936"/>
      <c r="N7" s="2936"/>
      <c r="O7" s="2936"/>
      <c r="P7" s="2936"/>
      <c r="Q7" s="2936"/>
      <c r="R7" s="2936" t="str">
        <f>B318</f>
        <v>Rural use of drinking water sources, 2000–2020</v>
      </c>
      <c r="S7" s="2936"/>
      <c r="T7" s="2936"/>
      <c r="U7" s="2936"/>
      <c r="V7" s="2936"/>
      <c r="W7" s="2936"/>
      <c r="X7" s="2936"/>
      <c r="Y7" s="293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949" t="str">
        <f ca="true">IF(ISERROR(INDIRECT(CONCATENATE($B105,"!A2"))),"",INDIRECT(CONCATENATE($B105,"!A2")))</f>
        <v>Congo</v>
      </c>
      <c r="C31" s="2950"/>
      <c r="D31" s="2950"/>
      <c r="E31" s="2951"/>
      <c r="F31" s="2947" t="s">
        <v>0</v>
      </c>
      <c r="G31" s="2947"/>
      <c r="H31" s="2947"/>
      <c r="I31" s="2948"/>
      <c r="J31" s="2946" t="s">
        <v>1</v>
      </c>
      <c r="K31" s="2947"/>
      <c r="L31" s="2947"/>
      <c r="M31" s="2948"/>
      <c r="N31" s="2946" t="s">
        <v>2</v>
      </c>
      <c r="O31" s="2947"/>
      <c r="P31" s="2947"/>
      <c r="Q31" s="2948"/>
      <c r="R31" s="2946" t="s">
        <v>3</v>
      </c>
      <c r="S31" s="2947"/>
      <c r="T31" s="2947"/>
      <c r="U31" s="2948"/>
      <c r="V31" s="2946" t="s">
        <v>4</v>
      </c>
      <c r="W31" s="2947"/>
      <c r="X31" s="2947"/>
      <c r="Y31" s="2948"/>
    </row>
    <row r="32" s="44" customFormat="true" ht="22.5" customHeight="true" x14ac:dyDescent="0.2">
      <c r="B32" s="2952"/>
      <c r="C32" s="2953"/>
      <c r="D32" s="2953"/>
      <c r="E32" s="2954"/>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940" t="s">
        <v>5</v>
      </c>
      <c r="C33" s="2941"/>
      <c r="D33" s="2938" t="s">
        <v>25</v>
      </c>
      <c r="E33" s="33">
        <f>C99</f>
        <v>2000</v>
      </c>
      <c r="F33" s="45">
        <f ca="true">E99</f>
        <v>19.076495271733563</v>
      </c>
      <c r="G33" s="46">
        <f t="shared" ref="G33:I34" ca="true" si="0">F99</f>
        <v>4.6086722546356791</v>
      </c>
      <c r="H33" s="47">
        <f t="shared" ca="true" si="0"/>
        <v>51.081040511225069</v>
      </c>
      <c r="I33" s="48">
        <f t="shared" ca="true" si="0"/>
        <v>25.233791962405689</v>
      </c>
      <c r="J33" s="45">
        <f ca="true">J99</f>
        <v>25.903357686860446</v>
      </c>
      <c r="K33" s="46">
        <f t="shared" ref="K33:M34" ca="true" si="1">K99</f>
        <v>5.9537937062251425</v>
      </c>
      <c r="L33" s="47">
        <f t="shared" ca="true" si="1"/>
        <v>51.957182476299522</v>
      </c>
      <c r="M33" s="48">
        <f t="shared" ca="true" si="1"/>
        <v>16.185666130614891</v>
      </c>
      <c r="N33" s="45">
        <f ca="true">O99</f>
        <v>62.532893749863604</v>
      </c>
      <c r="O33" s="46">
        <f t="shared" ref="O33:Q34" ca="true" si="2">P99</f>
        <v>9.9369725404101761</v>
      </c>
      <c r="P33" s="47">
        <f t="shared" ca="true" si="2"/>
        <v>22.193358943774911</v>
      </c>
      <c r="Q33" s="48">
        <f t="shared" ca="true" si="2"/>
        <v>5.3367747659513043</v>
      </c>
      <c r="R33" s="45">
        <f ca="true">T99</f>
        <v>80.654360647181051</v>
      </c>
      <c r="S33" s="46">
        <f t="shared" ref="S33:U34" ca="true" si="3">U99</f>
        <v>12.590360747197137</v>
      </c>
      <c r="T33" s="47">
        <f t="shared" ca="true" si="3"/>
        <v>6.2513614361285477</v>
      </c>
      <c r="U33" s="48">
        <f t="shared" ca="true" si="3"/>
        <v>0.50391716949326337</v>
      </c>
      <c r="V33" s="45">
        <f ca="true">Y99</f>
        <v>83.87446032373424</v>
      </c>
      <c r="W33" s="46">
        <f t="shared" ref="W33:Y34" ca="true" si="4">Z99</f>
        <v>13.081807030350642</v>
      </c>
      <c r="X33" s="47">
        <f t="shared" ca="true" si="4"/>
        <v>3.0145040497226461</v>
      </c>
      <c r="Y33" s="48">
        <f t="shared" ca="true" si="4"/>
        <v>2.9228596192464096E-2</v>
      </c>
    </row>
    <row r="34" x14ac:dyDescent="0.2">
      <c r="B34" s="2942"/>
      <c r="C34" s="2943"/>
      <c r="D34" s="2939"/>
      <c r="E34" s="34">
        <f>C100</f>
        <v>2020</v>
      </c>
      <c r="F34" s="50">
        <f ca="true">E100</f>
        <v>33.896006891833323</v>
      </c>
      <c r="G34" s="51">
        <f t="shared" ca="true" si="0"/>
        <v>8.1889038987577116</v>
      </c>
      <c r="H34" s="52">
        <f t="shared" ca="true" si="0"/>
        <v>30.183645625638007</v>
      </c>
      <c r="I34" s="53">
        <f t="shared" ca="true" si="0"/>
        <v>27.731443583770954</v>
      </c>
      <c r="J34" s="50">
        <f ca="true">J100</f>
        <v>76.741858503062772</v>
      </c>
      <c r="K34" s="51">
        <f t="shared" ca="true" si="1"/>
        <v>17.63884048095132</v>
      </c>
      <c r="L34" s="52">
        <f t="shared" ca="true" si="1"/>
        <v>2.394098890926216</v>
      </c>
      <c r="M34" s="53">
        <f t="shared" ca="true" si="1"/>
        <v>3.2252021250596954</v>
      </c>
      <c r="N34" s="50">
        <f ca="true">O100</f>
        <v>86.288131813838021</v>
      </c>
      <c r="O34" s="51">
        <f t="shared" ca="true" si="2"/>
        <v>13.711868186161977</v>
      </c>
      <c r="P34" s="52">
        <f t="shared" ca="true" si="2"/>
        <v>0</v>
      </c>
      <c r="Q34" s="53">
        <f t="shared" ca="true" si="2"/>
        <v>0</v>
      </c>
      <c r="R34" s="50">
        <f ca="true">T100</f>
        <v>84.88610130359011</v>
      </c>
      <c r="S34" s="51">
        <f t="shared" ca="true" si="3"/>
        <v>13.250946746828802</v>
      </c>
      <c r="T34" s="52">
        <f t="shared" ca="true" si="3"/>
        <v>1.8629519495810882</v>
      </c>
      <c r="U34" s="53">
        <f t="shared" ca="true" si="3"/>
        <v>0</v>
      </c>
      <c r="V34" s="50">
        <f ca="true">Y100</f>
        <v>83.763411616789057</v>
      </c>
      <c r="W34" s="51">
        <f t="shared" ca="true" si="4"/>
        <v>13.064486886058571</v>
      </c>
      <c r="X34" s="52">
        <f t="shared" ca="true" si="4"/>
        <v>3.1192025903387162</v>
      </c>
      <c r="Y34" s="53">
        <f t="shared" ca="true" si="4"/>
        <v>5.2898906813645397E-2</v>
      </c>
    </row>
    <row r="35" x14ac:dyDescent="0.2">
      <c r="F35" s="36"/>
      <c r="H35" s="39"/>
    </row>
    <row r="36" x14ac:dyDescent="0.2">
      <c r="B36" s="2940" t="s">
        <v>6</v>
      </c>
      <c r="C36" s="2941"/>
      <c r="D36" s="2938" t="s">
        <v>25</v>
      </c>
      <c r="E36" s="33">
        <f>C199</f>
        <v>2000</v>
      </c>
      <c r="F36" s="45">
        <f ca="true">E199</f>
        <v>73.435413388417558</v>
      </c>
      <c r="G36" s="46">
        <f t="shared" ref="G36:I37" ca="true" si="5">F199</f>
        <v>13.619176710702774</v>
      </c>
      <c r="H36" s="47">
        <f t="shared" ca="true" si="5"/>
        <v>12.763463513318882</v>
      </c>
      <c r="I36" s="48">
        <f t="shared" ca="true" si="5"/>
        <v>0.18194638756078518</v>
      </c>
      <c r="J36" s="45">
        <f ca="true">J199</f>
        <v>82.206907817613995</v>
      </c>
      <c r="K36" s="46">
        <f t="shared" ref="K36:M37" ca="true" si="6">K199</f>
        <v>10.987770551438679</v>
      </c>
      <c r="L36" s="47">
        <f t="shared" ca="true" si="6"/>
        <v>6.8053216309473328</v>
      </c>
      <c r="M36" s="48">
        <f t="shared" ca="true" si="6"/>
        <v>0</v>
      </c>
      <c r="N36" s="45">
        <f ca="true">O199</f>
        <v>86.10657843579375</v>
      </c>
      <c r="O36" s="46">
        <f t="shared" ref="O36:Q37" ca="true" si="7">P199</f>
        <v>9.3714946013659297</v>
      </c>
      <c r="P36" s="47">
        <f t="shared" ca="true" si="7"/>
        <v>4.5219269628403254</v>
      </c>
      <c r="Q36" s="48">
        <f t="shared" ca="true" si="7"/>
        <v>0</v>
      </c>
      <c r="R36" s="45">
        <f ca="true">T199</f>
        <v>87.606140817673207</v>
      </c>
      <c r="S36" s="46">
        <f t="shared" ref="S36:U37" ca="true" si="8">U199</f>
        <v>9.7403861742999869</v>
      </c>
      <c r="T36" s="47">
        <f t="shared" ca="true" si="8"/>
        <v>2.6534730080268076</v>
      </c>
      <c r="U36" s="48">
        <f t="shared" ca="true" si="8"/>
        <v>0</v>
      </c>
      <c r="V36" s="45">
        <f ca="true">Y199</f>
        <v>86.296583715240033</v>
      </c>
      <c r="W36" s="46">
        <f t="shared" ref="W36:Y37" ca="true" si="9">Z199</f>
        <v>12.02519849708186</v>
      </c>
      <c r="X36" s="47">
        <f t="shared" ca="true" si="9"/>
        <v>1.6782177876781077</v>
      </c>
      <c r="Y36" s="48">
        <f t="shared" ca="true" si="9"/>
        <v>0</v>
      </c>
    </row>
    <row r="37" x14ac:dyDescent="0.2">
      <c r="B37" s="2942"/>
      <c r="C37" s="2943"/>
      <c r="D37" s="2939"/>
      <c r="E37" s="34">
        <f>C200</f>
        <v>2020</v>
      </c>
      <c r="F37" s="50">
        <f ca="true">E200</f>
        <v>81.864810324720921</v>
      </c>
      <c r="G37" s="51">
        <f t="shared" ca="true" si="5"/>
        <v>15.182474868132074</v>
      </c>
      <c r="H37" s="52">
        <f t="shared" ca="true" si="5"/>
        <v>2.9527148071470037</v>
      </c>
      <c r="I37" s="53">
        <f t="shared" ca="true" si="5"/>
        <v>0</v>
      </c>
      <c r="J37" s="50">
        <f ca="true">J200</f>
        <v>87.1101924966665</v>
      </c>
      <c r="K37" s="51">
        <f t="shared" ca="true" si="6"/>
        <v>11.643143298475273</v>
      </c>
      <c r="L37" s="52">
        <f t="shared" ca="true" si="6"/>
        <v>1.2466642048582344</v>
      </c>
      <c r="M37" s="53">
        <f t="shared" ca="true" si="6"/>
        <v>0</v>
      </c>
      <c r="N37" s="50">
        <f ca="true">O200</f>
        <v>88.428085008758231</v>
      </c>
      <c r="O37" s="51">
        <f t="shared" ca="true" si="7"/>
        <v>9.6241580646086931</v>
      </c>
      <c r="P37" s="52">
        <f t="shared" ca="true" si="7"/>
        <v>1.9477569266330761</v>
      </c>
      <c r="Q37" s="53">
        <f t="shared" ca="true" si="7"/>
        <v>0</v>
      </c>
      <c r="R37" s="50">
        <f ca="true">T200</f>
        <v>88.037899172653965</v>
      </c>
      <c r="S37" s="51">
        <f t="shared" ca="true" si="8"/>
        <v>9.7883907213812886</v>
      </c>
      <c r="T37" s="52">
        <f t="shared" ca="true" si="8"/>
        <v>2.1737101059647443</v>
      </c>
      <c r="U37" s="53">
        <f t="shared" ca="true" si="8"/>
        <v>0</v>
      </c>
      <c r="V37" s="50">
        <f ca="true">Y200</f>
        <v>85.072498295045335</v>
      </c>
      <c r="W37" s="51">
        <f t="shared" ca="true" si="9"/>
        <v>11.854625462536283</v>
      </c>
      <c r="X37" s="52">
        <f t="shared" ca="true" si="9"/>
        <v>3.0728762424183742</v>
      </c>
      <c r="Y37" s="53">
        <f t="shared" ca="true" si="9"/>
        <v>0</v>
      </c>
    </row>
    <row r="38" x14ac:dyDescent="0.2">
      <c r="F38" s="36"/>
      <c r="G38" s="36"/>
      <c r="H38" s="39"/>
      <c r="I38" s="39"/>
    </row>
    <row r="39" x14ac:dyDescent="0.2">
      <c r="B39" s="2940" t="s">
        <v>7</v>
      </c>
      <c r="C39" s="2941"/>
      <c r="D39" s="2938" t="s">
        <v>25</v>
      </c>
      <c r="E39" s="33">
        <f>C299</f>
        <v>2000</v>
      </c>
      <c r="F39" s="45">
        <f ca="true">E299</f>
        <v>14.986021002372125</v>
      </c>
      <c r="G39" s="46">
        <f t="shared" ref="G39:I40" ca="true" si="10">F299</f>
        <v>4.9892743001014459</v>
      </c>
      <c r="H39" s="47">
        <f t="shared" ca="true" si="10"/>
        <v>50.853483346337271</v>
      </c>
      <c r="I39" s="48">
        <f t="shared" ca="true" si="10"/>
        <v>29.17122135118916</v>
      </c>
      <c r="J39" s="45">
        <f ca="true">J299</f>
        <v>19.441747664290702</v>
      </c>
      <c r="K39" s="46">
        <f t="shared" ref="K39:M40" ca="true" si="11">K299</f>
        <v>7.613308148258044</v>
      </c>
      <c r="L39" s="47">
        <f t="shared" ca="true" si="11"/>
        <v>50.561407042439669</v>
      </c>
      <c r="M39" s="48">
        <f t="shared" ca="true" si="11"/>
        <v>22.383537145011587</v>
      </c>
      <c r="N39" s="45">
        <f ca="true">O299</f>
        <v>17.305150125405945</v>
      </c>
      <c r="O39" s="46">
        <f t="shared" ref="O39:Q40" ca="true" si="12">P299</f>
        <v>8.8155086437057939</v>
      </c>
      <c r="P39" s="47">
        <f t="shared" ca="true" si="12"/>
        <v>54.998083627576946</v>
      </c>
      <c r="Q39" s="48">
        <f t="shared" ca="true" si="12"/>
        <v>18.881257603311312</v>
      </c>
      <c r="R39" s="45">
        <f ca="true">T299</f>
        <v>17.540468853915272</v>
      </c>
      <c r="S39" s="46">
        <f t="shared" ref="S39:U40" ca="true" si="13">U299</f>
        <v>4.6997076488163598</v>
      </c>
      <c r="T39" s="47">
        <f t="shared" ca="true" si="13"/>
        <v>58.264386228478088</v>
      </c>
      <c r="U39" s="48">
        <f t="shared" ca="true" si="13"/>
        <v>19.495437268790283</v>
      </c>
      <c r="V39" s="45">
        <f ca="true">Y299</f>
        <v>33.269445914664161</v>
      </c>
      <c r="W39" s="46">
        <f t="shared" ref="W39:Y40" ca="true" si="14">Z299</f>
        <v>11.110237949525086</v>
      </c>
      <c r="X39" s="47">
        <f t="shared" ca="true" si="14"/>
        <v>44.532359575156306</v>
      </c>
      <c r="Y39" s="48">
        <f t="shared" ca="true" si="14"/>
        <v>11.087956560654447</v>
      </c>
    </row>
    <row r="40" x14ac:dyDescent="0.2">
      <c r="B40" s="2942"/>
      <c r="C40" s="2943"/>
      <c r="D40" s="2939"/>
      <c r="E40" s="34">
        <f>C300</f>
        <v>2020</v>
      </c>
      <c r="F40" s="50">
        <f ca="true">E300</f>
        <v>21.055692513514551</v>
      </c>
      <c r="G40" s="51">
        <f t="shared" ca="true" si="10"/>
        <v>7.0100412585761012</v>
      </c>
      <c r="H40" s="52">
        <f t="shared" ca="true" si="10"/>
        <v>31.896956729277008</v>
      </c>
      <c r="I40" s="53">
        <f t="shared" ca="true" si="10"/>
        <v>40.037309498632339</v>
      </c>
      <c r="J40" s="50">
        <f ca="true">J300</f>
        <v>32.424558634714614</v>
      </c>
      <c r="K40" s="51">
        <f t="shared" ca="true" si="11"/>
        <v>12.697323343557018</v>
      </c>
      <c r="L40" s="52">
        <f t="shared" ca="true" si="11"/>
        <v>29.680088625615326</v>
      </c>
      <c r="M40" s="53">
        <f t="shared" ca="true" si="11"/>
        <v>25.198029396113043</v>
      </c>
      <c r="N40" s="50">
        <f ca="true">O300</f>
        <v>34.535020973223894</v>
      </c>
      <c r="O40" s="51">
        <f t="shared" ca="true" si="12"/>
        <v>17.592668869890801</v>
      </c>
      <c r="P40" s="52">
        <f t="shared" ca="true" si="12"/>
        <v>28.030130419848334</v>
      </c>
      <c r="Q40" s="53">
        <f t="shared" ca="true" si="12"/>
        <v>19.842179737036972</v>
      </c>
      <c r="R40" s="50">
        <f ca="true">T300</f>
        <v>55.954474151202419</v>
      </c>
      <c r="S40" s="51">
        <f t="shared" ca="true" si="13"/>
        <v>14.992168815100113</v>
      </c>
      <c r="T40" s="52">
        <f t="shared" ca="true" si="13"/>
        <v>17.401623088408087</v>
      </c>
      <c r="U40" s="53">
        <f t="shared" ca="true" si="13"/>
        <v>11.651733945289379</v>
      </c>
      <c r="V40" s="50">
        <f ca="true">Y300</f>
        <v>67.833774408131447</v>
      </c>
      <c r="W40" s="51">
        <f t="shared" ca="true" si="14"/>
        <v>22.652898296588695</v>
      </c>
      <c r="X40" s="52">
        <f t="shared" ca="true" si="14"/>
        <v>7.1742819431190128</v>
      </c>
      <c r="Y40" s="53">
        <f t="shared" ca="true" si="14"/>
        <v>2.3390453521608379</v>
      </c>
    </row>
    <row r="97" s="40" customFormat="true" ht="16.5" customHeight="true" x14ac:dyDescent="0.2">
      <c r="A97" s="2933" t="s">
        <v>5</v>
      </c>
      <c r="B97" s="2933"/>
      <c r="C97" s="2933"/>
      <c r="D97" s="2922" t="s">
        <v>0</v>
      </c>
      <c r="E97" s="2923"/>
      <c r="F97" s="2923"/>
      <c r="G97" s="2923"/>
      <c r="H97" s="2924"/>
      <c r="I97" s="2922" t="s">
        <v>1</v>
      </c>
      <c r="J97" s="2923"/>
      <c r="K97" s="2923"/>
      <c r="L97" s="2923"/>
      <c r="M97" s="2924"/>
      <c r="N97" s="2922" t="s">
        <v>2</v>
      </c>
      <c r="O97" s="2923"/>
      <c r="P97" s="2923"/>
      <c r="Q97" s="2923"/>
      <c r="R97" s="2924"/>
      <c r="S97" s="2922" t="s">
        <v>3</v>
      </c>
      <c r="T97" s="2923"/>
      <c r="U97" s="2923"/>
      <c r="V97" s="2923"/>
      <c r="W97" s="2924"/>
      <c r="X97" s="2922" t="s">
        <v>4</v>
      </c>
      <c r="Y97" s="2923"/>
      <c r="Z97" s="2923"/>
      <c r="AA97" s="2923"/>
      <c r="AB97" s="2924"/>
    </row>
    <row r="98" s="44" customFormat="true" ht="22.5" customHeight="true" x14ac:dyDescent="0.2">
      <c r="A98" s="2934"/>
      <c r="B98" s="2934"/>
      <c r="C98" s="2934"/>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925" t="s">
        <v>10</v>
      </c>
      <c r="B99" s="2926"/>
      <c r="C99" s="233">
        <v>2000</v>
      </c>
      <c r="D99" s="56">
        <f ca="true">IF((D101+H101)&gt;100,D101*100/(D101+H101),D101)</f>
        <v>23.685167526369241</v>
      </c>
      <c r="E99" s="57">
        <f ca="true">D99*AVERAGEIF(E105:E116,"&gt;0")/100</f>
        <v>19.076495271733563</v>
      </c>
      <c r="F99" s="58">
        <f ca="true">D99*(100-AVERAGEIF(E105:E116,"&gt;0"))/100</f>
        <v>4.6086722546356791</v>
      </c>
      <c r="G99" s="59">
        <f ca="true">100-(E99+F99+H99)</f>
        <v>51.081040511225069</v>
      </c>
      <c r="H99" s="60">
        <f ca="true">IF((D101+H101)&gt;100,H101*100/(D101+H101),H101)</f>
        <v>25.233791962405689</v>
      </c>
      <c r="I99" s="56">
        <f ca="true">IF((I101+M101)&gt;100,I101*100/(I101+M101),I101)</f>
        <v>31.857151393085587</v>
      </c>
      <c r="J99" s="57">
        <f ca="true">I99*AVERAGEIF(J105:J116,"&gt;0")/100</f>
        <v>25.903357686860446</v>
      </c>
      <c r="K99" s="61">
        <f ca="true">I99*(100-AVERAGEIF(J105:J116,"&gt;0"))/100</f>
        <v>5.9537937062251425</v>
      </c>
      <c r="L99" s="62">
        <f ca="true">100-(J99+K99+M99)</f>
        <v>51.957182476299522</v>
      </c>
      <c r="M99" s="63">
        <f ca="true">IF((I101+M101)&gt;100,M101*100/(I101+M101),M101)</f>
        <v>16.185666130614891</v>
      </c>
      <c r="N99" s="56">
        <f ca="true">IF((N101+R101)&gt;100,N101*100/(N101+R101),N101)</f>
        <v>72.469866290273785</v>
      </c>
      <c r="O99" s="57">
        <f ca="true">N99*AVERAGEIF(O105:O116,"&gt;0")/100</f>
        <v>62.532893749863604</v>
      </c>
      <c r="P99" s="61">
        <f ca="true">N99*(100-AVERAGEIF(O105:O116,"&gt;0"))/100</f>
        <v>9.9369725404101761</v>
      </c>
      <c r="Q99" s="62">
        <f ca="true">100-(O99+P99+R99)</f>
        <v>22.193358943774911</v>
      </c>
      <c r="R99" s="63">
        <f ca="true">IF((N101+R101)&gt;100,R101*100/(N101+R101),R101)</f>
        <v>5.3367747659513043</v>
      </c>
      <c r="S99" s="56">
        <f ca="true">IF((S101+W101)&gt;100,S101*100/(S101+W101),S101)</f>
        <v>93.244721394378189</v>
      </c>
      <c r="T99" s="57">
        <f ca="true">S99*AVERAGEIF(T105:T116,"&gt;0")/100</f>
        <v>80.654360647181051</v>
      </c>
      <c r="U99" s="61">
        <f ca="true">S99*(100-AVERAGEIF(T105:T116,"&gt;0"))/100</f>
        <v>12.590360747197137</v>
      </c>
      <c r="V99" s="62">
        <f ca="true">100-(T99+U99+W99)</f>
        <v>6.2513614361285477</v>
      </c>
      <c r="W99" s="63">
        <f ca="true">IF((S101+W101)&gt;100,W101*100/(S101+W101),W101)</f>
        <v>0.50391716949326337</v>
      </c>
      <c r="X99" s="56">
        <f ca="true">IF((X101+AB101)&gt;100,X101*100/(X101+AB101),X101)</f>
        <v>96.956267354084872</v>
      </c>
      <c r="Y99" s="57">
        <f ca="true">X99*AVERAGEIF(Y105:Y116,"&gt;0")/100</f>
        <v>83.87446032373424</v>
      </c>
      <c r="Z99" s="61">
        <f ca="true">X99*(100-AVERAGEIF(Y105:Y116,"&gt;0"))/100</f>
        <v>13.081807030350642</v>
      </c>
      <c r="AA99" s="62">
        <f ca="true">100-(Y99+Z99+AB99)</f>
        <v>3.0145040497226461</v>
      </c>
      <c r="AB99" s="63">
        <f ca="true">IF((X101+AB101)&gt;100,AB101*100/(X101+AB101),AB101)</f>
        <v>2.9228596192464096E-2</v>
      </c>
    </row>
    <row r="100" s="64" customFormat="true" ht="15" customHeight="true" x14ac:dyDescent="0.2">
      <c r="A100" s="2927"/>
      <c r="B100" s="2928"/>
      <c r="C100" s="234">
        <v>2020</v>
      </c>
      <c r="D100" s="65">
        <f ca="true">IF((D102+H102)&gt;100,D102*100/(D102+H102),D102)</f>
        <v>42.084910790591039</v>
      </c>
      <c r="E100" s="66">
        <f ca="true">D100*AVERAGEIF(E105:E116,"&gt;0")/100</f>
        <v>33.896006891833323</v>
      </c>
      <c r="F100" s="67">
        <f ca="true">D100*(100-AVERAGEIF(E105:E116,"&gt;0"))/100</f>
        <v>8.1889038987577116</v>
      </c>
      <c r="G100" s="68">
        <f ca="true">100-(E100+F100+H100)</f>
        <v>30.183645625638007</v>
      </c>
      <c r="H100" s="69">
        <f ca="true">IF((D102+H102)&gt;100,H102*100/(D102+H102),H102)</f>
        <v>27.731443583770954</v>
      </c>
      <c r="I100" s="65">
        <f ca="true">IF((I102+M102)&gt;100,I102*100/(I102+M102),I102)</f>
        <v>94.380698984014089</v>
      </c>
      <c r="J100" s="66">
        <f ca="true">I100*AVERAGEIF(J105:J116,"&gt;0")/100</f>
        <v>76.741858503062772</v>
      </c>
      <c r="K100" s="67">
        <f ca="true">I100*(100-AVERAGEIF(J105:J116,"&gt;0"))/100</f>
        <v>17.63884048095132</v>
      </c>
      <c r="L100" s="68">
        <f ca="true">100-(J100+K100+M100)</f>
        <v>2.394098890926216</v>
      </c>
      <c r="M100" s="69">
        <f ca="true">IF((I102+M102)&gt;100,M102*100/(I102+M102),M102)</f>
        <v>3.2252021250596954</v>
      </c>
      <c r="N100" s="65">
        <f ca="true">IF((N102+R102)&gt;100,N102*100/(N102+R102),N102)</f>
        <v>100</v>
      </c>
      <c r="O100" s="66">
        <f ca="true">N100*AVERAGEIF(O105:O116,"&gt;0")/100</f>
        <v>86.288131813838021</v>
      </c>
      <c r="P100" s="67">
        <f ca="true">N100*(100-AVERAGEIF(O105:O116,"&gt;0"))/100</f>
        <v>13.711868186161977</v>
      </c>
      <c r="Q100" s="68">
        <f ca="true">100-(O100+P100+R100)</f>
        <v>0</v>
      </c>
      <c r="R100" s="69">
        <f ca="true">IF((N102+R102)&gt;100,R102*100/(N102+R102),R102)</f>
        <v>0</v>
      </c>
      <c r="S100" s="65">
        <f ca="true">IF((S102+W102)&gt;100,S102*100/(S102+W102),S102)</f>
        <v>98.137048050418912</v>
      </c>
      <c r="T100" s="66">
        <f ca="true">S100*AVERAGEIF(T105:T116,"&gt;0")/100</f>
        <v>84.88610130359011</v>
      </c>
      <c r="U100" s="67">
        <f ca="true">S100*(100-AVERAGEIF(T105:T116,"&gt;0"))/100</f>
        <v>13.250946746828802</v>
      </c>
      <c r="V100" s="68">
        <f ca="true">100-(T100+U100+W100)</f>
        <v>1.8629519495810882</v>
      </c>
      <c r="W100" s="69">
        <f ca="true">IF((S102+W102)&gt;100,W102*100/(S102+W102),W102)</f>
        <v>0</v>
      </c>
      <c r="X100" s="65">
        <f ca="true">IF((X102+AB102)&gt;100,X102*100/(X102+AB102),X102)</f>
        <v>96.827898502847631</v>
      </c>
      <c r="Y100" s="66">
        <f ca="true">X100*AVERAGEIF(Y105:Y116,"&gt;0")/100</f>
        <v>83.763411616789057</v>
      </c>
      <c r="Z100" s="67">
        <f ca="true">X100*(100-AVERAGEIF(Y105:Y116,"&gt;0"))/100</f>
        <v>13.064486886058571</v>
      </c>
      <c r="AA100" s="68">
        <f ca="true">100-(Y100+Z100+AB100)</f>
        <v>3.1192025903387162</v>
      </c>
      <c r="AB100" s="69">
        <f ca="true">IF((X102+AB102)&gt;100,AB102*100/(X102+AB102),AB102)</f>
        <v>5.2898906813645397E-2</v>
      </c>
    </row>
    <row r="101" hidden="true" x14ac:dyDescent="0.2">
      <c r="A101" s="2929" t="s">
        <v>12</v>
      </c>
      <c r="B101" s="2930"/>
      <c r="C101" s="70">
        <f>MinRegYear(C99,C105:C116)</f>
        <v>2003</v>
      </c>
      <c r="D101" s="71">
        <f ca="true">IF(MAX(C105:C116)-MIN(C105:C116)&lt;5,AVERAGEIF(C105:C116,"&gt;0",D105:D116),
IF(FORECAST($C101,D$105:D$116,$C$105:$C$116)&lt;0,0,
IF(FORECAST($C101,D$105:D$116,$C$105:$C$116)&gt;100,100,
FORECAST($C101,D$105:D$116,$C$105:$C$116))))</f>
        <v>23.685167526369241</v>
      </c>
      <c r="E101" s="72"/>
      <c r="F101" s="73"/>
      <c r="G101" s="73"/>
      <c r="H101" s="74">
        <f ca="true">IF(MAX(C105:C116)-MIN(C105:C116)&lt;5,AVERAGEIF(C105:C116,"&gt;0",H105:H116),
IF(FORECAST($C101,H$105:H$116,$C$105:$C$116)&lt;0,0,
IF(FORECAST($C101,H$105:H$116,$C$105:$C$116)&gt;100,100,
FORECAST($C101,H$105:H$116,$C$105:$C$116))))</f>
        <v>25.233791962405689</v>
      </c>
      <c r="I101" s="71">
        <f ca="true">IF(MAX(C105:C116)-MIN(C105:C116)&lt;5,AVERAGEIF(C105:C116,"&gt;0",I105:I116),
IF(FORECAST($C101,I$105:I$116,$C$105:$C$116)&lt;0,0,
IF(FORECAST($C101,I$105:I$116,$C$105:$C$116)&gt;100,100,
FORECAST($C101,I$105:I$116,$C$105:$C$116))))</f>
        <v>31.857151393085587</v>
      </c>
      <c r="J101" s="72"/>
      <c r="K101" s="73"/>
      <c r="L101" s="73"/>
      <c r="M101" s="74">
        <f ca="true">IF(MAX(C105:C116)-MIN(C105:C116)&lt;5,AVERAGEIF(C105:C116,"&gt;0",M105:M116),
IF(FORECAST($C101,M$105:M$116,$C$105:$C$116)&lt;0,0,
IF(FORECAST($C101,M$105:M$116,$C$105:$C$116)&gt;100,100,
FORECAST($C101,M$105:M$116,$C$105:$C$116))))</f>
        <v>16.185666130614891</v>
      </c>
      <c r="N101" s="71">
        <f ca="true">IF(MAX(C105:C116)-MIN(C105:C116)&lt;5,AVERAGEIF(C105:C116,"&gt;0",N105:N116),
IF(FORECAST($C101,N$105:N$116,$C$105:$C$116)&lt;0,0,
IF(FORECAST($C101,N$105:N$116,$C$105:$C$116)&gt;100,100,
FORECAST($C101,N$105:N$116,$C$105:$C$116))))</f>
        <v>72.469866290273785</v>
      </c>
      <c r="O101" s="72"/>
      <c r="P101" s="73"/>
      <c r="Q101" s="73"/>
      <c r="R101" s="74">
        <f ca="true">IF(MAX(C105:C116)-MIN(C105:C116)&lt;5,AVERAGEIF(C105:C116,"&gt;0",R105:R116),
IF(FORECAST($C101,R$105:R$116,$C$105:$C$116)&lt;0,0,
IF(FORECAST($C101,R$105:R$116,$C$105:$C$116)&gt;100,100,
FORECAST($C101,R$105:R$116,$C$105:$C$116))))</f>
        <v>5.3367747659513043</v>
      </c>
      <c r="S101" s="71">
        <f ca="true">IF(MAX(C105:C116)-MIN(C105:C116)&lt;5,AVERAGEIF(C105:C116,"&gt;0",S105:S116),
IF(FORECAST($C101,S$105:S$116,$C$105:$C$116)&lt;0,0,
IF(FORECAST($C101,S$105:S$116,$C$105:$C$116)&gt;100,100,
FORECAST($C101,S$105:S$116,$C$105:$C$116))))</f>
        <v>93.244721394378189</v>
      </c>
      <c r="T101" s="72"/>
      <c r="U101" s="73"/>
      <c r="V101" s="73"/>
      <c r="W101" s="74">
        <f ca="true">IF(MAX(C105:C116)-MIN(C105:C116)&lt;5,AVERAGEIF(C105:C116,"&gt;0",W105:W116),
IF(FORECAST($C101,W$105:W$116,$C$105:$C$116)&lt;0,0,
IF(FORECAST($C101,W$105:W$116,$C$105:$C$116)&gt;100,100,
FORECAST($C101,W$105:W$116,$C$105:$C$116))))</f>
        <v>0.50391716949326337</v>
      </c>
      <c r="X101" s="71">
        <f ca="true">IF(MAX(C105:C116)-MIN(C105:C116)&lt;5,AVERAGEIF(C105:C116,"&gt;0",X105:X116),
IF(FORECAST($C101,X$105:X$116,$C$105:$C$116)&lt;0,0,
IF(FORECAST($C101,X$105:X$116,$C$105:$C$116)&gt;100,100,
FORECAST($C101,X$105:X$116,$C$105:$C$116))))</f>
        <v>96.956267354084872</v>
      </c>
      <c r="Y101" s="72"/>
      <c r="Z101" s="73"/>
      <c r="AA101" s="73"/>
      <c r="AB101" s="74">
        <f ca="true">IF(MAX(C105:C116)-MIN(C105:C116)&lt;5,AVERAGEIF(C105:C116,"&gt;0",AB105:AB116),
IF(FORECAST($C101,AB$105:AB$116,$C$105:$C$116)&lt;0,0,
IF(FORECAST($C101,AB$105:AB$116,$C$105:$C$116)&gt;100,100,
FORECAST($C101,AB$105:AB$116,$C$105:$C$116))))</f>
        <v>2.9228596192464096E-2</v>
      </c>
    </row>
    <row r="102" hidden="true" x14ac:dyDescent="0.2">
      <c r="A102" s="2931"/>
      <c r="B102" s="2932"/>
      <c r="C102" s="49">
        <f>MaxRegYear(C100,C105:C116)</f>
        <v>2017</v>
      </c>
      <c r="D102" s="75">
        <f ca="true">IF(MAX(C105:C116)-MIN(C105:C116)&lt;5,AVERAGEIF(C105:C116,"&gt;0",D105:D116),
IF(FORECAST($C102,D$105:D$116,$C$105:$C$116)&lt;0,0,
IF(FORECAST($C102,D$105:D$116,$C$105:$C$116)&gt;100,100,
FORECAST($C102,D$105:D$116,$C$105:$C$116))))</f>
        <v>42.084910790591039</v>
      </c>
      <c r="E102" s="76"/>
      <c r="F102" s="77"/>
      <c r="G102" s="77"/>
      <c r="H102" s="78">
        <f ca="true">IF(MAX(C105:C116)-MIN(C105:C116)&lt;5,AVERAGEIF(C105:C116,"&gt;0",H105:H116),
IF(FORECAST($C102,H$105:H$116,$C$105:$C$116)&lt;0,0,
IF(FORECAST($C102,H$105:H$116,$C$105:$C$116)&gt;100,100,
FORECAST($C102,H$105:H$116,$C$105:$C$116))))</f>
        <v>27.731443583770954</v>
      </c>
      <c r="I102" s="75">
        <f ca="true">IF(MAX(C105:C116)-MIN(C105:C116)&lt;5,AVERAGEIF(C105:C116,"&gt;0",I105:I116),
IF(FORECAST($C102,I$105:I$116,$C$105:$C$116)&lt;0,0,
IF(FORECAST($C102,I$105:I$116,$C$105:$C$116)&gt;100,100,
FORECAST($C102,I$105:I$116,$C$105:$C$116))))</f>
        <v>94.380698984014089</v>
      </c>
      <c r="J102" s="76"/>
      <c r="K102" s="77"/>
      <c r="L102" s="77"/>
      <c r="M102" s="78">
        <f ca="true">IF(MAX(C105:C116)-MIN(C105:C116)&lt;5,AVERAGEIF(C105:C116,"&gt;0",M105:M116),
IF(FORECAST($C102,M$105:M$116,$C$105:$C$116)&lt;0,0,
IF(FORECAST($C102,M$105:M$116,$C$105:$C$116)&gt;100,100,
FORECAST($C102,M$105:M$116,$C$105:$C$116))))</f>
        <v>3.2252021250596954</v>
      </c>
      <c r="N102" s="75">
        <f ca="true">IF(MAX(C105:C116)-MIN(C105:C116)&lt;5,AVERAGEIF(C105:C116,"&gt;0",N105:N116),
IF(FORECAST($C102,N$105:N$116,$C$105:$C$116)&lt;0,0,
IF(FORECAST($C102,N$105:N$116,$C$105:$C$116)&gt;100,100,
FORECAST($C102,N$105:N$116,$C$105:$C$116))))</f>
        <v>100</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98.137048050418912</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96.827898502847631</v>
      </c>
      <c r="Y102" s="76"/>
      <c r="Z102" s="77"/>
      <c r="AA102" s="77"/>
      <c r="AB102" s="78">
        <f ca="true">IF(MAX(C105:C116)-MIN(C105:C116)&lt;5,AVERAGEIF(C105:C116,"&gt;0",AB105:AB116),
IF(FORECAST($C102,AB$105:AB$116,$C$105:$C$116)&lt;0,0,
IF(FORECAST($C102,AB$105:AB$116,$C$105:$C$116)&gt;100,100,
FORECAST($C102,AB$105:AB$116,$C$105:$C$116))))</f>
        <v>5.2898906813645397E-2</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908" t="s">
        <v>549</v>
      </c>
      <c r="F104" s="243"/>
      <c r="G104" s="243"/>
      <c r="H104" s="85" t="s">
        <v>17</v>
      </c>
      <c r="I104" s="82" t="s">
        <v>14</v>
      </c>
      <c r="J104" s="2908" t="s">
        <v>549</v>
      </c>
      <c r="K104" s="243"/>
      <c r="L104" s="243"/>
      <c r="M104" s="85" t="s">
        <v>17</v>
      </c>
      <c r="N104" s="83" t="s">
        <v>14</v>
      </c>
      <c r="O104" s="2908" t="s">
        <v>549</v>
      </c>
      <c r="P104" s="243"/>
      <c r="Q104" s="243"/>
      <c r="R104" s="85" t="s">
        <v>17</v>
      </c>
      <c r="S104" s="83" t="s">
        <v>14</v>
      </c>
      <c r="T104" s="2908" t="s">
        <v>549</v>
      </c>
      <c r="U104" s="243"/>
      <c r="V104" s="243"/>
      <c r="W104" s="85" t="s">
        <v>17</v>
      </c>
      <c r="X104" s="83" t="s">
        <v>14</v>
      </c>
      <c r="Y104" s="2908" t="s">
        <v>549</v>
      </c>
      <c r="Z104" s="243"/>
      <c r="AA104" s="243"/>
      <c r="AB104" s="85" t="s">
        <v>17</v>
      </c>
      <c r="AD104" s="244"/>
    </row>
    <row r="105" x14ac:dyDescent="0.2">
      <c r="A105" s="87"/>
      <c r="B105" s="835" t="s">
        <v>176</v>
      </c>
      <c r="C105" s="836"/>
      <c r="D105" s="1">
        <f t="shared" ref="D105:D116" ca="true" si="15">IF(ISERROR(INDIRECT(CONCATENATE($B105,"!C16"))),"",INDIRECT(CONCATENATE($B105,"!C16")))</f>
        <v>56.074712518570138</v>
      </c>
      <c r="E105" s="88">
        <f t="shared" ref="E105:E116" ca="true" si="16">IF(ISERROR(INDIRECT(CONCATENATE($B105,"!C23"))),"",INDIRECT(CONCATENATE($B105,"!C23")))</f>
        <v>91.955020850090619</v>
      </c>
      <c r="F105" s="89"/>
      <c r="G105" s="89"/>
      <c r="H105" s="90">
        <f t="shared" ref="H105:H116" ca="true" si="17">IF(ISERROR(INDIRECT(CONCATENATE($B105,"!C21"))),"",INDIRECT(CONCATENATE($B105,"!C21")))</f>
        <v>4.2656720683178717E-2</v>
      </c>
      <c r="I105" s="1">
        <f t="shared" ref="I105:I116" ca="true" si="18">IF(ISERROR(INDIRECT(CONCATENATE($B105,"!D16"))),"",INDIRECT(CONCATENATE($B105,"!D16")))</f>
        <v>59.770274286020296</v>
      </c>
      <c r="J105" s="88">
        <f t="shared" ref="J105:J116" ca="true" si="19">IF(ISERROR(INDIRECT(CONCATENATE($B105,"!D23"))),"",INDIRECT(CONCATENATE($B105,"!D23")))</f>
        <v>95.248678829849325</v>
      </c>
      <c r="K105" s="89"/>
      <c r="L105" s="89"/>
      <c r="M105" s="90">
        <f t="shared" ref="M105:M116" ca="true" si="20">IF(ISERROR(INDIRECT(CONCATENATE($B105,"!D21"))),"",INDIRECT(CONCATENATE($B105,"!D21")))</f>
        <v>0</v>
      </c>
      <c r="N105" s="1">
        <f t="shared" ref="N105:N116" ca="true" si="21">IF(ISERROR(INDIRECT(CONCATENATE($B105,"!E16"))),"",INDIRECT(CONCATENATE($B105,"!E16")))</f>
        <v>61.016897013334535</v>
      </c>
      <c r="O105" s="88">
        <f t="shared" ref="O105:O116" ca="true" si="22">IF(ISERROR(INDIRECT(CONCATENATE($B105,"!E23"))),"",INDIRECT(CONCATENATE($B105,"!E23")))</f>
        <v>90.657160675300403</v>
      </c>
      <c r="P105" s="89"/>
      <c r="Q105" s="89"/>
      <c r="R105" s="90">
        <f t="shared" ref="R105:R116" ca="true" si="23">IF(ISERROR(INDIRECT(CONCATENATE($B105,"!E21"))),"",INDIRECT(CONCATENATE($B105,"!E21")))</f>
        <v>0</v>
      </c>
      <c r="S105" s="1">
        <f t="shared" ref="S105:S116" ca="true" si="24">IF(ISERROR(INDIRECT(CONCATENATE($B105,"!F16"))),"",INDIRECT(CONCATENATE($B105,"!F16")))</f>
        <v>72.901941184263748</v>
      </c>
      <c r="T105" s="88">
        <f t="shared" ref="T105:T116" ca="true" si="25">IF(ISERROR(INDIRECT(CONCATENATE($B105,"!F23"))),"",INDIRECT(CONCATENATE($B105,"!F23")))</f>
        <v>78.916178210046439</v>
      </c>
      <c r="U105" s="89"/>
      <c r="V105" s="89"/>
      <c r="W105" s="90">
        <f t="shared" ref="W105:W116" ca="true" si="26">IF(ISERROR(INDIRECT(CONCATENATE($B105,"!F21"))),"",INDIRECT(CONCATENATE($B105,"!F21")))</f>
        <v>0</v>
      </c>
      <c r="X105" s="1">
        <f t="shared" ref="X105:X116" ca="true" si="27">IF(ISERROR(INDIRECT(CONCATENATE($B105,"!G16"))),"",INDIRECT(CONCATENATE($B105,"!G16")))</f>
        <v>70.476722151399798</v>
      </c>
      <c r="Y105" s="88">
        <f t="shared" ref="Y105:Y116" ca="true" si="28">IF(ISERROR(INDIRECT(CONCATENATE($B105,"!G23"))),"",INDIRECT(CONCATENATE($B105,"!G23")))</f>
        <v>67.611250125108484</v>
      </c>
      <c r="Z105" s="89"/>
      <c r="AA105" s="89"/>
      <c r="AB105" s="90">
        <f t="shared" ref="AB105:AB116" ca="true" si="29">IF(ISERROR(INDIRECT(CONCATENATE($B105,"!G221"))),"",INDIRECT(CONCATENATE($B105,"!G21")))</f>
        <v>5.3757829866434098E-2</v>
      </c>
    </row>
    <row r="106" x14ac:dyDescent="0.2">
      <c r="A106" s="87"/>
      <c r="B106" s="837" t="s">
        <v>272</v>
      </c>
      <c r="C106" s="838">
        <v>2005</v>
      </c>
      <c r="D106" s="2">
        <f t="shared" ca="true" si="15"/>
        <v>29.829477825732699</v>
      </c>
      <c r="E106" s="91">
        <f t="shared" ca="true" si="16"/>
        <v>78.799261107690398</v>
      </c>
      <c r="F106" s="89"/>
      <c r="G106" s="89"/>
      <c r="H106" s="92">
        <f t="shared" ca="true" si="17"/>
        <v>23.973691196082864</v>
      </c>
      <c r="I106" s="2">
        <f t="shared" ca="true" si="18"/>
        <v>37.302717577597996</v>
      </c>
      <c r="J106" s="91">
        <f t="shared" ca="true" si="19"/>
        <v>75.736890995857465</v>
      </c>
      <c r="K106" s="89"/>
      <c r="L106" s="89"/>
      <c r="M106" s="92">
        <f t="shared" ca="true" si="20"/>
        <v>16.90232054454782</v>
      </c>
      <c r="N106" s="2">
        <f t="shared" ca="true" si="21"/>
        <v>73.17566416942131</v>
      </c>
      <c r="O106" s="91">
        <f t="shared" ca="true" si="22"/>
        <v>84.411439729920701</v>
      </c>
      <c r="P106" s="89"/>
      <c r="Q106" s="89"/>
      <c r="R106" s="92">
        <f t="shared" ca="true" si="23"/>
        <v>5.6464815733382077</v>
      </c>
      <c r="S106" s="2">
        <f t="shared" ca="true" si="24"/>
        <v>92.942088595717379</v>
      </c>
      <c r="T106" s="91">
        <f t="shared" ca="true" si="25"/>
        <v>87.833905141130145</v>
      </c>
      <c r="U106" s="89"/>
      <c r="V106" s="89"/>
      <c r="W106" s="92">
        <f t="shared" ca="true" si="26"/>
        <v>0.42212235336497106</v>
      </c>
      <c r="X106" s="2">
        <f t="shared" ca="true" si="27"/>
        <v>96.059653323836315</v>
      </c>
      <c r="Y106" s="91">
        <f t="shared" ca="true" si="28"/>
        <v>94.609164662467663</v>
      </c>
      <c r="Z106" s="89"/>
      <c r="AA106" s="89"/>
      <c r="AB106" s="92">
        <f t="shared" ca="true" si="29"/>
        <v>0</v>
      </c>
    </row>
    <row r="107" x14ac:dyDescent="0.2">
      <c r="A107" s="87"/>
      <c r="B107" s="837" t="s">
        <v>333</v>
      </c>
      <c r="C107" s="838">
        <v>2009</v>
      </c>
      <c r="D107" s="2">
        <f t="shared" ca="true" si="15"/>
        <v>28.317932825500197</v>
      </c>
      <c r="E107" s="91" t="str">
        <f t="shared" ca="true" si="16"/>
        <v>N/A</v>
      </c>
      <c r="F107" s="89"/>
      <c r="G107" s="89"/>
      <c r="H107" s="92">
        <f t="shared" ca="true" si="17"/>
        <v>27.718773560971826</v>
      </c>
      <c r="I107" s="2">
        <f t="shared" ca="true" si="18"/>
        <v>67.139003092196347</v>
      </c>
      <c r="J107" s="91" t="str">
        <f t="shared" ca="true" si="19"/>
        <v>N/A</v>
      </c>
      <c r="K107" s="89"/>
      <c r="L107" s="89"/>
      <c r="M107" s="92">
        <f t="shared" ca="true" si="20"/>
        <v>5.9279024053063836</v>
      </c>
      <c r="N107" s="2">
        <f t="shared" ca="true" si="21"/>
        <v>93.050927106076287</v>
      </c>
      <c r="O107" s="91" t="str">
        <f t="shared" ca="true" si="22"/>
        <v>N/A</v>
      </c>
      <c r="P107" s="89"/>
      <c r="Q107" s="89"/>
      <c r="R107" s="92">
        <f t="shared" ca="true" si="23"/>
        <v>0.39658732595132223</v>
      </c>
      <c r="S107" s="2">
        <f t="shared" ca="true" si="24"/>
        <v>97.055554761375348</v>
      </c>
      <c r="T107" s="91" t="str">
        <f t="shared" ca="true" si="25"/>
        <v>N/A</v>
      </c>
      <c r="U107" s="89"/>
      <c r="V107" s="89"/>
      <c r="W107" s="92">
        <f t="shared" ca="true" si="26"/>
        <v>0.28202688594185044</v>
      </c>
      <c r="X107" s="2">
        <f t="shared" ca="true" si="27"/>
        <v>98.35191709758098</v>
      </c>
      <c r="Y107" s="91" t="str">
        <f t="shared" ca="true" si="28"/>
        <v>N/A</v>
      </c>
      <c r="Z107" s="89"/>
      <c r="AA107" s="89"/>
      <c r="AB107" s="92">
        <f t="shared" ca="true" si="29"/>
        <v>6.5945742485160191E-2</v>
      </c>
      <c r="AD107" s="93"/>
    </row>
    <row r="108" x14ac:dyDescent="0.2">
      <c r="A108" s="87"/>
      <c r="B108" s="837" t="s">
        <v>266</v>
      </c>
      <c r="C108" s="838">
        <v>2012</v>
      </c>
      <c r="D108" s="2">
        <f t="shared" ca="true" si="15"/>
        <v>30.3</v>
      </c>
      <c r="E108" s="91">
        <f t="shared" ca="true" si="16"/>
        <v>73.3</v>
      </c>
      <c r="F108" s="89"/>
      <c r="G108" s="89"/>
      <c r="H108" s="92">
        <f t="shared" ca="true" si="17"/>
        <v>29.4</v>
      </c>
      <c r="I108" s="2">
        <f t="shared" ca="true" si="18"/>
        <v>66.7</v>
      </c>
      <c r="J108" s="91">
        <f t="shared" ca="true" si="19"/>
        <v>73.3</v>
      </c>
      <c r="K108" s="89"/>
      <c r="L108" s="89"/>
      <c r="M108" s="92">
        <f t="shared" ca="true" si="20"/>
        <v>8.6999999999999993</v>
      </c>
      <c r="N108" s="2">
        <f t="shared" ca="true" si="21"/>
        <v>92.8</v>
      </c>
      <c r="O108" s="91">
        <f t="shared" ca="true" si="22"/>
        <v>80.3</v>
      </c>
      <c r="P108" s="89"/>
      <c r="Q108" s="89"/>
      <c r="R108" s="92">
        <f t="shared" ca="true" si="23"/>
        <v>0.8</v>
      </c>
      <c r="S108" s="2">
        <f t="shared" ca="true" si="24"/>
        <v>96.3</v>
      </c>
      <c r="T108" s="91">
        <f t="shared" ca="true" si="25"/>
        <v>86.4</v>
      </c>
      <c r="U108" s="89"/>
      <c r="V108" s="89"/>
      <c r="W108" s="92">
        <f t="shared" ca="true" si="26"/>
        <v>0.1</v>
      </c>
      <c r="X108" s="2">
        <f t="shared" ca="true" si="27"/>
        <v>96.9</v>
      </c>
      <c r="Y108" s="91">
        <f t="shared" ca="true" si="28"/>
        <v>88.2</v>
      </c>
      <c r="Z108" s="89"/>
      <c r="AA108" s="89"/>
      <c r="AB108" s="92">
        <f t="shared" ca="true" si="29"/>
        <v>0.1</v>
      </c>
    </row>
    <row r="109" x14ac:dyDescent="0.2">
      <c r="A109" s="87"/>
      <c r="B109" s="837" t="s">
        <v>411</v>
      </c>
      <c r="C109" s="838">
        <v>2015</v>
      </c>
      <c r="D109" s="2">
        <f t="shared" ca="true" si="15"/>
        <v>44.407013358703047</v>
      </c>
      <c r="E109" s="91">
        <f t="shared" ca="true" si="16"/>
        <v>78.113509348660244</v>
      </c>
      <c r="F109" s="89"/>
      <c r="G109" s="89"/>
      <c r="H109" s="92">
        <f t="shared" ca="true" si="17"/>
        <v>25.016410022539027</v>
      </c>
      <c r="I109" s="2">
        <f t="shared" ca="true" si="18"/>
        <v>85.799947769477129</v>
      </c>
      <c r="J109" s="91">
        <f t="shared" ca="true" si="19"/>
        <v>80.958296045899303</v>
      </c>
      <c r="K109" s="89"/>
      <c r="L109" s="89"/>
      <c r="M109" s="92">
        <f t="shared" ca="true" si="20"/>
        <v>6.3657661325261312</v>
      </c>
      <c r="N109" s="2">
        <f t="shared" ca="true" si="21"/>
        <v>97.774652194616465</v>
      </c>
      <c r="O109" s="91">
        <f t="shared" ca="true" si="22"/>
        <v>89.783926850130982</v>
      </c>
      <c r="P109" s="89"/>
      <c r="Q109" s="89"/>
      <c r="R109" s="92">
        <f t="shared" ca="true" si="23"/>
        <v>0.47418624818393812</v>
      </c>
      <c r="S109" s="2">
        <f t="shared" ca="true" si="24"/>
        <v>96.815347436504112</v>
      </c>
      <c r="T109" s="91">
        <f t="shared" ca="true" si="25"/>
        <v>92.839949933619209</v>
      </c>
      <c r="U109" s="89"/>
      <c r="V109" s="89"/>
      <c r="W109" s="92">
        <f t="shared" ca="true" si="26"/>
        <v>3.7179682508836492E-2</v>
      </c>
      <c r="X109" s="2">
        <f t="shared" ca="true" si="27"/>
        <v>96.247592088787925</v>
      </c>
      <c r="Y109" s="91">
        <f t="shared" ca="true" si="28"/>
        <v>95.609656759729575</v>
      </c>
      <c r="Z109" s="89"/>
      <c r="AA109" s="89"/>
      <c r="AB109" s="92">
        <f t="shared" ca="true" si="29"/>
        <v>0</v>
      </c>
    </row>
    <row r="110" x14ac:dyDescent="0.2">
      <c r="A110" s="87"/>
      <c r="B110" s="837"/>
      <c r="C110" s="838"/>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837"/>
      <c r="C111" s="838"/>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837"/>
      <c r="C112" s="838"/>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837"/>
      <c r="C113" s="838"/>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837"/>
      <c r="C114" s="838"/>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837"/>
      <c r="C115" s="838"/>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39"/>
      <c r="C116" s="840"/>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936" t="str">
        <f>CONCATENATE("National use of drinking water sources, ",C99,"–",C100)</f>
        <v>National use of drinking water sources, 2000–2020</v>
      </c>
      <c r="C118" s="2937"/>
      <c r="D118" s="2937"/>
      <c r="E118" s="2937"/>
      <c r="F118" s="2937"/>
      <c r="G118" s="2937"/>
      <c r="H118" s="2937"/>
      <c r="I118" s="2937"/>
      <c r="J118" s="2937"/>
      <c r="K118" s="2937"/>
      <c r="L118" s="2937"/>
      <c r="N118" s="98"/>
      <c r="O118" s="98"/>
      <c r="P118" s="98"/>
      <c r="Q118" s="98"/>
      <c r="R118" s="98"/>
      <c r="S118" s="2919" t="s">
        <v>11</v>
      </c>
      <c r="T118" s="2920"/>
      <c r="U118" s="2920"/>
      <c r="V118" s="2920"/>
      <c r="W118" s="2921"/>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933" t="s">
        <v>6</v>
      </c>
      <c r="B197" s="2933"/>
      <c r="C197" s="2933"/>
      <c r="D197" s="2922" t="s">
        <v>0</v>
      </c>
      <c r="E197" s="2923"/>
      <c r="F197" s="2923"/>
      <c r="G197" s="2923"/>
      <c r="H197" s="2924"/>
      <c r="I197" s="2922" t="s">
        <v>1</v>
      </c>
      <c r="J197" s="2923"/>
      <c r="K197" s="2923"/>
      <c r="L197" s="2923"/>
      <c r="M197" s="2924"/>
      <c r="N197" s="2922" t="s">
        <v>2</v>
      </c>
      <c r="O197" s="2923"/>
      <c r="P197" s="2923"/>
      <c r="Q197" s="2923"/>
      <c r="R197" s="2924"/>
      <c r="S197" s="2922" t="s">
        <v>3</v>
      </c>
      <c r="T197" s="2923"/>
      <c r="U197" s="2923"/>
      <c r="V197" s="2923"/>
      <c r="W197" s="2924"/>
      <c r="X197" s="2922" t="s">
        <v>4</v>
      </c>
      <c r="Y197" s="2923"/>
      <c r="Z197" s="2923"/>
      <c r="AA197" s="2923"/>
      <c r="AB197" s="2924"/>
    </row>
    <row r="198" s="44" customFormat="true" ht="22.5" customHeight="true" x14ac:dyDescent="0.2">
      <c r="A198" s="2935"/>
      <c r="B198" s="2935"/>
      <c r="C198" s="2935"/>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925" t="s">
        <v>10</v>
      </c>
      <c r="B199" s="2926"/>
      <c r="C199" s="233">
        <v>2000</v>
      </c>
      <c r="D199" s="56">
        <f ca="true">IF((D201+H201)&gt;100,D201*100/(D201+H201),D201)</f>
        <v>87.054590099120333</v>
      </c>
      <c r="E199" s="57">
        <f ca="true">D199*AVERAGEIF(E205:E216,"&gt;0")/100</f>
        <v>73.435413388417558</v>
      </c>
      <c r="F199" s="58">
        <f ca="true">D199*(100-AVERAGEIF(E205:E216,"&gt;0"))/100</f>
        <v>13.619176710702774</v>
      </c>
      <c r="G199" s="59">
        <f ca="true">100-(E199+F199+H199)</f>
        <v>12.763463513318882</v>
      </c>
      <c r="H199" s="60">
        <f ca="true">IF((D201+H201)&gt;100,H201*100/(D201+H201),H201)</f>
        <v>0.18194638756078518</v>
      </c>
      <c r="I199" s="56">
        <f ca="true">IF((I201+M201)&gt;100,I201*100/(I201+M201),I201)</f>
        <v>93.194678369052667</v>
      </c>
      <c r="J199" s="57">
        <f ca="true">I199*AVERAGEIF(J205:J216,"&gt;0")/100</f>
        <v>82.206907817613995</v>
      </c>
      <c r="K199" s="61">
        <f ca="true">I199*(100-AVERAGEIF(J205:J216,"&gt;0"))/100</f>
        <v>10.987770551438679</v>
      </c>
      <c r="L199" s="62">
        <f ca="true">100-(J199+K199+M199)</f>
        <v>6.8053216309473328</v>
      </c>
      <c r="M199" s="63">
        <f ca="true">IF((I201+M201)&gt;100,M201*100/(I201+M201),M201)</f>
        <v>0</v>
      </c>
      <c r="N199" s="56">
        <f ca="true">IF((N201+R201)&gt;100,N201*100/(N201+R201),N201)</f>
        <v>95.478073037159675</v>
      </c>
      <c r="O199" s="57">
        <f ca="true">N199*AVERAGEIF(O205:O216,"&gt;0")/100</f>
        <v>86.10657843579375</v>
      </c>
      <c r="P199" s="61">
        <f ca="true">N199*(100-AVERAGEIF(O205:O216,"&gt;0"))/100</f>
        <v>9.3714946013659297</v>
      </c>
      <c r="Q199" s="62">
        <f ca="true">100-(O199+P199+R199)</f>
        <v>4.5219269628403254</v>
      </c>
      <c r="R199" s="63">
        <f ca="true">IF((N201+R201)&gt;100,R201*100/(N201+R201),R201)</f>
        <v>0</v>
      </c>
      <c r="S199" s="56">
        <f ca="true">IF((S201+W201)&gt;100,S201*100/(S201+W201),S201)</f>
        <v>97.346526991973192</v>
      </c>
      <c r="T199" s="57">
        <f ca="true">S199*AVERAGEIF(T205:T216,"&gt;0")/100</f>
        <v>87.606140817673207</v>
      </c>
      <c r="U199" s="61">
        <f ca="true">S199*(100-AVERAGEIF(T205:T216,"&gt;0"))/100</f>
        <v>9.7403861742999869</v>
      </c>
      <c r="V199" s="62">
        <f ca="true">100-(T199+U199+W199)</f>
        <v>2.6534730080268076</v>
      </c>
      <c r="W199" s="63">
        <f ca="true">IF((S201+W201)&gt;100,W201*100/(S201+W201),W201)</f>
        <v>0</v>
      </c>
      <c r="X199" s="56">
        <f ca="true">IF((X201+AB201)&gt;100,X201*100/(X201+AB201),X201)</f>
        <v>98.321782212321892</v>
      </c>
      <c r="Y199" s="57">
        <f ca="true">X199*AVERAGEIF(Y205:Y216,"&gt;0")/100</f>
        <v>86.296583715240033</v>
      </c>
      <c r="Z199" s="61">
        <f ca="true">X199*(100-AVERAGEIF(Y205:Y216,"&gt;0"))/100</f>
        <v>12.02519849708186</v>
      </c>
      <c r="AA199" s="62">
        <f ca="true">100-(Y199+Z199+AB199)</f>
        <v>1.6782177876781077</v>
      </c>
      <c r="AB199" s="63">
        <f ca="true">IF((X201+AB201)&gt;100,AB201*100/(X201+AB201),AB201)</f>
        <v>0</v>
      </c>
    </row>
    <row r="200" s="64" customFormat="true" ht="15" customHeight="true" x14ac:dyDescent="0.2">
      <c r="A200" s="2927"/>
      <c r="B200" s="2928"/>
      <c r="C200" s="234">
        <v>2020</v>
      </c>
      <c r="D200" s="65">
        <f ca="true">IF((D202+H202)&gt;100,D202*100/(D202+H202),D202)</f>
        <v>97.047285192852996</v>
      </c>
      <c r="E200" s="66">
        <f ca="true">D200*AVERAGEIF(E205:E216,"&gt;0")/100</f>
        <v>81.864810324720921</v>
      </c>
      <c r="F200" s="67">
        <f ca="true">D200*(100-AVERAGEIF(E205:E216,"&gt;0"))/100</f>
        <v>15.182474868132074</v>
      </c>
      <c r="G200" s="68">
        <f ca="true">100-(E200+F200+H200)</f>
        <v>2.9527148071470037</v>
      </c>
      <c r="H200" s="69">
        <f ca="true">IF((D202+H202)&gt;100,H202*100/(D202+H202),H202)</f>
        <v>0</v>
      </c>
      <c r="I200" s="65">
        <f ca="true">IF((I202+M202)&gt;100,I202*100/(I202+M202),I202)</f>
        <v>98.753335795141766</v>
      </c>
      <c r="J200" s="66">
        <f ca="true">I200*AVERAGEIF(J205:J216,"&gt;0")/100</f>
        <v>87.1101924966665</v>
      </c>
      <c r="K200" s="67">
        <f ca="true">I200*(100-AVERAGEIF(J205:J216,"&gt;0"))/100</f>
        <v>11.643143298475273</v>
      </c>
      <c r="L200" s="68">
        <f ca="true">100-(J200+K200+M200)</f>
        <v>1.2466642048582344</v>
      </c>
      <c r="M200" s="69">
        <f ca="true">IF((I202+M202)&gt;100,M202*100/(I202+M202),M202)</f>
        <v>0</v>
      </c>
      <c r="N200" s="65">
        <f ca="true">IF((N202+R202)&gt;100,N202*100/(N202+R202),N202)</f>
        <v>98.052243073366924</v>
      </c>
      <c r="O200" s="66">
        <f ca="true">N200*AVERAGEIF(O205:O216,"&gt;0")/100</f>
        <v>88.428085008758231</v>
      </c>
      <c r="P200" s="67">
        <f ca="true">N200*(100-AVERAGEIF(O205:O216,"&gt;0"))/100</f>
        <v>9.6241580646086931</v>
      </c>
      <c r="Q200" s="68">
        <f ca="true">100-(O200+P200+R200)</f>
        <v>1.9477569266330761</v>
      </c>
      <c r="R200" s="69">
        <f ca="true">IF((N202+R202)&gt;100,R202*100/(N202+R202),R202)</f>
        <v>0</v>
      </c>
      <c r="S200" s="65">
        <f ca="true">IF((S202+W202)&gt;100,S202*100/(S202+W202),S202)</f>
        <v>97.826289894035256</v>
      </c>
      <c r="T200" s="66">
        <f ca="true">S200*AVERAGEIF(T205:T216,"&gt;0")/100</f>
        <v>88.037899172653965</v>
      </c>
      <c r="U200" s="67">
        <f ca="true">S200*(100-AVERAGEIF(T205:T216,"&gt;0"))/100</f>
        <v>9.7883907213812886</v>
      </c>
      <c r="V200" s="68">
        <f ca="true">100-(T200+U200+W200)</f>
        <v>2.1737101059647443</v>
      </c>
      <c r="W200" s="69">
        <f ca="true">IF((S202+W202)&gt;100,W202*100/(S202+W202),W202)</f>
        <v>0</v>
      </c>
      <c r="X200" s="65">
        <f ca="true">IF((X202+AB202)&gt;100,X202*100/(X202+AB202),X202)</f>
        <v>96.927123757581626</v>
      </c>
      <c r="Y200" s="66">
        <f ca="true">X200*AVERAGEIF(Y205:Y216,"&gt;0")/100</f>
        <v>85.072498295045335</v>
      </c>
      <c r="Z200" s="67">
        <f ca="true">X200*(100-AVERAGEIF(Y205:Y216,"&gt;0"))/100</f>
        <v>11.854625462536283</v>
      </c>
      <c r="AA200" s="68">
        <f ca="true">100-(Y200+Z200+AB200)</f>
        <v>3.0728762424183742</v>
      </c>
      <c r="AB200" s="69">
        <f ca="true">IF((X202+AB202)&gt;100,AB202*100/(X202+AB202),AB202)</f>
        <v>0</v>
      </c>
    </row>
    <row r="201" hidden="true" x14ac:dyDescent="0.2">
      <c r="A201" s="2929" t="s">
        <v>12</v>
      </c>
      <c r="B201" s="2930"/>
      <c r="C201" s="70">
        <f>MinRegYear(C199,C205:C216)</f>
        <v>2003</v>
      </c>
      <c r="D201" s="71">
        <f ca="true">IF(MAX(C205:C216)-MIN(C205:C216)&lt;5,AVERAGEIF(C205:C216,"&gt;0",D205:D216),
IF(FORECAST($C201,D$205:D$216,$C$205:$C$216)&lt;0,0,
IF(FORECAST($C201,D$205:D$216,$C$205:$C$216)&gt;100,100,
FORECAST($C201,D$205:D$216,$C$205:$C$216))))</f>
        <v>87.054590099120333</v>
      </c>
      <c r="E201" s="72"/>
      <c r="F201" s="73"/>
      <c r="G201" s="73"/>
      <c r="H201" s="74">
        <f ca="true">IF(MAX(C205:C216)-MIN(C205:C216)&lt;5,AVERAGEIF(C205:C216,"&gt;0",H205:H216),
IF(FORECAST($C201,H$205:H$216,$C$205:$C$216)&lt;0,0,
IF(FORECAST($C201,H$205:H$216,$C$205:$C$216)&gt;100,100,
FORECAST($C201,H$205:H$216,$C$205:$C$216))))</f>
        <v>0.18194638756078518</v>
      </c>
      <c r="I201" s="71">
        <f ca="true">IF(MAX(C205:C216)-MIN(C205:C216)&lt;5,AVERAGEIF(C205:C216,"&gt;0",I205:I216),
IF(FORECAST($C201,I$205:I$216,$C$205:$C$216)&lt;0,0,
IF(FORECAST($C201,I$205:I$216,$C$205:$C$216)&gt;100,100,
FORECAST($C201,I$205:I$216,$C$205:$C$216))))</f>
        <v>93.194678369052667</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95.478073037159675</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97.346526991973192</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98.321782212321892</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931"/>
      <c r="B202" s="2932"/>
      <c r="C202" s="49">
        <f>MaxRegYear(C200,C205:C216)</f>
        <v>2017</v>
      </c>
      <c r="D202" s="75">
        <f ca="true">IF(MAX(C205:C216)-MIN(C205:C216)&lt;5,AVERAGEIF(C205:C216,"&gt;0",D205:D216),
IF(FORECAST($C202,D$205:D$216,$C$205:$C$216)&lt;0,0,
IF(FORECAST($C202,D$205:D$216,$C$205:$C$216)&gt;100,100,
FORECAST($C202,D$205:D$216,$C$205:$C$216))))</f>
        <v>97.047285192852996</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98.753335795141766</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98.052243073366924</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97.826289894035256</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96.927123757581626</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908" t="s">
        <v>549</v>
      </c>
      <c r="F204" s="243"/>
      <c r="G204" s="243"/>
      <c r="H204" s="85" t="s">
        <v>17</v>
      </c>
      <c r="I204" s="83" t="s">
        <v>14</v>
      </c>
      <c r="J204" s="2908" t="s">
        <v>549</v>
      </c>
      <c r="K204" s="243"/>
      <c r="L204" s="243"/>
      <c r="M204" s="85" t="s">
        <v>17</v>
      </c>
      <c r="N204" s="83" t="s">
        <v>14</v>
      </c>
      <c r="O204" s="2908" t="s">
        <v>549</v>
      </c>
      <c r="P204" s="243"/>
      <c r="Q204" s="243"/>
      <c r="R204" s="85" t="s">
        <v>17</v>
      </c>
      <c r="S204" s="83" t="s">
        <v>14</v>
      </c>
      <c r="T204" s="2908" t="s">
        <v>549</v>
      </c>
      <c r="U204" s="243"/>
      <c r="V204" s="243"/>
      <c r="W204" s="85" t="s">
        <v>17</v>
      </c>
      <c r="X204" s="83" t="s">
        <v>14</v>
      </c>
      <c r="Y204" s="2908" t="s">
        <v>549</v>
      </c>
      <c r="Z204" s="243"/>
      <c r="AA204" s="243"/>
      <c r="AB204" s="85" t="s">
        <v>17</v>
      </c>
      <c r="AD204" s="244"/>
    </row>
    <row r="205" x14ac:dyDescent="0.2">
      <c r="A205" s="87"/>
      <c r="B205" s="835" t="s">
        <v>176</v>
      </c>
      <c r="C205" s="836"/>
      <c r="D205" s="1">
        <f t="shared" ref="D205:D216" ca="true" si="50">IF(ISERROR(INDIRECT(CONCATENATE($B205,"!H16"))),"",INDIRECT(CONCATENATE($B205,"!H16")))</f>
        <v>56.82255812995389</v>
      </c>
      <c r="E205" s="91">
        <f t="shared" ref="E205:E216" ca="true" si="51">IF(ISERROR(INDIRECT(CONCATENATE($B205,"!H23"))),"",INDIRECT(CONCATENATE($B205,"!H23")))</f>
        <v>92.489236699659898</v>
      </c>
      <c r="F205" s="89"/>
      <c r="G205" s="89"/>
      <c r="H205" s="90">
        <f t="shared" ref="H205:H216" ca="true" si="52">IF(ISERROR(INDIRECT(CONCATENATE($B205,"!H21"))),"",INDIRECT(CONCATENATE($B205,"!H21")))</f>
        <v>4.7927762640153762E-2</v>
      </c>
      <c r="I205" s="1">
        <f t="shared" ref="I205:I216" ca="true" si="53">IF(ISERROR(INDIRECT(CONCATENATE($B205,"!I16"))),"",INDIRECT(CONCATENATE($B205,"!I16")))</f>
        <v>58.753335179356583</v>
      </c>
      <c r="J205" s="91">
        <f t="shared" ref="J205:J216" ca="true" si="54">IF(ISERROR(INDIRECT(CONCATENATE($B205,"!I23"))),"",INDIRECT(CONCATENATE($B205,"!I23")))</f>
        <v>94.246126955364247</v>
      </c>
      <c r="K205" s="89"/>
      <c r="L205" s="89"/>
      <c r="M205" s="90">
        <f t="shared" ref="M205:M216" ca="true" si="55">IF(ISERROR(INDIRECT(CONCATENATE($B205,"!I21"))),"",INDIRECT(CONCATENATE($B205,"!I21")))</f>
        <v>0</v>
      </c>
      <c r="N205" s="1">
        <f t="shared" ref="N205:N216" ca="true" si="56">IF(ISERROR(INDIRECT(CONCATENATE($B205,"!J16"))),"",INDIRECT(CONCATENATE($B205,"!J16")))</f>
        <v>62.059155603153314</v>
      </c>
      <c r="O205" s="91">
        <f t="shared" ref="O205:O216" ca="true" si="57">IF(ISERROR(INDIRECT(CONCATENATE($B205,"!J23"))),"",INDIRECT(CONCATENATE($B205,"!J23")))</f>
        <v>91.323936385592745</v>
      </c>
      <c r="P205" s="89"/>
      <c r="Q205" s="89"/>
      <c r="R205" s="90">
        <f t="shared" ref="R205:R216" ca="true" si="58">IF(ISERROR(INDIRECT(CONCATENATE($B205,"!J21"))),"",INDIRECT(CONCATENATE($B205,"!J21")))</f>
        <v>0</v>
      </c>
      <c r="S205" s="1">
        <f t="shared" ref="S205:S216" ca="true" si="59">IF(ISERROR(INDIRECT(CONCATENATE($B205,"!K16"))),"",INDIRECT(CONCATENATE($B205,"!K16")))</f>
        <v>68.519034313348229</v>
      </c>
      <c r="T205" s="91">
        <f t="shared" ref="T205:T216" ca="true" si="60">IF(ISERROR(INDIRECT(CONCATENATE($B205,"!K23"))),"",INDIRECT(CONCATENATE($B205,"!K23")))</f>
        <v>85.876766669866427</v>
      </c>
      <c r="U205" s="89"/>
      <c r="V205" s="89"/>
      <c r="W205" s="90">
        <f t="shared" ref="W205:W216" ca="true" si="61">IF(ISERROR(INDIRECT(CONCATENATE($B205,"!K21"))),"",INDIRECT(CONCATENATE($B205,"!K21")))</f>
        <v>0</v>
      </c>
      <c r="X205" s="1">
        <f t="shared" ref="X205:X216" ca="true" si="62">IF(ISERROR(INDIRECT(CONCATENATE($B205,"!L16"))),"",INDIRECT(CONCATENATE($B205,"!L16")))</f>
        <v>89.787255829264652</v>
      </c>
      <c r="Y205" s="91">
        <f t="shared" ref="Y205:Y216" ca="true" si="63">IF(ISERROR(INDIRECT(CONCATENATE($B205,"!L23"))),"",INDIRECT(CONCATENATE($B205,"!L23")))</f>
        <v>70.250757100667641</v>
      </c>
      <c r="Z205" s="89"/>
      <c r="AA205" s="89"/>
      <c r="AB205" s="90">
        <f t="shared" ref="AB205:AB216" ca="true" si="64">IF(ISERROR(INDIRECT(CONCATENATE($B205,"!L221"))),"",INDIRECT(CONCATENATE($B205,"!L21")))</f>
        <v>0</v>
      </c>
    </row>
    <row r="206" x14ac:dyDescent="0.2">
      <c r="A206" s="87"/>
      <c r="B206" s="837" t="s">
        <v>272</v>
      </c>
      <c r="C206" s="838">
        <v>2005</v>
      </c>
      <c r="D206" s="2">
        <f t="shared" ca="true" si="50"/>
        <v>89.381435476673914</v>
      </c>
      <c r="E206" s="91">
        <f t="shared" ca="true" si="51"/>
        <v>87.289397635432479</v>
      </c>
      <c r="F206" s="89"/>
      <c r="G206" s="89"/>
      <c r="H206" s="92">
        <f t="shared" ca="true" si="52"/>
        <v>0.22980620525208617</v>
      </c>
      <c r="I206" s="2">
        <f t="shared" ca="true" si="53"/>
        <v>94.006676971773231</v>
      </c>
      <c r="J206" s="91">
        <f t="shared" ca="true" si="54"/>
        <v>83.251793983490458</v>
      </c>
      <c r="K206" s="89"/>
      <c r="L206" s="89"/>
      <c r="M206" s="92">
        <f t="shared" ca="true" si="55"/>
        <v>0</v>
      </c>
      <c r="N206" s="2">
        <f t="shared" ca="true" si="56"/>
        <v>95.135888382056535</v>
      </c>
      <c r="O206" s="91">
        <f t="shared" ca="true" si="57"/>
        <v>90.613960579138237</v>
      </c>
      <c r="P206" s="89"/>
      <c r="Q206" s="89"/>
      <c r="R206" s="92">
        <f t="shared" ca="true" si="58"/>
        <v>0</v>
      </c>
      <c r="S206" s="2">
        <f t="shared" ca="true" si="59"/>
        <v>96.412296709732331</v>
      </c>
      <c r="T206" s="91">
        <f t="shared" ca="true" si="60"/>
        <v>92.895331947976004</v>
      </c>
      <c r="U206" s="89"/>
      <c r="V206" s="89"/>
      <c r="W206" s="92">
        <f t="shared" ca="true" si="61"/>
        <v>0</v>
      </c>
      <c r="X206" s="2">
        <f t="shared" ca="true" si="62"/>
        <v>97.345443276161504</v>
      </c>
      <c r="Y206" s="91">
        <f t="shared" ca="true" si="63"/>
        <v>95.707049604658209</v>
      </c>
      <c r="Z206" s="89"/>
      <c r="AA206" s="89"/>
      <c r="AB206" s="92">
        <f t="shared" ca="true" si="64"/>
        <v>0</v>
      </c>
    </row>
    <row r="207" x14ac:dyDescent="0.2">
      <c r="A207" s="87"/>
      <c r="B207" s="837" t="s">
        <v>333</v>
      </c>
      <c r="C207" s="838">
        <v>2009</v>
      </c>
      <c r="D207" s="2">
        <f t="shared" ca="true" si="50"/>
        <v>91.077543957279488</v>
      </c>
      <c r="E207" s="91" t="str">
        <f t="shared" ca="true" si="51"/>
        <v>N/A</v>
      </c>
      <c r="F207" s="89"/>
      <c r="G207" s="89"/>
      <c r="H207" s="92">
        <f t="shared" ca="true" si="52"/>
        <v>0</v>
      </c>
      <c r="I207" s="2">
        <f t="shared" ca="true" si="53"/>
        <v>96.431169481966023</v>
      </c>
      <c r="J207" s="91" t="str">
        <f t="shared" ca="true" si="54"/>
        <v>N/A</v>
      </c>
      <c r="K207" s="89"/>
      <c r="L207" s="89"/>
      <c r="M207" s="92">
        <f t="shared" ca="true" si="55"/>
        <v>0</v>
      </c>
      <c r="N207" s="2">
        <f t="shared" ca="true" si="56"/>
        <v>97.730942469068523</v>
      </c>
      <c r="O207" s="91" t="str">
        <f t="shared" ca="true" si="57"/>
        <v>N/A</v>
      </c>
      <c r="P207" s="89"/>
      <c r="Q207" s="89"/>
      <c r="R207" s="92">
        <f t="shared" ca="true" si="58"/>
        <v>0</v>
      </c>
      <c r="S207" s="2">
        <f t="shared" ca="true" si="59"/>
        <v>99.25089239730346</v>
      </c>
      <c r="T207" s="91" t="str">
        <f t="shared" ca="true" si="60"/>
        <v>N/A</v>
      </c>
      <c r="U207" s="89"/>
      <c r="V207" s="89"/>
      <c r="W207" s="92">
        <f t="shared" ca="true" si="61"/>
        <v>0</v>
      </c>
      <c r="X207" s="2">
        <f t="shared" ca="true" si="62"/>
        <v>98.731849500852192</v>
      </c>
      <c r="Y207" s="91" t="str">
        <f t="shared" ca="true" si="63"/>
        <v>N/A</v>
      </c>
      <c r="Z207" s="89"/>
      <c r="AA207" s="89"/>
      <c r="AB207" s="92">
        <f t="shared" ca="true" si="64"/>
        <v>0</v>
      </c>
      <c r="AD207" s="93"/>
    </row>
    <row r="208" x14ac:dyDescent="0.2">
      <c r="A208" s="87"/>
      <c r="B208" s="837" t="s">
        <v>266</v>
      </c>
      <c r="C208" s="838">
        <v>2012</v>
      </c>
      <c r="D208" s="2">
        <f t="shared" ca="true" si="50"/>
        <v>91</v>
      </c>
      <c r="E208" s="91">
        <f t="shared" ca="true" si="51"/>
        <v>73.599999999999994</v>
      </c>
      <c r="F208" s="89"/>
      <c r="G208" s="89"/>
      <c r="H208" s="92">
        <f t="shared" ca="true" si="52"/>
        <v>0</v>
      </c>
      <c r="I208" s="2">
        <f t="shared" ca="true" si="53"/>
        <v>95</v>
      </c>
      <c r="J208" s="91">
        <f t="shared" ca="true" si="54"/>
        <v>84.1</v>
      </c>
      <c r="K208" s="89"/>
      <c r="L208" s="89"/>
      <c r="M208" s="92">
        <f t="shared" ca="true" si="55"/>
        <v>0</v>
      </c>
      <c r="N208" s="2">
        <f t="shared" ca="true" si="56"/>
        <v>97.2</v>
      </c>
      <c r="O208" s="91">
        <f t="shared" ca="true" si="57"/>
        <v>86.5</v>
      </c>
      <c r="P208" s="89"/>
      <c r="Q208" s="89"/>
      <c r="R208" s="92">
        <f t="shared" ca="true" si="58"/>
        <v>0</v>
      </c>
      <c r="S208" s="2">
        <f t="shared" ca="true" si="59"/>
        <v>97.6</v>
      </c>
      <c r="T208" s="91">
        <f t="shared" ca="true" si="60"/>
        <v>85.2</v>
      </c>
      <c r="U208" s="89"/>
      <c r="V208" s="89"/>
      <c r="W208" s="92">
        <f t="shared" ca="true" si="61"/>
        <v>0</v>
      </c>
      <c r="X208" s="2">
        <f t="shared" ca="true" si="62"/>
        <v>98</v>
      </c>
      <c r="Y208" s="91">
        <f t="shared" ca="true" si="63"/>
        <v>89.5</v>
      </c>
      <c r="Z208" s="89"/>
      <c r="AA208" s="89"/>
      <c r="AB208" s="92">
        <f t="shared" ca="true" si="64"/>
        <v>0</v>
      </c>
    </row>
    <row r="209" x14ac:dyDescent="0.2">
      <c r="A209" s="87"/>
      <c r="B209" s="837" t="s">
        <v>411</v>
      </c>
      <c r="C209" s="838">
        <v>2015</v>
      </c>
      <c r="D209" s="2">
        <f t="shared" ca="true" si="50"/>
        <v>97.458535085259967</v>
      </c>
      <c r="E209" s="91">
        <f t="shared" ca="true" si="51"/>
        <v>84.043726989239943</v>
      </c>
      <c r="F209" s="89"/>
      <c r="G209" s="89"/>
      <c r="H209" s="92">
        <f t="shared" ca="true" si="52"/>
        <v>9.3055730257466898E-2</v>
      </c>
      <c r="I209" s="2">
        <f t="shared" ca="true" si="53"/>
        <v>98.855228833655971</v>
      </c>
      <c r="J209" s="91">
        <f t="shared" ca="true" si="54"/>
        <v>91.241572715806967</v>
      </c>
      <c r="K209" s="89"/>
      <c r="L209" s="89"/>
      <c r="M209" s="92">
        <f t="shared" ca="true" si="55"/>
        <v>0</v>
      </c>
      <c r="N209" s="2">
        <f t="shared" ca="true" si="56"/>
        <v>97.177670658228593</v>
      </c>
      <c r="O209" s="91">
        <f t="shared" ca="true" si="57"/>
        <v>92.300755153987069</v>
      </c>
      <c r="P209" s="89"/>
      <c r="Q209" s="89"/>
      <c r="R209" s="92">
        <f t="shared" ca="true" si="58"/>
        <v>0</v>
      </c>
      <c r="S209" s="2">
        <f t="shared" ca="true" si="59"/>
        <v>97.11671344369978</v>
      </c>
      <c r="T209" s="91">
        <f t="shared" ca="true" si="60"/>
        <v>96.004342349165483</v>
      </c>
      <c r="U209" s="89"/>
      <c r="V209" s="89"/>
      <c r="W209" s="92">
        <f t="shared" ca="true" si="61"/>
        <v>0</v>
      </c>
      <c r="X209" s="2">
        <f t="shared" ca="true" si="62"/>
        <v>96.320900701740669</v>
      </c>
      <c r="Y209" s="91">
        <f t="shared" ca="true" si="63"/>
        <v>95.620384814376521</v>
      </c>
      <c r="Z209" s="89"/>
      <c r="AA209" s="89"/>
      <c r="AB209" s="92">
        <f t="shared" ca="true" si="64"/>
        <v>0</v>
      </c>
    </row>
    <row r="210" x14ac:dyDescent="0.2">
      <c r="A210" s="87"/>
      <c r="B210" s="837"/>
      <c r="C210" s="838"/>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837"/>
      <c r="C211" s="838"/>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837"/>
      <c r="C212" s="838"/>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837"/>
      <c r="C213" s="838"/>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837"/>
      <c r="C214" s="838"/>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837"/>
      <c r="C215" s="838"/>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839"/>
      <c r="C216" s="840"/>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936" t="str">
        <f>CONCATENATE("Urban use of drinking water sources,  ",C199,"–",C200)</f>
        <v>Urban use of drinking water sources,  2000–2020</v>
      </c>
      <c r="C218" s="2937"/>
      <c r="D218" s="2937"/>
      <c r="E218" s="2937"/>
      <c r="F218" s="2937"/>
      <c r="G218" s="2937"/>
      <c r="H218" s="2937"/>
      <c r="I218" s="2937"/>
      <c r="J218" s="2937"/>
      <c r="K218" s="2937"/>
      <c r="L218" s="2937"/>
      <c r="N218" s="98"/>
      <c r="O218" s="98"/>
      <c r="P218" s="98"/>
      <c r="Q218" s="98"/>
      <c r="R218" s="98"/>
      <c r="S218" s="2919" t="s">
        <v>11</v>
      </c>
      <c r="T218" s="2920"/>
      <c r="U218" s="2920"/>
      <c r="V218" s="2920"/>
      <c r="W218" s="2921"/>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933" t="s">
        <v>7</v>
      </c>
      <c r="B297" s="2933"/>
      <c r="C297" s="2933"/>
      <c r="D297" s="2922" t="s">
        <v>0</v>
      </c>
      <c r="E297" s="2923"/>
      <c r="F297" s="2923"/>
      <c r="G297" s="2923"/>
      <c r="H297" s="2924"/>
      <c r="I297" s="2922" t="s">
        <v>1</v>
      </c>
      <c r="J297" s="2923"/>
      <c r="K297" s="2923"/>
      <c r="L297" s="2923"/>
      <c r="M297" s="2924"/>
      <c r="N297" s="2922" t="s">
        <v>2</v>
      </c>
      <c r="O297" s="2923"/>
      <c r="P297" s="2923"/>
      <c r="Q297" s="2923"/>
      <c r="R297" s="2924"/>
      <c r="S297" s="2922" t="s">
        <v>3</v>
      </c>
      <c r="T297" s="2923"/>
      <c r="U297" s="2923"/>
      <c r="V297" s="2923"/>
      <c r="W297" s="2924"/>
      <c r="X297" s="2922" t="s">
        <v>4</v>
      </c>
      <c r="Y297" s="2923"/>
      <c r="Z297" s="2923"/>
      <c r="AA297" s="2923"/>
      <c r="AB297" s="2924"/>
    </row>
    <row r="298" s="44" customFormat="true" ht="22.5" customHeight="true" x14ac:dyDescent="0.2">
      <c r="A298" s="2934"/>
      <c r="B298" s="2934"/>
      <c r="C298" s="2934"/>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925" t="s">
        <v>10</v>
      </c>
      <c r="B299" s="2926"/>
      <c r="C299" s="233">
        <v>2000</v>
      </c>
      <c r="D299" s="56">
        <f ca="true">IF((D301+H301)&gt;100,D301*100/(D301+H301),D301)</f>
        <v>19.975295302473569</v>
      </c>
      <c r="E299" s="57">
        <f ca="true">D299*AVERAGEIF(E305:E316,"&gt;0")/100</f>
        <v>14.986021002372125</v>
      </c>
      <c r="F299" s="58">
        <f ca="true">D299*(100-AVERAGEIF(E305:E316,"&gt;0"))/100</f>
        <v>4.9892743001014459</v>
      </c>
      <c r="G299" s="59">
        <f ca="true">100-(E299+F299+H299)</f>
        <v>50.853483346337271</v>
      </c>
      <c r="H299" s="60">
        <f ca="true">IF((D301+H301)&gt;100,H301*100/(D301+H301),H301)</f>
        <v>29.17122135118916</v>
      </c>
      <c r="I299" s="56">
        <f ca="true">IF((I301+M301)&gt;100,I301*100/(I301+M301),I301)</f>
        <v>27.055055812548744</v>
      </c>
      <c r="J299" s="57">
        <f ca="true">I299*AVERAGEIF(J305:J316,"&gt;0")/100</f>
        <v>19.441747664290702</v>
      </c>
      <c r="K299" s="61">
        <f ca="true">I299*(100-AVERAGEIF(J305:J316,"&gt;0"))/100</f>
        <v>7.613308148258044</v>
      </c>
      <c r="L299" s="62">
        <f ca="true">100-(J299+K299+M299)</f>
        <v>50.561407042439669</v>
      </c>
      <c r="M299" s="63">
        <f ca="true">IF((I301+M301)&gt;100,M301*100/(I301+M301),M301)</f>
        <v>22.383537145011587</v>
      </c>
      <c r="N299" s="56">
        <f ca="true">IF((N301+R301)&gt;100,N301*100/(N301+R301),N301)</f>
        <v>26.120658769111742</v>
      </c>
      <c r="O299" s="57">
        <f ca="true">N299*AVERAGEIF(O305:O316,"&gt;0")/100</f>
        <v>17.305150125405945</v>
      </c>
      <c r="P299" s="61">
        <f ca="true">N299*(100-AVERAGEIF(O305:O316,"&gt;0"))/100</f>
        <v>8.8155086437057939</v>
      </c>
      <c r="Q299" s="62">
        <f ca="true">100-(O299+P299+R299)</f>
        <v>54.998083627576946</v>
      </c>
      <c r="R299" s="63">
        <f ca="true">IF((N301+R301)&gt;100,R301*100/(N301+R301),R301)</f>
        <v>18.881257603311312</v>
      </c>
      <c r="S299" s="56">
        <f ca="true">IF((S301+W301)&gt;100,S301*100/(S301+W301),S301)</f>
        <v>22.240176502731629</v>
      </c>
      <c r="T299" s="57">
        <f ca="true">S299*AVERAGEIF(T305:T316,"&gt;0")/100</f>
        <v>17.540468853915272</v>
      </c>
      <c r="U299" s="61">
        <f ca="true">S299*(100-AVERAGEIF(T305:T316,"&gt;0"))/100</f>
        <v>4.6997076488163598</v>
      </c>
      <c r="V299" s="62">
        <f ca="true">100-(T299+U299+W299)</f>
        <v>58.264386228478088</v>
      </c>
      <c r="W299" s="63">
        <f ca="true">IF((S301+W301)&gt;100,W301*100/(S301+W301),W301)</f>
        <v>19.495437268790283</v>
      </c>
      <c r="X299" s="56">
        <f ca="true">IF((X301+AB301)&gt;100,X301*100/(X301+AB301),X301)</f>
        <v>44.379683864189246</v>
      </c>
      <c r="Y299" s="57">
        <f ca="true">X299*AVERAGEIF(Y305:Y316,"&gt;0")/100</f>
        <v>33.269445914664161</v>
      </c>
      <c r="Z299" s="61">
        <f ca="true">X299*(100-AVERAGEIF(Y305:Y316,"&gt;0"))/100</f>
        <v>11.110237949525086</v>
      </c>
      <c r="AA299" s="62">
        <f ca="true">100-(Y299+Z299+AB299)</f>
        <v>44.532359575156306</v>
      </c>
      <c r="AB299" s="63">
        <f ca="true">IF((X301+AB301)&gt;100,AB301*100/(X301+AB301),AB301)</f>
        <v>11.087956560654447</v>
      </c>
    </row>
    <row r="300" s="64" customFormat="true" ht="15" customHeight="true" x14ac:dyDescent="0.2">
      <c r="A300" s="2927"/>
      <c r="B300" s="2928"/>
      <c r="C300" s="234">
        <v>2020</v>
      </c>
      <c r="D300" s="65">
        <f ca="true">IF((D302+H302)&gt;100,D302*100/(D302+H302),D302)</f>
        <v>28.065733772090653</v>
      </c>
      <c r="E300" s="66">
        <f ca="true">D300*AVERAGEIF(E305:E316,"&gt;0")/100</f>
        <v>21.055692513514551</v>
      </c>
      <c r="F300" s="67">
        <f ca="true">D300*(100-AVERAGEIF(E305:E316,"&gt;0"))/100</f>
        <v>7.0100412585761012</v>
      </c>
      <c r="G300" s="68">
        <f ca="true">100-(E300+F300+H300)</f>
        <v>31.896956729277008</v>
      </c>
      <c r="H300" s="69">
        <f ca="true">IF((D302+H302)&gt;100,H302*100/(D302+H302),H302)</f>
        <v>40.037309498632339</v>
      </c>
      <c r="I300" s="65">
        <f ca="true">IF((I302+M302)&gt;100,I302*100/(I302+M302),I302)</f>
        <v>45.121881978271631</v>
      </c>
      <c r="J300" s="66">
        <f ca="true">I300*AVERAGEIF(J305:J316,"&gt;0")/100</f>
        <v>32.424558634714614</v>
      </c>
      <c r="K300" s="67">
        <f ca="true">I300*(100-AVERAGEIF(J305:J316,"&gt;0"))/100</f>
        <v>12.697323343557018</v>
      </c>
      <c r="L300" s="68">
        <f ca="true">100-(J300+K300+M300)</f>
        <v>29.680088625615326</v>
      </c>
      <c r="M300" s="69">
        <f ca="true">IF((I302+M302)&gt;100,M302*100/(I302+M302),M302)</f>
        <v>25.198029396113043</v>
      </c>
      <c r="N300" s="65">
        <f ca="true">IF((N302+R302)&gt;100,N302*100/(N302+R302),N302)</f>
        <v>52.127689843114695</v>
      </c>
      <c r="O300" s="66">
        <f ca="true">N300*AVERAGEIF(O305:O316,"&gt;0")/100</f>
        <v>34.535020973223894</v>
      </c>
      <c r="P300" s="67">
        <f ca="true">N300*(100-AVERAGEIF(O305:O316,"&gt;0"))/100</f>
        <v>17.592668869890801</v>
      </c>
      <c r="Q300" s="68">
        <f ca="true">100-(O300+P300+R300)</f>
        <v>28.030130419848334</v>
      </c>
      <c r="R300" s="69">
        <f ca="true">IF((N302+R302)&gt;100,R302*100/(N302+R302),R302)</f>
        <v>19.842179737036972</v>
      </c>
      <c r="S300" s="65">
        <f ca="true">IF((S302+W302)&gt;100,S302*100/(S302+W302),S302)</f>
        <v>70.946642966302534</v>
      </c>
      <c r="T300" s="66">
        <f ca="true">S300*AVERAGEIF(T305:T316,"&gt;0")/100</f>
        <v>55.954474151202419</v>
      </c>
      <c r="U300" s="67">
        <f ca="true">S300*(100-AVERAGEIF(T305:T316,"&gt;0"))/100</f>
        <v>14.992168815100113</v>
      </c>
      <c r="V300" s="68">
        <f ca="true">100-(T300+U300+W300)</f>
        <v>17.401623088408087</v>
      </c>
      <c r="W300" s="69">
        <f ca="true">IF((S302+W302)&gt;100,W302*100/(S302+W302),W302)</f>
        <v>11.651733945289379</v>
      </c>
      <c r="X300" s="65">
        <f ca="true">IF((X302+AB302)&gt;100,X302*100/(X302+AB302),X302)</f>
        <v>90.486672704720149</v>
      </c>
      <c r="Y300" s="66">
        <f ca="true">X300*AVERAGEIF(Y305:Y316,"&gt;0")/100</f>
        <v>67.833774408131447</v>
      </c>
      <c r="Z300" s="67">
        <f ca="true">X300*(100-AVERAGEIF(Y305:Y316,"&gt;0"))/100</f>
        <v>22.652898296588695</v>
      </c>
      <c r="AA300" s="68">
        <f ca="true">100-(Y300+Z300+AB300)</f>
        <v>7.1742819431190128</v>
      </c>
      <c r="AB300" s="69">
        <f ca="true">IF((X302+AB302)&gt;100,AB302*100/(X302+AB302),AB302)</f>
        <v>2.3390453521608379</v>
      </c>
    </row>
    <row r="301" hidden="true" x14ac:dyDescent="0.2">
      <c r="A301" s="2929" t="s">
        <v>12</v>
      </c>
      <c r="B301" s="2930"/>
      <c r="C301" s="70">
        <f>MinRegYear(C299,C305:C316)</f>
        <v>2003</v>
      </c>
      <c r="D301" s="71">
        <f ca="true">IF(MAX(C305:C316)-MIN(C305:C316)&lt;5,AVERAGEIF(C305:C316,"&gt;0",D305:D316),
IF(FORECAST($C301,D$305:D$316,$C$305:$C$316)&lt;0,0,
IF(FORECAST($C301,D$305:D$316,$C$305:$C$316)&gt;100,100,
FORECAST($C301,D$305:D$316,$C$305:$C$316))))</f>
        <v>19.975295302473569</v>
      </c>
      <c r="E301" s="72"/>
      <c r="F301" s="73"/>
      <c r="G301" s="73"/>
      <c r="H301" s="74">
        <f ca="true">IF(MAX(C305:C316)-MIN(C305:C316)&lt;5,AVERAGEIF(C305:C316,"&gt;0",H305:H316),
IF(FORECAST($C301,H$305:H$316,$C$305:$C$316)&lt;0,0,
IF(FORECAST($C301,H$305:H$316,$C$305:$C$316)&gt;100,100,
FORECAST($C301,H$305:H$316,$C$305:$C$316))))</f>
        <v>29.17122135118916</v>
      </c>
      <c r="I301" s="71">
        <f ca="true">IF(MAX(C305:C316)-MIN(C305:C316)&lt;5,AVERAGEIF(C305:C316,"&gt;0",I305:I316),
IF(FORECAST($C301,I$305:I$316,$C$305:$C$316)&lt;0,0,
IF(FORECAST($C301,I$305:I$316,$C$305:$C$316)&gt;100,100,
FORECAST($C301,I$305:I$316,$C$305:$C$316))))</f>
        <v>27.055055812548744</v>
      </c>
      <c r="J301" s="72"/>
      <c r="K301" s="73"/>
      <c r="L301" s="73"/>
      <c r="M301" s="74">
        <f ca="true">IF(MAX(C305:C316)-MIN(C305:C316)&lt;5,AVERAGEIF(C305:C316,"&gt;0",M305:M316),
IF(FORECAST($C301,M$305:M$316,$C$305:$C$316)&lt;0,0,
IF(FORECAST($C301,M$305:M$316,$C$305:$C$316)&gt;100,100,
FORECAST($C301,M$305:M$316,$C$305:$C$316))))</f>
        <v>22.383537145011587</v>
      </c>
      <c r="N301" s="71">
        <f ca="true">IF(MAX(C305:C316)-MIN(C305:C316)&lt;5,AVERAGEIF(C305:C316,"&gt;0",N305:N316),
IF(FORECAST($C301,N$305:N$316,$C$305:$C$316)&lt;0,0,
IF(FORECAST($C301,N$305:N$316,$C$305:$C$316)&gt;100,100,
FORECAST($C301,N$305:N$316,$C$305:$C$316))))</f>
        <v>26.120658769111742</v>
      </c>
      <c r="O301" s="72"/>
      <c r="P301" s="73"/>
      <c r="Q301" s="73"/>
      <c r="R301" s="74">
        <f ca="true">IF(MAX(C305:C316)-MIN(C305:C316)&lt;5,AVERAGEIF(C305:C316,"&gt;0",R305:R316),
IF(FORECAST($C301,R$305:R$316,$C$305:$C$316)&lt;0,0,
IF(FORECAST($C301,R$305:R$316,$C$305:$C$316)&gt;100,100,
FORECAST($C301,R$305:R$316,$C$305:$C$316))))</f>
        <v>18.881257603311312</v>
      </c>
      <c r="S301" s="71">
        <f ca="true">IF(MAX(C305:C316)-MIN(C305:C316)&lt;5,AVERAGEIF(C305:C316,"&gt;0",S305:S316),
IF(FORECAST($C301,S$305:S$316,$C$305:$C$316)&lt;0,0,
IF(FORECAST($C301,S$305:S$316,$C$305:$C$316)&gt;100,100,
FORECAST($C301,S$305:S$316,$C$305:$C$316))))</f>
        <v>22.240176502731629</v>
      </c>
      <c r="T301" s="72"/>
      <c r="U301" s="73"/>
      <c r="V301" s="73"/>
      <c r="W301" s="74">
        <f ca="true">IF(MAX(C305:C316)-MIN(C305:C316)&lt;5,AVERAGEIF(C305:C316,"&gt;0",W305:W316),
IF(FORECAST($C301,W$305:W$316,$C$305:$C$316)&lt;0,0,
IF(FORECAST($C301,W$305:W$316,$C$305:$C$316)&gt;100,100,
FORECAST($C301,W$305:W$316,$C$305:$C$316))))</f>
        <v>19.495437268790283</v>
      </c>
      <c r="X301" s="71">
        <f ca="true">IF(MAX(C305:C316)-MIN(C305:C316)&lt;5,AVERAGEIF(C305:C316,"&gt;0",X305:X316),
IF(FORECAST($C301,X$305:X$316,$C$305:$C$316)&lt;0,0,
IF(FORECAST($C301,X$305:X$316,$C$305:$C$316)&gt;100,100,
FORECAST($C301,X$305:X$316,$C$305:$C$316))))</f>
        <v>44.379683864189246</v>
      </c>
      <c r="Y301" s="72"/>
      <c r="Z301" s="73"/>
      <c r="AA301" s="73"/>
      <c r="AB301" s="74">
        <f ca="true">IF(MAX(C305:C316)-MIN(C305:C316)&lt;5,AVERAGEIF(C305:C316,"&gt;0",AB305:AB316),
IF(FORECAST($C301,AB$305:AB$316,$C$305:$C$316)&lt;0,0,
IF(FORECAST($C301,AB$305:AB$316,$C$305:$C$316)&gt;100,100,
FORECAST($C301,AB$305:AB$316,$C$305:$C$316))))</f>
        <v>11.087956560654447</v>
      </c>
    </row>
    <row r="302" hidden="true" x14ac:dyDescent="0.2">
      <c r="A302" s="2931"/>
      <c r="B302" s="2932"/>
      <c r="C302" s="49">
        <f>MaxRegYear(C300,C305:C316)</f>
        <v>2017</v>
      </c>
      <c r="D302" s="75">
        <f ca="true">IF(MAX(C305:C316)-MIN(C305:C316)&lt;5,AVERAGEIF(C305:C316,"&gt;0",D305:D316),
IF(FORECAST($C302,D$305:D$316,$C$305:$C$316)&lt;0,0,
IF(FORECAST($C302,D$305:D$316,$C$305:$C$316)&gt;100,100,
FORECAST($C302,D$305:D$316,$C$305:$C$316))))</f>
        <v>28.065733772090653</v>
      </c>
      <c r="E302" s="76"/>
      <c r="F302" s="77"/>
      <c r="G302" s="77"/>
      <c r="H302" s="78">
        <f ca="true">IF(MAX(C305:C316)-MIN(C305:C316)&lt;5,AVERAGEIF(C305:C316,"&gt;0",H305:H316),
IF(FORECAST($C302,H$305:H$316,$C$305:$C$316)&lt;0,0,
IF(FORECAST($C302,H$305:H$316,$C$305:$C$316)&gt;100,100,
FORECAST($C302,H$305:H$316,$C$305:$C$316))))</f>
        <v>40.037309498632339</v>
      </c>
      <c r="I302" s="75">
        <f ca="true">IF(MAX(C305:C316)-MIN(C305:C316)&lt;5,AVERAGEIF(C305:C316,"&gt;0",I305:I316),
IF(FORECAST($C302,I$305:I$316,$C$305:$C$316)&lt;0,0,
IF(FORECAST($C302,I$305:I$316,$C$305:$C$316)&gt;100,100,
FORECAST($C302,I$305:I$316,$C$305:$C$316))))</f>
        <v>45.121881978271631</v>
      </c>
      <c r="J302" s="76"/>
      <c r="K302" s="77"/>
      <c r="L302" s="77"/>
      <c r="M302" s="78">
        <f ca="true">IF(MAX(C305:C316)-MIN(C305:C316)&lt;5,AVERAGEIF(C305:C316,"&gt;0",M305:M316),
IF(FORECAST($C302,M$305:M$316,$C$305:$C$316)&lt;0,0,
IF(FORECAST($C302,M$305:M$316,$C$305:$C$316)&gt;100,100,
FORECAST($C302,M$305:M$316,$C$305:$C$316))))</f>
        <v>25.198029396113043</v>
      </c>
      <c r="N302" s="75">
        <f ca="true">IF(MAX(C305:C316)-MIN(C305:C316)&lt;5,AVERAGEIF(C305:C316,"&gt;0",N305:N316),
IF(FORECAST($C302,N$305:N$316,$C$305:$C$316)&lt;0,0,
IF(FORECAST($C302,N$305:N$316,$C$305:$C$316)&gt;100,100,
FORECAST($C302,N$305:N$316,$C$305:$C$316))))</f>
        <v>52.127689843114695</v>
      </c>
      <c r="O302" s="76"/>
      <c r="P302" s="77"/>
      <c r="Q302" s="77"/>
      <c r="R302" s="78">
        <f ca="true">IF(MAX(C305:C316)-MIN(C305:C316)&lt;5,AVERAGEIF(C305:C316,"&gt;0",R305:R316),
IF(FORECAST($C302,R$305:R$316,$C$305:$C$316)&lt;0,0,
IF(FORECAST($C302,R$305:R$316,$C$305:$C$316)&gt;100,100,
FORECAST($C302,R$305:R$316,$C$305:$C$316))))</f>
        <v>19.842179737036972</v>
      </c>
      <c r="S302" s="75">
        <f ca="true">IF(MAX(C305:C316)-MIN(C305:C316)&lt;5,AVERAGEIF(C305:C316,"&gt;0",S305:S316),
IF(FORECAST($C302,S$305:S$316,$C$305:$C$316)&lt;0,0,
IF(FORECAST($C302,S$305:S$316,$C$305:$C$316)&gt;100,100,
FORECAST($C302,S$305:S$316,$C$305:$C$316))))</f>
        <v>70.946642966302534</v>
      </c>
      <c r="T302" s="76"/>
      <c r="U302" s="77"/>
      <c r="V302" s="77"/>
      <c r="W302" s="78">
        <f ca="true">IF(MAX(C305:C316)-MIN(C305:C316)&lt;5,AVERAGEIF(C305:C316,"&gt;0",W305:W316),
IF(FORECAST($C302,W$305:W$316,$C$305:$C$316)&lt;0,0,
IF(FORECAST($C302,W$305:W$316,$C$305:$C$316)&gt;100,100,
FORECAST($C302,W$305:W$316,$C$305:$C$316))))</f>
        <v>11.651733945289379</v>
      </c>
      <c r="X302" s="75">
        <f ca="true">IF(MAX(C305:C316)-MIN(C305:C316)&lt;5,AVERAGEIF(C305:C316,"&gt;0",X305:X316),
IF(FORECAST($C302,X$305:X$316,$C$305:$C$316)&lt;0,0,
IF(FORECAST($C302,X$305:X$316,$C$305:$C$316)&gt;100,100,
FORECAST($C302,X$305:X$316,$C$305:$C$316))))</f>
        <v>90.486672704720149</v>
      </c>
      <c r="Y302" s="76"/>
      <c r="Z302" s="77"/>
      <c r="AA302" s="77"/>
      <c r="AB302" s="78">
        <f ca="true">IF(MAX(C305:C316)-MIN(C305:C316)&lt;5,AVERAGEIF(C305:C316,"&gt;0",AB305:AB316),
IF(FORECAST($C302,AB$305:AB$316,$C$305:$C$316)&lt;0,0,
IF(FORECAST($C302,AB$305:AB$316,$C$305:$C$316)&gt;100,100,
FORECAST($C302,AB$305:AB$316,$C$305:$C$316))))</f>
        <v>2.3390453521608379</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908" t="s">
        <v>549</v>
      </c>
      <c r="F304" s="243"/>
      <c r="G304" s="243"/>
      <c r="H304" s="85" t="s">
        <v>17</v>
      </c>
      <c r="I304" s="83" t="s">
        <v>14</v>
      </c>
      <c r="J304" s="2908" t="s">
        <v>549</v>
      </c>
      <c r="K304" s="243"/>
      <c r="L304" s="243"/>
      <c r="M304" s="85" t="s">
        <v>17</v>
      </c>
      <c r="N304" s="83" t="s">
        <v>14</v>
      </c>
      <c r="O304" s="2908" t="s">
        <v>549</v>
      </c>
      <c r="P304" s="243"/>
      <c r="Q304" s="243"/>
      <c r="R304" s="85" t="s">
        <v>17</v>
      </c>
      <c r="S304" s="83" t="s">
        <v>14</v>
      </c>
      <c r="T304" s="2908" t="s">
        <v>549</v>
      </c>
      <c r="U304" s="243"/>
      <c r="V304" s="243"/>
      <c r="W304" s="85" t="s">
        <v>17</v>
      </c>
      <c r="X304" s="83" t="s">
        <v>14</v>
      </c>
      <c r="Y304" s="2908" t="s">
        <v>549</v>
      </c>
      <c r="Z304" s="243"/>
      <c r="AA304" s="243"/>
      <c r="AB304" s="85" t="s">
        <v>17</v>
      </c>
      <c r="AD304" s="244"/>
    </row>
    <row r="305" x14ac:dyDescent="0.2">
      <c r="A305" s="87"/>
      <c r="B305" s="835" t="s">
        <v>176</v>
      </c>
      <c r="C305" s="836"/>
      <c r="D305" s="1">
        <f t="shared" ref="D305:D316" ca="true" si="65">IF(ISERROR(INDIRECT(CONCATENATE($B305,"!M16"))),"",INDIRECT(CONCATENATE($B305,"!M16")))</f>
        <v>41.436117161422402</v>
      </c>
      <c r="E305" s="91">
        <f t="shared" ref="E305:E316" ca="true" si="66">IF(ISERROR(INDIRECT(CONCATENATE($B305,"!M23"))),"",INDIRECT(CONCATENATE($B305,"!M23")))</f>
        <v>66.265961663998525</v>
      </c>
      <c r="F305" s="89"/>
      <c r="G305" s="89"/>
      <c r="H305" s="90">
        <f t="shared" ref="H305:H316" ca="true" si="67">IF(ISERROR(INDIRECT(CONCATENATE($B305,"!M21"))),"",INDIRECT(CONCATENATE($B305,"!M21")))</f>
        <v>0</v>
      </c>
      <c r="I305" s="1">
        <f t="shared" ref="I305:I316" ca="true" si="68">IF(ISERROR(INDIRECT(CONCATENATE($B305,"!N16"))),"",INDIRECT(CONCATENATE($B305,"!N16")))</f>
        <v>28.395112576165975</v>
      </c>
      <c r="J305" s="88">
        <f t="shared" ref="J305:J316" ca="true" si="69">IF(ISERROR(INDIRECT(CONCATENATE($B305,"!N23"))),"",INDIRECT(CONCATENATE($B305,"!N23")))</f>
        <v>54.902402107022972</v>
      </c>
      <c r="K305" s="89"/>
      <c r="L305" s="89"/>
      <c r="M305" s="90">
        <f t="shared" ref="M305:M316" ca="true" si="70">IF(ISERROR(INDIRECT(CONCATENATE($B305,"!N21"))),"",INDIRECT(CONCATENATE($B305,"!N21")))</f>
        <v>0</v>
      </c>
      <c r="N305" s="1">
        <f t="shared" ref="N305:N316" ca="true" si="71">IF(ISERROR(INDIRECT(CONCATENATE($B305,"!O16"))),"",INDIRECT(CONCATENATE($B305,"!O16")))</f>
        <v>30.416794542146224</v>
      </c>
      <c r="O305" s="88">
        <f t="shared" ref="O305:O316" ca="true" si="72">IF(ISERROR(INDIRECT(CONCATENATE($B305,"!O23"))),"",INDIRECT(CONCATENATE($B305,"!O23")))</f>
        <v>57.333522078317976</v>
      </c>
      <c r="P305" s="89"/>
      <c r="Q305" s="89"/>
      <c r="R305" s="90">
        <f t="shared" ref="R305:R316" ca="true" si="73">IF(ISERROR(INDIRECT(CONCATENATE($B305,"!O21"))),"",INDIRECT(CONCATENATE($B305,"!O21")))</f>
        <v>0</v>
      </c>
      <c r="S305" s="1">
        <f t="shared" ref="S305:S316" ca="true" si="74">IF(ISERROR(INDIRECT(CONCATENATE($B305,"!P16"))),"",INDIRECT(CONCATENATE($B305,"!P16")))</f>
        <v>22.968265551041821</v>
      </c>
      <c r="T305" s="88">
        <f t="shared" ref="T305:T316" ca="true" si="75">IF(ISERROR(INDIRECT(CONCATENATE($B305,"!P23"))),"",INDIRECT(CONCATENATE($B305,"!P23")))</f>
        <v>82.316875309496183</v>
      </c>
      <c r="U305" s="89"/>
      <c r="V305" s="89"/>
      <c r="W305" s="90">
        <f t="shared" ref="W305:W316" ca="true" si="76">IF(ISERROR(INDIRECT(CONCATENATE($B305,"!P21"))),"",INDIRECT(CONCATENATE($B305,"!P21")))</f>
        <v>0.33246851888257428</v>
      </c>
      <c r="X305" s="1">
        <f t="shared" ref="X305:X316" ca="true" si="77">IF(ISERROR(INDIRECT(CONCATENATE($B305,"!Q16"))),"",INDIRECT(CONCATENATE($B305,"!Q16")))</f>
        <v>54.172381922279435</v>
      </c>
      <c r="Y305" s="88">
        <f t="shared" ref="Y305:Y316" ca="true" si="78">IF(ISERROR(INDIRECT(CONCATENATE($B305,"!Q23"))),"",INDIRECT(CONCATENATE($B305,"!Q23")))</f>
        <v>59.494604445628561</v>
      </c>
      <c r="Z305" s="89"/>
      <c r="AA305" s="89"/>
      <c r="AB305" s="90">
        <f t="shared" ref="AB305:AB316" ca="true" si="79">IF(ISERROR(INDIRECT(CONCATENATE($B305,"!Q221"))),"",INDIRECT(CONCATENATE($B305,"!Q21")))</f>
        <v>0.16859522788896236</v>
      </c>
    </row>
    <row r="306" x14ac:dyDescent="0.2">
      <c r="A306" s="87"/>
      <c r="B306" s="837" t="s">
        <v>272</v>
      </c>
      <c r="C306" s="838">
        <v>2005</v>
      </c>
      <c r="D306" s="2">
        <f t="shared" ca="true" si="65"/>
        <v>27.036603355074206</v>
      </c>
      <c r="E306" s="91">
        <f t="shared" ca="true" si="66"/>
        <v>75.195931428197412</v>
      </c>
      <c r="F306" s="89"/>
      <c r="G306" s="89"/>
      <c r="H306" s="92">
        <f t="shared" ca="true" si="67"/>
        <v>24.725275418718589</v>
      </c>
      <c r="I306" s="2">
        <f t="shared" ca="true" si="68"/>
        <v>32.623641238542547</v>
      </c>
      <c r="J306" s="91">
        <f t="shared" ca="true" si="69"/>
        <v>81.676658553647968</v>
      </c>
      <c r="K306" s="89"/>
      <c r="L306" s="89"/>
      <c r="M306" s="92">
        <f t="shared" ca="true" si="70"/>
        <v>22.434565501440701</v>
      </c>
      <c r="N306" s="2">
        <f t="shared" ca="true" si="71"/>
        <v>31.114250852173015</v>
      </c>
      <c r="O306" s="91">
        <f t="shared" ca="true" si="72"/>
        <v>63.148778037456346</v>
      </c>
      <c r="P306" s="89"/>
      <c r="Q306" s="89"/>
      <c r="R306" s="92">
        <f t="shared" ca="true" si="73"/>
        <v>20.345814746167189</v>
      </c>
      <c r="S306" s="2">
        <f t="shared" ca="true" si="74"/>
        <v>28.710718938750425</v>
      </c>
      <c r="T306" s="91">
        <f t="shared" ca="true" si="75"/>
        <v>83.047547911895364</v>
      </c>
      <c r="U306" s="89"/>
      <c r="V306" s="89"/>
      <c r="W306" s="92">
        <f t="shared" ca="true" si="76"/>
        <v>20.379896143495149</v>
      </c>
      <c r="X306" s="2">
        <f t="shared" ca="true" si="77"/>
        <v>52.041040675142028</v>
      </c>
      <c r="Y306" s="91">
        <f t="shared" ca="true" si="78"/>
        <v>80.623314166092669</v>
      </c>
      <c r="Z306" s="89"/>
      <c r="AA306" s="89"/>
      <c r="AB306" s="92">
        <f t="shared" ca="true" si="79"/>
        <v>10.489447564288461</v>
      </c>
    </row>
    <row r="307" x14ac:dyDescent="0.2">
      <c r="A307" s="87"/>
      <c r="B307" s="837" t="s">
        <v>333</v>
      </c>
      <c r="C307" s="838">
        <v>2009</v>
      </c>
      <c r="D307" s="2">
        <f t="shared" ca="true" si="65"/>
        <v>13.438219925307143</v>
      </c>
      <c r="E307" s="91" t="str">
        <f t="shared" ca="true" si="66"/>
        <v>N/A</v>
      </c>
      <c r="F307" s="89"/>
      <c r="G307" s="89"/>
      <c r="H307" s="92">
        <f t="shared" ca="true" si="67"/>
        <v>41.903471869446527</v>
      </c>
      <c r="I307" s="2">
        <f t="shared" ca="true" si="68"/>
        <v>34.003352910679567</v>
      </c>
      <c r="J307" s="91" t="str">
        <f t="shared" ca="true" si="69"/>
        <v>N/A</v>
      </c>
      <c r="K307" s="89"/>
      <c r="L307" s="89"/>
      <c r="M307" s="92">
        <f t="shared" ca="true" si="70"/>
        <v>22.621244847771475</v>
      </c>
      <c r="N307" s="2">
        <f t="shared" ca="true" si="71"/>
        <v>38.655758243116175</v>
      </c>
      <c r="O307" s="91" t="str">
        <f t="shared" ca="true" si="72"/>
        <v>N/A</v>
      </c>
      <c r="P307" s="89"/>
      <c r="Q307" s="89"/>
      <c r="R307" s="92">
        <f t="shared" ca="true" si="73"/>
        <v>16.630440418055112</v>
      </c>
      <c r="S307" s="2">
        <f t="shared" ca="true" si="74"/>
        <v>47.402654937832963</v>
      </c>
      <c r="T307" s="91" t="str">
        <f t="shared" ca="true" si="75"/>
        <v>N/A</v>
      </c>
      <c r="U307" s="89"/>
      <c r="V307" s="89"/>
      <c r="W307" s="92">
        <f t="shared" ca="true" si="76"/>
        <v>12.018731875694131</v>
      </c>
      <c r="X307" s="2">
        <f t="shared" ca="true" si="77"/>
        <v>63.658693894267834</v>
      </c>
      <c r="Y307" s="91" t="str">
        <f t="shared" ca="true" si="78"/>
        <v>N/A</v>
      </c>
      <c r="Z307" s="89"/>
      <c r="AA307" s="89"/>
      <c r="AB307" s="92">
        <f t="shared" ca="true" si="79"/>
        <v>5.9346923312941486</v>
      </c>
      <c r="AD307" s="93"/>
    </row>
    <row r="308" x14ac:dyDescent="0.2">
      <c r="A308" s="87"/>
      <c r="B308" s="837" t="s">
        <v>266</v>
      </c>
      <c r="C308" s="838">
        <v>2012</v>
      </c>
      <c r="D308" s="2">
        <f t="shared" ca="true" si="65"/>
        <v>25.5</v>
      </c>
      <c r="E308" s="91">
        <f t="shared" ca="true" si="66"/>
        <v>79.099999999999994</v>
      </c>
      <c r="F308" s="89"/>
      <c r="G308" s="89"/>
      <c r="H308" s="92">
        <f t="shared" ca="true" si="67"/>
        <v>40</v>
      </c>
      <c r="I308" s="2">
        <f t="shared" ca="true" si="68"/>
        <v>30.3</v>
      </c>
      <c r="J308" s="91">
        <f t="shared" ca="true" si="69"/>
        <v>72.099999999999994</v>
      </c>
      <c r="K308" s="89"/>
      <c r="L308" s="89"/>
      <c r="M308" s="92">
        <f t="shared" ca="true" si="70"/>
        <v>27.3</v>
      </c>
      <c r="N308" s="2">
        <f t="shared" ca="true" si="71"/>
        <v>35.799999999999997</v>
      </c>
      <c r="O308" s="91">
        <f t="shared" ca="true" si="72"/>
        <v>68.7</v>
      </c>
      <c r="P308" s="89"/>
      <c r="Q308" s="89"/>
      <c r="R308" s="92">
        <f t="shared" ca="true" si="73"/>
        <v>20.399999999999999</v>
      </c>
      <c r="S308" s="2">
        <f t="shared" ca="true" si="74"/>
        <v>46.6</v>
      </c>
      <c r="T308" s="91">
        <f t="shared" ca="true" si="75"/>
        <v>71.5</v>
      </c>
      <c r="U308" s="89"/>
      <c r="V308" s="89"/>
      <c r="W308" s="92">
        <f t="shared" ca="true" si="76"/>
        <v>16</v>
      </c>
      <c r="X308" s="2">
        <f t="shared" ca="true" si="77"/>
        <v>71.400000000000006</v>
      </c>
      <c r="Y308" s="91">
        <f t="shared" ca="true" si="78"/>
        <v>78.400000000000006</v>
      </c>
      <c r="Z308" s="89"/>
      <c r="AA308" s="89"/>
      <c r="AB308" s="92">
        <f t="shared" ca="true" si="79"/>
        <v>6.1</v>
      </c>
    </row>
    <row r="309" x14ac:dyDescent="0.2">
      <c r="A309" s="87"/>
      <c r="B309" s="837" t="s">
        <v>411</v>
      </c>
      <c r="C309" s="838">
        <v>2015</v>
      </c>
      <c r="D309" s="2">
        <f t="shared" ca="true" si="65"/>
        <v>30.685123330862663</v>
      </c>
      <c r="E309" s="91">
        <f t="shared" ca="true" si="66"/>
        <v>79.529209951800269</v>
      </c>
      <c r="F309" s="89"/>
      <c r="G309" s="89"/>
      <c r="H309" s="92">
        <f t="shared" ca="true" si="67"/>
        <v>32.564463564866898</v>
      </c>
      <c r="I309" s="2">
        <f t="shared" ca="true" si="68"/>
        <v>48.71736901568557</v>
      </c>
      <c r="J309" s="91">
        <f t="shared" ca="true" si="69"/>
        <v>78.760711025524316</v>
      </c>
      <c r="K309" s="89"/>
      <c r="L309" s="89"/>
      <c r="M309" s="92">
        <f t="shared" ca="true" si="70"/>
        <v>23.008357893830016</v>
      </c>
      <c r="N309" s="2">
        <f t="shared" ca="true" si="71"/>
        <v>52.784333205878411</v>
      </c>
      <c r="O309" s="91">
        <f t="shared" ca="true" si="72"/>
        <v>75.820972249923784</v>
      </c>
      <c r="P309" s="89"/>
      <c r="Q309" s="89"/>
      <c r="R309" s="92">
        <f t="shared" ca="true" si="73"/>
        <v>20.139256811740331</v>
      </c>
      <c r="S309" s="2">
        <f t="shared" ca="true" si="74"/>
        <v>67.139298380311658</v>
      </c>
      <c r="T309" s="91">
        <f t="shared" ca="true" si="75"/>
        <v>78.609131617723676</v>
      </c>
      <c r="U309" s="89"/>
      <c r="V309" s="89"/>
      <c r="W309" s="92">
        <f t="shared" ca="true" si="76"/>
        <v>13.335449885862735</v>
      </c>
      <c r="X309" s="2">
        <f t="shared" ca="true" si="77"/>
        <v>85.926334914160762</v>
      </c>
      <c r="Y309" s="91">
        <f t="shared" ca="true" si="78"/>
        <v>81.344027376676124</v>
      </c>
      <c r="Z309" s="89"/>
      <c r="AA309" s="89"/>
      <c r="AB309" s="92">
        <f t="shared" ca="true" si="79"/>
        <v>3.7049417008695378</v>
      </c>
    </row>
    <row r="310" x14ac:dyDescent="0.2">
      <c r="A310" s="87"/>
      <c r="B310" s="837"/>
      <c r="C310" s="838"/>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837"/>
      <c r="C311" s="838"/>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837"/>
      <c r="C312" s="838"/>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837"/>
      <c r="C313" s="838"/>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837"/>
      <c r="C314" s="838"/>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837"/>
      <c r="C315" s="838"/>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839"/>
      <c r="C316" s="840"/>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936" t="str">
        <f>CONCATENATE("Rural use of drinking water sources, ",C299,"–",C300)</f>
        <v>Rural use of drinking water sources, 2000–2020</v>
      </c>
      <c r="C318" s="2937"/>
      <c r="D318" s="2937"/>
      <c r="E318" s="2937"/>
      <c r="F318" s="2937"/>
      <c r="G318" s="2937"/>
      <c r="H318" s="2937"/>
      <c r="I318" s="2937"/>
      <c r="J318" s="2937"/>
      <c r="K318" s="2937"/>
      <c r="L318" s="2944"/>
      <c r="N318" s="98"/>
      <c r="O318" s="98"/>
      <c r="P318" s="98"/>
      <c r="Q318" s="98"/>
      <c r="R318" s="98"/>
      <c r="S318" s="2919" t="s">
        <v>11</v>
      </c>
      <c r="T318" s="2920"/>
      <c r="U318" s="2920"/>
      <c r="V318" s="2920"/>
      <c r="W318" s="2921"/>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1</xdr:col>
                <xdr:colOff>0</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1</xdr:col>
                <xdr:colOff>0</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1</xdr:col>
                <xdr:colOff>0</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1</xdr:col>
                <xdr:colOff>0</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1</xdr:col>
                <xdr:colOff>0</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1</xdr:col>
                <xdr:colOff>0</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1</xdr:col>
                <xdr:colOff>0</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1</xdr:col>
                <xdr:colOff>0</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1</xdr:col>
                <xdr:colOff>0</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1</xdr:col>
                <xdr:colOff>0</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1</xdr:col>
                <xdr:colOff>0</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1</xdr:col>
                <xdr:colOff>0</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1</xdr:col>
                <xdr:colOff>0</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1</xdr:col>
                <xdr:colOff>0</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1</xdr:col>
                <xdr:colOff>0</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1</xdr:col>
                <xdr:colOff>0</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1</xdr:col>
                <xdr:colOff>0</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1</xdr:col>
                <xdr:colOff>0</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1</xdr:col>
                <xdr:colOff>0</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1</xdr:col>
                <xdr:colOff>0</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957" t="s">
        <v>125</v>
      </c>
      <c r="C4" s="2958"/>
      <c r="D4" s="2958"/>
      <c r="E4" s="2958"/>
      <c r="F4" s="2958"/>
      <c r="G4" s="2958"/>
      <c r="H4" s="2958"/>
      <c r="I4" s="2958"/>
      <c r="J4" s="2958"/>
      <c r="K4" s="2958"/>
      <c r="L4" s="2958"/>
      <c r="M4" s="2958"/>
      <c r="N4" s="2958"/>
      <c r="O4" s="2958"/>
      <c r="P4" s="2958"/>
      <c r="Q4" s="2958"/>
      <c r="R4" s="2958"/>
      <c r="S4" s="2958"/>
      <c r="T4" s="2958"/>
      <c r="U4" s="2958"/>
      <c r="V4" s="2958"/>
      <c r="W4" s="2958"/>
      <c r="X4" s="2958"/>
      <c r="Y4" s="2958"/>
    </row>
    <row r="5" ht="28.5" customHeight="true" x14ac:dyDescent="0.2">
      <c r="B5" s="2945" t="str">
        <f ca="true">IF(ISERROR(INDIRECT(CONCATENATE($B105,"!A2"))),"",INDIRECT(CONCATENATE($B105,"!A2")))</f>
        <v>Congo</v>
      </c>
      <c r="C5" s="2955"/>
      <c r="D5" s="2955"/>
      <c r="E5" s="2955"/>
      <c r="F5" s="2955"/>
      <c r="G5" s="2955"/>
      <c r="H5" s="2955"/>
      <c r="I5" s="2955"/>
      <c r="J5" s="2955"/>
      <c r="K5" s="2956"/>
      <c r="L5" s="2956"/>
      <c r="M5" s="2956"/>
      <c r="N5" s="2956"/>
      <c r="O5" s="2956"/>
      <c r="P5" s="2956"/>
      <c r="Q5" s="2956"/>
      <c r="R5" s="2956"/>
      <c r="S5" s="2956"/>
      <c r="T5" s="2956"/>
      <c r="U5" s="2956"/>
      <c r="V5" s="2956"/>
      <c r="W5" s="2956"/>
      <c r="X5" s="2956"/>
      <c r="Y5" s="2956"/>
    </row>
    <row r="6" x14ac:dyDescent="0.2">
      <c r="F6" s="36"/>
      <c r="G6" s="36"/>
      <c r="J6" s="37"/>
      <c r="K6" s="37"/>
      <c r="L6" s="37"/>
      <c r="M6" s="37"/>
      <c r="N6" s="37"/>
      <c r="O6" s="37"/>
      <c r="P6" s="37"/>
    </row>
    <row r="7" s="38" customFormat="true" ht="18" x14ac:dyDescent="0.25">
      <c r="B7" s="2936" t="str">
        <f>B118</f>
        <v>National use of sanitation facilities, 2000–2020</v>
      </c>
      <c r="C7" s="2959"/>
      <c r="D7" s="2959"/>
      <c r="E7" s="2959"/>
      <c r="F7" s="2959"/>
      <c r="G7" s="2959"/>
      <c r="H7" s="2959"/>
      <c r="I7" s="2959"/>
      <c r="J7" s="2936" t="str">
        <f>B218</f>
        <v>Urban use of sanitation facilities, 2000–2020</v>
      </c>
      <c r="K7" s="2959"/>
      <c r="L7" s="2959"/>
      <c r="M7" s="2959"/>
      <c r="N7" s="2959"/>
      <c r="O7" s="2959"/>
      <c r="P7" s="2959"/>
      <c r="Q7" s="2959"/>
      <c r="R7" s="2936" t="str">
        <f>B318</f>
        <v>Rural use of sanitation facilities, 2000–2020</v>
      </c>
      <c r="S7" s="2959"/>
      <c r="T7" s="2959"/>
      <c r="U7" s="2959"/>
      <c r="V7" s="2959"/>
      <c r="W7" s="2959"/>
      <c r="X7" s="2959"/>
      <c r="Y7" s="295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949" t="str">
        <f ca="true">IF(ISERROR(INDIRECT(CONCATENATE($B105,"!A2"))),"",INDIRECT(CONCATENATE($B105,"!A2")))</f>
        <v>Congo</v>
      </c>
      <c r="C31" s="2950"/>
      <c r="D31" s="2950"/>
      <c r="E31" s="2951"/>
      <c r="F31" s="2947" t="s">
        <v>0</v>
      </c>
      <c r="G31" s="2947"/>
      <c r="H31" s="2947"/>
      <c r="I31" s="2948"/>
      <c r="J31" s="2946" t="s">
        <v>1</v>
      </c>
      <c r="K31" s="2947"/>
      <c r="L31" s="2947"/>
      <c r="M31" s="2948"/>
      <c r="N31" s="2946" t="s">
        <v>2</v>
      </c>
      <c r="O31" s="2947"/>
      <c r="P31" s="2947"/>
      <c r="Q31" s="2948"/>
      <c r="R31" s="2946" t="s">
        <v>3</v>
      </c>
      <c r="S31" s="2947"/>
      <c r="T31" s="2947"/>
      <c r="U31" s="2948"/>
      <c r="V31" s="2946" t="s">
        <v>4</v>
      </c>
      <c r="W31" s="2947"/>
      <c r="X31" s="2947"/>
      <c r="Y31" s="2948"/>
    </row>
    <row r="32" s="44" customFormat="true" ht="22.5" customHeight="true" x14ac:dyDescent="0.2">
      <c r="B32" s="2952"/>
      <c r="C32" s="2953"/>
      <c r="D32" s="2953"/>
      <c r="E32" s="2954"/>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940" t="s">
        <v>5</v>
      </c>
      <c r="C33" s="2941"/>
      <c r="D33" s="2938" t="s">
        <v>25</v>
      </c>
      <c r="E33" s="33">
        <f>C99</f>
        <v>2000</v>
      </c>
      <c r="F33" s="103">
        <f ca="true">E99</f>
        <v>2.1364009509409563</v>
      </c>
      <c r="G33" s="46">
        <f t="shared" ref="G33:I34" ca="true" si="0">F99</f>
        <v>1.9298530102111291</v>
      </c>
      <c r="H33" s="47">
        <f t="shared" ca="true" si="0"/>
        <v>75.618654648926906</v>
      </c>
      <c r="I33" s="48">
        <f t="shared" ca="true" si="0"/>
        <v>20.315091389921008</v>
      </c>
      <c r="J33" s="103">
        <f ca="true">J99</f>
        <v>7.2098845353965126</v>
      </c>
      <c r="K33" s="46">
        <f t="shared" ref="K33:M34" ca="true" si="1">K99</f>
        <v>11.526801274909005</v>
      </c>
      <c r="L33" s="47">
        <f t="shared" ca="true" si="1"/>
        <v>66.810866328586826</v>
      </c>
      <c r="M33" s="48">
        <f t="shared" ca="true" si="1"/>
        <v>14.452447861107657</v>
      </c>
      <c r="N33" s="103">
        <f ca="true">O99</f>
        <v>10.692616119437732</v>
      </c>
      <c r="O33" s="46">
        <f t="shared" ref="O33:Q34" ca="true" si="2">P99</f>
        <v>23.544217496078659</v>
      </c>
      <c r="P33" s="47">
        <f t="shared" ca="true" si="2"/>
        <v>59.44740244779382</v>
      </c>
      <c r="Q33" s="48">
        <f t="shared" ca="true" si="2"/>
        <v>6.3157639366897911</v>
      </c>
      <c r="R33" s="103">
        <f ca="true">T99</f>
        <v>16.642921154248594</v>
      </c>
      <c r="S33" s="46">
        <f t="shared" ref="S33:U34" ca="true" si="3">U99</f>
        <v>35.451307157216895</v>
      </c>
      <c r="T33" s="47">
        <f t="shared" ca="true" si="3"/>
        <v>45.342284701916014</v>
      </c>
      <c r="U33" s="48">
        <f t="shared" ca="true" si="3"/>
        <v>2.5634869866184999</v>
      </c>
      <c r="V33" s="103">
        <f ca="true">Y99</f>
        <v>39.232742129019982</v>
      </c>
      <c r="W33" s="46">
        <f t="shared" ref="W33:Y34" ca="true" si="4">Z99</f>
        <v>26.645523599869367</v>
      </c>
      <c r="X33" s="47">
        <f t="shared" ca="true" si="4"/>
        <v>33.001722254367763</v>
      </c>
      <c r="Y33" s="48">
        <f t="shared" ca="true" si="4"/>
        <v>1.1200120167428906</v>
      </c>
    </row>
    <row r="34" x14ac:dyDescent="0.2">
      <c r="B34" s="2942"/>
      <c r="C34" s="2943"/>
      <c r="D34" s="2939"/>
      <c r="E34" s="34">
        <f>C100</f>
        <v>2020</v>
      </c>
      <c r="F34" s="104">
        <f ca="true">E100</f>
        <v>2.6544239699046388</v>
      </c>
      <c r="G34" s="51">
        <f t="shared" ca="true" si="0"/>
        <v>2.3977933947468162</v>
      </c>
      <c r="H34" s="52">
        <f t="shared" ca="true" si="0"/>
        <v>61.581066299746368</v>
      </c>
      <c r="I34" s="53">
        <f t="shared" ca="true" si="0"/>
        <v>33.366716335602177</v>
      </c>
      <c r="J34" s="104">
        <f ca="true">J100</f>
        <v>13.604775983623842</v>
      </c>
      <c r="K34" s="51">
        <f t="shared" ca="true" si="1"/>
        <v>21.750632535512906</v>
      </c>
      <c r="L34" s="52">
        <f t="shared" ca="true" si="1"/>
        <v>58.488570669503133</v>
      </c>
      <c r="M34" s="53">
        <f t="shared" ca="true" si="1"/>
        <v>6.156020811360122</v>
      </c>
      <c r="N34" s="104">
        <f ca="true">O100</f>
        <v>19.413538597686326</v>
      </c>
      <c r="O34" s="51">
        <f t="shared" ca="true" si="2"/>
        <v>42.74693583000154</v>
      </c>
      <c r="P34" s="52">
        <f t="shared" ca="true" si="2"/>
        <v>37.266498320558632</v>
      </c>
      <c r="Q34" s="53">
        <f t="shared" ca="true" si="2"/>
        <v>0.57302725175350133</v>
      </c>
      <c r="R34" s="104">
        <f ca="true">T100</f>
        <v>25.645117573735323</v>
      </c>
      <c r="S34" s="51">
        <f t="shared" ca="true" si="3"/>
        <v>54.627005185165096</v>
      </c>
      <c r="T34" s="52">
        <f t="shared" ca="true" si="3"/>
        <v>19.449835298995367</v>
      </c>
      <c r="U34" s="53">
        <f t="shared" ca="true" si="3"/>
        <v>0.27804194210420974</v>
      </c>
      <c r="V34" s="104">
        <f ca="true">Y100</f>
        <v>54.448693344456103</v>
      </c>
      <c r="W34" s="51">
        <f t="shared" ca="true" si="4"/>
        <v>36.979672201362803</v>
      </c>
      <c r="X34" s="52">
        <f t="shared" ca="true" si="4"/>
        <v>8.1732737992792437</v>
      </c>
      <c r="Y34" s="53">
        <f t="shared" ca="true" si="4"/>
        <v>0.39836065490185035</v>
      </c>
    </row>
    <row r="35" x14ac:dyDescent="0.2">
      <c r="F35" s="36"/>
      <c r="H35" s="39"/>
    </row>
    <row r="36" x14ac:dyDescent="0.2">
      <c r="B36" s="2940" t="s">
        <v>6</v>
      </c>
      <c r="C36" s="2941"/>
      <c r="D36" s="2938" t="s">
        <v>25</v>
      </c>
      <c r="E36" s="33">
        <f>C199</f>
        <v>2000</v>
      </c>
      <c r="F36" s="103">
        <f ca="true">E199</f>
        <v>11.587592103443408</v>
      </c>
      <c r="G36" s="46">
        <f t="shared" ref="G36:I37" ca="true" si="5">F199</f>
        <v>19.029269185515307</v>
      </c>
      <c r="H36" s="47">
        <f t="shared" ca="true" si="5"/>
        <v>60.124316508749757</v>
      </c>
      <c r="I36" s="48">
        <f t="shared" ca="true" si="5"/>
        <v>9.2588222022915261</v>
      </c>
      <c r="J36" s="103">
        <f ca="true">J199</f>
        <v>10.296866625687747</v>
      </c>
      <c r="K36" s="46">
        <f t="shared" ref="K36:M37" ca="true" si="6">K199</f>
        <v>24.894772720423767</v>
      </c>
      <c r="L36" s="47">
        <f t="shared" ca="true" si="6"/>
        <v>62.431286442824913</v>
      </c>
      <c r="M36" s="48">
        <f t="shared" ca="true" si="6"/>
        <v>2.3770742110635723</v>
      </c>
      <c r="N36" s="103">
        <f ca="true">O199</f>
        <v>15.722114777716115</v>
      </c>
      <c r="O36" s="46">
        <f t="shared" ref="O36:Q37" ca="true" si="7">P199</f>
        <v>34.308906555223302</v>
      </c>
      <c r="P36" s="47">
        <f t="shared" ca="true" si="7"/>
        <v>47.110206431117092</v>
      </c>
      <c r="Q36" s="48">
        <f t="shared" ca="true" si="7"/>
        <v>2.8587722359434906</v>
      </c>
      <c r="R36" s="103">
        <f ca="true">T199</f>
        <v>21.640230783373546</v>
      </c>
      <c r="S36" s="46">
        <f t="shared" ref="S36:U37" ca="true" si="8">U199</f>
        <v>37.999968133997434</v>
      </c>
      <c r="T36" s="47">
        <f t="shared" ca="true" si="8"/>
        <v>39.008949363809108</v>
      </c>
      <c r="U36" s="48">
        <f t="shared" ca="true" si="8"/>
        <v>1.3508517188199107</v>
      </c>
      <c r="V36" s="103">
        <f ca="true">Y199</f>
        <v>47.093980885136354</v>
      </c>
      <c r="W36" s="46">
        <f t="shared" ref="W36:Y37" ca="true" si="9">Z199</f>
        <v>26.299146581532021</v>
      </c>
      <c r="X36" s="47">
        <f t="shared" ca="true" si="9"/>
        <v>25.5166035236808</v>
      </c>
      <c r="Y36" s="48">
        <f t="shared" ca="true" si="9"/>
        <v>1.0902690096508252</v>
      </c>
    </row>
    <row r="37" x14ac:dyDescent="0.2">
      <c r="B37" s="2942"/>
      <c r="C37" s="2943"/>
      <c r="D37" s="2939"/>
      <c r="E37" s="34">
        <f>C200</f>
        <v>2020</v>
      </c>
      <c r="F37" s="104">
        <f ca="true">E200</f>
        <v>17.694606204666357</v>
      </c>
      <c r="G37" s="51">
        <f t="shared" ca="true" si="5"/>
        <v>29.058273849683232</v>
      </c>
      <c r="H37" s="52">
        <f t="shared" ca="true" si="5"/>
        <v>50.849208159884483</v>
      </c>
      <c r="I37" s="53">
        <f t="shared" ca="true" si="5"/>
        <v>2.3979117857659276</v>
      </c>
      <c r="J37" s="104">
        <f ca="true">J200</f>
        <v>18.941558284668901</v>
      </c>
      <c r="K37" s="51">
        <f t="shared" ca="true" si="6"/>
        <v>45.795075881736665</v>
      </c>
      <c r="L37" s="52">
        <f t="shared" ca="true" si="6"/>
        <v>33.702752340054516</v>
      </c>
      <c r="M37" s="53">
        <f t="shared" ca="true" si="6"/>
        <v>1.5606134935399183</v>
      </c>
      <c r="N37" s="104">
        <f ca="true">O200</f>
        <v>24.457839367893062</v>
      </c>
      <c r="O37" s="51">
        <f t="shared" ca="true" si="7"/>
        <v>53.372064590511819</v>
      </c>
      <c r="P37" s="52">
        <f t="shared" ca="true" si="7"/>
        <v>21.455766746563313</v>
      </c>
      <c r="Q37" s="53">
        <f t="shared" ca="true" si="7"/>
        <v>0.71432929503180276</v>
      </c>
      <c r="R37" s="104">
        <f ca="true">T200</f>
        <v>30.880568255451326</v>
      </c>
      <c r="S37" s="51">
        <f t="shared" ca="true" si="8"/>
        <v>54.225882404566022</v>
      </c>
      <c r="T37" s="52">
        <f t="shared" ca="true" si="8"/>
        <v>14.206096491320395</v>
      </c>
      <c r="U37" s="53">
        <f t="shared" ca="true" si="8"/>
        <v>0.68745284866226086</v>
      </c>
      <c r="V37" s="104">
        <f ca="true">Y200</f>
        <v>61.164202286249768</v>
      </c>
      <c r="W37" s="51">
        <f t="shared" ca="true" si="9"/>
        <v>34.156516209404778</v>
      </c>
      <c r="X37" s="52">
        <f t="shared" ca="true" si="9"/>
        <v>4.6792815043454539</v>
      </c>
      <c r="Y37" s="53">
        <f t="shared" ca="true" si="9"/>
        <v>0</v>
      </c>
    </row>
    <row r="38" x14ac:dyDescent="0.2">
      <c r="F38" s="36"/>
      <c r="G38" s="36"/>
      <c r="H38" s="39"/>
      <c r="I38" s="39"/>
    </row>
    <row r="39" x14ac:dyDescent="0.2">
      <c r="B39" s="2940" t="s">
        <v>7</v>
      </c>
      <c r="C39" s="2941"/>
      <c r="D39" s="2938" t="s">
        <v>25</v>
      </c>
      <c r="E39" s="33">
        <f>C299</f>
        <v>2000</v>
      </c>
      <c r="F39" s="103">
        <f ca="true">E299</f>
        <v>1.1354593884030693</v>
      </c>
      <c r="G39" s="46">
        <f t="shared" ref="G39:I40" ca="true" si="10">F299</f>
        <v>0.88195096244606364</v>
      </c>
      <c r="H39" s="47">
        <f t="shared" ca="true" si="10"/>
        <v>73.367053468408102</v>
      </c>
      <c r="I39" s="48">
        <f t="shared" ca="true" si="10"/>
        <v>24.615536180742765</v>
      </c>
      <c r="J39" s="103">
        <f ca="true">J299</f>
        <v>1.8768898395318669</v>
      </c>
      <c r="K39" s="46">
        <f t="shared" ref="K39:M40" ca="true" si="11">K299</f>
        <v>1.6156191270974207</v>
      </c>
      <c r="L39" s="47">
        <f t="shared" ca="true" si="11"/>
        <v>80.909111455828821</v>
      </c>
      <c r="M39" s="48">
        <f t="shared" ca="true" si="11"/>
        <v>15.598379577541891</v>
      </c>
      <c r="N39" s="103">
        <f ca="true">O299</f>
        <v>4.1959226511701875</v>
      </c>
      <c r="O39" s="46">
        <f t="shared" ref="O39:Q40" ca="true" si="12">P299</f>
        <v>2.8922495842641696</v>
      </c>
      <c r="P39" s="47">
        <f t="shared" ca="true" si="12"/>
        <v>81.449103063342974</v>
      </c>
      <c r="Q39" s="48">
        <f t="shared" ca="true" si="12"/>
        <v>11.462724701222669</v>
      </c>
      <c r="R39" s="103">
        <f ca="true">T299</f>
        <v>5.0402556061768697</v>
      </c>
      <c r="S39" s="46">
        <f t="shared" ref="S39:U40" ca="true" si="13">U299</f>
        <v>6.0915478838378343</v>
      </c>
      <c r="T39" s="47">
        <f t="shared" ca="true" si="13"/>
        <v>73.796693035015721</v>
      </c>
      <c r="U39" s="48">
        <f t="shared" ca="true" si="13"/>
        <v>15.071503474969575</v>
      </c>
      <c r="V39" s="103">
        <f ca="true">Y299</f>
        <v>20.416208747379816</v>
      </c>
      <c r="W39" s="46">
        <f t="shared" ref="W39:Y40" ca="true" si="14">Z299</f>
        <v>19.411109043331006</v>
      </c>
      <c r="X39" s="47">
        <f t="shared" ca="true" si="14"/>
        <v>55.276174687415981</v>
      </c>
      <c r="Y39" s="48">
        <f t="shared" ca="true" si="14"/>
        <v>4.8965075218731968</v>
      </c>
    </row>
    <row r="40" x14ac:dyDescent="0.2">
      <c r="B40" s="2942"/>
      <c r="C40" s="2943"/>
      <c r="D40" s="2939"/>
      <c r="E40" s="34">
        <f>C300</f>
        <v>2020</v>
      </c>
      <c r="F40" s="104">
        <f ca="true">E300</f>
        <v>0.95708267743176512</v>
      </c>
      <c r="G40" s="51">
        <f t="shared" ca="true" si="10"/>
        <v>0.7433995412980452</v>
      </c>
      <c r="H40" s="52">
        <f t="shared" ca="true" si="10"/>
        <v>48.996651098830846</v>
      </c>
      <c r="I40" s="53">
        <f t="shared" ca="true" si="10"/>
        <v>49.302866682439344</v>
      </c>
      <c r="J40" s="104">
        <f ca="true">J300</f>
        <v>2.8380067298571983</v>
      </c>
      <c r="K40" s="51">
        <f t="shared" ca="true" si="11"/>
        <v>2.442944630534158</v>
      </c>
      <c r="L40" s="52">
        <f t="shared" ca="true" si="11"/>
        <v>62.739857142876843</v>
      </c>
      <c r="M40" s="53">
        <f t="shared" ca="true" si="11"/>
        <v>31.979191496731801</v>
      </c>
      <c r="N40" s="104">
        <f ca="true">O300</f>
        <v>4.5955018651730555</v>
      </c>
      <c r="O40" s="51">
        <f t="shared" ca="true" si="12"/>
        <v>3.1676795460767626</v>
      </c>
      <c r="P40" s="52">
        <f t="shared" ca="true" si="12"/>
        <v>69.485999363498266</v>
      </c>
      <c r="Q40" s="53">
        <f t="shared" ca="true" si="12"/>
        <v>22.750819225251917</v>
      </c>
      <c r="R40" s="104">
        <f ca="true">T300</f>
        <v>7.7272818085010453</v>
      </c>
      <c r="S40" s="51">
        <f t="shared" ca="true" si="13"/>
        <v>9.3390317528157016</v>
      </c>
      <c r="T40" s="52">
        <f t="shared" ca="true" si="13"/>
        <v>70.124012338233001</v>
      </c>
      <c r="U40" s="53">
        <f t="shared" ca="true" si="13"/>
        <v>12.809674100450252</v>
      </c>
      <c r="V40" s="104">
        <f ca="true">Y300</f>
        <v>22.448450746798354</v>
      </c>
      <c r="W40" s="51">
        <f t="shared" ca="true" si="14"/>
        <v>21.343302798854442</v>
      </c>
      <c r="X40" s="52">
        <f t="shared" ca="true" si="14"/>
        <v>51.56119155832571</v>
      </c>
      <c r="Y40" s="53">
        <f t="shared" ca="true" si="14"/>
        <v>4.6470548960214941</v>
      </c>
    </row>
    <row r="97" s="40" customFormat="true" ht="16.5" customHeight="true" x14ac:dyDescent="0.2">
      <c r="A97" s="2933" t="s">
        <v>5</v>
      </c>
      <c r="B97" s="2933"/>
      <c r="C97" s="2933"/>
      <c r="D97" s="2922" t="s">
        <v>0</v>
      </c>
      <c r="E97" s="2923"/>
      <c r="F97" s="2923"/>
      <c r="G97" s="2923"/>
      <c r="H97" s="2924"/>
      <c r="I97" s="2922" t="s">
        <v>1</v>
      </c>
      <c r="J97" s="2923"/>
      <c r="K97" s="2923"/>
      <c r="L97" s="2923"/>
      <c r="M97" s="2924"/>
      <c r="N97" s="2922" t="s">
        <v>2</v>
      </c>
      <c r="O97" s="2923"/>
      <c r="P97" s="2923"/>
      <c r="Q97" s="2923"/>
      <c r="R97" s="2924"/>
      <c r="S97" s="2922" t="s">
        <v>3</v>
      </c>
      <c r="T97" s="2923"/>
      <c r="U97" s="2923"/>
      <c r="V97" s="2923"/>
      <c r="W97" s="2924"/>
      <c r="X97" s="2922" t="s">
        <v>4</v>
      </c>
      <c r="Y97" s="2923"/>
      <c r="Z97" s="2923"/>
      <c r="AA97" s="2923"/>
      <c r="AB97" s="2924"/>
    </row>
    <row r="98" s="44" customFormat="true" ht="22.5" customHeight="true" x14ac:dyDescent="0.2">
      <c r="A98" s="2934"/>
      <c r="B98" s="2934"/>
      <c r="C98" s="2934"/>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925" t="s">
        <v>10</v>
      </c>
      <c r="B99" s="2926"/>
      <c r="C99" s="233">
        <v>2000</v>
      </c>
      <c r="D99" s="56">
        <f ca="true">IF((D101+H101)&gt;100,D101*100/(D101+H101),D101)</f>
        <v>4.0662539611520856</v>
      </c>
      <c r="E99" s="105">
        <f ca="true">D99*AVERAGEIF(E105:E116,"&gt;0")/100</f>
        <v>2.1364009509409563</v>
      </c>
      <c r="F99" s="58">
        <f ca="true">D99*(100-AVERAGEIF(E105:E116,"&gt;0"))/100</f>
        <v>1.9298530102111291</v>
      </c>
      <c r="G99" s="59">
        <f ca="true">100-(E99+F99+H99)</f>
        <v>75.618654648926906</v>
      </c>
      <c r="H99" s="60">
        <f ca="true">IF((D101+H101)&gt;100,H101*100/(D101+H101),H101)</f>
        <v>20.315091389921008</v>
      </c>
      <c r="I99" s="56">
        <f ca="true">IF((I101+M101)&gt;100,I101*100/(I101+M101),I101)</f>
        <v>18.736685810305516</v>
      </c>
      <c r="J99" s="105">
        <f ca="true">I99*AVERAGEIF(J105:J116,"&gt;0")/100</f>
        <v>7.2098845353965126</v>
      </c>
      <c r="K99" s="61">
        <f ca="true">I99*(100-AVERAGEIF(J105:J116,"&gt;0"))/100</f>
        <v>11.526801274909005</v>
      </c>
      <c r="L99" s="62">
        <f ca="true">100-(J99+K99+M99)</f>
        <v>66.810866328586826</v>
      </c>
      <c r="M99" s="63">
        <f ca="true">IF((I101+M101)&gt;100,M101*100/(I101+M101),M101)</f>
        <v>14.452447861107657</v>
      </c>
      <c r="N99" s="56">
        <f ca="true">IF((N101+R101)&gt;100,N101*100/(N101+R101),N101)</f>
        <v>34.236833615516389</v>
      </c>
      <c r="O99" s="105">
        <f ca="true">N99*AVERAGEIF(O105:O116,"&gt;0")/100</f>
        <v>10.692616119437732</v>
      </c>
      <c r="P99" s="61">
        <f ca="true">N99*(100-AVERAGEIF(O105:O116,"&gt;0"))/100</f>
        <v>23.544217496078659</v>
      </c>
      <c r="Q99" s="62">
        <f ca="true">100-(O99+P99+R99)</f>
        <v>59.44740244779382</v>
      </c>
      <c r="R99" s="63">
        <f ca="true">IF((N101+R101)&gt;100,R101*100/(N101+R101),R101)</f>
        <v>6.3157639366897911</v>
      </c>
      <c r="S99" s="56">
        <f ca="true">IF((S101+W101)&gt;100,S101*100/(S101+W101),S101)</f>
        <v>52.094228311465486</v>
      </c>
      <c r="T99" s="105">
        <f ca="true">S99*AVERAGEIF(T105:T116,"&gt;0")/100</f>
        <v>16.642921154248594</v>
      </c>
      <c r="U99" s="61">
        <f ca="true">S99*(100-AVERAGEIF(T105:T116,"&gt;0"))/100</f>
        <v>35.451307157216895</v>
      </c>
      <c r="V99" s="62">
        <f ca="true">100-(T99+U99+W99)</f>
        <v>45.342284701916014</v>
      </c>
      <c r="W99" s="63">
        <f ca="true">IF((S101+W101)&gt;100,W101*100/(S101+W101),W101)</f>
        <v>2.5634869866184999</v>
      </c>
      <c r="X99" s="56">
        <f ca="true">IF((X101+AB101)&gt;100,X101*100/(X101+AB101),X101)</f>
        <v>65.878265728889346</v>
      </c>
      <c r="Y99" s="105">
        <f ca="true">X99*AVERAGEIF(Y105:Y116,"&gt;0")/100</f>
        <v>39.232742129019982</v>
      </c>
      <c r="Z99" s="61">
        <f ca="true">X99*(100-AVERAGEIF(Y105:Y116,"&gt;0"))/100</f>
        <v>26.645523599869367</v>
      </c>
      <c r="AA99" s="62">
        <f ca="true">100-(Y99+Z99+AB99)</f>
        <v>33.001722254367763</v>
      </c>
      <c r="AB99" s="63">
        <f ca="true">IF((X101+AB101)&gt;100,AB101*100/(X101+AB101),AB101)</f>
        <v>1.1200120167428906</v>
      </c>
    </row>
    <row r="100" s="64" customFormat="true" ht="15" customHeight="true" x14ac:dyDescent="0.2">
      <c r="A100" s="2927"/>
      <c r="B100" s="2928"/>
      <c r="C100" s="234">
        <v>2020</v>
      </c>
      <c r="D100" s="65">
        <f ca="true">IF((D102+H102)&gt;100,D102*100/(D102+H102),D102)</f>
        <v>5.0522173646514545</v>
      </c>
      <c r="E100" s="106">
        <f ca="true">D100*AVERAGEIF(E105:E116,"&gt;0")/100</f>
        <v>2.6544239699046388</v>
      </c>
      <c r="F100" s="67">
        <f ca="true">D100*(100-AVERAGEIF(E105:E116,"&gt;0"))/100</f>
        <v>2.3977933947468162</v>
      </c>
      <c r="G100" s="68">
        <f ca="true">100-(E100+F100+H100)</f>
        <v>61.581066299746368</v>
      </c>
      <c r="H100" s="69">
        <f ca="true">IF((D102+H102)&gt;100,H102*100/(D102+H102),H102)</f>
        <v>33.366716335602177</v>
      </c>
      <c r="I100" s="65">
        <f ca="true">IF((I102+M102)&gt;100,I102*100/(I102+M102),I102)</f>
        <v>35.355408519136745</v>
      </c>
      <c r="J100" s="106">
        <f ca="true">I100*AVERAGEIF(J105:J116,"&gt;0")/100</f>
        <v>13.604775983623842</v>
      </c>
      <c r="K100" s="67">
        <f ca="true">I100*(100-AVERAGEIF(J105:J116,"&gt;0"))/100</f>
        <v>21.750632535512906</v>
      </c>
      <c r="L100" s="68">
        <f ca="true">100-(J100+K100+M100)</f>
        <v>58.488570669503133</v>
      </c>
      <c r="M100" s="69">
        <f ca="true">IF((I102+M102)&gt;100,M102*100/(I102+M102),M102)</f>
        <v>6.156020811360122</v>
      </c>
      <c r="N100" s="65">
        <f ca="true">IF((N102+R102)&gt;100,N102*100/(N102+R102),N102)</f>
        <v>62.160474427687859</v>
      </c>
      <c r="O100" s="106">
        <f ca="true">N100*AVERAGEIF(O105:O116,"&gt;0")/100</f>
        <v>19.413538597686326</v>
      </c>
      <c r="P100" s="67">
        <f ca="true">N100*(100-AVERAGEIF(O105:O116,"&gt;0"))/100</f>
        <v>42.74693583000154</v>
      </c>
      <c r="Q100" s="68">
        <f ca="true">100-(O100+P100+R100)</f>
        <v>37.266498320558632</v>
      </c>
      <c r="R100" s="69">
        <f ca="true">IF((N102+R102)&gt;100,R102*100/(N102+R102),R102)</f>
        <v>0.57302725175350133</v>
      </c>
      <c r="S100" s="65">
        <f ca="true">IF((S102+W102)&gt;100,S102*100/(S102+W102),S102)</f>
        <v>80.272122758900423</v>
      </c>
      <c r="T100" s="106">
        <f ca="true">S100*AVERAGEIF(T105:T116,"&gt;0")/100</f>
        <v>25.645117573735323</v>
      </c>
      <c r="U100" s="67">
        <f ca="true">S100*(100-AVERAGEIF(T105:T116,"&gt;0"))/100</f>
        <v>54.627005185165096</v>
      </c>
      <c r="V100" s="68">
        <f ca="true">100-(T100+U100+W100)</f>
        <v>19.449835298995367</v>
      </c>
      <c r="W100" s="69">
        <f ca="true">IF((S102+W102)&gt;100,W102*100/(S102+W102),W102)</f>
        <v>0.27804194210420974</v>
      </c>
      <c r="X100" s="65">
        <f ca="true">IF((X102+AB102)&gt;100,X102*100/(X102+AB102),X102)</f>
        <v>91.428365545818906</v>
      </c>
      <c r="Y100" s="106">
        <f ca="true">X100*AVERAGEIF(Y105:Y116,"&gt;0")/100</f>
        <v>54.448693344456103</v>
      </c>
      <c r="Z100" s="67">
        <f ca="true">X100*(100-AVERAGEIF(Y105:Y116,"&gt;0"))/100</f>
        <v>36.979672201362803</v>
      </c>
      <c r="AA100" s="68">
        <f ca="true">100-(Y100+Z100+AB100)</f>
        <v>8.1732737992792437</v>
      </c>
      <c r="AB100" s="69">
        <f ca="true">IF((X102+AB102)&gt;100,AB102*100/(X102+AB102),AB102)</f>
        <v>0.39836065490185035</v>
      </c>
    </row>
    <row r="101" hidden="true" x14ac:dyDescent="0.2">
      <c r="A101" s="2929" t="s">
        <v>12</v>
      </c>
      <c r="B101" s="2930"/>
      <c r="C101" s="70">
        <f>MinRegYear(C99,C105:C116)</f>
        <v>2003</v>
      </c>
      <c r="D101" s="71">
        <f ca="true">IF(MAX(C105:C116)-MIN(C105:C116)&lt;5,AVERAGEIF(C105:C116,"&gt;0",D105:D116),
IF(FORECAST($C101,D$105:D$116,$C$105:$C$116)&lt;0,0,
IF(FORECAST($C101,D$105:D$116,$C$105:$C$116)&gt;100,100,
FORECAST($C101,D$105:D$116,$C$105:$C$116))))</f>
        <v>4.0662539611520856</v>
      </c>
      <c r="E101" s="72"/>
      <c r="F101" s="73"/>
      <c r="G101" s="73"/>
      <c r="H101" s="74">
        <f ca="true">IF(MAX(C105:C116)-MIN(C105:C116)&lt;5,AVERAGEIF(C105:C116,"&gt;0",H105:H116),
IF(FORECAST($C101,H$105:H$116,$C$105:$C$116)&lt;0,0,
IF(FORECAST($C101,H$105:H$116,$C$105:$C$116)&gt;100,100,
FORECAST($C101,H$105:H$116,$C$105:$C$116))))</f>
        <v>20.315091389921008</v>
      </c>
      <c r="I101" s="71">
        <f ca="true">IF(MAX(C105:C116)-MIN(C105:C116)&lt;5,AVERAGEIF(C105:C116,"&gt;0",I105:I116),
IF(FORECAST($C101,I$105:I$116,$C$105:$C$116)&lt;0,0,
IF(FORECAST($C101,I$105:I$116,$C$105:$C$116)&gt;100,100,
FORECAST($C101,I$105:I$116,$C$105:$C$116))))</f>
        <v>18.736685810305516</v>
      </c>
      <c r="J101" s="72"/>
      <c r="K101" s="73"/>
      <c r="L101" s="73"/>
      <c r="M101" s="74">
        <f ca="true">IF(MAX(C105:C116)-MIN(C105:C116)&lt;5,AVERAGEIF(C105:C116,"&gt;0",M105:M116),
IF(FORECAST($C101,M$105:M$116,$C$105:$C$116)&lt;0,0,
IF(FORECAST($C101,M$105:M$116,$C$105:$C$116)&gt;100,100,
FORECAST($C101,M$105:M$116,$C$105:$C$116))))</f>
        <v>14.452447861107657</v>
      </c>
      <c r="N101" s="71">
        <f ca="true">IF(MAX(C105:C116)-MIN(C105:C116)&lt;5,AVERAGEIF(C105:C116,"&gt;0",N105:N116),
IF(FORECAST($C101,N$105:N$116,$C$105:$C$116)&lt;0,0,
IF(FORECAST($C101,N$105:N$116,$C$105:$C$116)&gt;100,100,
FORECAST($C101,N$105:N$116,$C$105:$C$116))))</f>
        <v>34.236833615516389</v>
      </c>
      <c r="O101" s="72"/>
      <c r="P101" s="73"/>
      <c r="Q101" s="73"/>
      <c r="R101" s="74">
        <f ca="true">IF(MAX(C105:C116)-MIN(C105:C116)&lt;5,AVERAGEIF(C105:C116,"&gt;0",R105:R116),
IF(FORECAST($C101,R$105:R$116,$C$105:$C$116)&lt;0,0,
IF(FORECAST($C101,R$105:R$116,$C$105:$C$116)&gt;100,100,
FORECAST($C101,R$105:R$116,$C$105:$C$116))))</f>
        <v>6.3157639366897911</v>
      </c>
      <c r="S101" s="71">
        <f ca="true">IF(MAX(C105:C116)-MIN(C105:C116)&lt;5,AVERAGEIF(C105:C116,"&gt;0",S105:S116),
IF(FORECAST($C101,S$105:S$116,$C$105:$C$116)&lt;0,0,
IF(FORECAST($C101,S$105:S$116,$C$105:$C$116)&gt;100,100,
FORECAST($C101,S$105:S$116,$C$105:$C$116))))</f>
        <v>52.094228311465486</v>
      </c>
      <c r="T101" s="72"/>
      <c r="U101" s="73"/>
      <c r="V101" s="73"/>
      <c r="W101" s="74">
        <f ca="true">IF(MAX(C105:C116)-MIN(C105:C116)&lt;5,AVERAGEIF(C105:C116,"&gt;0",W105:W116),
IF(FORECAST($C101,W$105:W$116,$C$105:$C$116)&lt;0,0,
IF(FORECAST($C101,W$105:W$116,$C$105:$C$116)&gt;100,100,
FORECAST($C101,W$105:W$116,$C$105:$C$116))))</f>
        <v>2.5634869866184999</v>
      </c>
      <c r="X101" s="71">
        <f ca="true">IF(MAX(C105:C116)-MIN(C105:C116)&lt;5,AVERAGEIF(C105:C116,"&gt;0",X105:X116),
IF(FORECAST($C101,X$105:X$116,$C$105:$C$116)&lt;0,0,
IF(FORECAST($C101,X$105:X$116,$C$105:$C$116)&gt;100,100,
FORECAST($C101,X$105:X$116,$C$105:$C$116))))</f>
        <v>65.878265728889346</v>
      </c>
      <c r="Y101" s="72"/>
      <c r="Z101" s="73"/>
      <c r="AA101" s="73"/>
      <c r="AB101" s="74">
        <f ca="true">IF(MAX(C105:C116)-MIN(C105:C116)&lt;5,AVERAGEIF(C105:C116,"&gt;0",AB105:AB116),
IF(FORECAST($C101,AB$105:AB$116,$C$105:$C$116)&lt;0,0,
IF(FORECAST($C101,AB$105:AB$116,$C$105:$C$116)&gt;100,100,
FORECAST($C101,AB$105:AB$116,$C$105:$C$116))))</f>
        <v>1.1200120167428906</v>
      </c>
    </row>
    <row r="102" hidden="true" x14ac:dyDescent="0.2">
      <c r="A102" s="2931"/>
      <c r="B102" s="2932"/>
      <c r="C102" s="49">
        <f>MaxRegYear(C100,C105:C116)</f>
        <v>2017</v>
      </c>
      <c r="D102" s="75">
        <f ca="true">IF(MAX(C105:C116)-MIN(C105:C116)&lt;5,AVERAGEIF(C105:C116,"&gt;0",D105:D116),
IF(FORECAST($C102,D$105:D$116,$C$105:$C$116)&lt;0,0,
IF(FORECAST($C102,D$105:D$116,$C$105:$C$116)&gt;100,100,
FORECAST($C102,D$105:D$116,$C$105:$C$116))))</f>
        <v>5.0522173646514545</v>
      </c>
      <c r="E102" s="76"/>
      <c r="F102" s="77"/>
      <c r="G102" s="77"/>
      <c r="H102" s="78">
        <f ca="true">IF(MAX(C105:C116)-MIN(C105:C116)&lt;5,AVERAGEIF(C105:C116,"&gt;0",H105:H116),
IF(FORECAST($C102,H$105:H$116,$C$105:$C$116)&lt;0,0,
IF(FORECAST($C102,H$105:H$116,$C$105:$C$116)&gt;100,100,
FORECAST($C102,H$105:H$116,$C$105:$C$116))))</f>
        <v>33.366716335602177</v>
      </c>
      <c r="I102" s="75">
        <f ca="true">IF(MAX(C105:C116)-MIN(C105:C116)&lt;5,AVERAGEIF(C105:C116,"&gt;0",I105:I116),
IF(FORECAST($C102,I$105:I$116,$C$105:$C$116)&lt;0,0,
IF(FORECAST($C102,I$105:I$116,$C$105:$C$116)&gt;100,100,
FORECAST($C102,I$105:I$116,$C$105:$C$116))))</f>
        <v>35.355408519136745</v>
      </c>
      <c r="J102" s="76"/>
      <c r="K102" s="77"/>
      <c r="L102" s="77"/>
      <c r="M102" s="78">
        <f ca="true">IF(MAX(C105:C116)-MIN(C105:C116)&lt;5,AVERAGEIF(C105:C116,"&gt;0",M105:M116),
IF(FORECAST($C102,M$105:M$116,$C$105:$C$116)&lt;0,0,
IF(FORECAST($C102,M$105:M$116,$C$105:$C$116)&gt;100,100,
FORECAST($C102,M$105:M$116,$C$105:$C$116))))</f>
        <v>6.156020811360122</v>
      </c>
      <c r="N102" s="75">
        <f ca="true">IF(MAX(C105:C116)-MIN(C105:C116)&lt;5,AVERAGEIF(C105:C116,"&gt;0",N105:N116),
IF(FORECAST($C102,N$105:N$116,$C$105:$C$116)&lt;0,0,
IF(FORECAST($C102,N$105:N$116,$C$105:$C$116)&gt;100,100,
FORECAST($C102,N$105:N$116,$C$105:$C$116))))</f>
        <v>62.160474427687859</v>
      </c>
      <c r="O102" s="76"/>
      <c r="P102" s="77"/>
      <c r="Q102" s="77"/>
      <c r="R102" s="78">
        <f ca="true">IF(MAX(C105:C116)-MIN(C105:C116)&lt;5,AVERAGEIF(C105:C116,"&gt;0",R105:R116),
IF(FORECAST($C102,R$105:R$116,$C$105:$C$116)&lt;0,0,
IF(FORECAST($C102,R$105:R$116,$C$105:$C$116)&gt;100,100,
FORECAST($C102,R$105:R$116,$C$105:$C$116))))</f>
        <v>0.57302725175350133</v>
      </c>
      <c r="S102" s="75">
        <f ca="true">IF(MAX(C105:C116)-MIN(C105:C116)&lt;5,AVERAGEIF(C105:C116,"&gt;0",S105:S116),
IF(FORECAST($C102,S$105:S$116,$C$105:$C$116)&lt;0,0,
IF(FORECAST($C102,S$105:S$116,$C$105:$C$116)&gt;100,100,
FORECAST($C102,S$105:S$116,$C$105:$C$116))))</f>
        <v>80.272122758900423</v>
      </c>
      <c r="T102" s="76"/>
      <c r="U102" s="77"/>
      <c r="V102" s="77"/>
      <c r="W102" s="78">
        <f ca="true">IF(MAX(C105:C116)-MIN(C105:C116)&lt;5,AVERAGEIF(C105:C116,"&gt;0",W105:W116),
IF(FORECAST($C102,W$105:W$116,$C$105:$C$116)&lt;0,0,
IF(FORECAST($C102,W$105:W$116,$C$105:$C$116)&gt;100,100,
FORECAST($C102,W$105:W$116,$C$105:$C$116))))</f>
        <v>0.27804194210420974</v>
      </c>
      <c r="X102" s="75">
        <f ca="true">IF(MAX(C105:C116)-MIN(C105:C116)&lt;5,AVERAGEIF(C105:C116,"&gt;0",X105:X116),
IF(FORECAST($C102,X$105:X$116,$C$105:$C$116)&lt;0,0,
IF(FORECAST($C102,X$105:X$116,$C$105:$C$116)&gt;100,100,
FORECAST($C102,X$105:X$116,$C$105:$C$116))))</f>
        <v>91.428365545818906</v>
      </c>
      <c r="Y102" s="76"/>
      <c r="Z102" s="77"/>
      <c r="AA102" s="77"/>
      <c r="AB102" s="78">
        <f ca="true">IF(MAX(C105:C116)-MIN(C105:C116)&lt;5,AVERAGEIF(C105:C116,"&gt;0",AB105:AB116),
IF(FORECAST($C102,AB$105:AB$116,$C$105:$C$116)&lt;0,0,
IF(FORECAST($C102,AB$105:AB$116,$C$105:$C$116)&gt;100,100,
FORECAST($C102,AB$105:AB$116,$C$105:$C$116))))</f>
        <v>0.39836065490185035</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835" t="s">
        <v>176</v>
      </c>
      <c r="C105" s="836"/>
      <c r="D105" s="1">
        <f t="shared" ref="D105:D116" ca="true" si="15">IF(ISERROR(INDIRECT(CONCATENATE($B105,"!C122"))),"",INDIRECT(CONCATENATE($B105,"!C122")))</f>
        <v>45.579506473387383</v>
      </c>
      <c r="E105" s="88">
        <f t="shared" ref="E105:E116" ca="true" si="16">IF(ISERROR(INDIRECT(CONCATENATE($B105,"!C129"))),"",INDIRECT(CONCATENATE($B105,"!C129")))</f>
        <v>63.800060607807509</v>
      </c>
      <c r="F105" s="89"/>
      <c r="G105" s="89"/>
      <c r="H105" s="90">
        <f t="shared" ref="H105:H116" ca="true" si="17">IF(ISERROR(INDIRECT(CONCATENATE($B105,"!C127"))),"",INDIRECT(CONCATENATE($B105,"!C127")))</f>
        <v>8.3269106120955261</v>
      </c>
      <c r="I105" s="1">
        <f t="shared" ref="I105:I116" ca="true" si="18">IF(ISERROR(INDIRECT(CONCATENATE($B105,"!D122"))),"",INDIRECT(CONCATENATE($B105,"!D122")))</f>
        <v>48.971465938064703</v>
      </c>
      <c r="J105" s="88">
        <f t="shared" ref="J105:J116" ca="true" si="19">IF(ISERROR(INDIRECT(CONCATENATE($B105,"!D129"))),"",INDIRECT(CONCATENATE($B105,"!D129")))</f>
        <v>48.363086449607408</v>
      </c>
      <c r="K105" s="89"/>
      <c r="L105" s="89"/>
      <c r="M105" s="90">
        <f t="shared" ref="M105:M116" ca="true" si="20">IF(ISERROR(INDIRECT(CONCATENATE($B105,"!D127"))),"",INDIRECT(CONCATENATE($B105,"!D127")))</f>
        <v>2.6385485660681192</v>
      </c>
      <c r="N105" s="1">
        <f t="shared" ref="N105:N116" ca="true" si="21">IF(ISERROR(INDIRECT(CONCATENATE($B105,"!E122"))),"",INDIRECT(CONCATENATE($B105,"!E122")))</f>
        <v>44.211409406688723</v>
      </c>
      <c r="O105" s="88">
        <f t="shared" ref="O105:O116" ca="true" si="22">IF(ISERROR(INDIRECT(CONCATENATE($B105,"!E129"))),"",INDIRECT(CONCATENATE($B105,"!E129")))</f>
        <v>49.491155051705597</v>
      </c>
      <c r="P105" s="89"/>
      <c r="Q105" s="89"/>
      <c r="R105" s="90">
        <f t="shared" ref="R105:R116" ca="true" si="23">IF(ISERROR(INDIRECT(CONCATENATE($B105,"!E127"))),"",INDIRECT(CONCATENATE($B105,"!E127")))</f>
        <v>1.4504053788302</v>
      </c>
      <c r="S105" s="1">
        <f t="shared" ref="S105:S116" ca="true" si="24">IF(ISERROR(INDIRECT(CONCATENATE($B105,"!F122"))),"",INDIRECT(CONCATENATE($B105,"!F122")))</f>
        <v>34.072329774969745</v>
      </c>
      <c r="T105" s="88">
        <f t="shared" ref="T105:T116" ca="true" si="25">IF(ISERROR(INDIRECT(CONCATENATE($B105,"!F129"))),"",INDIRECT(CONCATENATE($B105,"!F129")))</f>
        <v>42.310049862839939</v>
      </c>
      <c r="U105" s="89"/>
      <c r="V105" s="89"/>
      <c r="W105" s="90">
        <f t="shared" ref="W105:W116" ca="true" si="26">IF(ISERROR(INDIRECT(CONCATENATE($B105,"!F127"))),"",INDIRECT(CONCATENATE($B105,"!F127")))</f>
        <v>0.27727077457075283</v>
      </c>
      <c r="X105" s="1">
        <f t="shared" ref="X105:X116" ca="true" si="27">IF(ISERROR(INDIRECT(CONCATENATE($B105,"!G122"))),"",INDIRECT(CONCATENATE($B105,"!G122")))</f>
        <v>50.915686635101785</v>
      </c>
      <c r="Y105" s="88">
        <f t="shared" ref="Y105:Y116" ca="true" si="28">IF(ISERROR(INDIRECT(CONCATENATE($B105,"!G129"))),"",INDIRECT(CONCATENATE($B105,"!G129")))</f>
        <v>67.868114737835711</v>
      </c>
      <c r="Z105" s="89"/>
      <c r="AA105" s="89"/>
      <c r="AB105" s="90">
        <f t="shared" ref="AB105:AB116" ca="true" si="29">IF(ISERROR(INDIRECT(CONCATENATE($B105,"!G2127"))),"",INDIRECT(CONCATENATE($B105,"!G127")))</f>
        <v>0.69150789331554829</v>
      </c>
    </row>
    <row r="106" x14ac:dyDescent="0.2">
      <c r="A106" s="87"/>
      <c r="B106" s="837" t="s">
        <v>272</v>
      </c>
      <c r="C106" s="838">
        <v>2005</v>
      </c>
      <c r="D106" s="2">
        <f t="shared" ca="true" si="15"/>
        <v>4.4327463526897732</v>
      </c>
      <c r="E106" s="91" t="str">
        <f t="shared" ca="true" si="16"/>
        <v>N/A</v>
      </c>
      <c r="F106" s="89"/>
      <c r="G106" s="89"/>
      <c r="H106" s="92">
        <f t="shared" ca="true" si="17"/>
        <v>22.661678255592271</v>
      </c>
      <c r="I106" s="2">
        <f t="shared" ca="true" si="18"/>
        <v>22.89565077965732</v>
      </c>
      <c r="J106" s="91" t="str">
        <f t="shared" ca="true" si="19"/>
        <v>N/A</v>
      </c>
      <c r="K106" s="89"/>
      <c r="L106" s="89"/>
      <c r="M106" s="92">
        <f t="shared" ca="true" si="20"/>
        <v>15.402310884733469</v>
      </c>
      <c r="N106" s="2">
        <f t="shared" ca="true" si="21"/>
        <v>41.968033644988282</v>
      </c>
      <c r="O106" s="91" t="str">
        <f t="shared" ca="true" si="22"/>
        <v>N/A</v>
      </c>
      <c r="P106" s="89"/>
      <c r="Q106" s="89"/>
      <c r="R106" s="92">
        <f t="shared" ca="true" si="23"/>
        <v>6.557453007374586</v>
      </c>
      <c r="S106" s="2">
        <f t="shared" ca="true" si="24"/>
        <v>60.993592146442317</v>
      </c>
      <c r="T106" s="91" t="str">
        <f t="shared" ca="true" si="25"/>
        <v>N/A</v>
      </c>
      <c r="U106" s="89"/>
      <c r="V106" s="89"/>
      <c r="W106" s="92">
        <f t="shared" ca="true" si="26"/>
        <v>1.570748687303591</v>
      </c>
      <c r="X106" s="2">
        <f t="shared" ca="true" si="27"/>
        <v>73.38313995015605</v>
      </c>
      <c r="Y106" s="91" t="str">
        <f t="shared" ca="true" si="28"/>
        <v>N/A</v>
      </c>
      <c r="Z106" s="89"/>
      <c r="AA106" s="89"/>
      <c r="AB106" s="92">
        <f t="shared" ca="true" si="29"/>
        <v>0.87577936497998721</v>
      </c>
    </row>
    <row r="107" x14ac:dyDescent="0.2">
      <c r="A107" s="87"/>
      <c r="B107" s="837" t="s">
        <v>333</v>
      </c>
      <c r="C107" s="838">
        <v>2009</v>
      </c>
      <c r="D107" s="2">
        <f t="shared" ca="true" si="15"/>
        <v>4.3824575070878495</v>
      </c>
      <c r="E107" s="91" t="str">
        <f t="shared" ca="true" si="16"/>
        <v>N/A</v>
      </c>
      <c r="F107" s="89"/>
      <c r="G107" s="89"/>
      <c r="H107" s="92">
        <f t="shared" ca="true" si="17"/>
        <v>25.593790268769368</v>
      </c>
      <c r="I107" s="2">
        <f t="shared" ca="true" si="18"/>
        <v>25.308266053288246</v>
      </c>
      <c r="J107" s="91" t="str">
        <f t="shared" ca="true" si="19"/>
        <v>N/A</v>
      </c>
      <c r="K107" s="89"/>
      <c r="L107" s="89"/>
      <c r="M107" s="92">
        <f t="shared" ca="true" si="20"/>
        <v>7.3974308766281442</v>
      </c>
      <c r="N107" s="2">
        <f t="shared" ca="true" si="21"/>
        <v>44.044619423385683</v>
      </c>
      <c r="O107" s="91" t="str">
        <f t="shared" ca="true" si="22"/>
        <v>N/A</v>
      </c>
      <c r="P107" s="89"/>
      <c r="Q107" s="89"/>
      <c r="R107" s="92">
        <f t="shared" ca="true" si="23"/>
        <v>2.2212780684322739</v>
      </c>
      <c r="S107" s="2">
        <f t="shared" ca="true" si="24"/>
        <v>59.533293430248278</v>
      </c>
      <c r="T107" s="91" t="str">
        <f t="shared" ca="true" si="25"/>
        <v>N/A</v>
      </c>
      <c r="U107" s="89"/>
      <c r="V107" s="89"/>
      <c r="W107" s="92">
        <f t="shared" ca="true" si="26"/>
        <v>2.7526837195399185</v>
      </c>
      <c r="X107" s="2">
        <f t="shared" ca="true" si="27"/>
        <v>71.990629342926951</v>
      </c>
      <c r="Y107" s="91" t="str">
        <f t="shared" ca="true" si="28"/>
        <v>N/A</v>
      </c>
      <c r="Z107" s="89"/>
      <c r="AA107" s="89"/>
      <c r="AB107" s="92">
        <f t="shared" ca="true" si="29"/>
        <v>1.2044207465893124</v>
      </c>
      <c r="AD107" s="93"/>
    </row>
    <row r="108" x14ac:dyDescent="0.2">
      <c r="A108" s="87"/>
      <c r="B108" s="837" t="s">
        <v>266</v>
      </c>
      <c r="C108" s="838">
        <v>2012</v>
      </c>
      <c r="D108" s="2">
        <f t="shared" ca="true" si="15"/>
        <v>4.160657052022585</v>
      </c>
      <c r="E108" s="91">
        <f t="shared" ca="true" si="16"/>
        <v>43.641967413438834</v>
      </c>
      <c r="F108" s="89"/>
      <c r="G108" s="89"/>
      <c r="H108" s="92">
        <f t="shared" ca="true" si="17"/>
        <v>27.728234329785678</v>
      </c>
      <c r="I108" s="2">
        <f t="shared" ca="true" si="18"/>
        <v>24.572070303474799</v>
      </c>
      <c r="J108" s="91">
        <f t="shared" ca="true" si="19"/>
        <v>29.102978431612065</v>
      </c>
      <c r="K108" s="89"/>
      <c r="L108" s="89"/>
      <c r="M108" s="92">
        <f t="shared" ca="true" si="20"/>
        <v>9.0009516291933149</v>
      </c>
      <c r="N108" s="2">
        <f t="shared" ca="true" si="21"/>
        <v>44.033028268450877</v>
      </c>
      <c r="O108" s="91">
        <f t="shared" ca="true" si="22"/>
        <v>21.508439471105948</v>
      </c>
      <c r="P108" s="89"/>
      <c r="Q108" s="89"/>
      <c r="R108" s="92">
        <f t="shared" ca="true" si="23"/>
        <v>2.3503638935477102</v>
      </c>
      <c r="S108" s="2">
        <f t="shared" ca="true" si="24"/>
        <v>63.236438603430578</v>
      </c>
      <c r="T108" s="91">
        <f t="shared" ca="true" si="25"/>
        <v>22.32765708386534</v>
      </c>
      <c r="U108" s="89"/>
      <c r="V108" s="89"/>
      <c r="W108" s="92">
        <f t="shared" ca="true" si="26"/>
        <v>0.97774645433281182</v>
      </c>
      <c r="X108" s="2">
        <f t="shared" ca="true" si="27"/>
        <v>79.129155020523882</v>
      </c>
      <c r="Y108" s="91">
        <f t="shared" ca="true" si="28"/>
        <v>44.570157823859738</v>
      </c>
      <c r="Z108" s="89"/>
      <c r="AA108" s="89"/>
      <c r="AB108" s="92">
        <f t="shared" ca="true" si="29"/>
        <v>0.33918284785953184</v>
      </c>
    </row>
    <row r="109" x14ac:dyDescent="0.2">
      <c r="A109" s="87"/>
      <c r="B109" s="837" t="s">
        <v>411</v>
      </c>
      <c r="C109" s="838">
        <v>2015</v>
      </c>
      <c r="D109" s="2">
        <f t="shared" ca="true" si="15"/>
        <v>5.3315076971995881</v>
      </c>
      <c r="E109" s="91">
        <f t="shared" ca="true" si="16"/>
        <v>50.177316811976006</v>
      </c>
      <c r="F109" s="89"/>
      <c r="G109" s="89"/>
      <c r="H109" s="92">
        <f t="shared" ca="true" si="17"/>
        <v>32.312171521590798</v>
      </c>
      <c r="I109" s="2">
        <f t="shared" ca="true" si="18"/>
        <v>36.595253144522076</v>
      </c>
      <c r="J109" s="91">
        <f t="shared" ca="true" si="19"/>
        <v>37.974060577322589</v>
      </c>
      <c r="K109" s="89"/>
      <c r="L109" s="89"/>
      <c r="M109" s="92">
        <f t="shared" ca="true" si="20"/>
        <v>8.823642022255509</v>
      </c>
      <c r="N109" s="2">
        <f t="shared" ca="true" si="21"/>
        <v>64.7434805218832</v>
      </c>
      <c r="O109" s="91">
        <f t="shared" ca="true" si="22"/>
        <v>22.69437472256655</v>
      </c>
      <c r="P109" s="89"/>
      <c r="Q109" s="89"/>
      <c r="R109" s="92">
        <f t="shared" ca="true" si="23"/>
        <v>2.2382919300363264</v>
      </c>
      <c r="S109" s="2">
        <f t="shared" ca="true" si="24"/>
        <v>82.982084706855346</v>
      </c>
      <c r="T109" s="91">
        <f t="shared" ca="true" si="25"/>
        <v>31.205470082863844</v>
      </c>
      <c r="U109" s="89"/>
      <c r="V109" s="89"/>
      <c r="W109" s="92">
        <f t="shared" ca="true" si="26"/>
        <v>0.21863292166094223</v>
      </c>
      <c r="X109" s="2">
        <f t="shared" ca="true" si="27"/>
        <v>91.935345365590521</v>
      </c>
      <c r="Y109" s="91">
        <f t="shared" ca="true" si="28"/>
        <v>66.221904789400483</v>
      </c>
      <c r="Z109" s="89"/>
      <c r="AA109" s="89"/>
      <c r="AB109" s="92">
        <f t="shared" ca="true" si="29"/>
        <v>0.56581585801483403</v>
      </c>
    </row>
    <row r="110" x14ac:dyDescent="0.2">
      <c r="A110" s="87"/>
      <c r="B110" s="837"/>
      <c r="C110" s="838"/>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837"/>
      <c r="C111" s="838"/>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837"/>
      <c r="C112" s="838"/>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837"/>
      <c r="C113" s="838"/>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837"/>
      <c r="C114" s="838"/>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837"/>
      <c r="C115" s="838"/>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39"/>
      <c r="C116" s="840"/>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936" t="str">
        <f>CONCATENATE("National use of sanitation facilities, ",C99,"–",C100)</f>
        <v>National use of sanitation facilities, 2000–2020</v>
      </c>
      <c r="C118" s="2937"/>
      <c r="D118" s="2937"/>
      <c r="E118" s="2937"/>
      <c r="F118" s="2937"/>
      <c r="G118" s="2937"/>
      <c r="H118" s="2937"/>
      <c r="I118" s="2937"/>
      <c r="J118" s="2937"/>
      <c r="K118" s="2937"/>
      <c r="L118" s="2937"/>
      <c r="N118" s="98"/>
      <c r="O118" s="98"/>
      <c r="P118" s="98"/>
      <c r="Q118" s="98"/>
      <c r="R118" s="98"/>
      <c r="S118" s="2919" t="s">
        <v>11</v>
      </c>
      <c r="T118" s="2920"/>
      <c r="U118" s="2920"/>
      <c r="V118" s="2920"/>
      <c r="W118" s="2921"/>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933" t="s">
        <v>6</v>
      </c>
      <c r="B197" s="2933"/>
      <c r="C197" s="2933"/>
      <c r="D197" s="2922" t="s">
        <v>0</v>
      </c>
      <c r="E197" s="2923"/>
      <c r="F197" s="2923"/>
      <c r="G197" s="2923"/>
      <c r="H197" s="2924"/>
      <c r="I197" s="2922" t="s">
        <v>1</v>
      </c>
      <c r="J197" s="2923"/>
      <c r="K197" s="2923"/>
      <c r="L197" s="2923"/>
      <c r="M197" s="2924"/>
      <c r="N197" s="2922" t="s">
        <v>2</v>
      </c>
      <c r="O197" s="2923"/>
      <c r="P197" s="2923"/>
      <c r="Q197" s="2923"/>
      <c r="R197" s="2924"/>
      <c r="S197" s="2922" t="s">
        <v>3</v>
      </c>
      <c r="T197" s="2923"/>
      <c r="U197" s="2923"/>
      <c r="V197" s="2923"/>
      <c r="W197" s="2924"/>
      <c r="X197" s="2922" t="s">
        <v>4</v>
      </c>
      <c r="Y197" s="2923"/>
      <c r="Z197" s="2923"/>
      <c r="AA197" s="2923"/>
      <c r="AB197" s="2924"/>
    </row>
    <row r="198" s="44" customFormat="true" ht="22.5" customHeight="true" x14ac:dyDescent="0.2">
      <c r="A198" s="2935"/>
      <c r="B198" s="2935"/>
      <c r="C198" s="2935"/>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925" t="s">
        <v>10</v>
      </c>
      <c r="B199" s="2926"/>
      <c r="C199" s="233">
        <v>2000</v>
      </c>
      <c r="D199" s="56">
        <f ca="true">IF((D201+H201)&gt;100,D201*100/(D201+H201),D201)</f>
        <v>30.616861288958717</v>
      </c>
      <c r="E199" s="105">
        <f ca="true">D199*AVERAGEIF(E205:E216,"&gt;0")/100</f>
        <v>11.587592103443408</v>
      </c>
      <c r="F199" s="58">
        <f ca="true">D199*(100-AVERAGEIF(E205:E216,"&gt;0"))/100</f>
        <v>19.029269185515307</v>
      </c>
      <c r="G199" s="59">
        <f ca="true">100-(E199+F199+H199)</f>
        <v>60.124316508749757</v>
      </c>
      <c r="H199" s="60">
        <f ca="true">IF((D201+H201)&gt;100,H201*100/(D201+H201),H201)</f>
        <v>9.2588222022915261</v>
      </c>
      <c r="I199" s="56">
        <f ca="true">IF((I201+M201)&gt;100,I201*100/(I201+M201),I201)</f>
        <v>35.191639346111515</v>
      </c>
      <c r="J199" s="105">
        <f ca="true">I199*AVERAGEIF(J205:J216,"&gt;0")/100</f>
        <v>10.296866625687747</v>
      </c>
      <c r="K199" s="61">
        <f ca="true">I199*(100-AVERAGEIF(J205:J216,"&gt;0"))/100</f>
        <v>24.894772720423767</v>
      </c>
      <c r="L199" s="62">
        <f ca="true">100-(J199+K199+M199)</f>
        <v>62.431286442824913</v>
      </c>
      <c r="M199" s="63">
        <f ca="true">IF((I201+M201)&gt;100,M201*100/(I201+M201),M201)</f>
        <v>2.3770742110635723</v>
      </c>
      <c r="N199" s="56">
        <f ca="true">IF((N201+R201)&gt;100,N201*100/(N201+R201),N201)</f>
        <v>50.031021332939417</v>
      </c>
      <c r="O199" s="105">
        <f ca="true">N199*AVERAGEIF(O205:O216,"&gt;0")/100</f>
        <v>15.722114777716115</v>
      </c>
      <c r="P199" s="61">
        <f ca="true">N199*(100-AVERAGEIF(O205:O216,"&gt;0"))/100</f>
        <v>34.308906555223302</v>
      </c>
      <c r="Q199" s="62">
        <f ca="true">100-(O199+P199+R199)</f>
        <v>47.110206431117092</v>
      </c>
      <c r="R199" s="63">
        <f ca="true">IF((N201+R201)&gt;100,R201*100/(N201+R201),R201)</f>
        <v>2.8587722359434906</v>
      </c>
      <c r="S199" s="56">
        <f ca="true">IF((S201+W201)&gt;100,S201*100/(S201+W201),S201)</f>
        <v>59.640198917370981</v>
      </c>
      <c r="T199" s="105">
        <f ca="true">S199*AVERAGEIF(T205:T216,"&gt;0")/100</f>
        <v>21.640230783373546</v>
      </c>
      <c r="U199" s="61">
        <f ca="true">S199*(100-AVERAGEIF(T205:T216,"&gt;0"))/100</f>
        <v>37.999968133997434</v>
      </c>
      <c r="V199" s="62">
        <f ca="true">100-(T199+U199+W199)</f>
        <v>39.008949363809108</v>
      </c>
      <c r="W199" s="63">
        <f ca="true">IF((S201+W201)&gt;100,W201*100/(S201+W201),W201)</f>
        <v>1.3508517188199107</v>
      </c>
      <c r="X199" s="56">
        <f ca="true">IF((X201+AB201)&gt;100,X201*100/(X201+AB201),X201)</f>
        <v>73.393127466668375</v>
      </c>
      <c r="Y199" s="105">
        <f ca="true">X199*AVERAGEIF(Y205:Y216,"&gt;0")/100</f>
        <v>47.093980885136354</v>
      </c>
      <c r="Z199" s="61">
        <f ca="true">X199*(100-AVERAGEIF(Y205:Y216,"&gt;0"))/100</f>
        <v>26.299146581532021</v>
      </c>
      <c r="AA199" s="62">
        <f ca="true">100-(Y199+Z199+AB199)</f>
        <v>25.5166035236808</v>
      </c>
      <c r="AB199" s="63">
        <f ca="true">IF((X201+AB201)&gt;100,AB201*100/(X201+AB201),AB201)</f>
        <v>1.0902690096508252</v>
      </c>
    </row>
    <row r="200" s="64" customFormat="true" ht="15" customHeight="true" x14ac:dyDescent="0.2">
      <c r="A200" s="2927"/>
      <c r="B200" s="2928"/>
      <c r="C200" s="234">
        <v>2020</v>
      </c>
      <c r="D200" s="65">
        <f ca="true">IF((D202+H202)&gt;100,D202*100/(D202+H202),D202)</f>
        <v>46.752880054349589</v>
      </c>
      <c r="E200" s="106">
        <f ca="true">D200*AVERAGEIF(E205:E216,"&gt;0")/100</f>
        <v>17.694606204666357</v>
      </c>
      <c r="F200" s="67">
        <f ca="true">D200*(100-AVERAGEIF(E205:E216,"&gt;0"))/100</f>
        <v>29.058273849683232</v>
      </c>
      <c r="G200" s="68">
        <f ca="true">100-(E200+F200+H200)</f>
        <v>50.849208159884483</v>
      </c>
      <c r="H200" s="69">
        <f ca="true">IF((D202+H202)&gt;100,H202*100/(D202+H202),H202)</f>
        <v>2.3979117857659276</v>
      </c>
      <c r="I200" s="65">
        <f ca="true">IF((I202+M202)&gt;100,I202*100/(I202+M202),I202)</f>
        <v>64.736634166405565</v>
      </c>
      <c r="J200" s="106">
        <f ca="true">I200*AVERAGEIF(J205:J216,"&gt;0")/100</f>
        <v>18.941558284668901</v>
      </c>
      <c r="K200" s="67">
        <f ca="true">I200*(100-AVERAGEIF(J205:J216,"&gt;0"))/100</f>
        <v>45.795075881736665</v>
      </c>
      <c r="L200" s="68">
        <f ca="true">100-(J200+K200+M200)</f>
        <v>33.702752340054516</v>
      </c>
      <c r="M200" s="69">
        <f ca="true">IF((I202+M202)&gt;100,M202*100/(I202+M202),M202)</f>
        <v>1.5606134935399183</v>
      </c>
      <c r="N200" s="65">
        <f ca="true">IF((N202+R202)&gt;100,N202*100/(N202+R202),N202)</f>
        <v>77.829903958404884</v>
      </c>
      <c r="O200" s="106">
        <f ca="true">N200*AVERAGEIF(O205:O216,"&gt;0")/100</f>
        <v>24.457839367893062</v>
      </c>
      <c r="P200" s="67">
        <f ca="true">N200*(100-AVERAGEIF(O205:O216,"&gt;0"))/100</f>
        <v>53.372064590511819</v>
      </c>
      <c r="Q200" s="68">
        <f ca="true">100-(O200+P200+R200)</f>
        <v>21.455766746563313</v>
      </c>
      <c r="R200" s="69">
        <f ca="true">IF((N202+R202)&gt;100,R202*100/(N202+R202),R202)</f>
        <v>0.71432929503180276</v>
      </c>
      <c r="S200" s="65">
        <f ca="true">IF((S202+W202)&gt;100,S202*100/(S202+W202),S202)</f>
        <v>85.106450660017344</v>
      </c>
      <c r="T200" s="106">
        <f ca="true">S200*AVERAGEIF(T205:T216,"&gt;0")/100</f>
        <v>30.880568255451326</v>
      </c>
      <c r="U200" s="67">
        <f ca="true">S200*(100-AVERAGEIF(T205:T216,"&gt;0"))/100</f>
        <v>54.225882404566022</v>
      </c>
      <c r="V200" s="68">
        <f ca="true">100-(T200+U200+W200)</f>
        <v>14.206096491320395</v>
      </c>
      <c r="W200" s="69">
        <f ca="true">IF((S202+W202)&gt;100,W202*100/(S202+W202),W202)</f>
        <v>0.68745284866226086</v>
      </c>
      <c r="X200" s="65">
        <f ca="true">IF((X202+AB202)&gt;100,X202*100/(X202+AB202),X202)</f>
        <v>95.320718495654546</v>
      </c>
      <c r="Y200" s="106">
        <f ca="true">X200*AVERAGEIF(Y205:Y216,"&gt;0")/100</f>
        <v>61.164202286249768</v>
      </c>
      <c r="Z200" s="67">
        <f ca="true">X200*(100-AVERAGEIF(Y205:Y216,"&gt;0"))/100</f>
        <v>34.156516209404778</v>
      </c>
      <c r="AA200" s="68">
        <f ca="true">100-(Y200+Z200+AB200)</f>
        <v>4.6792815043454539</v>
      </c>
      <c r="AB200" s="69">
        <f ca="true">IF((X202+AB202)&gt;100,AB202*100/(X202+AB202),AB202)</f>
        <v>0</v>
      </c>
    </row>
    <row r="201" hidden="true" x14ac:dyDescent="0.2">
      <c r="A201" s="2929" t="s">
        <v>12</v>
      </c>
      <c r="B201" s="2930"/>
      <c r="C201" s="70">
        <f>MinRegYear(C199,C205:C216)</f>
        <v>2003</v>
      </c>
      <c r="D201" s="71">
        <f ca="true">IF(MAX(C205:C216)-MIN(C205:C216)&lt;5,AVERAGEIF(C205:C216,"&gt;0",D205:D216),
IF(FORECAST($C201,D$205:D$216,$C$205:$C$216)&lt;0,0,
IF(FORECAST($C201,D$205:D$216,$C$205:$C$216)&gt;100,100,
FORECAST($C201,D$205:D$216,$C$205:$C$216))))</f>
        <v>30.616861288958717</v>
      </c>
      <c r="E201" s="72"/>
      <c r="F201" s="73"/>
      <c r="G201" s="73"/>
      <c r="H201" s="74">
        <f ca="true">IF(MAX(C205:C216)-MIN(C205:C216)&lt;5,AVERAGEIF(C205:C216,"&gt;0",H205:H216),
IF(FORECAST($C201,H$205:H$216,$C$205:$C$216)&lt;0,0,
IF(FORECAST($C201,H$205:H$216,$C$205:$C$216)&gt;100,100,
FORECAST($C201,H$205:H$216,$C$205:$C$216))))</f>
        <v>9.2588222022915261</v>
      </c>
      <c r="I201" s="71">
        <f ca="true">IF(MAX(C205:C216)-MIN(C205:C216)&lt;5,AVERAGEIF(C205:C216,"&gt;0",I205:I216),
IF(FORECAST($C201,I$205:I$216,$C$205:$C$216)&lt;0,0,
IF(FORECAST($C201,I$205:I$216,$C$205:$C$216)&gt;100,100,
FORECAST($C201,I$205:I$216,$C$205:$C$216))))</f>
        <v>35.191639346111515</v>
      </c>
      <c r="J201" s="72"/>
      <c r="K201" s="73"/>
      <c r="L201" s="73"/>
      <c r="M201" s="74">
        <f ca="true">IF(MAX(C205:C216)-MIN(C205:C216)&lt;5,AVERAGEIF(C205:C216,"&gt;0",M205:M216),
IF(FORECAST($C201,M$205:M$216,$C$205:$C$216)&lt;0,0,
IF(FORECAST($C201,M$205:M$216,$C$205:$C$216)&gt;100,100,
FORECAST($C201,M$205:M$216,$C$205:$C$216))))</f>
        <v>2.3770742110635723</v>
      </c>
      <c r="N201" s="71">
        <f ca="true">IF(MAX(C205:C216)-MIN(C205:C216)&lt;5,AVERAGEIF(C205:C216,"&gt;0",N205:N216),
IF(FORECAST($C201,N$205:N$216,$C$205:$C$216)&lt;0,0,
IF(FORECAST($C201,N$205:N$216,$C$205:$C$216)&gt;100,100,
FORECAST($C201,N$205:N$216,$C$205:$C$216))))</f>
        <v>50.031021332939417</v>
      </c>
      <c r="O201" s="72"/>
      <c r="P201" s="73"/>
      <c r="Q201" s="73"/>
      <c r="R201" s="74">
        <f ca="true">IF(MAX(C205:C216)-MIN(C205:C216)&lt;5,AVERAGEIF(C205:C216,"&gt;0",R205:R216),
IF(FORECAST($C201,R$205:R$216,$C$205:$C$216)&lt;0,0,
IF(FORECAST($C201,R$205:R$216,$C$205:$C$216)&gt;100,100,
FORECAST($C201,R$205:R$216,$C$205:$C$216))))</f>
        <v>2.8587722359434906</v>
      </c>
      <c r="S201" s="71">
        <f ca="true">IF(MAX(C205:C216)-MIN(C205:C216)&lt;5,AVERAGEIF(C205:C216,"&gt;0",S205:S216),
IF(FORECAST($C201,S$205:S$216,$C$205:$C$216)&lt;0,0,
IF(FORECAST($C201,S$205:S$216,$C$205:$C$216)&gt;100,100,
FORECAST($C201,S$205:S$216,$C$205:$C$216))))</f>
        <v>59.640198917370981</v>
      </c>
      <c r="T201" s="72"/>
      <c r="U201" s="73"/>
      <c r="V201" s="73"/>
      <c r="W201" s="74">
        <f ca="true">IF(MAX(C205:C216)-MIN(C205:C216)&lt;5,AVERAGEIF(C205:C216,"&gt;0",W205:W216),
IF(FORECAST($C201,W$205:W$216,$C$205:$C$216)&lt;0,0,
IF(FORECAST($C201,W$205:W$216,$C$205:$C$216)&gt;100,100,
FORECAST($C201,W$205:W$216,$C$205:$C$216))))</f>
        <v>1.3508517188199107</v>
      </c>
      <c r="X201" s="71">
        <f ca="true">IF(MAX(C205:C216)-MIN(C205:C216)&lt;5,AVERAGEIF(C205:C216,"&gt;0",X205:X216),
IF(FORECAST($C201,X$205:X$216,$C$205:$C$216)&lt;0,0,
IF(FORECAST($C201,X$205:X$216,$C$205:$C$216)&gt;100,100,
FORECAST($C201,X$205:X$216,$C$205:$C$216))))</f>
        <v>73.393127466668375</v>
      </c>
      <c r="Y201" s="72"/>
      <c r="Z201" s="73"/>
      <c r="AA201" s="73"/>
      <c r="AB201" s="74">
        <f ca="true">IF(MAX(C205:C216)-MIN(C205:C216)&lt;5,AVERAGEIF(C205:C216,"&gt;0",AB205:AB216),
IF(FORECAST($C201,AB$205:AB$216,$C$205:$C$216)&lt;0,0,
IF(FORECAST($C201,AB$205:AB$216,$C$205:$C$216)&gt;100,100,
FORECAST($C201,AB$205:AB$216,$C$205:$C$216))))</f>
        <v>1.0902690096508252</v>
      </c>
    </row>
    <row r="202" hidden="true" x14ac:dyDescent="0.2">
      <c r="A202" s="2931"/>
      <c r="B202" s="2932"/>
      <c r="C202" s="49">
        <f>MaxRegYear(C200,C205:C216)</f>
        <v>2017</v>
      </c>
      <c r="D202" s="75">
        <f ca="true">IF(MAX(C205:C216)-MIN(C205:C216)&lt;5,AVERAGEIF(C205:C216,"&gt;0",D205:D216),
IF(FORECAST($C202,D$205:D$216,$C$205:$C$216)&lt;0,0,
IF(FORECAST($C202,D$205:D$216,$C$205:$C$216)&gt;100,100,
FORECAST($C202,D$205:D$216,$C$205:$C$216))))</f>
        <v>46.752880054349589</v>
      </c>
      <c r="E202" s="76"/>
      <c r="F202" s="77"/>
      <c r="G202" s="77"/>
      <c r="H202" s="78">
        <f ca="true">IF(MAX(C205:C216)-MIN(C205:C216)&lt;5,AVERAGEIF(C205:C216,"&gt;0",H205:H216),
IF(FORECAST($C202,H$205:H$216,$C$205:$C$216)&lt;0,0,
IF(FORECAST($C202,H$205:H$216,$C$205:$C$216)&gt;100,100,
FORECAST($C202,H$205:H$216,$C$205:$C$216))))</f>
        <v>2.3979117857659276</v>
      </c>
      <c r="I202" s="75">
        <f ca="true">IF(MAX(C205:C216)-MIN(C205:C216)&lt;5,AVERAGEIF(C205:C216,"&gt;0",I205:I216),
IF(FORECAST($C202,I$205:I$216,$C$205:$C$216)&lt;0,0,
IF(FORECAST($C202,I$205:I$216,$C$205:$C$216)&gt;100,100,
FORECAST($C202,I$205:I$216,$C$205:$C$216))))</f>
        <v>64.736634166405565</v>
      </c>
      <c r="J202" s="76"/>
      <c r="K202" s="77"/>
      <c r="L202" s="77"/>
      <c r="M202" s="78">
        <f ca="true">IF(MAX(C205:C216)-MIN(C205:C216)&lt;5,AVERAGEIF(C205:C216,"&gt;0",M205:M216),
IF(FORECAST($C202,M$205:M$216,$C$205:$C$216)&lt;0,0,
IF(FORECAST($C202,M$205:M$216,$C$205:$C$216)&gt;100,100,
FORECAST($C202,M$205:M$216,$C$205:$C$216))))</f>
        <v>1.5606134935399183</v>
      </c>
      <c r="N202" s="75">
        <f ca="true">IF(MAX(C205:C216)-MIN(C205:C216)&lt;5,AVERAGEIF(C205:C216,"&gt;0",N205:N216),
IF(FORECAST($C202,N$205:N$216,$C$205:$C$216)&lt;0,0,
IF(FORECAST($C202,N$205:N$216,$C$205:$C$216)&gt;100,100,
FORECAST($C202,N$205:N$216,$C$205:$C$216))))</f>
        <v>77.829903958404884</v>
      </c>
      <c r="O202" s="76"/>
      <c r="P202" s="77"/>
      <c r="Q202" s="77"/>
      <c r="R202" s="78">
        <f ca="true">IF(MAX(C205:C216)-MIN(C205:C216)&lt;5,AVERAGEIF(C205:C216,"&gt;0",R205:R216),
IF(FORECAST($C202,R$205:R$216,$C$205:$C$216)&lt;0,0,
IF(FORECAST($C202,R$205:R$216,$C$205:$C$216)&gt;100,100,
FORECAST($C202,R$205:R$216,$C$205:$C$216))))</f>
        <v>0.71432929503180276</v>
      </c>
      <c r="S202" s="75">
        <f ca="true">IF(MAX(C205:C216)-MIN(C205:C216)&lt;5,AVERAGEIF(C205:C216,"&gt;0",S205:S216),
IF(FORECAST($C202,S$205:S$216,$C$205:$C$216)&lt;0,0,
IF(FORECAST($C202,S$205:S$216,$C$205:$C$216)&gt;100,100,
FORECAST($C202,S$205:S$216,$C$205:$C$216))))</f>
        <v>85.106450660017344</v>
      </c>
      <c r="T202" s="76"/>
      <c r="U202" s="77"/>
      <c r="V202" s="77"/>
      <c r="W202" s="78">
        <f ca="true">IF(MAX(C205:C216)-MIN(C205:C216)&lt;5,AVERAGEIF(C205:C216,"&gt;0",W205:W216),
IF(FORECAST($C202,W$205:W$216,$C$205:$C$216)&lt;0,0,
IF(FORECAST($C202,W$205:W$216,$C$205:$C$216)&gt;100,100,
FORECAST($C202,W$205:W$216,$C$205:$C$216))))</f>
        <v>0.68745284866226086</v>
      </c>
      <c r="X202" s="75">
        <f ca="true">IF(MAX(C205:C216)-MIN(C205:C216)&lt;5,AVERAGEIF(C205:C216,"&gt;0",X205:X216),
IF(FORECAST($C202,X$205:X$216,$C$205:$C$216)&lt;0,0,
IF(FORECAST($C202,X$205:X$216,$C$205:$C$216)&gt;100,100,
FORECAST($C202,X$205:X$216,$C$205:$C$216))))</f>
        <v>95.320718495654546</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835" t="s">
        <v>176</v>
      </c>
      <c r="C205" s="836"/>
      <c r="D205" s="1">
        <f t="shared" ref="D205:D216" ca="true" si="30">IF(ISERROR(INDIRECT(CONCATENATE($B205,"!H122"))),"",INDIRECT(CONCATENATE($B205,"!H122")))</f>
        <v>57.68732147417672</v>
      </c>
      <c r="E205" s="91">
        <f t="shared" ref="E205:E216" ca="true" si="31">IF(ISERROR(INDIRECT(CONCATENATE($B205,"!H129"))),"",INDIRECT(CONCATENATE($B205,"!H129")))</f>
        <v>55.204418082475037</v>
      </c>
      <c r="F205" s="89"/>
      <c r="G205" s="89"/>
      <c r="H205" s="90">
        <f t="shared" ref="H205:H216" ca="true" si="32">IF(ISERROR(INDIRECT(CONCATENATE($B205,"!H127"))),"",INDIRECT(CONCATENATE($B205,"!H127")))</f>
        <v>5.7366811272423091</v>
      </c>
      <c r="I205" s="1">
        <f t="shared" ref="I205:I216" ca="true" si="33">IF(ISERROR(INDIRECT(CONCATENATE($B205,"!I122"))),"",INDIRECT(CONCATENATE($B205,"!I122")))</f>
        <v>45.101896239041785</v>
      </c>
      <c r="J205" s="91">
        <f t="shared" ref="J205:J216" ca="true" si="34">IF(ISERROR(INDIRECT(CONCATENATE($B205,"!I129"))),"",INDIRECT(CONCATENATE($B205,"!I129")))</f>
        <v>49.841917812905749</v>
      </c>
      <c r="K205" s="89"/>
      <c r="L205" s="89"/>
      <c r="M205" s="90">
        <f t="shared" ref="M205:M216" ca="true" si="35">IF(ISERROR(INDIRECT(CONCATENATE($B205,"!I127"))),"",INDIRECT(CONCATENATE($B205,"!I127")))</f>
        <v>0.67197265081471491</v>
      </c>
      <c r="N205" s="1">
        <f t="shared" ref="N205:N216" ca="true" si="36">IF(ISERROR(INDIRECT(CONCATENATE($B205,"!J122"))),"",INDIRECT(CONCATENATE($B205,"!J122")))</f>
        <v>43.895330449200834</v>
      </c>
      <c r="O205" s="91">
        <f t="shared" ref="O205:O216" ca="true" si="37">IF(ISERROR(INDIRECT(CONCATENATE($B205,"!J129"))),"",INDIRECT(CONCATENATE($B205,"!J129")))</f>
        <v>47.369770726774178</v>
      </c>
      <c r="P205" s="89"/>
      <c r="Q205" s="89"/>
      <c r="R205" s="90">
        <f t="shared" ref="R205:R216" ca="true" si="38">IF(ISERROR(INDIRECT(CONCATENATE($B205,"!J127"))),"",INDIRECT(CONCATENATE($B205,"!J127")))</f>
        <v>1.1583692185925307</v>
      </c>
      <c r="S205" s="1">
        <f t="shared" ref="S205:S216" ca="true" si="39">IF(ISERROR(INDIRECT(CONCATENATE($B205,"!K122"))),"",INDIRECT(CONCATENATE($B205,"!K122")))</f>
        <v>33.15022508916843</v>
      </c>
      <c r="T205" s="91">
        <f t="shared" ref="T205:T216" ca="true" si="40">IF(ISERROR(INDIRECT(CONCATENATE($B205,"!K129"))),"",INDIRECT(CONCATENATE($B205,"!K129")))</f>
        <v>42.4447877880703</v>
      </c>
      <c r="U205" s="89"/>
      <c r="V205" s="89"/>
      <c r="W205" s="90">
        <f t="shared" ref="W205:W216" ca="true" si="41">IF(ISERROR(INDIRECT(CONCATENATE($B205,"!K127"))),"",INDIRECT(CONCATENATE($B205,"!K127")))</f>
        <v>0.30537640268699484</v>
      </c>
      <c r="X205" s="1">
        <f t="shared" ref="X205:X216" ca="true" si="42">IF(ISERROR(INDIRECT(CONCATENATE($B205,"!L122"))),"",INDIRECT(CONCATENATE($B205,"!L122")))</f>
        <v>53.68329315489688</v>
      </c>
      <c r="Y205" s="91">
        <f t="shared" ref="Y205:Y216" ca="true" si="43">IF(ISERROR(INDIRECT(CONCATENATE($B205,"!L129"))),"",INDIRECT(CONCATENATE($B205,"!L129")))</f>
        <v>69.416775623583305</v>
      </c>
      <c r="Z205" s="89"/>
      <c r="AA205" s="89"/>
      <c r="AB205" s="90">
        <f t="shared" ref="AB205:AB216" ca="true" si="44">IF(ISERROR(INDIRECT(CONCATENATE($B205,"!L2127"))),"",INDIRECT(CONCATENATE($B205,"!L127")))</f>
        <v>0.77276837523439168</v>
      </c>
    </row>
    <row r="206" x14ac:dyDescent="0.2">
      <c r="A206" s="87"/>
      <c r="B206" s="837" t="s">
        <v>272</v>
      </c>
      <c r="C206" s="838">
        <v>2005</v>
      </c>
      <c r="D206" s="2">
        <f t="shared" ca="true" si="30"/>
        <v>34.732327345548484</v>
      </c>
      <c r="E206" s="91" t="str">
        <f t="shared" ca="true" si="31"/>
        <v>N/A</v>
      </c>
      <c r="F206" s="89"/>
      <c r="G206" s="89"/>
      <c r="H206" s="92">
        <f t="shared" ca="true" si="32"/>
        <v>9.8286928179423327</v>
      </c>
      <c r="I206" s="2">
        <f t="shared" ca="true" si="33"/>
        <v>44.142446567612623</v>
      </c>
      <c r="J206" s="91" t="str">
        <f t="shared" ca="true" si="34"/>
        <v>N/A</v>
      </c>
      <c r="K206" s="89"/>
      <c r="L206" s="89"/>
      <c r="M206" s="92">
        <f t="shared" ca="true" si="35"/>
        <v>2.6062438561426795</v>
      </c>
      <c r="N206" s="2">
        <f t="shared" ca="true" si="36"/>
        <v>59.427514545819264</v>
      </c>
      <c r="O206" s="91" t="str">
        <f t="shared" ca="true" si="37"/>
        <v>N/A</v>
      </c>
      <c r="P206" s="89"/>
      <c r="Q206" s="89"/>
      <c r="R206" s="92">
        <f t="shared" ca="true" si="38"/>
        <v>1.6984785229744404</v>
      </c>
      <c r="S206" s="2">
        <f t="shared" ca="true" si="39"/>
        <v>68.061016490848814</v>
      </c>
      <c r="T206" s="91" t="str">
        <f t="shared" ca="true" si="40"/>
        <v>N/A</v>
      </c>
      <c r="U206" s="89"/>
      <c r="V206" s="89"/>
      <c r="W206" s="92">
        <f t="shared" ca="true" si="41"/>
        <v>1.0174599496405203</v>
      </c>
      <c r="X206" s="2">
        <f t="shared" ca="true" si="42"/>
        <v>80.030697200223557</v>
      </c>
      <c r="Y206" s="91" t="str">
        <f t="shared" ca="true" si="43"/>
        <v>N/A</v>
      </c>
      <c r="Z206" s="89"/>
      <c r="AA206" s="89"/>
      <c r="AB206" s="92">
        <f t="shared" ca="true" si="44"/>
        <v>0.74424504241944112</v>
      </c>
    </row>
    <row r="207" x14ac:dyDescent="0.2">
      <c r="A207" s="87"/>
      <c r="B207" s="837" t="s">
        <v>333</v>
      </c>
      <c r="C207" s="838">
        <v>2009</v>
      </c>
      <c r="D207" s="2">
        <f t="shared" ca="true" si="30"/>
        <v>36.572387450665893</v>
      </c>
      <c r="E207" s="91" t="str">
        <f t="shared" ca="true" si="31"/>
        <v>N/A</v>
      </c>
      <c r="F207" s="89"/>
      <c r="G207" s="89"/>
      <c r="H207" s="92">
        <f t="shared" ca="true" si="32"/>
        <v>4.7499634618233966</v>
      </c>
      <c r="I207" s="2">
        <f t="shared" ca="true" si="33"/>
        <v>44.749362456625647</v>
      </c>
      <c r="J207" s="91" t="str">
        <f t="shared" ca="true" si="34"/>
        <v>N/A</v>
      </c>
      <c r="K207" s="89"/>
      <c r="L207" s="89"/>
      <c r="M207" s="92">
        <f t="shared" ca="true" si="35"/>
        <v>1.3819696807857769</v>
      </c>
      <c r="N207" s="2">
        <f t="shared" ca="true" si="36"/>
        <v>56.993691452028777</v>
      </c>
      <c r="O207" s="91" t="str">
        <f t="shared" ca="true" si="37"/>
        <v>N/A</v>
      </c>
      <c r="P207" s="89"/>
      <c r="Q207" s="89"/>
      <c r="R207" s="92">
        <f t="shared" ca="true" si="38"/>
        <v>3.5214715025205421</v>
      </c>
      <c r="S207" s="2">
        <f t="shared" ca="true" si="39"/>
        <v>65.586041136206546</v>
      </c>
      <c r="T207" s="91" t="str">
        <f t="shared" ca="true" si="40"/>
        <v>N/A</v>
      </c>
      <c r="U207" s="89"/>
      <c r="V207" s="89"/>
      <c r="W207" s="92">
        <f t="shared" ca="true" si="41"/>
        <v>1.6144833362386826</v>
      </c>
      <c r="X207" s="2">
        <f t="shared" ca="true" si="42"/>
        <v>77.850769412969697</v>
      </c>
      <c r="Y207" s="91" t="str">
        <f t="shared" ca="true" si="43"/>
        <v>N/A</v>
      </c>
      <c r="Z207" s="89"/>
      <c r="AA207" s="89"/>
      <c r="AB207" s="92">
        <f t="shared" ca="true" si="44"/>
        <v>1.0112197002885006</v>
      </c>
      <c r="AD207" s="93"/>
    </row>
    <row r="208" x14ac:dyDescent="0.2">
      <c r="A208" s="87"/>
      <c r="B208" s="837" t="s">
        <v>266</v>
      </c>
      <c r="C208" s="838">
        <v>2012</v>
      </c>
      <c r="D208" s="2">
        <f t="shared" ca="true" si="30"/>
        <v>36.875435384709036</v>
      </c>
      <c r="E208" s="91">
        <f t="shared" ca="true" si="31"/>
        <v>25.231046792396928</v>
      </c>
      <c r="F208" s="89"/>
      <c r="G208" s="89"/>
      <c r="H208" s="92">
        <f t="shared" ca="true" si="32"/>
        <v>2.8185051412579658</v>
      </c>
      <c r="I208" s="2">
        <f t="shared" ca="true" si="33"/>
        <v>44.626706436375066</v>
      </c>
      <c r="J208" s="91">
        <f t="shared" ca="true" si="34"/>
        <v>16.960197239894832</v>
      </c>
      <c r="K208" s="89"/>
      <c r="L208" s="89"/>
      <c r="M208" s="92">
        <f t="shared" ca="true" si="35"/>
        <v>1.9899025605349594</v>
      </c>
      <c r="N208" s="2">
        <f t="shared" ca="true" si="36"/>
        <v>59.719924145011326</v>
      </c>
      <c r="O208" s="91">
        <f t="shared" ca="true" si="37"/>
        <v>18.480358872084668</v>
      </c>
      <c r="P208" s="89"/>
      <c r="Q208" s="89"/>
      <c r="R208" s="92">
        <f t="shared" ca="true" si="38"/>
        <v>1.1631916961226121</v>
      </c>
      <c r="S208" s="2">
        <f t="shared" ca="true" si="39"/>
        <v>70.005286726194484</v>
      </c>
      <c r="T208" s="91">
        <f t="shared" ca="true" si="40"/>
        <v>28.131465011262051</v>
      </c>
      <c r="U208" s="89"/>
      <c r="V208" s="89"/>
      <c r="W208" s="92">
        <f t="shared" ca="true" si="41"/>
        <v>0.62389185212592624</v>
      </c>
      <c r="X208" s="2">
        <f t="shared" ca="true" si="42"/>
        <v>85.685707686162488</v>
      </c>
      <c r="Y208" s="91">
        <f t="shared" ca="true" si="43"/>
        <v>49.181791338645887</v>
      </c>
      <c r="Z208" s="89"/>
      <c r="AA208" s="89"/>
      <c r="AB208" s="92">
        <f t="shared" ca="true" si="44"/>
        <v>0</v>
      </c>
    </row>
    <row r="209" x14ac:dyDescent="0.2">
      <c r="A209" s="87"/>
      <c r="B209" s="837" t="s">
        <v>411</v>
      </c>
      <c r="C209" s="838">
        <v>2015</v>
      </c>
      <c r="D209" s="2">
        <f t="shared" ca="true" si="30"/>
        <v>47.711905274650348</v>
      </c>
      <c r="E209" s="91">
        <f t="shared" ca="true" si="31"/>
        <v>33.105815474680497</v>
      </c>
      <c r="F209" s="89"/>
      <c r="G209" s="89"/>
      <c r="H209" s="92">
        <f t="shared" ca="true" si="32"/>
        <v>5.4262415253394405</v>
      </c>
      <c r="I209" s="2">
        <f t="shared" ca="true" si="33"/>
        <v>68.44838833729905</v>
      </c>
      <c r="J209" s="91">
        <f t="shared" ca="true" si="34"/>
        <v>20.976119922991987</v>
      </c>
      <c r="K209" s="89"/>
      <c r="L209" s="89"/>
      <c r="M209" s="92">
        <f t="shared" ca="true" si="35"/>
        <v>1.8389406890633353</v>
      </c>
      <c r="N209" s="2">
        <f t="shared" ca="true" si="36"/>
        <v>81.566354913077916</v>
      </c>
      <c r="O209" s="91">
        <f t="shared" ca="true" si="37"/>
        <v>28.424068841489543</v>
      </c>
      <c r="P209" s="89"/>
      <c r="Q209" s="89"/>
      <c r="R209" s="92">
        <f t="shared" ca="true" si="38"/>
        <v>0.60988684455354158</v>
      </c>
      <c r="S209" s="2">
        <f t="shared" ca="true" si="39"/>
        <v>87.659972783144724</v>
      </c>
      <c r="T209" s="91">
        <f t="shared" ca="true" si="40"/>
        <v>38.277663734490005</v>
      </c>
      <c r="U209" s="89"/>
      <c r="V209" s="89"/>
      <c r="W209" s="92">
        <f t="shared" ca="true" si="41"/>
        <v>0.77338836337651506</v>
      </c>
      <c r="X209" s="2">
        <f t="shared" ca="true" si="42"/>
        <v>95.426774127359522</v>
      </c>
      <c r="Y209" s="91">
        <f t="shared" ca="true" si="43"/>
        <v>73.901667776469608</v>
      </c>
      <c r="Z209" s="89"/>
      <c r="AA209" s="89"/>
      <c r="AB209" s="92">
        <f t="shared" ca="true" si="44"/>
        <v>8.8081968596937871E-2</v>
      </c>
    </row>
    <row r="210" x14ac:dyDescent="0.2">
      <c r="A210" s="87"/>
      <c r="B210" s="837"/>
      <c r="C210" s="838"/>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837"/>
      <c r="C211" s="838"/>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837"/>
      <c r="C212" s="838"/>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837"/>
      <c r="C213" s="838"/>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837"/>
      <c r="C214" s="838"/>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837"/>
      <c r="C215" s="838"/>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839"/>
      <c r="C216" s="840"/>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936" t="str">
        <f>CONCATENATE("Urban use of sanitation facilities, ",C199,"–",C200)</f>
        <v>Urban use of sanitation facilities, 2000–2020</v>
      </c>
      <c r="C218" s="2937"/>
      <c r="D218" s="2937"/>
      <c r="E218" s="2937"/>
      <c r="F218" s="2937"/>
      <c r="G218" s="2937"/>
      <c r="H218" s="2937"/>
      <c r="I218" s="2937"/>
      <c r="J218" s="2937"/>
      <c r="K218" s="2937"/>
      <c r="L218" s="2937"/>
      <c r="N218" s="98"/>
      <c r="O218" s="98"/>
      <c r="P218" s="98"/>
      <c r="Q218" s="98"/>
      <c r="R218" s="98"/>
      <c r="S218" s="2919" t="s">
        <v>11</v>
      </c>
      <c r="T218" s="2920"/>
      <c r="U218" s="2920"/>
      <c r="V218" s="2920"/>
      <c r="W218" s="2921"/>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933" t="s">
        <v>7</v>
      </c>
      <c r="B297" s="2933"/>
      <c r="C297" s="2933"/>
      <c r="D297" s="2922" t="s">
        <v>0</v>
      </c>
      <c r="E297" s="2923"/>
      <c r="F297" s="2923"/>
      <c r="G297" s="2923"/>
      <c r="H297" s="2924"/>
      <c r="I297" s="2922" t="s">
        <v>1</v>
      </c>
      <c r="J297" s="2923"/>
      <c r="K297" s="2923"/>
      <c r="L297" s="2923"/>
      <c r="M297" s="2924"/>
      <c r="N297" s="2922" t="s">
        <v>2</v>
      </c>
      <c r="O297" s="2923"/>
      <c r="P297" s="2923"/>
      <c r="Q297" s="2923"/>
      <c r="R297" s="2924"/>
      <c r="S297" s="2922" t="s">
        <v>3</v>
      </c>
      <c r="T297" s="2923"/>
      <c r="U297" s="2923"/>
      <c r="V297" s="2923"/>
      <c r="W297" s="2924"/>
      <c r="X297" s="2922" t="s">
        <v>4</v>
      </c>
      <c r="Y297" s="2923"/>
      <c r="Z297" s="2923"/>
      <c r="AA297" s="2923"/>
      <c r="AB297" s="2924"/>
    </row>
    <row r="298" s="44" customFormat="true" ht="22.5" customHeight="true" x14ac:dyDescent="0.2">
      <c r="A298" s="2934"/>
      <c r="B298" s="2934"/>
      <c r="C298" s="2934"/>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925" t="s">
        <v>10</v>
      </c>
      <c r="B299" s="2926"/>
      <c r="C299" s="233">
        <v>2000</v>
      </c>
      <c r="D299" s="56">
        <f ca="true">IF((D301+H301)&gt;100,D301*100/(D301+H301),D301)</f>
        <v>2.0174103508491328</v>
      </c>
      <c r="E299" s="105">
        <f ca="true">D299*AVERAGEIF(E305:E316,"&gt;0")/100</f>
        <v>1.1354593884030693</v>
      </c>
      <c r="F299" s="58">
        <f ca="true">D299*(100-AVERAGEIF(E305:E316,"&gt;0"))/100</f>
        <v>0.88195096244606364</v>
      </c>
      <c r="G299" s="59">
        <f ca="true">100-(E299+F299+H299)</f>
        <v>73.367053468408102</v>
      </c>
      <c r="H299" s="60">
        <f ca="true">IF((D301+H301)&gt;100,H301*100/(D301+H301),H301)</f>
        <v>24.615536180742765</v>
      </c>
      <c r="I299" s="56">
        <f ca="true">IF((I301+M301)&gt;100,I301*100/(I301+M301),I301)</f>
        <v>3.4925089666292877</v>
      </c>
      <c r="J299" s="105">
        <f ca="true">I299*AVERAGEIF(J305:J316,"&gt;0")/100</f>
        <v>1.8768898395318669</v>
      </c>
      <c r="K299" s="61">
        <f ca="true">I299*(100-AVERAGEIF(J305:J316,"&gt;0"))/100</f>
        <v>1.6156191270974207</v>
      </c>
      <c r="L299" s="62">
        <f ca="true">100-(J299+K299+M299)</f>
        <v>80.909111455828821</v>
      </c>
      <c r="M299" s="63">
        <f ca="true">IF((I301+M301)&gt;100,M301*100/(I301+M301),M301)</f>
        <v>15.598379577541891</v>
      </c>
      <c r="N299" s="56">
        <f ca="true">IF((N301+R301)&gt;100,N301*100/(N301+R301),N301)</f>
        <v>7.0881722354343566</v>
      </c>
      <c r="O299" s="105">
        <f ca="true">N299*AVERAGEIF(O305:O316,"&gt;0")/100</f>
        <v>4.1959226511701875</v>
      </c>
      <c r="P299" s="61">
        <f ca="true">N299*(100-AVERAGEIF(O305:O316,"&gt;0"))/100</f>
        <v>2.8922495842641696</v>
      </c>
      <c r="Q299" s="62">
        <f ca="true">100-(O299+P299+R299)</f>
        <v>81.449103063342974</v>
      </c>
      <c r="R299" s="63">
        <f ca="true">IF((N301+R301)&gt;100,R301*100/(N301+R301),R301)</f>
        <v>11.462724701222669</v>
      </c>
      <c r="S299" s="56">
        <f ca="true">IF((S301+W301)&gt;100,S301*100/(S301+W301),S301)</f>
        <v>11.131803490014704</v>
      </c>
      <c r="T299" s="105">
        <f ca="true">S299*AVERAGEIF(T305:T316,"&gt;0")/100</f>
        <v>5.0402556061768697</v>
      </c>
      <c r="U299" s="61">
        <f ca="true">S299*(100-AVERAGEIF(T305:T316,"&gt;0"))/100</f>
        <v>6.0915478838378343</v>
      </c>
      <c r="V299" s="62">
        <f ca="true">100-(T299+U299+W299)</f>
        <v>73.796693035015721</v>
      </c>
      <c r="W299" s="63">
        <f ca="true">IF((S301+W301)&gt;100,W301*100/(S301+W301),W301)</f>
        <v>15.071503474969575</v>
      </c>
      <c r="X299" s="56">
        <f ca="true">IF((X301+AB301)&gt;100,X301*100/(X301+AB301),X301)</f>
        <v>39.827317790710822</v>
      </c>
      <c r="Y299" s="105">
        <f ca="true">X299*AVERAGEIF(Y305:Y316,"&gt;0")/100</f>
        <v>20.416208747379816</v>
      </c>
      <c r="Z299" s="61">
        <f ca="true">X299*(100-AVERAGEIF(Y305:Y316,"&gt;0"))/100</f>
        <v>19.411109043331006</v>
      </c>
      <c r="AA299" s="62">
        <f ca="true">100-(Y299+Z299+AB299)</f>
        <v>55.276174687415981</v>
      </c>
      <c r="AB299" s="63">
        <f ca="true">IF((X301+AB301)&gt;100,AB301*100/(X301+AB301),AB301)</f>
        <v>4.8965075218731968</v>
      </c>
    </row>
    <row r="300" s="64" customFormat="true" ht="15" customHeight="true" x14ac:dyDescent="0.2">
      <c r="A300" s="2927"/>
      <c r="B300" s="2928"/>
      <c r="C300" s="234">
        <v>2020</v>
      </c>
      <c r="D300" s="65">
        <f ca="true">IF((D302+H302)&gt;100,D302*100/(D302+H302),D302)</f>
        <v>1.7004822187298103</v>
      </c>
      <c r="E300" s="106">
        <f ca="true">D300*AVERAGEIF(E305:E316,"&gt;0")/100</f>
        <v>0.95708267743176512</v>
      </c>
      <c r="F300" s="67">
        <f ca="true">D300*(100-AVERAGEIF(E305:E316,"&gt;0"))/100</f>
        <v>0.7433995412980452</v>
      </c>
      <c r="G300" s="68">
        <f ca="true">100-(E300+F300+H300)</f>
        <v>48.996651098830846</v>
      </c>
      <c r="H300" s="69">
        <f ca="true">IF((D302+H302)&gt;100,H302*100/(D302+H302),H302)</f>
        <v>49.302866682439344</v>
      </c>
      <c r="I300" s="65">
        <f ca="true">IF((I302+M302)&gt;100,I302*100/(I302+M302),I302)</f>
        <v>5.2809513603913558</v>
      </c>
      <c r="J300" s="106">
        <f ca="true">I300*AVERAGEIF(J305:J316,"&gt;0")/100</f>
        <v>2.8380067298571983</v>
      </c>
      <c r="K300" s="67">
        <f ca="true">I300*(100-AVERAGEIF(J305:J316,"&gt;0"))/100</f>
        <v>2.442944630534158</v>
      </c>
      <c r="L300" s="68">
        <f ca="true">100-(J300+K300+M300)</f>
        <v>62.739857142876843</v>
      </c>
      <c r="M300" s="69">
        <f ca="true">IF((I302+M302)&gt;100,M302*100/(I302+M302),M302)</f>
        <v>31.979191496731801</v>
      </c>
      <c r="N300" s="65">
        <f ca="true">IF((N302+R302)&gt;100,N302*100/(N302+R302),N302)</f>
        <v>7.7631814112498176</v>
      </c>
      <c r="O300" s="106">
        <f ca="true">N300*AVERAGEIF(O305:O316,"&gt;0")/100</f>
        <v>4.5955018651730555</v>
      </c>
      <c r="P300" s="67">
        <f ca="true">N300*(100-AVERAGEIF(O305:O316,"&gt;0"))/100</f>
        <v>3.1676795460767626</v>
      </c>
      <c r="Q300" s="68">
        <f ca="true">100-(O300+P300+R300)</f>
        <v>69.485999363498266</v>
      </c>
      <c r="R300" s="69">
        <f ca="true">IF((N302+R302)&gt;100,R302*100/(N302+R302),R302)</f>
        <v>22.750819225251917</v>
      </c>
      <c r="S300" s="65">
        <f ca="true">IF((S302+W302)&gt;100,S302*100/(S302+W302),S302)</f>
        <v>17.066313561316747</v>
      </c>
      <c r="T300" s="106">
        <f ca="true">S300*AVERAGEIF(T305:T316,"&gt;0")/100</f>
        <v>7.7272818085010453</v>
      </c>
      <c r="U300" s="67">
        <f ca="true">S300*(100-AVERAGEIF(T305:T316,"&gt;0"))/100</f>
        <v>9.3390317528157016</v>
      </c>
      <c r="V300" s="68">
        <f ca="true">100-(T300+U300+W300)</f>
        <v>70.124012338233001</v>
      </c>
      <c r="W300" s="69">
        <f ca="true">IF((S302+W302)&gt;100,W302*100/(S302+W302),W302)</f>
        <v>12.809674100450252</v>
      </c>
      <c r="X300" s="65">
        <f ca="true">IF((X302+AB302)&gt;100,X302*100/(X302+AB302),X302)</f>
        <v>43.791753545652796</v>
      </c>
      <c r="Y300" s="106">
        <f ca="true">X300*AVERAGEIF(Y305:Y316,"&gt;0")/100</f>
        <v>22.448450746798354</v>
      </c>
      <c r="Z300" s="67">
        <f ca="true">X300*(100-AVERAGEIF(Y305:Y316,"&gt;0"))/100</f>
        <v>21.343302798854442</v>
      </c>
      <c r="AA300" s="68">
        <f ca="true">100-(Y300+Z300+AB300)</f>
        <v>51.56119155832571</v>
      </c>
      <c r="AB300" s="69">
        <f ca="true">IF((X302+AB302)&gt;100,AB302*100/(X302+AB302),AB302)</f>
        <v>4.6470548960214941</v>
      </c>
    </row>
    <row r="301" hidden="true" x14ac:dyDescent="0.2">
      <c r="A301" s="2929" t="s">
        <v>12</v>
      </c>
      <c r="B301" s="2930"/>
      <c r="C301" s="70">
        <f>MinRegYear(C299,C305:C316)</f>
        <v>2003</v>
      </c>
      <c r="D301" s="71">
        <f ca="true">IF(MAX(C305:C316)-MIN(C305:C316)&lt;5,AVERAGEIF(C305:C316,"&gt;0",D305:D316),
IF(FORECAST($C301,D$305:D$316,$C$305:$C$316)&lt;0,0,
IF(FORECAST($C301,D$305:D$316,$C$305:$C$316)&gt;100,100,
FORECAST($C301,D$305:D$316,$C$305:$C$316))))</f>
        <v>2.0174103508491328</v>
      </c>
      <c r="E301" s="72"/>
      <c r="F301" s="73"/>
      <c r="G301" s="73"/>
      <c r="H301" s="74">
        <f ca="true">IF(MAX(C305:C316)-MIN(C305:C316)&lt;5,AVERAGEIF(C305:C316,"&gt;0",H305:H316),
IF(FORECAST($C301,H$305:H$316,$C$305:$C$316)&lt;0,0,
IF(FORECAST($C301,H$305:H$316,$C$305:$C$316)&gt;100,100,
FORECAST($C301,H$305:H$316,$C$305:$C$316))))</f>
        <v>24.615536180742765</v>
      </c>
      <c r="I301" s="71">
        <f ca="true">IF(MAX(C305:C316)-MIN(C305:C316)&lt;5,AVERAGEIF(C305:C316,"&gt;0",I305:I316),
IF(FORECAST($C301,I$305:I$316,$C$305:$C$316)&lt;0,0,
IF(FORECAST($C301,I$305:I$316,$C$305:$C$316)&gt;100,100,
FORECAST($C301,I$305:I$316,$C$305:$C$316))))</f>
        <v>3.4925089666292877</v>
      </c>
      <c r="J301" s="72"/>
      <c r="K301" s="73"/>
      <c r="L301" s="73"/>
      <c r="M301" s="74">
        <f ca="true">IF(MAX(C305:C316)-MIN(C305:C316)&lt;5,AVERAGEIF(C305:C316,"&gt;0",M305:M316),
IF(FORECAST($C301,M$305:M$316,$C$305:$C$316)&lt;0,0,
IF(FORECAST($C301,M$305:M$316,$C$305:$C$316)&gt;100,100,
FORECAST($C301,M$305:M$316,$C$305:$C$316))))</f>
        <v>15.598379577541891</v>
      </c>
      <c r="N301" s="71">
        <f ca="true">IF(MAX(C305:C316)-MIN(C305:C316)&lt;5,AVERAGEIF(C305:C316,"&gt;0",N305:N316),
IF(FORECAST($C301,N$305:N$316,$C$305:$C$316)&lt;0,0,
IF(FORECAST($C301,N$305:N$316,$C$305:$C$316)&gt;100,100,
FORECAST($C301,N$305:N$316,$C$305:$C$316))))</f>
        <v>7.0881722354343566</v>
      </c>
      <c r="O301" s="72"/>
      <c r="P301" s="73"/>
      <c r="Q301" s="73"/>
      <c r="R301" s="74">
        <f ca="true">IF(MAX(C305:C316)-MIN(C305:C316)&lt;5,AVERAGEIF(C305:C316,"&gt;0",R305:R316),
IF(FORECAST($C301,R$305:R$316,$C$305:$C$316)&lt;0,0,
IF(FORECAST($C301,R$305:R$316,$C$305:$C$316)&gt;100,100,
FORECAST($C301,R$305:R$316,$C$305:$C$316))))</f>
        <v>11.462724701222669</v>
      </c>
      <c r="S301" s="71">
        <f ca="true">IF(MAX(C305:C316)-MIN(C305:C316)&lt;5,AVERAGEIF(C305:C316,"&gt;0",S305:S316),
IF(FORECAST($C301,S$305:S$316,$C$305:$C$316)&lt;0,0,
IF(FORECAST($C301,S$305:S$316,$C$305:$C$316)&gt;100,100,
FORECAST($C301,S$305:S$316,$C$305:$C$316))))</f>
        <v>11.131803490014704</v>
      </c>
      <c r="T301" s="72"/>
      <c r="U301" s="73"/>
      <c r="V301" s="73"/>
      <c r="W301" s="74">
        <f ca="true">IF(MAX(C305:C316)-MIN(C305:C316)&lt;5,AVERAGEIF(C305:C316,"&gt;0",W305:W316),
IF(FORECAST($C301,W$305:W$316,$C$305:$C$316)&lt;0,0,
IF(FORECAST($C301,W$305:W$316,$C$305:$C$316)&gt;100,100,
FORECAST($C301,W$305:W$316,$C$305:$C$316))))</f>
        <v>15.071503474969575</v>
      </c>
      <c r="X301" s="71">
        <f ca="true">IF(MAX(C305:C316)-MIN(C305:C316)&lt;5,AVERAGEIF(C305:C316,"&gt;0",X305:X316),
IF(FORECAST($C301,X$305:X$316,$C$305:$C$316)&lt;0,0,
IF(FORECAST($C301,X$305:X$316,$C$305:$C$316)&gt;100,100,
FORECAST($C301,X$305:X$316,$C$305:$C$316))))</f>
        <v>39.827317790710822</v>
      </c>
      <c r="Y301" s="72"/>
      <c r="Z301" s="73"/>
      <c r="AA301" s="73"/>
      <c r="AB301" s="74">
        <f ca="true">IF(MAX(C305:C316)-MIN(C305:C316)&lt;5,AVERAGEIF(C305:C316,"&gt;0",AB305:AB316),
IF(FORECAST($C301,AB$305:AB$316,$C$305:$C$316)&lt;0,0,
IF(FORECAST($C301,AB$305:AB$316,$C$305:$C$316)&gt;100,100,
FORECAST($C301,AB$305:AB$316,$C$305:$C$316))))</f>
        <v>4.8965075218731968</v>
      </c>
    </row>
    <row r="302" hidden="true" x14ac:dyDescent="0.2">
      <c r="A302" s="2931"/>
      <c r="B302" s="2932"/>
      <c r="C302" s="49">
        <f>MaxRegYear(C300,C305:C316)</f>
        <v>2017</v>
      </c>
      <c r="D302" s="75">
        <f ca="true">IF(MAX(C305:C316)-MIN(C305:C316)&lt;5,AVERAGEIF(C305:C316,"&gt;0",D305:D316),
IF(FORECAST($C302,D$305:D$316,$C$305:$C$316)&lt;0,0,
IF(FORECAST($C302,D$305:D$316,$C$305:$C$316)&gt;100,100,
FORECAST($C302,D$305:D$316,$C$305:$C$316))))</f>
        <v>1.7004822187298103</v>
      </c>
      <c r="E302" s="76"/>
      <c r="F302" s="77"/>
      <c r="G302" s="77"/>
      <c r="H302" s="78">
        <f ca="true">IF(MAX(C305:C316)-MIN(C305:C316)&lt;5,AVERAGEIF(C305:C316,"&gt;0",H305:H316),
IF(FORECAST($C302,H$305:H$316,$C$305:$C$316)&lt;0,0,
IF(FORECAST($C302,H$305:H$316,$C$305:$C$316)&gt;100,100,
FORECAST($C302,H$305:H$316,$C$305:$C$316))))</f>
        <v>49.302866682439344</v>
      </c>
      <c r="I302" s="75">
        <f ca="true">IF(MAX(C305:C316)-MIN(C305:C316)&lt;5,AVERAGEIF(C305:C316,"&gt;0",I305:I316),
IF(FORECAST($C302,I$305:I$316,$C$305:$C$316)&lt;0,0,
IF(FORECAST($C302,I$305:I$316,$C$305:$C$316)&gt;100,100,
FORECAST($C302,I$305:I$316,$C$305:$C$316))))</f>
        <v>5.2809513603913558</v>
      </c>
      <c r="J302" s="76"/>
      <c r="K302" s="77"/>
      <c r="L302" s="77"/>
      <c r="M302" s="78">
        <f ca="true">IF(MAX(C305:C316)-MIN(C305:C316)&lt;5,AVERAGEIF(C305:C316,"&gt;0",M305:M316),
IF(FORECAST($C302,M$305:M$316,$C$305:$C$316)&lt;0,0,
IF(FORECAST($C302,M$305:M$316,$C$305:$C$316)&gt;100,100,
FORECAST($C302,M$305:M$316,$C$305:$C$316))))</f>
        <v>31.979191496731801</v>
      </c>
      <c r="N302" s="75">
        <f ca="true">IF(MAX(C305:C316)-MIN(C305:C316)&lt;5,AVERAGEIF(C305:C316,"&gt;0",N305:N316),
IF(FORECAST($C302,N$305:N$316,$C$305:$C$316)&lt;0,0,
IF(FORECAST($C302,N$305:N$316,$C$305:$C$316)&gt;100,100,
FORECAST($C302,N$305:N$316,$C$305:$C$316))))</f>
        <v>7.7631814112498176</v>
      </c>
      <c r="O302" s="76"/>
      <c r="P302" s="77"/>
      <c r="Q302" s="77"/>
      <c r="R302" s="78">
        <f ca="true">IF(MAX(C305:C316)-MIN(C305:C316)&lt;5,AVERAGEIF(C305:C316,"&gt;0",R305:R316),
IF(FORECAST($C302,R$305:R$316,$C$305:$C$316)&lt;0,0,
IF(FORECAST($C302,R$305:R$316,$C$305:$C$316)&gt;100,100,
FORECAST($C302,R$305:R$316,$C$305:$C$316))))</f>
        <v>22.750819225251917</v>
      </c>
      <c r="S302" s="75">
        <f ca="true">IF(MAX(C305:C316)-MIN(C305:C316)&lt;5,AVERAGEIF(C305:C316,"&gt;0",S305:S316),
IF(FORECAST($C302,S$305:S$316,$C$305:$C$316)&lt;0,0,
IF(FORECAST($C302,S$305:S$316,$C$305:$C$316)&gt;100,100,
FORECAST($C302,S$305:S$316,$C$305:$C$316))))</f>
        <v>17.066313561316747</v>
      </c>
      <c r="T302" s="76"/>
      <c r="U302" s="77"/>
      <c r="V302" s="77"/>
      <c r="W302" s="78">
        <f ca="true">IF(MAX(C305:C316)-MIN(C305:C316)&lt;5,AVERAGEIF(C305:C316,"&gt;0",W305:W316),
IF(FORECAST($C302,W$305:W$316,$C$305:$C$316)&lt;0,0,
IF(FORECAST($C302,W$305:W$316,$C$305:$C$316)&gt;100,100,
FORECAST($C302,W$305:W$316,$C$305:$C$316))))</f>
        <v>12.809674100450252</v>
      </c>
      <c r="X302" s="75">
        <f ca="true">IF(MAX(C305:C316)-MIN(C305:C316)&lt;5,AVERAGEIF(C305:C316,"&gt;0",X305:X316),
IF(FORECAST($C302,X$305:X$316,$C$305:$C$316)&lt;0,0,
IF(FORECAST($C302,X$305:X$316,$C$305:$C$316)&gt;100,100,
FORECAST($C302,X$305:X$316,$C$305:$C$316))))</f>
        <v>43.791753545652796</v>
      </c>
      <c r="Y302" s="76"/>
      <c r="Z302" s="77"/>
      <c r="AA302" s="77"/>
      <c r="AB302" s="78">
        <f ca="true">IF(MAX(C305:C316)-MIN(C305:C316)&lt;5,AVERAGEIF(C305:C316,"&gt;0",AB305:AB316),
IF(FORECAST($C302,AB$305:AB$316,$C$305:$C$316)&lt;0,0,
IF(FORECAST($C302,AB$305:AB$316,$C$305:$C$316)&gt;100,100,
FORECAST($C302,AB$305:AB$316,$C$305:$C$316))))</f>
        <v>4.6470548960214941</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835" t="s">
        <v>176</v>
      </c>
      <c r="C305" s="836"/>
      <c r="D305" s="1">
        <f t="shared" ref="D305:D316" ca="true" si="45">IF(ISERROR(INDIRECT(CONCATENATE($B305,"!M122"))),"",INDIRECT(CONCATENATE($B305,"!M122")))</f>
        <v>31.146109338604678</v>
      </c>
      <c r="E305" s="91">
        <f t="shared" ref="E305:E316" ca="true" si="46">IF(ISERROR(INDIRECT(CONCATENATE($B305,"!M129"))),"",INDIRECT(CONCATENATE($B305,"!M129")))</f>
        <v>87.642275562109873</v>
      </c>
      <c r="F305" s="89"/>
      <c r="G305" s="89"/>
      <c r="H305" s="90">
        <f t="shared" ref="H305:H316" ca="true" si="47">IF(ISERROR(INDIRECT(CONCATENATE($B305,"!M127"))),"",INDIRECT(CONCATENATE($B305,"!M127")))</f>
        <v>18.921599541587682</v>
      </c>
      <c r="I305" s="1">
        <f t="shared" ref="I305:I316" ca="true" si="48">IF(ISERROR(INDIRECT(CONCATENATE($B305,"!N122"))),"",INDIRECT(CONCATENATE($B305,"!N122")))</f>
        <v>29.47245542939292</v>
      </c>
      <c r="J305" s="88">
        <f t="shared" ref="J305:J316" ca="true" si="49">IF(ISERROR(INDIRECT(CONCATENATE($B305,"!N129"))),"",INDIRECT(CONCATENATE($B305,"!N129")))</f>
        <v>70.901091142076325</v>
      </c>
      <c r="K305" s="89"/>
      <c r="L305" s="89"/>
      <c r="M305" s="90">
        <f t="shared" ref="M305:M316" ca="true" si="50">IF(ISERROR(INDIRECT(CONCATENATE($B305,"!N127"))),"",INDIRECT(CONCATENATE($B305,"!N127")))</f>
        <v>18.860585264523184</v>
      </c>
      <c r="N305" s="1">
        <f t="shared" ref="N305:N316" ca="true" si="51">IF(ISERROR(INDIRECT(CONCATENATE($B305,"!O122"))),"",INDIRECT(CONCATENATE($B305,"!O122")))</f>
        <v>9.9327775047128171</v>
      </c>
      <c r="O305" s="88">
        <f t="shared" ref="O305:O316" ca="true" si="52">IF(ISERROR(INDIRECT(CONCATENATE($B305,"!O129"))),"",INDIRECT(CONCATENATE($B305,"!O129")))</f>
        <v>84.914592496231279</v>
      </c>
      <c r="P305" s="89"/>
      <c r="Q305" s="89"/>
      <c r="R305" s="90">
        <f t="shared" ref="R305:R316" ca="true" si="53">IF(ISERROR(INDIRECT(CONCATENATE($B305,"!O127"))),"",INDIRECT(CONCATENATE($B305,"!O127")))</f>
        <v>1.4875900905010091</v>
      </c>
      <c r="S305" s="1">
        <f t="shared" ref="S305:S316" ca="true" si="54">IF(ISERROR(INDIRECT(CONCATENATE($B305,"!P122"))),"",INDIRECT(CONCATENATE($B305,"!P122")))</f>
        <v>12.810607927654502</v>
      </c>
      <c r="T305" s="88">
        <f t="shared" ref="T305:T316" ca="true" si="55">IF(ISERROR(INDIRECT(CONCATENATE($B305,"!P129"))),"",INDIRECT(CONCATENATE($B305,"!P129")))</f>
        <v>43.240096536419983</v>
      </c>
      <c r="U305" s="89"/>
      <c r="V305" s="89"/>
      <c r="W305" s="90">
        <f t="shared" ref="W305:W316" ca="true" si="56">IF(ISERROR(INDIRECT(CONCATENATE($B305,"!P127"))),"",INDIRECT(CONCATENATE($B305,"!P127")))</f>
        <v>4.4240525123766119</v>
      </c>
      <c r="X305" s="1">
        <f t="shared" ref="X305:X316" ca="true" si="57">IF(ISERROR(INDIRECT(CONCATENATE($B305,"!Q122"))),"",INDIRECT(CONCATENATE($B305,"!Q122")))</f>
        <v>51.839837687123534</v>
      </c>
      <c r="Y305" s="88">
        <f t="shared" ref="Y305:Y316" ca="true" si="58">IF(ISERROR(INDIRECT(CONCATENATE($B305,"!Q129"))),"",INDIRECT(CONCATENATE($B305,"!Q129")))</f>
        <v>65.582841757368342</v>
      </c>
      <c r="Z305" s="89"/>
      <c r="AA305" s="89"/>
      <c r="AB305" s="90">
        <f t="shared" ref="AB305:AB316" ca="true" si="59">IF(ISERROR(INDIRECT(CONCATENATE($B305,"!Q2127"))),"",INDIRECT(CONCATENATE($B305,"!Q127")))</f>
        <v>11.786700551357518</v>
      </c>
    </row>
    <row r="306" x14ac:dyDescent="0.2">
      <c r="A306" s="87"/>
      <c r="B306" s="837" t="s">
        <v>272</v>
      </c>
      <c r="C306" s="838">
        <v>2005</v>
      </c>
      <c r="D306" s="2">
        <f t="shared" ca="true" si="45"/>
        <v>2.0453253362753925</v>
      </c>
      <c r="E306" s="91" t="str">
        <f t="shared" ca="true" si="46"/>
        <v>N/A</v>
      </c>
      <c r="F306" s="89"/>
      <c r="G306" s="89"/>
      <c r="H306" s="92">
        <f t="shared" ca="true" si="47"/>
        <v>27.401337383465957</v>
      </c>
      <c r="I306" s="2">
        <f t="shared" ca="true" si="48"/>
        <v>4.0759290604206573</v>
      </c>
      <c r="J306" s="91" t="str">
        <f t="shared" ca="true" si="49"/>
        <v>N/A</v>
      </c>
      <c r="K306" s="89"/>
      <c r="L306" s="89"/>
      <c r="M306" s="92">
        <f t="shared" ca="true" si="50"/>
        <v>18.023413000098596</v>
      </c>
      <c r="N306" s="2">
        <f t="shared" ca="true" si="51"/>
        <v>7.3804606282780192</v>
      </c>
      <c r="O306" s="91" t="str">
        <f t="shared" ca="true" si="52"/>
        <v>N/A</v>
      </c>
      <c r="P306" s="89"/>
      <c r="Q306" s="89"/>
      <c r="R306" s="92">
        <f t="shared" ca="true" si="53"/>
        <v>13.888823388457919</v>
      </c>
      <c r="S306" s="2">
        <f t="shared" ca="true" si="54"/>
        <v>12.560021782816341</v>
      </c>
      <c r="T306" s="91" t="str">
        <f t="shared" ca="true" si="55"/>
        <v>N/A</v>
      </c>
      <c r="U306" s="89"/>
      <c r="V306" s="89"/>
      <c r="W306" s="92">
        <f t="shared" ca="true" si="56"/>
        <v>17.17435902621957</v>
      </c>
      <c r="X306" s="2">
        <f t="shared" ca="true" si="57"/>
        <v>41.010389974800582</v>
      </c>
      <c r="Y306" s="91" t="str">
        <f t="shared" ca="true" si="58"/>
        <v>N/A</v>
      </c>
      <c r="Z306" s="89"/>
      <c r="AA306" s="89"/>
      <c r="AB306" s="92">
        <f t="shared" ca="true" si="59"/>
        <v>4.8577122506010983</v>
      </c>
    </row>
    <row r="307" x14ac:dyDescent="0.2">
      <c r="A307" s="87"/>
      <c r="B307" s="837" t="s">
        <v>333</v>
      </c>
      <c r="C307" s="838">
        <v>2009</v>
      </c>
      <c r="D307" s="2">
        <f t="shared" ca="true" si="45"/>
        <v>1.7165819827252136</v>
      </c>
      <c r="E307" s="91" t="str">
        <f t="shared" ca="true" si="46"/>
        <v>N/A</v>
      </c>
      <c r="F307" s="89"/>
      <c r="G307" s="89"/>
      <c r="H307" s="92">
        <f t="shared" ca="true" si="47"/>
        <v>37.824233641676194</v>
      </c>
      <c r="I307" s="2">
        <f t="shared" ca="true" si="48"/>
        <v>4.2390220968596806</v>
      </c>
      <c r="J307" s="91" t="str">
        <f t="shared" ca="true" si="49"/>
        <v>N/A</v>
      </c>
      <c r="K307" s="89"/>
      <c r="L307" s="89"/>
      <c r="M307" s="92">
        <f t="shared" ca="true" si="50"/>
        <v>22.766346849592942</v>
      </c>
      <c r="N307" s="2">
        <f t="shared" ca="true" si="51"/>
        <v>7.3148140822795344</v>
      </c>
      <c r="O307" s="91" t="str">
        <f t="shared" ca="true" si="52"/>
        <v>N/A</v>
      </c>
      <c r="P307" s="89"/>
      <c r="Q307" s="89"/>
      <c r="R307" s="92">
        <f t="shared" ca="true" si="53"/>
        <v>14.832933693081982</v>
      </c>
      <c r="S307" s="2">
        <f t="shared" ca="true" si="54"/>
        <v>13.761273110771825</v>
      </c>
      <c r="T307" s="91" t="str">
        <f t="shared" ca="true" si="55"/>
        <v>N/A</v>
      </c>
      <c r="U307" s="89"/>
      <c r="V307" s="89"/>
      <c r="W307" s="92">
        <f t="shared" ca="true" si="56"/>
        <v>9.524506552375108</v>
      </c>
      <c r="X307" s="2">
        <f t="shared" ca="true" si="57"/>
        <v>40.732876485406578</v>
      </c>
      <c r="Y307" s="91" t="str">
        <f t="shared" ca="true" si="58"/>
        <v>N/A</v>
      </c>
      <c r="Z307" s="89"/>
      <c r="AA307" s="89"/>
      <c r="AB307" s="92">
        <f t="shared" ca="true" si="59"/>
        <v>4.8388907244162542</v>
      </c>
      <c r="AD307" s="93"/>
    </row>
    <row r="308" x14ac:dyDescent="0.2">
      <c r="A308" s="87"/>
      <c r="B308" s="837" t="s">
        <v>266</v>
      </c>
      <c r="C308" s="838">
        <v>2012</v>
      </c>
      <c r="D308" s="2">
        <f t="shared" ca="true" si="45"/>
        <v>1.8997067793450566</v>
      </c>
      <c r="E308" s="91">
        <f t="shared" ca="true" si="46"/>
        <v>28.784620309245192</v>
      </c>
      <c r="F308" s="89"/>
      <c r="G308" s="89"/>
      <c r="H308" s="92">
        <f t="shared" ca="true" si="47"/>
        <v>37.699004669818613</v>
      </c>
      <c r="I308" s="2">
        <f t="shared" ca="true" si="48"/>
        <v>3.5890518859649307</v>
      </c>
      <c r="J308" s="91">
        <f t="shared" ca="true" si="49"/>
        <v>41.311733125233687</v>
      </c>
      <c r="K308" s="89"/>
      <c r="L308" s="89"/>
      <c r="M308" s="92">
        <f t="shared" ca="true" si="50"/>
        <v>25.550604798554772</v>
      </c>
      <c r="N308" s="2">
        <f t="shared" ca="true" si="51"/>
        <v>6.9945406035194875</v>
      </c>
      <c r="O308" s="91">
        <f t="shared" ca="true" si="52"/>
        <v>44.6619140933431</v>
      </c>
      <c r="P308" s="89"/>
      <c r="Q308" s="89"/>
      <c r="R308" s="92">
        <f t="shared" ca="true" si="53"/>
        <v>18.942735986110744</v>
      </c>
      <c r="S308" s="2">
        <f t="shared" ca="true" si="54"/>
        <v>12.839858889592481</v>
      </c>
      <c r="T308" s="91">
        <f t="shared" ca="true" si="55"/>
        <v>37.672266200570846</v>
      </c>
      <c r="U308" s="89"/>
      <c r="V308" s="89"/>
      <c r="W308" s="92">
        <f t="shared" ca="true" si="56"/>
        <v>14.686173147299176</v>
      </c>
      <c r="X308" s="2">
        <f t="shared" ca="true" si="57"/>
        <v>41.907106636738398</v>
      </c>
      <c r="Y308" s="91">
        <f t="shared" ca="true" si="58"/>
        <v>43.350928919283099</v>
      </c>
      <c r="Z308" s="89"/>
      <c r="AA308" s="89"/>
      <c r="AB308" s="92">
        <f t="shared" ca="true" si="59"/>
        <v>4.6480927842252395</v>
      </c>
    </row>
    <row r="309" x14ac:dyDescent="0.2">
      <c r="A309" s="87"/>
      <c r="B309" s="837" t="s">
        <v>411</v>
      </c>
      <c r="C309" s="838">
        <v>2015</v>
      </c>
      <c r="D309" s="2">
        <f t="shared" ca="true" si="45"/>
        <v>1.7515333170894092</v>
      </c>
      <c r="E309" s="91">
        <f t="shared" ca="true" si="46"/>
        <v>52.42215180877875</v>
      </c>
      <c r="F309" s="89"/>
      <c r="G309" s="89"/>
      <c r="H309" s="92">
        <f t="shared" ca="true" si="47"/>
        <v>46.675610781525208</v>
      </c>
      <c r="I309" s="2">
        <f t="shared" ca="true" si="48"/>
        <v>5.7706634960645768</v>
      </c>
      <c r="J309" s="91">
        <f t="shared" ca="true" si="49"/>
        <v>49.008508946041985</v>
      </c>
      <c r="K309" s="89"/>
      <c r="L309" s="89"/>
      <c r="M309" s="92">
        <f t="shared" ca="true" si="50"/>
        <v>29.98483549452915</v>
      </c>
      <c r="N309" s="2">
        <f t="shared" ca="true" si="51"/>
        <v>8.0611069204209809</v>
      </c>
      <c r="O309" s="91">
        <f t="shared" ca="true" si="52"/>
        <v>48.011841088876096</v>
      </c>
      <c r="P309" s="89"/>
      <c r="Q309" s="89"/>
      <c r="R309" s="92">
        <f t="shared" ca="true" si="53"/>
        <v>21.568887251300595</v>
      </c>
      <c r="S309" s="2">
        <f t="shared" ca="true" si="54"/>
        <v>17.658973896004238</v>
      </c>
      <c r="T309" s="91">
        <f t="shared" ca="true" si="55"/>
        <v>54.921573175496562</v>
      </c>
      <c r="U309" s="89"/>
      <c r="V309" s="89"/>
      <c r="W309" s="92">
        <f t="shared" ca="true" si="56"/>
        <v>14.215757183908833</v>
      </c>
      <c r="X309" s="2">
        <f t="shared" ca="true" si="57"/>
        <v>43.870943558277368</v>
      </c>
      <c r="Y309" s="91">
        <f t="shared" ca="true" si="58"/>
        <v>44.851695279142504</v>
      </c>
      <c r="Z309" s="89"/>
      <c r="AA309" s="89"/>
      <c r="AB309" s="92">
        <f t="shared" ca="true" si="59"/>
        <v>4.7246110318431036</v>
      </c>
    </row>
    <row r="310" x14ac:dyDescent="0.2">
      <c r="A310" s="87"/>
      <c r="B310" s="837"/>
      <c r="C310" s="838"/>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837"/>
      <c r="C311" s="838"/>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837"/>
      <c r="C312" s="838"/>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837"/>
      <c r="C313" s="838"/>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837"/>
      <c r="C314" s="838"/>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837"/>
      <c r="C315" s="838"/>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839"/>
      <c r="C316" s="840"/>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936" t="str">
        <f>CONCATENATE("Rural use of sanitation facilities, ",C299,"–",C300)</f>
        <v>Rural use of sanitation facilities, 2000–2020</v>
      </c>
      <c r="C318" s="2937"/>
      <c r="D318" s="2937"/>
      <c r="E318" s="2937"/>
      <c r="F318" s="2937"/>
      <c r="G318" s="2937"/>
      <c r="H318" s="2937"/>
      <c r="I318" s="2937"/>
      <c r="J318" s="2937"/>
      <c r="K318" s="2937"/>
      <c r="L318" s="2937"/>
      <c r="N318" s="98"/>
      <c r="O318" s="98"/>
      <c r="P318" s="98"/>
      <c r="Q318" s="98"/>
      <c r="R318" s="98"/>
      <c r="S318" s="2919" t="s">
        <v>11</v>
      </c>
      <c r="T318" s="2920"/>
      <c r="U318" s="2920"/>
      <c r="V318" s="2920"/>
      <c r="W318" s="2921"/>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1</xdr:col>
                <xdr:colOff>0</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1</xdr:col>
                <xdr:colOff>0</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1</xdr:col>
                <xdr:colOff>0</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1</xdr:col>
                <xdr:colOff>0</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1</xdr:col>
                <xdr:colOff>0</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1</xdr:col>
                <xdr:colOff>0</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1</xdr:col>
                <xdr:colOff>0</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1</xdr:col>
                <xdr:colOff>0</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1</xdr:col>
                <xdr:colOff>0</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1</xdr:col>
                <xdr:colOff>0</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1</xdr:col>
                <xdr:colOff>0</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1</xdr:col>
                <xdr:colOff>0</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1</xdr:col>
                <xdr:colOff>0</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1</xdr:col>
                <xdr:colOff>0</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1</xdr:col>
                <xdr:colOff>0</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1</xdr:col>
                <xdr:colOff>0</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1</xdr:col>
                <xdr:colOff>0</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1</xdr:col>
                <xdr:colOff>0</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1</xdr:col>
                <xdr:colOff>0</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1</xdr:col>
                <xdr:colOff>0</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974" t="s">
        <v>135</v>
      </c>
      <c r="C4" s="2975"/>
      <c r="D4" s="2975"/>
      <c r="E4" s="2975"/>
      <c r="F4" s="2975"/>
      <c r="G4" s="2975"/>
      <c r="H4" s="2975"/>
      <c r="I4" s="2975"/>
      <c r="J4" s="2975"/>
      <c r="K4" s="2975"/>
      <c r="L4" s="2975"/>
      <c r="M4" s="2975"/>
      <c r="N4" s="2975"/>
      <c r="O4" s="2975"/>
      <c r="P4" s="2975"/>
      <c r="Q4" s="2975"/>
      <c r="R4" s="2975"/>
      <c r="S4" s="2975"/>
      <c r="T4" s="2975"/>
      <c r="U4" s="2975"/>
      <c r="V4" s="2975"/>
      <c r="W4" s="2975"/>
      <c r="X4" s="2975"/>
      <c r="Y4" s="2975"/>
    </row>
    <row r="5" ht="28.5" customHeight="true" x14ac:dyDescent="0.4">
      <c r="B5" s="2918" t="str">
        <f ca="true">IF(ISERROR(INDIRECT(CONCATENATE($E$32,"!A2"))),"",INDIRECT(CONCATENATE($E$32,"!A2")))</f>
        <v/>
      </c>
      <c r="C5" s="2976"/>
      <c r="D5" s="2976"/>
      <c r="E5" s="2976"/>
      <c r="F5" s="2976"/>
      <c r="G5" s="2976"/>
      <c r="H5" s="2976"/>
      <c r="I5" s="2976"/>
      <c r="J5" s="2976"/>
      <c r="K5" s="2975"/>
      <c r="L5" s="2975"/>
      <c r="M5" s="2975"/>
      <c r="N5" s="2975"/>
      <c r="O5" s="2975"/>
      <c r="P5" s="2975"/>
      <c r="Q5" s="2975"/>
      <c r="R5" s="2975"/>
      <c r="S5" s="2975"/>
      <c r="T5" s="2975"/>
      <c r="U5" s="2975"/>
      <c r="V5" s="2975"/>
      <c r="W5" s="2975"/>
      <c r="X5" s="2975"/>
      <c r="Y5" s="2975"/>
    </row>
    <row r="6" x14ac:dyDescent="0.2">
      <c r="F6" s="36"/>
      <c r="G6" s="36"/>
      <c r="J6" s="37"/>
      <c r="K6" s="37"/>
      <c r="L6" s="37"/>
      <c r="M6" s="37"/>
      <c r="N6" s="37"/>
      <c r="O6" s="37"/>
      <c r="P6" s="37"/>
    </row>
    <row r="7" s="38" customFormat="true" ht="16.5" customHeight="true" x14ac:dyDescent="0.25">
      <c r="B7" s="2972" t="str">
        <f ca="true">CONCATENATE("National ",IF(ISERROR(INDIRECT(CONCATENATE($E$32,"!A2"))),"",INDIRECT(CONCATENATE($E$32,"!A210"))))</f>
        <v>National </v>
      </c>
      <c r="C7" s="2973"/>
      <c r="D7" s="2973"/>
      <c r="E7" s="2973"/>
      <c r="F7" s="2973"/>
      <c r="G7" s="2973"/>
      <c r="H7" s="2973"/>
      <c r="K7" s="2990" t="str">
        <f ca="true">CONCATENATE("Urban ",IF(ISERROR(INDIRECT(CONCATENATE($E$32,"!A2"))),"",INDIRECT(CONCATENATE($E$32,"!A210"))))</f>
        <v>Urban </v>
      </c>
      <c r="L7" s="2991"/>
      <c r="M7" s="2991"/>
      <c r="N7" s="2991"/>
      <c r="O7" s="2991"/>
      <c r="P7" s="2991"/>
      <c r="S7" s="2990" t="str">
        <f ca="true">CONCATENATE("Rural ",IF(ISERROR(INDIRECT(CONCATENATE($E$32,"!A2"))),"",INDIRECT(CONCATENATE($E$32,"!A210"))))</f>
        <v>Rural </v>
      </c>
      <c r="T7" s="2991"/>
      <c r="U7" s="2991"/>
      <c r="V7" s="2991"/>
      <c r="W7" s="2991"/>
      <c r="X7" s="2991"/>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966">
        <f>INDEX(B88:B100,A88)</f>
        <v>0</v>
      </c>
      <c r="F32" s="2967"/>
      <c r="G32" s="2981" t="str">
        <f ca="true">IF(ISERROR(INDIRECT(CONCATENATE($E$32,"!A2"))),"",INDIRECT(CONCATENATE($E$32,"!A2")))</f>
        <v/>
      </c>
      <c r="H32" s="2982"/>
      <c r="I32" s="2982"/>
      <c r="J32" s="2983"/>
      <c r="K32" s="2987" t="s">
        <v>0</v>
      </c>
      <c r="L32" s="2988"/>
      <c r="M32" s="2989"/>
      <c r="N32" s="2987" t="s">
        <v>1</v>
      </c>
      <c r="O32" s="2988"/>
      <c r="P32" s="2989"/>
      <c r="Q32" s="2987" t="s">
        <v>2</v>
      </c>
      <c r="R32" s="2988"/>
      <c r="S32" s="2989"/>
      <c r="T32" s="2987" t="s">
        <v>3</v>
      </c>
      <c r="U32" s="2988"/>
      <c r="V32" s="2989"/>
      <c r="W32" s="2987" t="s">
        <v>4</v>
      </c>
      <c r="X32" s="2988"/>
      <c r="Y32" s="2989"/>
    </row>
    <row r="33" s="44" customFormat="true" ht="22.5" customHeight="true" x14ac:dyDescent="0.2">
      <c r="E33" s="2968"/>
      <c r="F33" s="2969"/>
      <c r="G33" s="2984"/>
      <c r="H33" s="2985"/>
      <c r="I33" s="2985"/>
      <c r="J33" s="2986"/>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977" t="s">
        <v>21</v>
      </c>
      <c r="C34" s="2978"/>
      <c r="D34" s="2978"/>
      <c r="E34" s="107"/>
      <c r="F34" s="36"/>
      <c r="G34" s="2940" t="s">
        <v>5</v>
      </c>
      <c r="H34" s="2941"/>
      <c r="I34" s="2938"/>
      <c r="J34" s="2970" t="str">
        <f ca="true">IF(ISERROR(INDIRECT(CONCATENATE(#REF!,"!A2"))),"",INDIRECT(CONCATENATE(#REF!,"!A210")))</f>
        <v/>
      </c>
      <c r="K34" s="2960" t="str">
        <f ca="true">IF(ISERROR(INDIRECT(CONCATENATE($E$32,"!C222"))),"",INDIRECT(CONCATENATE($E$32,"!C222")))</f>
        <v/>
      </c>
      <c r="L34" s="2962" t="str">
        <f ca="true">IF(ISERROR(INDIRECT(CONCATENATE($E$32,"!C223"))),"",INDIRECT(CONCATENATE($E$32,"!C223")))</f>
        <v/>
      </c>
      <c r="M34" s="2964" t="str">
        <f ca="true">IF(ISERROR(INDIRECT(CONCATENATE($E$32,"!C224"))),"",INDIRECT(CONCATENATE($E$32,"!C224")))</f>
        <v/>
      </c>
      <c r="N34" s="2960" t="str">
        <f ca="true">IF(ISERROR(INDIRECT(CONCATENATE($E$32,"!D222"))),"",INDIRECT(CONCATENATE($E$32,"!D222")))</f>
        <v/>
      </c>
      <c r="O34" s="2962" t="str">
        <f ca="true">IF(ISERROR(INDIRECT(CONCATENATE($E$32,"!D223"))),"",INDIRECT(CONCATENATE($E$32,"!D223")))</f>
        <v/>
      </c>
      <c r="P34" s="2964" t="str">
        <f ca="true">IF(ISERROR(INDIRECT(CONCATENATE($E$32,"!D224"))),"",INDIRECT(CONCATENATE($E$32,"!D224")))</f>
        <v/>
      </c>
      <c r="Q34" s="2960" t="str">
        <f ca="true">IF(ISERROR(INDIRECT(CONCATENATE($E$32,"!E222"))),"",INDIRECT(CONCATENATE($E$32,"!E222")))</f>
        <v/>
      </c>
      <c r="R34" s="2962" t="str">
        <f ca="true">IF(ISERROR(INDIRECT(CONCATENATE($E$32,"!E223"))),"",INDIRECT(CONCATENATE($E$32,"!E223")))</f>
        <v/>
      </c>
      <c r="S34" s="2964" t="str">
        <f ca="true">IF(ISERROR(INDIRECT(CONCATENATE($E$32,"!E224"))),"",INDIRECT(CONCATENATE($E$32,"!E224")))</f>
        <v/>
      </c>
      <c r="T34" s="2960" t="str">
        <f ca="true">IF(ISERROR(INDIRECT(CONCATENATE($E$32,"!F222"))),"",INDIRECT(CONCATENATE($E$32,"!F222")))</f>
        <v/>
      </c>
      <c r="U34" s="2962" t="str">
        <f ca="true">IF(ISERROR(INDIRECT(CONCATENATE($E$32,"!F223"))),"",INDIRECT(CONCATENATE($E$32,"!F223")))</f>
        <v/>
      </c>
      <c r="V34" s="2964" t="str">
        <f ca="true">IF(ISERROR(INDIRECT(CONCATENATE($E$32,"!F224"))),"",INDIRECT(CONCATENATE($E$32,"!F224")))</f>
        <v/>
      </c>
      <c r="W34" s="2960" t="str">
        <f ca="true">IF(ISERROR(INDIRECT(CONCATENATE($E$32,"!G222"))),"",INDIRECT(CONCATENATE($E$32,"!G222")))</f>
        <v/>
      </c>
      <c r="X34" s="2962" t="str">
        <f ca="true">IF(ISERROR(INDIRECT(CONCATENATE($E$32,"!G223"))),"",INDIRECT(CONCATENATE($E$32,"!G223")))</f>
        <v/>
      </c>
      <c r="Y34" s="2964" t="str">
        <f ca="true">IF(ISERROR(INDIRECT(CONCATENATE($E$32,"!G224"))),"",INDIRECT(CONCATENATE($E$32,"!G224")))</f>
        <v/>
      </c>
      <c r="Z34" s="108"/>
    </row>
    <row r="35" ht="15" x14ac:dyDescent="0.2">
      <c r="B35" s="2979"/>
      <c r="C35" s="2980"/>
      <c r="D35" s="2980"/>
      <c r="E35" s="107"/>
      <c r="F35" s="36"/>
      <c r="G35" s="2942"/>
      <c r="H35" s="2943"/>
      <c r="I35" s="2939"/>
      <c r="J35" s="2992"/>
      <c r="K35" s="2961"/>
      <c r="L35" s="2963"/>
      <c r="M35" s="2965"/>
      <c r="N35" s="2961"/>
      <c r="O35" s="2963"/>
      <c r="P35" s="2965"/>
      <c r="Q35" s="2961"/>
      <c r="R35" s="2963"/>
      <c r="S35" s="2965"/>
      <c r="T35" s="2961"/>
      <c r="U35" s="2963"/>
      <c r="V35" s="2965"/>
      <c r="W35" s="2961"/>
      <c r="X35" s="2963"/>
      <c r="Y35" s="2965"/>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940" t="s">
        <v>6</v>
      </c>
      <c r="H37" s="2941"/>
      <c r="I37" s="2938"/>
      <c r="J37" s="2970" t="str">
        <f ca="true">IF(ISERROR(INDIRECT(CONCATENATE(#REF!,"!A2"))),"",INDIRECT(CONCATENATE(#REF!,"!A210")))</f>
        <v/>
      </c>
      <c r="K37" s="2960" t="str">
        <f ca="true">IF(ISERROR(INDIRECT(CONCATENATE($E$32,"!H222"))),"",INDIRECT(CONCATENATE($E$32,"!H222")))</f>
        <v/>
      </c>
      <c r="L37" s="2962" t="str">
        <f ca="true">IF(ISERROR(INDIRECT(CONCATENATE($E$32,"!H223"))),"",INDIRECT(CONCATENATE($E$32,"!H223")))</f>
        <v/>
      </c>
      <c r="M37" s="2964" t="str">
        <f ca="true">IF(ISERROR(INDIRECT(CONCATENATE($E$32,"!H224"))),"",INDIRECT(CONCATENATE($E$32,"!H224")))</f>
        <v/>
      </c>
      <c r="N37" s="2960" t="str">
        <f ca="true">IF(ISERROR(INDIRECT(CONCATENATE($E$32,"!I222"))),"",INDIRECT(CONCATENATE($E$32,"!I222")))</f>
        <v/>
      </c>
      <c r="O37" s="2962" t="str">
        <f ca="true">IF(ISERROR(INDIRECT(CONCATENATE($E$32,"!I223"))),"",INDIRECT(CONCATENATE($E$32,"!I223")))</f>
        <v/>
      </c>
      <c r="P37" s="2964" t="str">
        <f ca="true">IF(ISERROR(INDIRECT(CONCATENATE($E$32,"!I224"))),"",INDIRECT(CONCATENATE($E$32,"!I224")))</f>
        <v/>
      </c>
      <c r="Q37" s="2960" t="str">
        <f ca="true">IF(ISERROR(INDIRECT(CONCATENATE($E$32,"!J222"))),"",INDIRECT(CONCATENATE($E$32,"!J222")))</f>
        <v/>
      </c>
      <c r="R37" s="2962" t="str">
        <f ca="true">IF(ISERROR(INDIRECT(CONCATENATE($E$32,"!J223"))),"",INDIRECT(CONCATENATE($E$32,"!J223")))</f>
        <v/>
      </c>
      <c r="S37" s="2964" t="str">
        <f ca="true">IF(ISERROR(INDIRECT(CONCATENATE($E$32,"!J224"))),"",INDIRECT(CONCATENATE($E$32,"!J224")))</f>
        <v/>
      </c>
      <c r="T37" s="2960" t="str">
        <f ca="true">IF(ISERROR(INDIRECT(CONCATENATE($E$32,"!K222"))),"",INDIRECT(CONCATENATE($E$32,"!K222")))</f>
        <v/>
      </c>
      <c r="U37" s="2962" t="str">
        <f ca="true">IF(ISERROR(INDIRECT(CONCATENATE($E$32,"!K223"))),"",INDIRECT(CONCATENATE($E$32,"!K223")))</f>
        <v/>
      </c>
      <c r="V37" s="2964" t="str">
        <f ca="true">IF(ISERROR(INDIRECT(CONCATENATE($E$32,"!K224"))),"",INDIRECT(CONCATENATE($E$32,"!K224")))</f>
        <v/>
      </c>
      <c r="W37" s="2960" t="str">
        <f ca="true">IF(ISERROR(INDIRECT(CONCATENATE($E$32,"!L222"))),"",INDIRECT(CONCATENATE($E$32,"!L222")))</f>
        <v/>
      </c>
      <c r="X37" s="2962" t="str">
        <f ca="true">IF(ISERROR(INDIRECT(CONCATENATE($E$32,"!L223"))),"",INDIRECT(CONCATENATE($E$32,"!L223")))</f>
        <v/>
      </c>
      <c r="Y37" s="2964" t="str">
        <f ca="true">IF(ISERROR(INDIRECT(CONCATENATE($E$32,"!L224"))),"",INDIRECT(CONCATENATE($E$32,"!L224")))</f>
        <v/>
      </c>
      <c r="Z37" s="108"/>
    </row>
    <row r="38" x14ac:dyDescent="0.2">
      <c r="F38" s="36"/>
      <c r="G38" s="2942"/>
      <c r="H38" s="2943"/>
      <c r="I38" s="2939"/>
      <c r="J38" s="2971"/>
      <c r="K38" s="2961"/>
      <c r="L38" s="2963"/>
      <c r="M38" s="2965"/>
      <c r="N38" s="2961"/>
      <c r="O38" s="2963"/>
      <c r="P38" s="2965"/>
      <c r="Q38" s="2961"/>
      <c r="R38" s="2963"/>
      <c r="S38" s="2965"/>
      <c r="T38" s="2961"/>
      <c r="U38" s="2963"/>
      <c r="V38" s="2965"/>
      <c r="W38" s="2961"/>
      <c r="X38" s="2963"/>
      <c r="Y38" s="2965"/>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940" t="s">
        <v>7</v>
      </c>
      <c r="H40" s="2941"/>
      <c r="I40" s="2938"/>
      <c r="J40" s="2970" t="str">
        <f ca="true">IF(ISERROR(INDIRECT(CONCATENATE(#REF!,"!A2"))),"",INDIRECT(CONCATENATE(#REF!,"!A210")))</f>
        <v/>
      </c>
      <c r="K40" s="2960" t="str">
        <f ca="true">IF(ISERROR(INDIRECT(CONCATENATE($E$32,"!M222"))),"",INDIRECT(CONCATENATE($E$32,"!M222")))</f>
        <v/>
      </c>
      <c r="L40" s="2962" t="str">
        <f ca="true">IF(ISERROR(INDIRECT(CONCATENATE($E$32,"!M223"))),"",INDIRECT(CONCATENATE($E$32,"!M223")))</f>
        <v/>
      </c>
      <c r="M40" s="2964" t="str">
        <f ca="true">IF(ISERROR(INDIRECT(CONCATENATE($E$32,"!M224"))),"",INDIRECT(CONCATENATE($E$32,"!M224")))</f>
        <v/>
      </c>
      <c r="N40" s="2960" t="str">
        <f ca="true">IF(ISERROR(INDIRECT(CONCATENATE($E$32,"!N222"))),"",INDIRECT(CONCATENATE($E$32,"!N222")))</f>
        <v/>
      </c>
      <c r="O40" s="2962" t="str">
        <f ca="true">IF(ISERROR(INDIRECT(CONCATENATE($E$32,"!N223"))),"",INDIRECT(CONCATENATE($E$32,"!N223")))</f>
        <v/>
      </c>
      <c r="P40" s="2964" t="str">
        <f ca="true">IF(ISERROR(INDIRECT(CONCATENATE($E$32,"!N224"))),"",INDIRECT(CONCATENATE($E$32,"!N224")))</f>
        <v/>
      </c>
      <c r="Q40" s="2960" t="str">
        <f ca="true">IF(ISERROR(INDIRECT(CONCATENATE($E$32,"!O222"))),"",INDIRECT(CONCATENATE($E$32,"!O222")))</f>
        <v/>
      </c>
      <c r="R40" s="2962" t="str">
        <f ca="true">IF(ISERROR(INDIRECT(CONCATENATE($E$32,"!O223"))),"",INDIRECT(CONCATENATE($E$32,"!O223")))</f>
        <v/>
      </c>
      <c r="S40" s="2964" t="str">
        <f ca="true">IF(ISERROR(INDIRECT(CONCATENATE($E$32,"!O224"))),"",INDIRECT(CONCATENATE($E$32,"!O224")))</f>
        <v/>
      </c>
      <c r="T40" s="2960" t="str">
        <f ca="true">IF(ISERROR(INDIRECT(CONCATENATE($E$32,"!P222"))),"",INDIRECT(CONCATENATE($E$32,"!P222")))</f>
        <v/>
      </c>
      <c r="U40" s="2962" t="str">
        <f ca="true">IF(ISERROR(INDIRECT(CONCATENATE($E$32,"!P223"))),"",INDIRECT(CONCATENATE($E$32,"!P223")))</f>
        <v/>
      </c>
      <c r="V40" s="2964" t="str">
        <f ca="true">IF(ISERROR(INDIRECT(CONCATENATE($E$32,"!P224"))),"",INDIRECT(CONCATENATE($E$32,"!P224")))</f>
        <v/>
      </c>
      <c r="W40" s="2960" t="str">
        <f ca="true">IF(ISERROR(INDIRECT(CONCATENATE($E$32,"!Q222"))),"",INDIRECT(CONCATENATE($E$32,"!Q222")))</f>
        <v/>
      </c>
      <c r="X40" s="2962" t="str">
        <f ca="true">IF(ISERROR(INDIRECT(CONCATENATE($E$32,"!Q223"))),"",INDIRECT(CONCATENATE($E$32,"!Q223")))</f>
        <v/>
      </c>
      <c r="Y40" s="2964" t="str">
        <f ca="true">IF(ISERROR(INDIRECT(CONCATENATE($E$32,"!Q224"))),"",INDIRECT(CONCATENATE($E$32,"!Q224")))</f>
        <v/>
      </c>
      <c r="Z40" s="108"/>
    </row>
    <row r="41" x14ac:dyDescent="0.2">
      <c r="F41" s="36"/>
      <c r="G41" s="2942"/>
      <c r="H41" s="2943"/>
      <c r="I41" s="2939"/>
      <c r="J41" s="2971"/>
      <c r="K41" s="2961"/>
      <c r="L41" s="2963"/>
      <c r="M41" s="2965"/>
      <c r="N41" s="2961"/>
      <c r="O41" s="2963"/>
      <c r="P41" s="2965"/>
      <c r="Q41" s="2961"/>
      <c r="R41" s="2963"/>
      <c r="S41" s="2965"/>
      <c r="T41" s="2961"/>
      <c r="U41" s="2963"/>
      <c r="V41" s="2965"/>
      <c r="W41" s="2961"/>
      <c r="X41" s="2963"/>
      <c r="Y41" s="2965"/>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138</v>
      </c>
    </row>
    <row r="89" hidden="true" x14ac:dyDescent="0.2">
      <c r="B89" s="4"/>
    </row>
    <row r="90" hidden="true" x14ac:dyDescent="0.2">
      <c r="B90" s="4"/>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CF3D3-BF66-452E-9182-C28F410D340B}">
  <sheetPr codeName="Feuil7"/>
  <dimension ref="A1:BQ1200"/>
  <sheetViews>
    <sheetView showGridLines="false" workbookViewId="0"/>
  </sheetViews>
  <sheetFormatPr defaultColWidth="9.140625" defaultRowHeight="15" customHeight="true" x14ac:dyDescent="0.2"/>
  <cols>
    <col min="1" max="1" width="31.5703125" style="761" customWidth="true"/>
    <col min="2" max="2" width="41.5703125" style="761" customWidth="true"/>
    <col min="3" max="17" width="10.7109375" style="761" customWidth="true"/>
    <col min="18" max="51" width="12.5703125" style="235" customWidth="true"/>
    <col min="52" max="52" width="12.5703125" style="761" customWidth="true"/>
    <col min="53" max="53" width="31.5703125" style="841" customWidth="true"/>
    <col min="54" max="54" width="41.5703125" style="268" customWidth="true"/>
    <col min="55" max="69" width="9.140625" style="841"/>
    <col min="70" max="16384" width="9.140625" style="761"/>
  </cols>
  <sheetData>
    <row r="1" s="111" customFormat="true" ht="18" customHeight="true" x14ac:dyDescent="0.2">
      <c r="R1" s="235"/>
      <c r="S1" s="235"/>
      <c r="T1" s="235"/>
      <c r="U1" s="235"/>
      <c r="V1" s="235"/>
      <c r="W1" s="235"/>
      <c r="X1" s="235"/>
      <c r="Y1" s="235"/>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BB1" s="134"/>
    </row>
    <row r="2" s="111" customFormat="true" ht="22.5" customHeight="true" x14ac:dyDescent="0.35">
      <c r="A2" s="255" t="str">
        <f>A1026</f>
        <v>Congo</v>
      </c>
      <c r="B2" s="256"/>
      <c r="R2" s="235"/>
      <c r="S2" s="235"/>
      <c r="T2" s="235"/>
      <c r="U2" s="235"/>
      <c r="V2" s="235"/>
      <c r="W2" s="235"/>
      <c r="X2" s="235"/>
      <c r="Y2" s="235"/>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BB2" s="134"/>
    </row>
    <row r="3" s="111" customFormat="true" ht="22.5" customHeight="true" x14ac:dyDescent="0.35">
      <c r="A3" s="138" t="str">
        <f>A1034</f>
        <v>2003</v>
      </c>
      <c r="B3" s="258"/>
      <c r="R3" s="235"/>
      <c r="S3" s="235"/>
      <c r="T3" s="235"/>
      <c r="U3" s="235"/>
      <c r="V3" s="235"/>
      <c r="W3" s="235"/>
      <c r="X3" s="235"/>
      <c r="Y3" s="235"/>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BB3" s="134"/>
    </row>
    <row r="4" s="111" customFormat="true" ht="22.5" customHeight="true" x14ac:dyDescent="0.35">
      <c r="A4" s="257" t="s">
        <v>96</v>
      </c>
      <c r="B4" s="258"/>
      <c r="R4" s="235"/>
      <c r="S4" s="235"/>
      <c r="T4" s="235"/>
      <c r="U4" s="235"/>
      <c r="V4" s="235"/>
      <c r="W4" s="235"/>
      <c r="X4" s="235"/>
      <c r="Y4" s="235"/>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BB4" s="134"/>
    </row>
    <row r="5" s="111" customFormat="true" ht="20.1" customHeight="true" x14ac:dyDescent="0.35">
      <c r="A5" s="257" t="s">
        <v>97</v>
      </c>
      <c r="B5" s="258"/>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BB5" s="134"/>
    </row>
    <row r="6" s="111" customFormat="true" ht="15" customHeight="true" x14ac:dyDescent="0.2">
      <c r="A6" s="259" t="s">
        <v>98</v>
      </c>
      <c r="B6" s="260"/>
      <c r="R6" s="235"/>
      <c r="S6" s="235"/>
      <c r="T6" s="235"/>
      <c r="U6" s="235"/>
      <c r="V6" s="235"/>
      <c r="W6" s="235"/>
      <c r="X6" s="235"/>
      <c r="Y6" s="235"/>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BB6" s="134"/>
    </row>
    <row r="7" s="111" customFormat="true" ht="15" customHeight="true" x14ac:dyDescent="0.2">
      <c r="A7" s="261" t="s">
        <v>40</v>
      </c>
      <c r="B7" s="262"/>
      <c r="R7" s="235"/>
      <c r="S7" s="235"/>
      <c r="T7" s="235"/>
      <c r="U7" s="235"/>
      <c r="V7" s="235"/>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BB7" s="134"/>
    </row>
    <row r="8" s="111" customFormat="true" ht="15" customHeight="true" x14ac:dyDescent="0.2">
      <c r="A8" s="261" t="s">
        <v>39</v>
      </c>
      <c r="B8" s="262"/>
      <c r="R8" s="235"/>
      <c r="S8" s="235"/>
      <c r="T8" s="235"/>
      <c r="U8" s="235"/>
      <c r="V8" s="235"/>
      <c r="W8" s="235"/>
      <c r="X8" s="235"/>
      <c r="Y8" s="235"/>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BB8" s="134"/>
    </row>
    <row r="9" s="111" customFormat="true" ht="15" customHeight="true" x14ac:dyDescent="0.2">
      <c r="A9" s="261" t="s">
        <v>136</v>
      </c>
      <c r="B9" s="263" t="str">
        <f>A1025</f>
        <v>WHS03</v>
      </c>
      <c r="R9" s="235"/>
      <c r="S9" s="235"/>
      <c r="T9" s="235"/>
      <c r="U9" s="235"/>
      <c r="V9" s="235"/>
      <c r="W9" s="235"/>
      <c r="X9" s="235"/>
      <c r="Y9" s="235"/>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BB9" s="134"/>
    </row>
    <row r="10" s="111" customFormat="true" ht="15" customHeight="true" x14ac:dyDescent="0.2">
      <c r="A10" s="1073" t="str">
        <f>B1028</f>
        <v/>
      </c>
      <c r="B10" s="1074"/>
      <c r="R10" s="235"/>
      <c r="S10" s="235"/>
      <c r="T10" s="235"/>
      <c r="U10" s="235"/>
      <c r="V10" s="235"/>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BB10" s="134"/>
    </row>
    <row r="11" s="111" customFormat="true" ht="15" customHeight="true" x14ac:dyDescent="0.2">
      <c r="A11" s="1073" t="str">
        <f>B1027</f>
        <v/>
      </c>
      <c r="B11" s="1075"/>
      <c r="R11" s="235"/>
      <c r="S11" s="235"/>
      <c r="T11" s="235"/>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BB11" s="134"/>
    </row>
    <row r="12" s="111" customFormat="true" ht="18" customHeight="true" x14ac:dyDescent="0.2">
      <c r="A12" s="1076"/>
      <c r="B12" s="1074"/>
      <c r="R12" s="235"/>
      <c r="S12" s="23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BB12" s="134"/>
    </row>
    <row r="13" s="111" customFormat="true" ht="18" customHeight="true" x14ac:dyDescent="0.2">
      <c r="A13" s="1077"/>
      <c r="B13" s="1078"/>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BB13" s="134"/>
    </row>
    <row r="14" s="135" customFormat="true" ht="15" customHeight="true" x14ac:dyDescent="0.2">
      <c r="A14" s="115" t="s">
        <v>96</v>
      </c>
      <c r="B14" s="232"/>
      <c r="C14" s="3010" t="s">
        <v>115</v>
      </c>
      <c r="D14" s="3011"/>
      <c r="E14" s="3011"/>
      <c r="F14" s="3011"/>
      <c r="G14" s="3012"/>
      <c r="H14" s="3013" t="s">
        <v>38</v>
      </c>
      <c r="I14" s="3014"/>
      <c r="J14" s="3014"/>
      <c r="K14" s="3014"/>
      <c r="L14" s="3015"/>
      <c r="M14" s="2993" t="s">
        <v>37</v>
      </c>
      <c r="N14" s="2994"/>
      <c r="O14" s="2994"/>
      <c r="P14" s="2994"/>
      <c r="Q14" s="2995"/>
      <c r="R14" s="450"/>
      <c r="S14" s="450"/>
      <c r="T14" s="450"/>
      <c r="U14" s="450"/>
      <c r="V14" s="450"/>
      <c r="W14" s="450"/>
      <c r="X14" s="450"/>
      <c r="Y14" s="450"/>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BA14" s="241" t="s">
        <v>131</v>
      </c>
      <c r="BB14" s="115" t="s">
        <v>96</v>
      </c>
      <c r="BC14" s="3107" t="s">
        <v>115</v>
      </c>
      <c r="BD14" s="3108"/>
      <c r="BE14" s="3108"/>
      <c r="BF14" s="3108"/>
      <c r="BG14" s="3109"/>
      <c r="BH14" s="3110" t="s">
        <v>38</v>
      </c>
      <c r="BI14" s="3108"/>
      <c r="BJ14" s="3108"/>
      <c r="BK14" s="3108"/>
      <c r="BL14" s="3109"/>
      <c r="BM14" s="3110" t="s">
        <v>37</v>
      </c>
      <c r="BN14" s="3108"/>
      <c r="BO14" s="3108"/>
      <c r="BP14" s="3108"/>
      <c r="BQ14" s="3111"/>
    </row>
    <row r="15" s="135" customFormat="true" ht="12.75" x14ac:dyDescent="0.2">
      <c r="A15" s="201" t="s">
        <v>87</v>
      </c>
      <c r="B15" s="276"/>
      <c r="C15" s="401" t="s">
        <v>0</v>
      </c>
      <c r="D15" s="402" t="s">
        <v>1</v>
      </c>
      <c r="E15" s="402" t="s">
        <v>2</v>
      </c>
      <c r="F15" s="402" t="s">
        <v>3</v>
      </c>
      <c r="G15" s="403" t="s">
        <v>4</v>
      </c>
      <c r="H15" s="1183" t="s">
        <v>0</v>
      </c>
      <c r="I15" s="1125" t="s">
        <v>1</v>
      </c>
      <c r="J15" s="1125" t="s">
        <v>2</v>
      </c>
      <c r="K15" s="1125" t="s">
        <v>3</v>
      </c>
      <c r="L15" s="1126" t="s">
        <v>4</v>
      </c>
      <c r="M15" s="1171" t="s">
        <v>0</v>
      </c>
      <c r="N15" s="1125" t="s">
        <v>1</v>
      </c>
      <c r="O15" s="1125" t="s">
        <v>2</v>
      </c>
      <c r="P15" s="1125" t="s">
        <v>3</v>
      </c>
      <c r="Q15" s="1127" t="s">
        <v>4</v>
      </c>
      <c r="R15" s="450"/>
      <c r="S15" s="450"/>
      <c r="T15" s="450"/>
      <c r="U15" s="450"/>
      <c r="V15" s="450"/>
      <c r="W15" s="450"/>
      <c r="X15" s="450"/>
      <c r="Y15" s="450"/>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row>
    <row r="16" s="135" customFormat="true" ht="15" customHeight="true" x14ac:dyDescent="0.2">
      <c r="A16" s="2996" t="s">
        <v>13</v>
      </c>
      <c r="B16" s="1402" t="s">
        <v>14</v>
      </c>
      <c r="C16" s="1230">
        <v>56.074712518570138</v>
      </c>
      <c r="D16" s="1231">
        <v>59.770274286020296</v>
      </c>
      <c r="E16" s="1231">
        <v>61.016897013334535</v>
      </c>
      <c r="F16" s="1231">
        <v>72.901941184263748</v>
      </c>
      <c r="G16" s="1232">
        <v>70.476722151399798</v>
      </c>
      <c r="H16" s="1233">
        <v>56.82255812995389</v>
      </c>
      <c r="I16" s="1231">
        <v>58.753335179356583</v>
      </c>
      <c r="J16" s="1231">
        <v>62.059155603153314</v>
      </c>
      <c r="K16" s="1231">
        <v>68.519034313348229</v>
      </c>
      <c r="L16" s="1234">
        <v>89.787255829264652</v>
      </c>
      <c r="M16" s="1235">
        <v>41.436117161422402</v>
      </c>
      <c r="N16" s="1231">
        <v>28.395112576165975</v>
      </c>
      <c r="O16" s="1231">
        <v>30.416794542146224</v>
      </c>
      <c r="P16" s="1231">
        <v>22.968265551041821</v>
      </c>
      <c r="Q16" s="2733">
        <v>54.172381922279435</v>
      </c>
      <c r="R16" s="450"/>
      <c r="S16" s="450"/>
      <c r="T16" s="450"/>
      <c r="U16" s="450"/>
      <c r="V16" s="450"/>
      <c r="W16" s="450"/>
      <c r="X16" s="450"/>
      <c r="Y16" s="450"/>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BA16" s="3112" t="s">
        <v>13</v>
      </c>
      <c r="BB16" s="161" t="s">
        <v>14</v>
      </c>
      <c r="BC16" s="1479" t="s">
        <v>35</v>
      </c>
      <c r="BD16" s="1498" t="s">
        <v>35</v>
      </c>
      <c r="BE16" s="1498" t="s">
        <v>35</v>
      </c>
      <c r="BF16" s="1498" t="s">
        <v>35</v>
      </c>
      <c r="BG16" s="1518" t="s">
        <v>35</v>
      </c>
      <c r="BH16" s="1538" t="s">
        <v>35</v>
      </c>
      <c r="BI16" s="1498" t="s">
        <v>35</v>
      </c>
      <c r="BJ16" s="1498" t="s">
        <v>35</v>
      </c>
      <c r="BK16" s="1498" t="s">
        <v>35</v>
      </c>
      <c r="BL16" s="1518" t="s">
        <v>35</v>
      </c>
      <c r="BM16" s="1538" t="s">
        <v>35</v>
      </c>
      <c r="BN16" s="1498" t="s">
        <v>35</v>
      </c>
      <c r="BO16" s="1498" t="s">
        <v>35</v>
      </c>
      <c r="BP16" s="1498" t="s">
        <v>35</v>
      </c>
      <c r="BQ16" s="1518" t="s">
        <v>35</v>
      </c>
    </row>
    <row r="17" s="135" customFormat="true" ht="15" customHeight="true" x14ac:dyDescent="0.2">
      <c r="A17" s="2997"/>
      <c r="B17" s="1403" t="s">
        <v>51</v>
      </c>
      <c r="C17" s="1236">
        <v>43.925287481429862</v>
      </c>
      <c r="D17" s="1237">
        <v>40.229725713979704</v>
      </c>
      <c r="E17" s="1237">
        <v>38.983102986665465</v>
      </c>
      <c r="F17" s="1237">
        <v>27.098058815736248</v>
      </c>
      <c r="G17" s="1238">
        <v>29.523277848600209</v>
      </c>
      <c r="H17" s="1239">
        <v>43.177441870046103</v>
      </c>
      <c r="I17" s="1237">
        <v>41.246664820643424</v>
      </c>
      <c r="J17" s="1237">
        <v>37.940844396846686</v>
      </c>
      <c r="K17" s="1237">
        <v>31.480965686651775</v>
      </c>
      <c r="L17" s="1240">
        <v>10.212744170735359</v>
      </c>
      <c r="M17" s="1241">
        <v>58.563882838577598</v>
      </c>
      <c r="N17" s="1237">
        <v>71.604887423834029</v>
      </c>
      <c r="O17" s="1237">
        <v>69.583205457853765</v>
      </c>
      <c r="P17" s="1237">
        <v>77.031734448958176</v>
      </c>
      <c r="Q17" s="2734">
        <v>45.827618077720572</v>
      </c>
      <c r="R17" s="450"/>
      <c r="S17" s="450"/>
      <c r="T17" s="450"/>
      <c r="U17" s="450"/>
      <c r="V17" s="450"/>
      <c r="W17" s="450"/>
      <c r="X17" s="450"/>
      <c r="Y17" s="450"/>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BA17" s="3113"/>
      <c r="BB17" s="162" t="s">
        <v>51</v>
      </c>
      <c r="BC17" s="1480" t="s">
        <v>35</v>
      </c>
      <c r="BD17" s="1499" t="s">
        <v>35</v>
      </c>
      <c r="BE17" s="1499" t="s">
        <v>35</v>
      </c>
      <c r="BF17" s="1499" t="s">
        <v>35</v>
      </c>
      <c r="BG17" s="1519" t="s">
        <v>35</v>
      </c>
      <c r="BH17" s="1539" t="s">
        <v>35</v>
      </c>
      <c r="BI17" s="1499" t="s">
        <v>35</v>
      </c>
      <c r="BJ17" s="1499" t="s">
        <v>35</v>
      </c>
      <c r="BK17" s="1499" t="s">
        <v>35</v>
      </c>
      <c r="BL17" s="1519" t="s">
        <v>35</v>
      </c>
      <c r="BM17" s="1539" t="s">
        <v>35</v>
      </c>
      <c r="BN17" s="1499" t="s">
        <v>35</v>
      </c>
      <c r="BO17" s="1499" t="s">
        <v>35</v>
      </c>
      <c r="BP17" s="1499" t="s">
        <v>35</v>
      </c>
      <c r="BQ17" s="1519" t="s">
        <v>35</v>
      </c>
    </row>
    <row r="18" s="135" customFormat="true" ht="15" customHeight="true" x14ac:dyDescent="0.2">
      <c r="A18" s="2997" t="s">
        <v>60</v>
      </c>
      <c r="B18" s="1403" t="s">
        <v>15</v>
      </c>
      <c r="C18" s="1243">
        <f>C16*C23/100</f>
        <v>51.563513588079537</v>
      </c>
      <c r="D18" s="1244">
        <f>D16*D23/100</f>
        <v>56.93039659041149</v>
      </c>
      <c r="E18" s="1244">
        <f t="shared" ref="E18:Q18" si="0">E16*E23/100</f>
        <v>55.316186364461267</v>
      </c>
      <c r="F18" s="1244">
        <f t="shared" si="0"/>
        <v>57.531425823556816</v>
      </c>
      <c r="G18" s="1245">
        <f t="shared" si="0"/>
        <v>47.650192893760646</v>
      </c>
      <c r="H18" s="1246">
        <f t="shared" si="0"/>
        <v>52.554750287614887</v>
      </c>
      <c r="I18" s="1244">
        <f t="shared" si="0"/>
        <v>55.37274286364709</v>
      </c>
      <c r="J18" s="1244">
        <f t="shared" si="0"/>
        <v>56.674863784459745</v>
      </c>
      <c r="K18" s="1244">
        <f t="shared" si="0"/>
        <v>58.841931221719769</v>
      </c>
      <c r="L18" s="1247">
        <f t="shared" si="0"/>
        <v>63.076226999971759</v>
      </c>
      <c r="M18" s="1243">
        <f t="shared" si="0"/>
        <v>27.458041513237681</v>
      </c>
      <c r="N18" s="1244">
        <f t="shared" si="0"/>
        <v>15.589598885308494</v>
      </c>
      <c r="O18" s="1244">
        <f t="shared" si="0"/>
        <v>17.439019614338022</v>
      </c>
      <c r="P18" s="1244">
        <f t="shared" si="0"/>
        <v>18.906758514405062</v>
      </c>
      <c r="Q18" s="1247">
        <f t="shared" si="0"/>
        <v>32.229644343435346</v>
      </c>
      <c r="R18" s="450"/>
      <c r="S18" s="450"/>
      <c r="T18" s="450"/>
      <c r="U18" s="450"/>
      <c r="V18" s="450"/>
      <c r="W18" s="450"/>
      <c r="X18" s="450"/>
      <c r="Y18" s="450"/>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BA18" s="3113" t="s">
        <v>60</v>
      </c>
      <c r="BB18" s="162" t="s">
        <v>15</v>
      </c>
      <c r="BC18" s="1480" t="s">
        <v>35</v>
      </c>
      <c r="BD18" s="1499" t="s">
        <v>35</v>
      </c>
      <c r="BE18" s="1499" t="s">
        <v>35</v>
      </c>
      <c r="BF18" s="1499" t="s">
        <v>35</v>
      </c>
      <c r="BG18" s="1519" t="s">
        <v>35</v>
      </c>
      <c r="BH18" s="1539" t="s">
        <v>35</v>
      </c>
      <c r="BI18" s="1499" t="s">
        <v>35</v>
      </c>
      <c r="BJ18" s="1499" t="s">
        <v>35</v>
      </c>
      <c r="BK18" s="1499" t="s">
        <v>35</v>
      </c>
      <c r="BL18" s="1519" t="s">
        <v>35</v>
      </c>
      <c r="BM18" s="1539" t="s">
        <v>35</v>
      </c>
      <c r="BN18" s="1499" t="s">
        <v>35</v>
      </c>
      <c r="BO18" s="1499" t="s">
        <v>35</v>
      </c>
      <c r="BP18" s="1499" t="s">
        <v>35</v>
      </c>
      <c r="BQ18" s="1519" t="s">
        <v>35</v>
      </c>
    </row>
    <row r="19" s="135" customFormat="true" ht="15" customHeight="true" x14ac:dyDescent="0.2">
      <c r="A19" s="2997"/>
      <c r="B19" s="1403" t="s">
        <v>16</v>
      </c>
      <c r="C19" s="1243">
        <f>C16*C22/100</f>
        <v>4.5111989304905924</v>
      </c>
      <c r="D19" s="1244">
        <f>D16*D22/100</f>
        <v>2.8398776956088083</v>
      </c>
      <c r="E19" s="1244">
        <f t="shared" ref="E19:Q19" si="1">E16*E22/100</f>
        <v>5.7007106488732733</v>
      </c>
      <c r="F19" s="1244">
        <f t="shared" si="1"/>
        <v>15.370515360706928</v>
      </c>
      <c r="G19" s="1245">
        <f t="shared" si="1"/>
        <v>22.826529257639145</v>
      </c>
      <c r="H19" s="1246">
        <f t="shared" si="1"/>
        <v>4.2678078423389927</v>
      </c>
      <c r="I19" s="1244">
        <f t="shared" si="1"/>
        <v>3.3805923157094906</v>
      </c>
      <c r="J19" s="1244">
        <f t="shared" si="1"/>
        <v>5.3842918186935673</v>
      </c>
      <c r="K19" s="1244">
        <f t="shared" si="1"/>
        <v>9.6771030916284513</v>
      </c>
      <c r="L19" s="1247">
        <f t="shared" si="1"/>
        <v>26.711028829292903</v>
      </c>
      <c r="M19" s="1243">
        <f t="shared" si="1"/>
        <v>13.978075648184722</v>
      </c>
      <c r="N19" s="1244">
        <f t="shared" si="1"/>
        <v>12.805513690857481</v>
      </c>
      <c r="O19" s="1244">
        <f t="shared" si="1"/>
        <v>12.9777749278082</v>
      </c>
      <c r="P19" s="1244">
        <f t="shared" si="1"/>
        <v>4.0615070366367583</v>
      </c>
      <c r="Q19" s="1247">
        <f t="shared" si="1"/>
        <v>21.942737578844088</v>
      </c>
      <c r="R19" s="450"/>
      <c r="S19" s="450"/>
      <c r="T19" s="450"/>
      <c r="U19" s="450"/>
      <c r="V19" s="450"/>
      <c r="W19" s="450"/>
      <c r="X19" s="450"/>
      <c r="Y19" s="450"/>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BA19" s="3113"/>
      <c r="BB19" s="162" t="s">
        <v>16</v>
      </c>
      <c r="BC19" s="1480" t="s">
        <v>35</v>
      </c>
      <c r="BD19" s="1499" t="s">
        <v>35</v>
      </c>
      <c r="BE19" s="1499" t="s">
        <v>35</v>
      </c>
      <c r="BF19" s="1499" t="s">
        <v>35</v>
      </c>
      <c r="BG19" s="1519" t="s">
        <v>35</v>
      </c>
      <c r="BH19" s="1539" t="s">
        <v>35</v>
      </c>
      <c r="BI19" s="1499" t="s">
        <v>35</v>
      </c>
      <c r="BJ19" s="1499" t="s">
        <v>35</v>
      </c>
      <c r="BK19" s="1499" t="s">
        <v>35</v>
      </c>
      <c r="BL19" s="1519" t="s">
        <v>35</v>
      </c>
      <c r="BM19" s="1539" t="s">
        <v>35</v>
      </c>
      <c r="BN19" s="1499" t="s">
        <v>35</v>
      </c>
      <c r="BO19" s="1499" t="s">
        <v>35</v>
      </c>
      <c r="BP19" s="1499" t="s">
        <v>35</v>
      </c>
      <c r="BQ19" s="1519" t="s">
        <v>35</v>
      </c>
    </row>
    <row r="20" s="135" customFormat="true" ht="15" customHeight="true" x14ac:dyDescent="0.2">
      <c r="A20" s="2997"/>
      <c r="B20" s="1403" t="s">
        <v>22</v>
      </c>
      <c r="C20" s="1243">
        <f>100-C18-C19-C21</f>
        <v>43.882630760746693</v>
      </c>
      <c r="D20" s="1244">
        <f>100-D18-D19-D21</f>
        <v>40.229725713979704</v>
      </c>
      <c r="E20" s="1244">
        <f t="shared" ref="E20:Q20" si="2">100-E18-E19-E21</f>
        <v>38.983102986665457</v>
      </c>
      <c r="F20" s="1244">
        <f t="shared" si="2"/>
        <v>27.098058815736255</v>
      </c>
      <c r="G20" s="1245">
        <f t="shared" si="2"/>
        <v>29.469520018733775</v>
      </c>
      <c r="H20" s="1246">
        <f t="shared" si="2"/>
        <v>43.129514107405967</v>
      </c>
      <c r="I20" s="1244">
        <f t="shared" si="2"/>
        <v>41.246664820643417</v>
      </c>
      <c r="J20" s="1244">
        <f t="shared" si="2"/>
        <v>37.940844396846686</v>
      </c>
      <c r="K20" s="1244">
        <f t="shared" si="2"/>
        <v>31.480965686651778</v>
      </c>
      <c r="L20" s="1247">
        <f t="shared" si="2"/>
        <v>10.212744170735338</v>
      </c>
      <c r="M20" s="1243">
        <f t="shared" si="2"/>
        <v>58.563882838577605</v>
      </c>
      <c r="N20" s="1244">
        <f t="shared" si="2"/>
        <v>71.604887423834029</v>
      </c>
      <c r="O20" s="1244">
        <f t="shared" si="2"/>
        <v>69.583205457853779</v>
      </c>
      <c r="P20" s="1244">
        <f t="shared" si="2"/>
        <v>76.699265930075612</v>
      </c>
      <c r="Q20" s="1247">
        <f t="shared" si="2"/>
        <v>45.659022849831594</v>
      </c>
      <c r="R20" s="450"/>
      <c r="S20" s="450"/>
      <c r="T20" s="450"/>
      <c r="U20" s="450"/>
      <c r="V20" s="450"/>
      <c r="W20" s="450"/>
      <c r="X20" s="450"/>
      <c r="Y20" s="450"/>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BA20" s="3113"/>
      <c r="BB20" s="162" t="s">
        <v>22</v>
      </c>
      <c r="BC20" s="1480" t="s">
        <v>35</v>
      </c>
      <c r="BD20" s="1499" t="s">
        <v>35</v>
      </c>
      <c r="BE20" s="1499" t="s">
        <v>35</v>
      </c>
      <c r="BF20" s="1499" t="s">
        <v>35</v>
      </c>
      <c r="BG20" s="1519" t="s">
        <v>35</v>
      </c>
      <c r="BH20" s="1539" t="s">
        <v>35</v>
      </c>
      <c r="BI20" s="1499" t="s">
        <v>35</v>
      </c>
      <c r="BJ20" s="1499" t="s">
        <v>35</v>
      </c>
      <c r="BK20" s="1499" t="s">
        <v>35</v>
      </c>
      <c r="BL20" s="1519" t="s">
        <v>35</v>
      </c>
      <c r="BM20" s="1539" t="s">
        <v>35</v>
      </c>
      <c r="BN20" s="1499" t="s">
        <v>35</v>
      </c>
      <c r="BO20" s="1499" t="s">
        <v>35</v>
      </c>
      <c r="BP20" s="1499" t="s">
        <v>35</v>
      </c>
      <c r="BQ20" s="1519" t="s">
        <v>35</v>
      </c>
    </row>
    <row r="21" s="135" customFormat="true" ht="15" customHeight="true" x14ac:dyDescent="0.2">
      <c r="A21" s="2997"/>
      <c r="B21" s="1403" t="s">
        <v>17</v>
      </c>
      <c r="C21" s="1236">
        <v>4.2656720683178717E-2</v>
      </c>
      <c r="D21" s="1237">
        <v>0</v>
      </c>
      <c r="E21" s="1237">
        <v>0</v>
      </c>
      <c r="F21" s="1237">
        <v>0</v>
      </c>
      <c r="G21" s="1238">
        <v>5.3757829866434098E-2</v>
      </c>
      <c r="H21" s="1239">
        <v>4.7927762640153762E-2</v>
      </c>
      <c r="I21" s="1237">
        <v>0</v>
      </c>
      <c r="J21" s="1237">
        <v>0</v>
      </c>
      <c r="K21" s="1237">
        <v>0</v>
      </c>
      <c r="L21" s="1240">
        <v>0</v>
      </c>
      <c r="M21" s="1241">
        <v>0</v>
      </c>
      <c r="N21" s="1237">
        <v>0</v>
      </c>
      <c r="O21" s="1237">
        <v>0</v>
      </c>
      <c r="P21" s="1237">
        <v>0.33246851888257428</v>
      </c>
      <c r="Q21" s="2734">
        <v>0.16859522788896236</v>
      </c>
      <c r="R21" s="450"/>
      <c r="S21" s="450"/>
      <c r="T21" s="450"/>
      <c r="U21" s="450"/>
      <c r="V21" s="450"/>
      <c r="W21" s="450"/>
      <c r="X21" s="450"/>
      <c r="Y21" s="450"/>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BA21" s="3113"/>
      <c r="BB21" s="162" t="s">
        <v>17</v>
      </c>
      <c r="BC21" s="1480" t="s">
        <v>35</v>
      </c>
      <c r="BD21" s="1499" t="s">
        <v>35</v>
      </c>
      <c r="BE21" s="1499" t="s">
        <v>35</v>
      </c>
      <c r="BF21" s="1499" t="s">
        <v>35</v>
      </c>
      <c r="BG21" s="1519" t="s">
        <v>35</v>
      </c>
      <c r="BH21" s="1539" t="s">
        <v>35</v>
      </c>
      <c r="BI21" s="1499" t="s">
        <v>35</v>
      </c>
      <c r="BJ21" s="1499" t="s">
        <v>35</v>
      </c>
      <c r="BK21" s="1499" t="s">
        <v>35</v>
      </c>
      <c r="BL21" s="1519" t="s">
        <v>35</v>
      </c>
      <c r="BM21" s="1539" t="s">
        <v>35</v>
      </c>
      <c r="BN21" s="1499" t="s">
        <v>35</v>
      </c>
      <c r="BO21" s="1499" t="s">
        <v>35</v>
      </c>
      <c r="BP21" s="1499" t="s">
        <v>35</v>
      </c>
      <c r="BQ21" s="1519" t="s">
        <v>35</v>
      </c>
    </row>
    <row r="22" s="135" customFormat="true" ht="15" customHeight="true" x14ac:dyDescent="0.2">
      <c r="A22" s="2997" t="s">
        <v>54</v>
      </c>
      <c r="B22" s="1403" t="s">
        <v>49</v>
      </c>
      <c r="C22" s="1236">
        <v>8.0449791499093806</v>
      </c>
      <c r="D22" s="1237">
        <v>4.7513211701506766</v>
      </c>
      <c r="E22" s="1237">
        <v>9.3428393246995984</v>
      </c>
      <c r="F22" s="1237">
        <v>21.083821789953561</v>
      </c>
      <c r="G22" s="1238">
        <v>32.388749874891516</v>
      </c>
      <c r="H22" s="1239">
        <v>7.5107633003400922</v>
      </c>
      <c r="I22" s="1237">
        <v>5.753873044635748</v>
      </c>
      <c r="J22" s="1237">
        <v>8.6760636144072567</v>
      </c>
      <c r="K22" s="1237">
        <v>14.123233330133564</v>
      </c>
      <c r="L22" s="1240">
        <v>29.749242899332369</v>
      </c>
      <c r="M22" s="1241">
        <v>33.734038336001483</v>
      </c>
      <c r="N22" s="1237">
        <v>45.097597892977028</v>
      </c>
      <c r="O22" s="1237">
        <v>42.666477921682016</v>
      </c>
      <c r="P22" s="1237">
        <v>17.683124690503814</v>
      </c>
      <c r="Q22" s="2734">
        <v>40.505395554371432</v>
      </c>
      <c r="R22" s="450"/>
      <c r="S22" s="450"/>
      <c r="T22" s="450"/>
      <c r="U22" s="450"/>
      <c r="V22" s="450"/>
      <c r="W22" s="450"/>
      <c r="X22" s="450"/>
      <c r="Y22" s="450"/>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BA22" s="3113" t="s">
        <v>54</v>
      </c>
      <c r="BB22" s="162" t="s">
        <v>49</v>
      </c>
      <c r="BC22" s="1480" t="s">
        <v>35</v>
      </c>
      <c r="BD22" s="1499" t="s">
        <v>35</v>
      </c>
      <c r="BE22" s="1499" t="s">
        <v>35</v>
      </c>
      <c r="BF22" s="1499" t="s">
        <v>35</v>
      </c>
      <c r="BG22" s="1519" t="s">
        <v>35</v>
      </c>
      <c r="BH22" s="1539" t="s">
        <v>35</v>
      </c>
      <c r="BI22" s="1499" t="s">
        <v>35</v>
      </c>
      <c r="BJ22" s="1499" t="s">
        <v>35</v>
      </c>
      <c r="BK22" s="1499" t="s">
        <v>35</v>
      </c>
      <c r="BL22" s="1519" t="s">
        <v>35</v>
      </c>
      <c r="BM22" s="1539" t="s">
        <v>35</v>
      </c>
      <c r="BN22" s="1499" t="s">
        <v>35</v>
      </c>
      <c r="BO22" s="1499" t="s">
        <v>35</v>
      </c>
      <c r="BP22" s="1499" t="s">
        <v>35</v>
      </c>
      <c r="BQ22" s="1519" t="s">
        <v>35</v>
      </c>
    </row>
    <row r="23" s="135" customFormat="true" ht="15" customHeight="true" x14ac:dyDescent="0.2">
      <c r="A23" s="2998"/>
      <c r="B23" s="1404" t="s">
        <v>48</v>
      </c>
      <c r="C23" s="1248">
        <v>91.955020850090619</v>
      </c>
      <c r="D23" s="1249">
        <v>95.248678829849325</v>
      </c>
      <c r="E23" s="1249">
        <v>90.657160675300403</v>
      </c>
      <c r="F23" s="1249">
        <v>78.916178210046439</v>
      </c>
      <c r="G23" s="1250">
        <v>67.611250125108484</v>
      </c>
      <c r="H23" s="1251">
        <v>92.489236699659898</v>
      </c>
      <c r="I23" s="1249">
        <v>94.246126955364247</v>
      </c>
      <c r="J23" s="1249">
        <v>91.323936385592745</v>
      </c>
      <c r="K23" s="1249">
        <v>85.876766669866427</v>
      </c>
      <c r="L23" s="1252">
        <v>70.250757100667641</v>
      </c>
      <c r="M23" s="1253">
        <v>66.265961663998525</v>
      </c>
      <c r="N23" s="1249">
        <v>54.902402107022972</v>
      </c>
      <c r="O23" s="1249">
        <v>57.333522078317976</v>
      </c>
      <c r="P23" s="1249">
        <v>82.316875309496183</v>
      </c>
      <c r="Q23" s="2735">
        <v>59.494604445628561</v>
      </c>
      <c r="R23" s="450"/>
      <c r="S23" s="450"/>
      <c r="T23" s="450"/>
      <c r="U23" s="450"/>
      <c r="V23" s="450"/>
      <c r="W23" s="450"/>
      <c r="X23" s="450"/>
      <c r="Y23" s="450"/>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BA23" s="3114"/>
      <c r="BB23" s="163" t="s">
        <v>48</v>
      </c>
      <c r="BC23" s="1481" t="s">
        <v>35</v>
      </c>
      <c r="BD23" s="1500" t="s">
        <v>35</v>
      </c>
      <c r="BE23" s="1500" t="s">
        <v>35</v>
      </c>
      <c r="BF23" s="1500" t="s">
        <v>35</v>
      </c>
      <c r="BG23" s="1520" t="s">
        <v>35</v>
      </c>
      <c r="BH23" s="1540" t="s">
        <v>35</v>
      </c>
      <c r="BI23" s="1500" t="s">
        <v>35</v>
      </c>
      <c r="BJ23" s="1500" t="s">
        <v>35</v>
      </c>
      <c r="BK23" s="1500" t="s">
        <v>35</v>
      </c>
      <c r="BL23" s="1520" t="s">
        <v>35</v>
      </c>
      <c r="BM23" s="1540" t="s">
        <v>35</v>
      </c>
      <c r="BN23" s="1500" t="s">
        <v>35</v>
      </c>
      <c r="BO23" s="1500" t="s">
        <v>35</v>
      </c>
      <c r="BP23" s="1500" t="s">
        <v>35</v>
      </c>
      <c r="BQ23" s="1520" t="s">
        <v>35</v>
      </c>
    </row>
    <row r="24" s="131" customFormat="true" ht="15" hidden="true" customHeight="true" x14ac:dyDescent="0.2">
      <c r="A24" s="2999" t="s">
        <v>47</v>
      </c>
      <c r="B24" s="282" t="s">
        <v>59</v>
      </c>
      <c r="C24" s="335"/>
      <c r="D24" s="336"/>
      <c r="E24" s="336"/>
      <c r="F24" s="336"/>
      <c r="G24" s="337"/>
      <c r="H24" s="338"/>
      <c r="I24" s="336"/>
      <c r="J24" s="336"/>
      <c r="K24" s="336"/>
      <c r="L24" s="339"/>
      <c r="M24" s="335"/>
      <c r="N24" s="336"/>
      <c r="O24" s="336"/>
      <c r="P24" s="336"/>
      <c r="Q24" s="339"/>
      <c r="R24" s="1040"/>
      <c r="S24" s="1040"/>
      <c r="T24" s="1040"/>
      <c r="U24" s="1040"/>
      <c r="V24" s="1040"/>
      <c r="W24" s="1040"/>
      <c r="X24" s="1040"/>
      <c r="Y24" s="1040"/>
      <c r="Z24" s="1040"/>
      <c r="AA24" s="1040"/>
      <c r="AB24" s="1040"/>
      <c r="AC24" s="1040"/>
      <c r="AD24" s="1040"/>
      <c r="AE24" s="1040"/>
      <c r="AF24" s="1040"/>
      <c r="AG24" s="1040"/>
      <c r="AH24" s="1040"/>
      <c r="AI24" s="1040"/>
      <c r="AJ24" s="1040"/>
      <c r="AK24" s="1040"/>
      <c r="AL24" s="1040"/>
      <c r="AM24" s="1040"/>
      <c r="AN24" s="1040"/>
      <c r="AO24" s="1040"/>
      <c r="AP24" s="1040"/>
      <c r="AQ24" s="1040"/>
      <c r="AR24" s="1040"/>
      <c r="AS24" s="1040"/>
      <c r="AT24" s="1040"/>
      <c r="AU24" s="1040"/>
      <c r="AV24" s="1040"/>
      <c r="AW24" s="1040"/>
      <c r="AX24" s="1040"/>
      <c r="AY24" s="1040"/>
      <c r="BB24" s="133"/>
    </row>
    <row r="25" s="131" customFormat="true" ht="15" hidden="true" customHeight="true" x14ac:dyDescent="0.2">
      <c r="A25" s="3000"/>
      <c r="B25" s="273" t="s">
        <v>58</v>
      </c>
      <c r="C25" s="340"/>
      <c r="D25" s="341"/>
      <c r="E25" s="341"/>
      <c r="F25" s="341"/>
      <c r="G25" s="342"/>
      <c r="H25" s="343"/>
      <c r="I25" s="341"/>
      <c r="J25" s="341"/>
      <c r="K25" s="341"/>
      <c r="L25" s="344"/>
      <c r="M25" s="340"/>
      <c r="N25" s="341"/>
      <c r="O25" s="341"/>
      <c r="P25" s="341"/>
      <c r="Q25" s="344"/>
      <c r="R25" s="1040"/>
      <c r="S25" s="1040"/>
      <c r="T25" s="1040"/>
      <c r="U25" s="1040"/>
      <c r="V25" s="1040"/>
      <c r="W25" s="1040"/>
      <c r="X25" s="1040"/>
      <c r="Y25" s="1040"/>
      <c r="Z25" s="1040"/>
      <c r="AA25" s="1040"/>
      <c r="AB25" s="1040"/>
      <c r="AC25" s="1040"/>
      <c r="AD25" s="1040"/>
      <c r="AE25" s="1040"/>
      <c r="AF25" s="1040"/>
      <c r="AG25" s="1040"/>
      <c r="AH25" s="1040"/>
      <c r="AI25" s="1040"/>
      <c r="AJ25" s="1040"/>
      <c r="AK25" s="1040"/>
      <c r="AL25" s="1040"/>
      <c r="AM25" s="1040"/>
      <c r="AN25" s="1040"/>
      <c r="AO25" s="1040"/>
      <c r="AP25" s="1040"/>
      <c r="AQ25" s="1040"/>
      <c r="AR25" s="1040"/>
      <c r="AS25" s="1040"/>
      <c r="AT25" s="1040"/>
      <c r="AU25" s="1040"/>
      <c r="AV25" s="1040"/>
      <c r="AW25" s="1040"/>
      <c r="AX25" s="1040"/>
      <c r="AY25" s="1040"/>
      <c r="BB25" s="133"/>
    </row>
    <row r="26" s="131" customFormat="true" ht="15" hidden="true" customHeight="true" x14ac:dyDescent="0.2">
      <c r="A26" s="3001"/>
      <c r="B26" s="274" t="s">
        <v>46</v>
      </c>
      <c r="C26" s="345"/>
      <c r="D26" s="346"/>
      <c r="E26" s="346"/>
      <c r="F26" s="346"/>
      <c r="G26" s="347"/>
      <c r="H26" s="348"/>
      <c r="I26" s="346"/>
      <c r="J26" s="346"/>
      <c r="K26" s="346"/>
      <c r="L26" s="349"/>
      <c r="M26" s="345"/>
      <c r="N26" s="346"/>
      <c r="O26" s="346"/>
      <c r="P26" s="346"/>
      <c r="Q26" s="349"/>
      <c r="R26" s="1040"/>
      <c r="S26" s="1040"/>
      <c r="T26" s="1040"/>
      <c r="U26" s="1040"/>
      <c r="V26" s="1040"/>
      <c r="W26" s="1040"/>
      <c r="X26" s="1040"/>
      <c r="Y26" s="1040"/>
      <c r="Z26" s="1040"/>
      <c r="AA26" s="1040"/>
      <c r="AB26" s="1040"/>
      <c r="AC26" s="1040"/>
      <c r="AD26" s="1040"/>
      <c r="AE26" s="1040"/>
      <c r="AF26" s="1040"/>
      <c r="AG26" s="1040"/>
      <c r="AH26" s="1040"/>
      <c r="AI26" s="1040"/>
      <c r="AJ26" s="1040"/>
      <c r="AK26" s="1040"/>
      <c r="AL26" s="1040"/>
      <c r="AM26" s="1040"/>
      <c r="AN26" s="1040"/>
      <c r="AO26" s="1040"/>
      <c r="AP26" s="1040"/>
      <c r="AQ26" s="1040"/>
      <c r="AR26" s="1040"/>
      <c r="AS26" s="1040"/>
      <c r="AT26" s="1040"/>
      <c r="AU26" s="1040"/>
      <c r="AV26" s="1040"/>
      <c r="AW26" s="1040"/>
      <c r="AX26" s="1040"/>
      <c r="AY26" s="1040"/>
      <c r="BB26" s="133"/>
    </row>
    <row r="27" s="135" customFormat="true" ht="15" customHeight="true" x14ac:dyDescent="0.2">
      <c r="A27" s="130"/>
      <c r="B27" s="202"/>
      <c r="C27" s="3002" t="s">
        <v>115</v>
      </c>
      <c r="D27" s="3003"/>
      <c r="E27" s="3003"/>
      <c r="F27" s="3003"/>
      <c r="G27" s="3004"/>
      <c r="H27" s="3005" t="s">
        <v>38</v>
      </c>
      <c r="I27" s="3006"/>
      <c r="J27" s="3006"/>
      <c r="K27" s="3006"/>
      <c r="L27" s="3007"/>
      <c r="M27" s="3008" t="s">
        <v>37</v>
      </c>
      <c r="N27" s="3006"/>
      <c r="O27" s="3006"/>
      <c r="P27" s="3006"/>
      <c r="Q27" s="3009"/>
      <c r="R27" s="450"/>
      <c r="S27" s="450"/>
      <c r="T27" s="450"/>
      <c r="U27" s="450"/>
      <c r="V27" s="450"/>
      <c r="W27" s="450"/>
      <c r="X27" s="450"/>
      <c r="Y27" s="450"/>
      <c r="Z27" s="450"/>
      <c r="AA27" s="450"/>
      <c r="AB27" s="450"/>
      <c r="AC27" s="450"/>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BA27" s="241" t="s">
        <v>131</v>
      </c>
      <c r="BB27" s="115" t="s">
        <v>96</v>
      </c>
      <c r="BC27" s="3115" t="s">
        <v>115</v>
      </c>
      <c r="BD27" s="3116"/>
      <c r="BE27" s="3116"/>
      <c r="BF27" s="3116"/>
      <c r="BG27" s="3117"/>
      <c r="BH27" s="3118" t="s">
        <v>38</v>
      </c>
      <c r="BI27" s="3116"/>
      <c r="BJ27" s="3116"/>
      <c r="BK27" s="3116"/>
      <c r="BL27" s="3117"/>
      <c r="BM27" s="3118" t="s">
        <v>37</v>
      </c>
      <c r="BN27" s="3116"/>
      <c r="BO27" s="3116"/>
      <c r="BP27" s="3116"/>
      <c r="BQ27" s="3119"/>
    </row>
    <row r="28" s="135" customFormat="true" ht="12.75" x14ac:dyDescent="0.2">
      <c r="A28" s="203" t="s">
        <v>69</v>
      </c>
      <c r="B28" s="277"/>
      <c r="C28" s="404" t="s">
        <v>0</v>
      </c>
      <c r="D28" s="405" t="s">
        <v>1</v>
      </c>
      <c r="E28" s="405" t="s">
        <v>2</v>
      </c>
      <c r="F28" s="405" t="s">
        <v>3</v>
      </c>
      <c r="G28" s="406" t="s">
        <v>4</v>
      </c>
      <c r="H28" s="1184" t="s">
        <v>0</v>
      </c>
      <c r="I28" s="1128" t="s">
        <v>1</v>
      </c>
      <c r="J28" s="1128" t="s">
        <v>2</v>
      </c>
      <c r="K28" s="1128" t="s">
        <v>3</v>
      </c>
      <c r="L28" s="1129" t="s">
        <v>4</v>
      </c>
      <c r="M28" s="1172" t="s">
        <v>0</v>
      </c>
      <c r="N28" s="1128" t="s">
        <v>1</v>
      </c>
      <c r="O28" s="1128" t="s">
        <v>2</v>
      </c>
      <c r="P28" s="1128" t="s">
        <v>3</v>
      </c>
      <c r="Q28" s="1130" t="s">
        <v>4</v>
      </c>
      <c r="R28" s="450"/>
      <c r="S28" s="450"/>
      <c r="T28" s="450"/>
      <c r="U28" s="450"/>
      <c r="V28" s="450"/>
      <c r="W28" s="450"/>
      <c r="X28" s="450"/>
      <c r="Y28" s="450"/>
      <c r="Z28" s="450"/>
      <c r="AA28" s="450"/>
      <c r="AB28" s="450"/>
      <c r="AC28" s="450"/>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row>
    <row r="29" s="135" customFormat="true" ht="15" customHeight="true" x14ac:dyDescent="0.2">
      <c r="A29" s="3043" t="s">
        <v>57</v>
      </c>
      <c r="B29" s="1405" t="s">
        <v>49</v>
      </c>
      <c r="C29" s="1257">
        <v>53.566342119657776</v>
      </c>
      <c r="D29" s="1258">
        <v>48.871519906427913</v>
      </c>
      <c r="E29" s="1258">
        <v>48.999494792720689</v>
      </c>
      <c r="F29" s="1258">
        <v>51.706057145111963</v>
      </c>
      <c r="G29" s="1259">
        <v>32.962597269613852</v>
      </c>
      <c r="H29" s="1260">
        <v>54.258422923518587</v>
      </c>
      <c r="I29" s="1258">
        <v>50.746011011482338</v>
      </c>
      <c r="J29" s="1258">
        <v>46.91927164086578</v>
      </c>
      <c r="K29" s="1258">
        <v>54.318494339358416</v>
      </c>
      <c r="L29" s="1261">
        <v>53.374555652385126</v>
      </c>
      <c r="M29" s="1262">
        <v>11.254242093037508</v>
      </c>
      <c r="N29" s="1258">
        <v>2.333350792711359</v>
      </c>
      <c r="O29" s="1258">
        <v>4.3753942460314867</v>
      </c>
      <c r="P29" s="1258">
        <v>3.2663459411845479</v>
      </c>
      <c r="Q29" s="2736">
        <v>0.95357649239969489</v>
      </c>
      <c r="R29" s="450"/>
      <c r="S29" s="450"/>
      <c r="T29" s="450"/>
      <c r="U29" s="450"/>
      <c r="V29" s="450"/>
      <c r="W29" s="450"/>
      <c r="X29" s="450"/>
      <c r="Y29" s="450"/>
      <c r="Z29" s="450"/>
      <c r="AA29" s="450"/>
      <c r="AB29" s="450"/>
      <c r="AC29" s="450"/>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BA29" s="3044" t="s">
        <v>57</v>
      </c>
      <c r="BB29" s="164" t="s">
        <v>49</v>
      </c>
      <c r="BC29" s="1482" t="s">
        <v>35</v>
      </c>
      <c r="BD29" s="1501" t="s">
        <v>35</v>
      </c>
      <c r="BE29" s="1501" t="s">
        <v>35</v>
      </c>
      <c r="BF29" s="1501" t="s">
        <v>35</v>
      </c>
      <c r="BG29" s="1521" t="s">
        <v>35</v>
      </c>
      <c r="BH29" s="1541" t="s">
        <v>35</v>
      </c>
      <c r="BI29" s="1501" t="s">
        <v>35</v>
      </c>
      <c r="BJ29" s="1501" t="s">
        <v>35</v>
      </c>
      <c r="BK29" s="1501" t="s">
        <v>35</v>
      </c>
      <c r="BL29" s="1521" t="s">
        <v>35</v>
      </c>
      <c r="BM29" s="1541" t="s">
        <v>35</v>
      </c>
      <c r="BN29" s="1501" t="s">
        <v>35</v>
      </c>
      <c r="BO29" s="1501" t="s">
        <v>35</v>
      </c>
      <c r="BP29" s="1501" t="s">
        <v>35</v>
      </c>
      <c r="BQ29" s="1521" t="s">
        <v>35</v>
      </c>
    </row>
    <row r="30" s="135" customFormat="true" ht="15" customHeight="true" x14ac:dyDescent="0.2">
      <c r="A30" s="3037"/>
      <c r="B30" s="1406" t="s">
        <v>48</v>
      </c>
      <c r="C30" s="1263">
        <v>46.433657880342231</v>
      </c>
      <c r="D30" s="1264">
        <v>51.12848009357208</v>
      </c>
      <c r="E30" s="1264">
        <v>51.000505207279311</v>
      </c>
      <c r="F30" s="1264">
        <v>48.293942854888044</v>
      </c>
      <c r="G30" s="1265">
        <v>67.037402730386148</v>
      </c>
      <c r="H30" s="1266">
        <v>45.741577076481413</v>
      </c>
      <c r="I30" s="1264">
        <v>49.253988988517662</v>
      </c>
      <c r="J30" s="1264">
        <v>53.08072835913422</v>
      </c>
      <c r="K30" s="1264">
        <v>45.681505660641584</v>
      </c>
      <c r="L30" s="1267">
        <v>46.625444347614874</v>
      </c>
      <c r="M30" s="1268">
        <v>88.745757906962481</v>
      </c>
      <c r="N30" s="1264">
        <v>97.666649207288643</v>
      </c>
      <c r="O30" s="1264">
        <v>95.624605753968524</v>
      </c>
      <c r="P30" s="1264">
        <v>96.733654058815461</v>
      </c>
      <c r="Q30" s="2737">
        <v>99.046423507600295</v>
      </c>
      <c r="R30" s="450"/>
      <c r="S30" s="450"/>
      <c r="T30" s="450"/>
      <c r="U30" s="450"/>
      <c r="V30" s="450"/>
      <c r="W30" s="450"/>
      <c r="X30" s="450"/>
      <c r="Y30" s="450"/>
      <c r="Z30" s="450"/>
      <c r="AA30" s="450"/>
      <c r="AB30" s="450"/>
      <c r="AC30" s="450"/>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BA30" s="3045"/>
      <c r="BB30" s="165" t="s">
        <v>48</v>
      </c>
      <c r="BC30" s="1483" t="s">
        <v>35</v>
      </c>
      <c r="BD30" s="1502" t="s">
        <v>35</v>
      </c>
      <c r="BE30" s="1502" t="s">
        <v>35</v>
      </c>
      <c r="BF30" s="1502" t="s">
        <v>35</v>
      </c>
      <c r="BG30" s="1522" t="s">
        <v>35</v>
      </c>
      <c r="BH30" s="1542" t="s">
        <v>35</v>
      </c>
      <c r="BI30" s="1502" t="s">
        <v>35</v>
      </c>
      <c r="BJ30" s="1502" t="s">
        <v>35</v>
      </c>
      <c r="BK30" s="1502" t="s">
        <v>35</v>
      </c>
      <c r="BL30" s="1522" t="s">
        <v>35</v>
      </c>
      <c r="BM30" s="1542" t="s">
        <v>35</v>
      </c>
      <c r="BN30" s="1502" t="s">
        <v>35</v>
      </c>
      <c r="BO30" s="1502" t="s">
        <v>35</v>
      </c>
      <c r="BP30" s="1502" t="s">
        <v>35</v>
      </c>
      <c r="BQ30" s="1522" t="s">
        <v>35</v>
      </c>
    </row>
    <row r="31" s="130" customFormat="true" ht="15" customHeight="true" x14ac:dyDescent="0.2">
      <c r="A31" s="3016" t="s">
        <v>104</v>
      </c>
      <c r="B31" s="290" t="s">
        <v>49</v>
      </c>
      <c r="C31" s="1269">
        <v>40.720213753464776</v>
      </c>
      <c r="D31" s="1270">
        <v>29.11037442856853</v>
      </c>
      <c r="E31" s="1270">
        <v>24.337002928050147</v>
      </c>
      <c r="F31" s="1270">
        <v>19.461810580327572</v>
      </c>
      <c r="G31" s="1271">
        <v>10.571340487571531</v>
      </c>
      <c r="H31" s="1272">
        <v>41.834274726753151</v>
      </c>
      <c r="I31" s="1270">
        <v>30.175658698822538</v>
      </c>
      <c r="J31" s="1270">
        <v>24.83374953674199</v>
      </c>
      <c r="K31" s="1270">
        <v>23.771630943726869</v>
      </c>
      <c r="L31" s="1273">
        <v>16.40833610131963</v>
      </c>
      <c r="M31" s="1274">
        <v>5.1167981467928803</v>
      </c>
      <c r="N31" s="1270">
        <v>0.32274025171740944</v>
      </c>
      <c r="O31" s="1270">
        <v>2.0166005287129805</v>
      </c>
      <c r="P31" s="1270">
        <v>0</v>
      </c>
      <c r="Q31" s="2738">
        <v>0</v>
      </c>
      <c r="R31" s="450"/>
      <c r="S31" s="450"/>
      <c r="T31" s="450"/>
      <c r="U31" s="450"/>
      <c r="V31" s="450"/>
      <c r="W31" s="450"/>
      <c r="X31" s="450"/>
      <c r="Y31" s="450"/>
      <c r="Z31" s="450"/>
      <c r="AA31" s="450"/>
      <c r="AB31" s="450"/>
      <c r="AC31" s="450"/>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135"/>
      <c r="BA31" s="3045" t="s">
        <v>104</v>
      </c>
      <c r="BB31" s="165" t="s">
        <v>49</v>
      </c>
      <c r="BC31" s="1483" t="s">
        <v>35</v>
      </c>
      <c r="BD31" s="1502" t="s">
        <v>35</v>
      </c>
      <c r="BE31" s="1502" t="s">
        <v>35</v>
      </c>
      <c r="BF31" s="1502" t="s">
        <v>35</v>
      </c>
      <c r="BG31" s="1522" t="s">
        <v>35</v>
      </c>
      <c r="BH31" s="1542" t="s">
        <v>35</v>
      </c>
      <c r="BI31" s="1502" t="s">
        <v>35</v>
      </c>
      <c r="BJ31" s="1502" t="s">
        <v>35</v>
      </c>
      <c r="BK31" s="1502" t="s">
        <v>35</v>
      </c>
      <c r="BL31" s="1522" t="s">
        <v>35</v>
      </c>
      <c r="BM31" s="1542" t="s">
        <v>35</v>
      </c>
      <c r="BN31" s="1502" t="s">
        <v>35</v>
      </c>
      <c r="BO31" s="1502" t="s">
        <v>35</v>
      </c>
      <c r="BP31" s="1502" t="s">
        <v>35</v>
      </c>
      <c r="BQ31" s="1522" t="s">
        <v>35</v>
      </c>
    </row>
    <row r="32" s="130" customFormat="true" ht="15" customHeight="true" x14ac:dyDescent="0.2">
      <c r="A32" s="3016"/>
      <c r="B32" s="290" t="s">
        <v>48</v>
      </c>
      <c r="C32" s="1263">
        <v>59.279786246535224</v>
      </c>
      <c r="D32" s="1264">
        <v>70.889625571431466</v>
      </c>
      <c r="E32" s="1264">
        <v>75.66299707194986</v>
      </c>
      <c r="F32" s="1264">
        <v>80.53818941967242</v>
      </c>
      <c r="G32" s="1265">
        <v>89.428659512428467</v>
      </c>
      <c r="H32" s="1266">
        <v>58.165725273246849</v>
      </c>
      <c r="I32" s="1264">
        <v>69.824341301177455</v>
      </c>
      <c r="J32" s="1264">
        <v>75.16625046325801</v>
      </c>
      <c r="K32" s="1264">
        <v>76.228369056273124</v>
      </c>
      <c r="L32" s="1267">
        <v>83.591663898680366</v>
      </c>
      <c r="M32" s="1268">
        <v>94.883201853207126</v>
      </c>
      <c r="N32" s="1264">
        <v>99.67725974828258</v>
      </c>
      <c r="O32" s="1264">
        <v>97.983399471287029</v>
      </c>
      <c r="P32" s="1264">
        <v>100</v>
      </c>
      <c r="Q32" s="2737">
        <v>100</v>
      </c>
      <c r="R32" s="450"/>
      <c r="S32" s="450"/>
      <c r="T32" s="450"/>
      <c r="U32" s="450"/>
      <c r="V32" s="450"/>
      <c r="W32" s="450"/>
      <c r="X32" s="450"/>
      <c r="Y32" s="450"/>
      <c r="Z32" s="450"/>
      <c r="AA32" s="450"/>
      <c r="AB32" s="450"/>
      <c r="AC32" s="450"/>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135"/>
      <c r="BA32" s="3045"/>
      <c r="BB32" s="165" t="s">
        <v>48</v>
      </c>
      <c r="BC32" s="1483" t="s">
        <v>35</v>
      </c>
      <c r="BD32" s="1502" t="s">
        <v>35</v>
      </c>
      <c r="BE32" s="1502" t="s">
        <v>35</v>
      </c>
      <c r="BF32" s="1502" t="s">
        <v>35</v>
      </c>
      <c r="BG32" s="1522" t="s">
        <v>35</v>
      </c>
      <c r="BH32" s="1542" t="s">
        <v>35</v>
      </c>
      <c r="BI32" s="1502" t="s">
        <v>35</v>
      </c>
      <c r="BJ32" s="1502" t="s">
        <v>35</v>
      </c>
      <c r="BK32" s="1502" t="s">
        <v>35</v>
      </c>
      <c r="BL32" s="1522" t="s">
        <v>35</v>
      </c>
      <c r="BM32" s="1542" t="s">
        <v>35</v>
      </c>
      <c r="BN32" s="1502" t="s">
        <v>35</v>
      </c>
      <c r="BO32" s="1502" t="s">
        <v>35</v>
      </c>
      <c r="BP32" s="1502" t="s">
        <v>35</v>
      </c>
      <c r="BQ32" s="1522" t="s">
        <v>35</v>
      </c>
    </row>
    <row r="33" s="130" customFormat="true" ht="15" customHeight="true" x14ac:dyDescent="0.2">
      <c r="A33" s="3016" t="s">
        <v>105</v>
      </c>
      <c r="B33" s="290" t="s">
        <v>49</v>
      </c>
      <c r="C33" s="1434" t="s">
        <v>35</v>
      </c>
      <c r="D33" s="1441" t="s">
        <v>35</v>
      </c>
      <c r="E33" s="1441" t="s">
        <v>35</v>
      </c>
      <c r="F33" s="1441" t="s">
        <v>35</v>
      </c>
      <c r="G33" s="1449" t="s">
        <v>35</v>
      </c>
      <c r="H33" s="1457" t="s">
        <v>35</v>
      </c>
      <c r="I33" s="1441" t="s">
        <v>35</v>
      </c>
      <c r="J33" s="1441" t="s">
        <v>35</v>
      </c>
      <c r="K33" s="1441" t="s">
        <v>35</v>
      </c>
      <c r="L33" s="1465" t="s">
        <v>35</v>
      </c>
      <c r="M33" s="1473" t="s">
        <v>35</v>
      </c>
      <c r="N33" s="1441" t="s">
        <v>35</v>
      </c>
      <c r="O33" s="1441" t="s">
        <v>35</v>
      </c>
      <c r="P33" s="1441" t="s">
        <v>35</v>
      </c>
      <c r="Q33" s="1465" t="s">
        <v>35</v>
      </c>
      <c r="R33" s="2524"/>
      <c r="S33" s="2524"/>
      <c r="T33" s="2524"/>
      <c r="U33" s="2524"/>
      <c r="V33" s="2524"/>
      <c r="W33" s="2524"/>
      <c r="X33" s="2524"/>
      <c r="Y33" s="2525"/>
      <c r="Z33" s="2525"/>
      <c r="AA33" s="2525"/>
      <c r="AB33" s="2525"/>
      <c r="AC33" s="2525"/>
      <c r="AD33" s="2525"/>
      <c r="AE33" s="2525"/>
      <c r="AF33" s="2525"/>
      <c r="AG33" s="2525"/>
      <c r="AH33" s="2525"/>
      <c r="AI33" s="2525"/>
      <c r="AJ33" s="2525"/>
      <c r="AK33" s="2525"/>
      <c r="AL33" s="2525"/>
      <c r="AM33" s="2525"/>
      <c r="AN33" s="2525"/>
      <c r="AO33" s="2525"/>
      <c r="AP33" s="2525"/>
      <c r="AQ33" s="2525"/>
      <c r="AR33" s="2525"/>
      <c r="AS33" s="2525"/>
      <c r="AT33" s="2525"/>
      <c r="AU33" s="2525"/>
      <c r="AV33" s="2525"/>
      <c r="AW33" s="2525"/>
      <c r="AX33" s="2525"/>
      <c r="AY33" s="2525"/>
      <c r="AZ33" s="239"/>
      <c r="BA33" s="3045" t="s">
        <v>105</v>
      </c>
      <c r="BB33" s="165" t="s">
        <v>49</v>
      </c>
      <c r="BC33" s="1483" t="s">
        <v>35</v>
      </c>
      <c r="BD33" s="1502" t="s">
        <v>35</v>
      </c>
      <c r="BE33" s="1502" t="s">
        <v>35</v>
      </c>
      <c r="BF33" s="1502" t="s">
        <v>35</v>
      </c>
      <c r="BG33" s="1522" t="s">
        <v>35</v>
      </c>
      <c r="BH33" s="1542" t="s">
        <v>35</v>
      </c>
      <c r="BI33" s="1502" t="s">
        <v>35</v>
      </c>
      <c r="BJ33" s="1502" t="s">
        <v>35</v>
      </c>
      <c r="BK33" s="1502" t="s">
        <v>35</v>
      </c>
      <c r="BL33" s="1522" t="s">
        <v>35</v>
      </c>
      <c r="BM33" s="1542" t="s">
        <v>35</v>
      </c>
      <c r="BN33" s="1502" t="s">
        <v>35</v>
      </c>
      <c r="BO33" s="1502" t="s">
        <v>35</v>
      </c>
      <c r="BP33" s="1502" t="s">
        <v>35</v>
      </c>
      <c r="BQ33" s="1522" t="s">
        <v>35</v>
      </c>
    </row>
    <row r="34" s="130" customFormat="true" ht="15" customHeight="true" x14ac:dyDescent="0.2">
      <c r="A34" s="3016"/>
      <c r="B34" s="290" t="s">
        <v>48</v>
      </c>
      <c r="C34" s="1434" t="s">
        <v>35</v>
      </c>
      <c r="D34" s="1441" t="s">
        <v>35</v>
      </c>
      <c r="E34" s="1441" t="s">
        <v>35</v>
      </c>
      <c r="F34" s="1441" t="s">
        <v>35</v>
      </c>
      <c r="G34" s="1449" t="s">
        <v>35</v>
      </c>
      <c r="H34" s="1457" t="s">
        <v>35</v>
      </c>
      <c r="I34" s="1441" t="s">
        <v>35</v>
      </c>
      <c r="J34" s="1441" t="s">
        <v>35</v>
      </c>
      <c r="K34" s="1441" t="s">
        <v>35</v>
      </c>
      <c r="L34" s="1465" t="s">
        <v>35</v>
      </c>
      <c r="M34" s="1473" t="s">
        <v>35</v>
      </c>
      <c r="N34" s="1441" t="s">
        <v>35</v>
      </c>
      <c r="O34" s="1441" t="s">
        <v>35</v>
      </c>
      <c r="P34" s="1441" t="s">
        <v>35</v>
      </c>
      <c r="Q34" s="1465" t="s">
        <v>35</v>
      </c>
      <c r="R34" s="2524"/>
      <c r="S34" s="2524"/>
      <c r="T34" s="2524"/>
      <c r="U34" s="2524"/>
      <c r="V34" s="2524"/>
      <c r="W34" s="2524"/>
      <c r="X34" s="2524"/>
      <c r="Y34" s="2525"/>
      <c r="Z34" s="2525"/>
      <c r="AA34" s="2525"/>
      <c r="AB34" s="2525"/>
      <c r="AC34" s="2525"/>
      <c r="AD34" s="2525"/>
      <c r="AE34" s="2525"/>
      <c r="AF34" s="2525"/>
      <c r="AG34" s="2525"/>
      <c r="AH34" s="2525"/>
      <c r="AI34" s="2525"/>
      <c r="AJ34" s="2525"/>
      <c r="AK34" s="2525"/>
      <c r="AL34" s="2525"/>
      <c r="AM34" s="2525"/>
      <c r="AN34" s="2525"/>
      <c r="AO34" s="2525"/>
      <c r="AP34" s="2525"/>
      <c r="AQ34" s="2525"/>
      <c r="AR34" s="2525"/>
      <c r="AS34" s="2525"/>
      <c r="AT34" s="2525"/>
      <c r="AU34" s="2525"/>
      <c r="AV34" s="2525"/>
      <c r="AW34" s="2525"/>
      <c r="AX34" s="2525"/>
      <c r="AY34" s="2525"/>
      <c r="AZ34" s="239"/>
      <c r="BA34" s="3045"/>
      <c r="BB34" s="165" t="s">
        <v>48</v>
      </c>
      <c r="BC34" s="1483" t="s">
        <v>35</v>
      </c>
      <c r="BD34" s="1502" t="s">
        <v>35</v>
      </c>
      <c r="BE34" s="1502" t="s">
        <v>35</v>
      </c>
      <c r="BF34" s="1502" t="s">
        <v>35</v>
      </c>
      <c r="BG34" s="1522" t="s">
        <v>35</v>
      </c>
      <c r="BH34" s="1542" t="s">
        <v>35</v>
      </c>
      <c r="BI34" s="1502" t="s">
        <v>35</v>
      </c>
      <c r="BJ34" s="1502" t="s">
        <v>35</v>
      </c>
      <c r="BK34" s="1502" t="s">
        <v>35</v>
      </c>
      <c r="BL34" s="1522" t="s">
        <v>35</v>
      </c>
      <c r="BM34" s="1542" t="s">
        <v>35</v>
      </c>
      <c r="BN34" s="1502" t="s">
        <v>35</v>
      </c>
      <c r="BO34" s="1502" t="s">
        <v>35</v>
      </c>
      <c r="BP34" s="1502" t="s">
        <v>35</v>
      </c>
      <c r="BQ34" s="1522" t="s">
        <v>35</v>
      </c>
    </row>
    <row r="35" s="135" customFormat="true" ht="15" customHeight="true" x14ac:dyDescent="0.2">
      <c r="A35" s="3037" t="s">
        <v>55</v>
      </c>
      <c r="B35" s="1406" t="s">
        <v>49</v>
      </c>
      <c r="C35" s="1435" t="s">
        <v>35</v>
      </c>
      <c r="D35" s="1442" t="s">
        <v>35</v>
      </c>
      <c r="E35" s="1442" t="s">
        <v>35</v>
      </c>
      <c r="F35" s="1442" t="s">
        <v>35</v>
      </c>
      <c r="G35" s="1450" t="s">
        <v>35</v>
      </c>
      <c r="H35" s="1458" t="s">
        <v>35</v>
      </c>
      <c r="I35" s="1442" t="s">
        <v>35</v>
      </c>
      <c r="J35" s="1442" t="s">
        <v>35</v>
      </c>
      <c r="K35" s="1442" t="s">
        <v>35</v>
      </c>
      <c r="L35" s="1466" t="s">
        <v>35</v>
      </c>
      <c r="M35" s="1474" t="s">
        <v>35</v>
      </c>
      <c r="N35" s="1442" t="s">
        <v>35</v>
      </c>
      <c r="O35" s="1442" t="s">
        <v>35</v>
      </c>
      <c r="P35" s="1442" t="s">
        <v>35</v>
      </c>
      <c r="Q35" s="2739" t="s">
        <v>35</v>
      </c>
      <c r="R35" s="450"/>
      <c r="S35" s="450"/>
      <c r="T35" s="450"/>
      <c r="U35" s="450"/>
      <c r="V35" s="450"/>
      <c r="W35" s="450"/>
      <c r="X35" s="450"/>
      <c r="Y35" s="450"/>
      <c r="Z35" s="450"/>
      <c r="AA35" s="450"/>
      <c r="AB35" s="450"/>
      <c r="AC35" s="450"/>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BA35" s="3045" t="s">
        <v>55</v>
      </c>
      <c r="BB35" s="165" t="s">
        <v>49</v>
      </c>
      <c r="BC35" s="1483" t="s">
        <v>35</v>
      </c>
      <c r="BD35" s="1502" t="s">
        <v>35</v>
      </c>
      <c r="BE35" s="1502" t="s">
        <v>35</v>
      </c>
      <c r="BF35" s="1502" t="s">
        <v>35</v>
      </c>
      <c r="BG35" s="1522" t="s">
        <v>35</v>
      </c>
      <c r="BH35" s="1542" t="s">
        <v>35</v>
      </c>
      <c r="BI35" s="1502" t="s">
        <v>35</v>
      </c>
      <c r="BJ35" s="1502" t="s">
        <v>35</v>
      </c>
      <c r="BK35" s="1502" t="s">
        <v>35</v>
      </c>
      <c r="BL35" s="1522" t="s">
        <v>35</v>
      </c>
      <c r="BM35" s="1542" t="s">
        <v>35</v>
      </c>
      <c r="BN35" s="1502" t="s">
        <v>35</v>
      </c>
      <c r="BO35" s="1502" t="s">
        <v>35</v>
      </c>
      <c r="BP35" s="1502" t="s">
        <v>35</v>
      </c>
      <c r="BQ35" s="1522" t="s">
        <v>35</v>
      </c>
    </row>
    <row r="36" s="135" customFormat="true" ht="15" customHeight="true" x14ac:dyDescent="0.2">
      <c r="A36" s="3037"/>
      <c r="B36" s="1406" t="s">
        <v>48</v>
      </c>
      <c r="C36" s="1435" t="s">
        <v>35</v>
      </c>
      <c r="D36" s="1442" t="s">
        <v>35</v>
      </c>
      <c r="E36" s="1442" t="s">
        <v>35</v>
      </c>
      <c r="F36" s="1442" t="s">
        <v>35</v>
      </c>
      <c r="G36" s="1450" t="s">
        <v>35</v>
      </c>
      <c r="H36" s="1458" t="s">
        <v>35</v>
      </c>
      <c r="I36" s="1442" t="s">
        <v>35</v>
      </c>
      <c r="J36" s="1442" t="s">
        <v>35</v>
      </c>
      <c r="K36" s="1442" t="s">
        <v>35</v>
      </c>
      <c r="L36" s="1466" t="s">
        <v>35</v>
      </c>
      <c r="M36" s="1474" t="s">
        <v>35</v>
      </c>
      <c r="N36" s="1442" t="s">
        <v>35</v>
      </c>
      <c r="O36" s="1442" t="s">
        <v>35</v>
      </c>
      <c r="P36" s="1442" t="s">
        <v>35</v>
      </c>
      <c r="Q36" s="2739" t="s">
        <v>35</v>
      </c>
      <c r="R36" s="450"/>
      <c r="S36" s="450"/>
      <c r="T36" s="450"/>
      <c r="U36" s="450"/>
      <c r="V36" s="450"/>
      <c r="W36" s="450"/>
      <c r="X36" s="450"/>
      <c r="Y36" s="450"/>
      <c r="Z36" s="450"/>
      <c r="AA36" s="450"/>
      <c r="AB36" s="450"/>
      <c r="AC36" s="450"/>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BA36" s="3045"/>
      <c r="BB36" s="165" t="s">
        <v>48</v>
      </c>
      <c r="BC36" s="1483" t="s">
        <v>35</v>
      </c>
      <c r="BD36" s="1502" t="s">
        <v>35</v>
      </c>
      <c r="BE36" s="1502" t="s">
        <v>35</v>
      </c>
      <c r="BF36" s="1502" t="s">
        <v>35</v>
      </c>
      <c r="BG36" s="1522" t="s">
        <v>35</v>
      </c>
      <c r="BH36" s="1542" t="s">
        <v>35</v>
      </c>
      <c r="BI36" s="1502" t="s">
        <v>35</v>
      </c>
      <c r="BJ36" s="1502" t="s">
        <v>35</v>
      </c>
      <c r="BK36" s="1502" t="s">
        <v>35</v>
      </c>
      <c r="BL36" s="1522" t="s">
        <v>35</v>
      </c>
      <c r="BM36" s="1542" t="s">
        <v>35</v>
      </c>
      <c r="BN36" s="1502" t="s">
        <v>35</v>
      </c>
      <c r="BO36" s="1502" t="s">
        <v>35</v>
      </c>
      <c r="BP36" s="1502" t="s">
        <v>35</v>
      </c>
      <c r="BQ36" s="1522" t="s">
        <v>35</v>
      </c>
    </row>
    <row r="37" s="135" customFormat="true" ht="15" customHeight="true" x14ac:dyDescent="0.2">
      <c r="A37" s="3037" t="s">
        <v>156</v>
      </c>
      <c r="B37" s="1406" t="s">
        <v>49</v>
      </c>
      <c r="C37" s="1435" t="s">
        <v>35</v>
      </c>
      <c r="D37" s="1442" t="s">
        <v>35</v>
      </c>
      <c r="E37" s="1442" t="s">
        <v>35</v>
      </c>
      <c r="F37" s="1442" t="s">
        <v>35</v>
      </c>
      <c r="G37" s="1450" t="s">
        <v>35</v>
      </c>
      <c r="H37" s="1458" t="s">
        <v>35</v>
      </c>
      <c r="I37" s="1442" t="s">
        <v>35</v>
      </c>
      <c r="J37" s="1442" t="s">
        <v>35</v>
      </c>
      <c r="K37" s="1442" t="s">
        <v>35</v>
      </c>
      <c r="L37" s="1466" t="s">
        <v>35</v>
      </c>
      <c r="M37" s="1474" t="s">
        <v>35</v>
      </c>
      <c r="N37" s="1442" t="s">
        <v>35</v>
      </c>
      <c r="O37" s="1442" t="s">
        <v>35</v>
      </c>
      <c r="P37" s="1442" t="s">
        <v>35</v>
      </c>
      <c r="Q37" s="2739" t="s">
        <v>35</v>
      </c>
      <c r="R37" s="450"/>
      <c r="S37" s="450"/>
      <c r="T37" s="450"/>
      <c r="U37" s="450"/>
      <c r="V37" s="450"/>
      <c r="W37" s="450"/>
      <c r="X37" s="450"/>
      <c r="Y37" s="450"/>
      <c r="Z37" s="450"/>
      <c r="AA37" s="450"/>
      <c r="AB37" s="450"/>
      <c r="AC37" s="450"/>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BA37" s="3045" t="s">
        <v>126</v>
      </c>
      <c r="BB37" s="165" t="s">
        <v>49</v>
      </c>
      <c r="BC37" s="1483" t="s">
        <v>35</v>
      </c>
      <c r="BD37" s="1502" t="s">
        <v>35</v>
      </c>
      <c r="BE37" s="1502" t="s">
        <v>35</v>
      </c>
      <c r="BF37" s="1502" t="s">
        <v>35</v>
      </c>
      <c r="BG37" s="1522" t="s">
        <v>35</v>
      </c>
      <c r="BH37" s="1542" t="s">
        <v>35</v>
      </c>
      <c r="BI37" s="1502" t="s">
        <v>35</v>
      </c>
      <c r="BJ37" s="1502" t="s">
        <v>35</v>
      </c>
      <c r="BK37" s="1502" t="s">
        <v>35</v>
      </c>
      <c r="BL37" s="1522" t="s">
        <v>35</v>
      </c>
      <c r="BM37" s="1542" t="s">
        <v>35</v>
      </c>
      <c r="BN37" s="1502" t="s">
        <v>35</v>
      </c>
      <c r="BO37" s="1502" t="s">
        <v>35</v>
      </c>
      <c r="BP37" s="1502" t="s">
        <v>35</v>
      </c>
      <c r="BQ37" s="1522" t="s">
        <v>35</v>
      </c>
    </row>
    <row r="38" s="135" customFormat="true" ht="15" customHeight="true" x14ac:dyDescent="0.2">
      <c r="A38" s="3037"/>
      <c r="B38" s="1406" t="s">
        <v>48</v>
      </c>
      <c r="C38" s="1435" t="s">
        <v>35</v>
      </c>
      <c r="D38" s="1442" t="s">
        <v>35</v>
      </c>
      <c r="E38" s="1442" t="s">
        <v>35</v>
      </c>
      <c r="F38" s="1442" t="s">
        <v>35</v>
      </c>
      <c r="G38" s="1450" t="s">
        <v>35</v>
      </c>
      <c r="H38" s="1458" t="s">
        <v>35</v>
      </c>
      <c r="I38" s="1442" t="s">
        <v>35</v>
      </c>
      <c r="J38" s="1442" t="s">
        <v>35</v>
      </c>
      <c r="K38" s="1442" t="s">
        <v>35</v>
      </c>
      <c r="L38" s="1466" t="s">
        <v>35</v>
      </c>
      <c r="M38" s="1474" t="s">
        <v>35</v>
      </c>
      <c r="N38" s="1442" t="s">
        <v>35</v>
      </c>
      <c r="O38" s="1442" t="s">
        <v>35</v>
      </c>
      <c r="P38" s="1442" t="s">
        <v>35</v>
      </c>
      <c r="Q38" s="2739" t="s">
        <v>35</v>
      </c>
      <c r="R38" s="450"/>
      <c r="S38" s="450"/>
      <c r="T38" s="450"/>
      <c r="U38" s="450"/>
      <c r="V38" s="450"/>
      <c r="W38" s="450"/>
      <c r="X38" s="450"/>
      <c r="Y38" s="450"/>
      <c r="Z38" s="450"/>
      <c r="AA38" s="450"/>
      <c r="AB38" s="450"/>
      <c r="AC38" s="450"/>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BA38" s="3045"/>
      <c r="BB38" s="165" t="s">
        <v>48</v>
      </c>
      <c r="BC38" s="1483" t="s">
        <v>35</v>
      </c>
      <c r="BD38" s="1502" t="s">
        <v>35</v>
      </c>
      <c r="BE38" s="1502" t="s">
        <v>35</v>
      </c>
      <c r="BF38" s="1502" t="s">
        <v>35</v>
      </c>
      <c r="BG38" s="1522" t="s">
        <v>35</v>
      </c>
      <c r="BH38" s="1542" t="s">
        <v>35</v>
      </c>
      <c r="BI38" s="1502" t="s">
        <v>35</v>
      </c>
      <c r="BJ38" s="1502" t="s">
        <v>35</v>
      </c>
      <c r="BK38" s="1502" t="s">
        <v>35</v>
      </c>
      <c r="BL38" s="1522" t="s">
        <v>35</v>
      </c>
      <c r="BM38" s="1542" t="s">
        <v>35</v>
      </c>
      <c r="BN38" s="1502" t="s">
        <v>35</v>
      </c>
      <c r="BO38" s="1502" t="s">
        <v>35</v>
      </c>
      <c r="BP38" s="1502" t="s">
        <v>35</v>
      </c>
      <c r="BQ38" s="1522" t="s">
        <v>35</v>
      </c>
    </row>
    <row r="39" s="130" customFormat="true" ht="15" customHeight="true" x14ac:dyDescent="0.2">
      <c r="A39" s="3016" t="s">
        <v>123</v>
      </c>
      <c r="B39" s="290" t="s">
        <v>49</v>
      </c>
      <c r="C39" s="1434" t="s">
        <v>35</v>
      </c>
      <c r="D39" s="1441" t="s">
        <v>35</v>
      </c>
      <c r="E39" s="1441" t="s">
        <v>35</v>
      </c>
      <c r="F39" s="1441" t="s">
        <v>35</v>
      </c>
      <c r="G39" s="1449" t="s">
        <v>35</v>
      </c>
      <c r="H39" s="1457" t="s">
        <v>35</v>
      </c>
      <c r="I39" s="1441" t="s">
        <v>35</v>
      </c>
      <c r="J39" s="1441" t="s">
        <v>35</v>
      </c>
      <c r="K39" s="1441" t="s">
        <v>35</v>
      </c>
      <c r="L39" s="1465" t="s">
        <v>35</v>
      </c>
      <c r="M39" s="1473" t="s">
        <v>35</v>
      </c>
      <c r="N39" s="1441" t="s">
        <v>35</v>
      </c>
      <c r="O39" s="1441" t="s">
        <v>35</v>
      </c>
      <c r="P39" s="1441" t="s">
        <v>35</v>
      </c>
      <c r="Q39" s="1465" t="s">
        <v>35</v>
      </c>
      <c r="R39" s="2524"/>
      <c r="S39" s="2524"/>
      <c r="T39" s="2524"/>
      <c r="U39" s="2524"/>
      <c r="V39" s="2524"/>
      <c r="W39" s="2524"/>
      <c r="X39" s="2524"/>
      <c r="Y39" s="2525"/>
      <c r="Z39" s="2525"/>
      <c r="AA39" s="2525"/>
      <c r="AB39" s="2525"/>
      <c r="AC39" s="2525"/>
      <c r="AD39" s="2525"/>
      <c r="AE39" s="2525"/>
      <c r="AF39" s="2525"/>
      <c r="AG39" s="2525"/>
      <c r="AH39" s="2525"/>
      <c r="AI39" s="2525"/>
      <c r="AJ39" s="2525"/>
      <c r="AK39" s="2525"/>
      <c r="AL39" s="2525"/>
      <c r="AM39" s="2525"/>
      <c r="AN39" s="2525"/>
      <c r="AO39" s="2525"/>
      <c r="AP39" s="2525"/>
      <c r="AQ39" s="2525"/>
      <c r="AR39" s="2525"/>
      <c r="AS39" s="2525"/>
      <c r="AT39" s="2525"/>
      <c r="AU39" s="2525"/>
      <c r="AV39" s="2525"/>
      <c r="AW39" s="2525"/>
      <c r="AX39" s="2525"/>
      <c r="AY39" s="2525"/>
      <c r="AZ39" s="239"/>
      <c r="BA39" s="3045" t="s">
        <v>123</v>
      </c>
      <c r="BB39" s="165" t="s">
        <v>49</v>
      </c>
      <c r="BC39" s="1483" t="s">
        <v>35</v>
      </c>
      <c r="BD39" s="1502" t="s">
        <v>35</v>
      </c>
      <c r="BE39" s="1502" t="s">
        <v>35</v>
      </c>
      <c r="BF39" s="1502" t="s">
        <v>35</v>
      </c>
      <c r="BG39" s="1522" t="s">
        <v>35</v>
      </c>
      <c r="BH39" s="1542" t="s">
        <v>35</v>
      </c>
      <c r="BI39" s="1502" t="s">
        <v>35</v>
      </c>
      <c r="BJ39" s="1502" t="s">
        <v>35</v>
      </c>
      <c r="BK39" s="1502" t="s">
        <v>35</v>
      </c>
      <c r="BL39" s="1522" t="s">
        <v>35</v>
      </c>
      <c r="BM39" s="1542" t="s">
        <v>35</v>
      </c>
      <c r="BN39" s="1502" t="s">
        <v>35</v>
      </c>
      <c r="BO39" s="1502" t="s">
        <v>35</v>
      </c>
      <c r="BP39" s="1502" t="s">
        <v>35</v>
      </c>
      <c r="BQ39" s="1522" t="s">
        <v>35</v>
      </c>
    </row>
    <row r="40" s="130" customFormat="true" ht="15" customHeight="true" x14ac:dyDescent="0.2">
      <c r="A40" s="3016"/>
      <c r="B40" s="290" t="s">
        <v>48</v>
      </c>
      <c r="C40" s="1434" t="s">
        <v>35</v>
      </c>
      <c r="D40" s="1441" t="s">
        <v>35</v>
      </c>
      <c r="E40" s="1441" t="s">
        <v>35</v>
      </c>
      <c r="F40" s="1441" t="s">
        <v>35</v>
      </c>
      <c r="G40" s="1449" t="s">
        <v>35</v>
      </c>
      <c r="H40" s="1457" t="s">
        <v>35</v>
      </c>
      <c r="I40" s="1441" t="s">
        <v>35</v>
      </c>
      <c r="J40" s="1441" t="s">
        <v>35</v>
      </c>
      <c r="K40" s="1441" t="s">
        <v>35</v>
      </c>
      <c r="L40" s="1465" t="s">
        <v>35</v>
      </c>
      <c r="M40" s="1473" t="s">
        <v>35</v>
      </c>
      <c r="N40" s="1441" t="s">
        <v>35</v>
      </c>
      <c r="O40" s="1441" t="s">
        <v>35</v>
      </c>
      <c r="P40" s="1441" t="s">
        <v>35</v>
      </c>
      <c r="Q40" s="1465" t="s">
        <v>35</v>
      </c>
      <c r="R40" s="2524"/>
      <c r="S40" s="2524"/>
      <c r="T40" s="2524"/>
      <c r="U40" s="2524"/>
      <c r="V40" s="2524"/>
      <c r="W40" s="2524"/>
      <c r="X40" s="2524"/>
      <c r="Y40" s="2525"/>
      <c r="Z40" s="2525"/>
      <c r="AA40" s="2525"/>
      <c r="AB40" s="2525"/>
      <c r="AC40" s="2525"/>
      <c r="AD40" s="2525"/>
      <c r="AE40" s="2525"/>
      <c r="AF40" s="2525"/>
      <c r="AG40" s="2525"/>
      <c r="AH40" s="2525"/>
      <c r="AI40" s="2525"/>
      <c r="AJ40" s="2525"/>
      <c r="AK40" s="2525"/>
      <c r="AL40" s="2525"/>
      <c r="AM40" s="2525"/>
      <c r="AN40" s="2525"/>
      <c r="AO40" s="2525"/>
      <c r="AP40" s="2525"/>
      <c r="AQ40" s="2525"/>
      <c r="AR40" s="2525"/>
      <c r="AS40" s="2525"/>
      <c r="AT40" s="2525"/>
      <c r="AU40" s="2525"/>
      <c r="AV40" s="2525"/>
      <c r="AW40" s="2525"/>
      <c r="AX40" s="2525"/>
      <c r="AY40" s="2525"/>
      <c r="AZ40" s="239"/>
      <c r="BA40" s="3045"/>
      <c r="BB40" s="165" t="s">
        <v>48</v>
      </c>
      <c r="BC40" s="1483" t="s">
        <v>35</v>
      </c>
      <c r="BD40" s="1502" t="s">
        <v>35</v>
      </c>
      <c r="BE40" s="1502" t="s">
        <v>35</v>
      </c>
      <c r="BF40" s="1502" t="s">
        <v>35</v>
      </c>
      <c r="BG40" s="1522" t="s">
        <v>35</v>
      </c>
      <c r="BH40" s="1542" t="s">
        <v>35</v>
      </c>
      <c r="BI40" s="1502" t="s">
        <v>35</v>
      </c>
      <c r="BJ40" s="1502" t="s">
        <v>35</v>
      </c>
      <c r="BK40" s="1502" t="s">
        <v>35</v>
      </c>
      <c r="BL40" s="1522" t="s">
        <v>35</v>
      </c>
      <c r="BM40" s="1542" t="s">
        <v>35</v>
      </c>
      <c r="BN40" s="1502" t="s">
        <v>35</v>
      </c>
      <c r="BO40" s="1502" t="s">
        <v>35</v>
      </c>
      <c r="BP40" s="1502" t="s">
        <v>35</v>
      </c>
      <c r="BQ40" s="1522" t="s">
        <v>35</v>
      </c>
    </row>
    <row r="41" s="135" customFormat="true" ht="15" customHeight="true" x14ac:dyDescent="0.2">
      <c r="A41" s="3037" t="s">
        <v>56</v>
      </c>
      <c r="B41" s="1406" t="s">
        <v>49</v>
      </c>
      <c r="C41" s="1263">
        <v>13.624840181840245</v>
      </c>
      <c r="D41" s="1264">
        <v>5.4057293408031644</v>
      </c>
      <c r="E41" s="1264">
        <v>8.8469913931765074</v>
      </c>
      <c r="F41" s="1264">
        <v>21.99079829670935</v>
      </c>
      <c r="G41" s="1265">
        <v>32.914445250374357</v>
      </c>
      <c r="H41" s="1266">
        <v>13.780936502663529</v>
      </c>
      <c r="I41" s="1264">
        <v>5.9646011522456774</v>
      </c>
      <c r="J41" s="1264">
        <v>8.7467832155870138</v>
      </c>
      <c r="K41" s="1264">
        <v>13.239151561017731</v>
      </c>
      <c r="L41" s="1267">
        <v>28.763739146602806</v>
      </c>
      <c r="M41" s="1268">
        <v>37.031413177548259</v>
      </c>
      <c r="N41" s="1264">
        <v>56.843413364380233</v>
      </c>
      <c r="O41" s="1264">
        <v>39.444176630951297</v>
      </c>
      <c r="P41" s="1264">
        <v>32.971276501658494</v>
      </c>
      <c r="Q41" s="2737">
        <v>39.526050489872169</v>
      </c>
      <c r="R41" s="450"/>
      <c r="S41" s="450"/>
      <c r="T41" s="450"/>
      <c r="U41" s="450"/>
      <c r="V41" s="450"/>
      <c r="W41" s="450"/>
      <c r="X41" s="450"/>
      <c r="Y41" s="450"/>
      <c r="Z41" s="450"/>
      <c r="AA41" s="450"/>
      <c r="AB41" s="450"/>
      <c r="AC41" s="450"/>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BA41" s="3045" t="s">
        <v>56</v>
      </c>
      <c r="BB41" s="165" t="s">
        <v>49</v>
      </c>
      <c r="BC41" s="1483" t="s">
        <v>35</v>
      </c>
      <c r="BD41" s="1502" t="s">
        <v>35</v>
      </c>
      <c r="BE41" s="1502" t="s">
        <v>35</v>
      </c>
      <c r="BF41" s="1502" t="s">
        <v>35</v>
      </c>
      <c r="BG41" s="1522" t="s">
        <v>35</v>
      </c>
      <c r="BH41" s="1542" t="s">
        <v>35</v>
      </c>
      <c r="BI41" s="1502" t="s">
        <v>35</v>
      </c>
      <c r="BJ41" s="1502" t="s">
        <v>35</v>
      </c>
      <c r="BK41" s="1502" t="s">
        <v>35</v>
      </c>
      <c r="BL41" s="1522" t="s">
        <v>35</v>
      </c>
      <c r="BM41" s="1542" t="s">
        <v>35</v>
      </c>
      <c r="BN41" s="1502" t="s">
        <v>35</v>
      </c>
      <c r="BO41" s="1502" t="s">
        <v>35</v>
      </c>
      <c r="BP41" s="1502" t="s">
        <v>35</v>
      </c>
      <c r="BQ41" s="1522" t="s">
        <v>35</v>
      </c>
    </row>
    <row r="42" s="135" customFormat="true" ht="15" customHeight="true" x14ac:dyDescent="0.2">
      <c r="A42" s="3037"/>
      <c r="B42" s="1406" t="s">
        <v>48</v>
      </c>
      <c r="C42" s="1263">
        <v>86.375159818159759</v>
      </c>
      <c r="D42" s="1264">
        <v>94.594270659196837</v>
      </c>
      <c r="E42" s="1264">
        <v>91.153008606823491</v>
      </c>
      <c r="F42" s="1264">
        <v>78.009201703290657</v>
      </c>
      <c r="G42" s="1265">
        <v>67.085554749625643</v>
      </c>
      <c r="H42" s="1266">
        <v>86.219063497336464</v>
      </c>
      <c r="I42" s="1264">
        <v>94.035398847754323</v>
      </c>
      <c r="J42" s="1264">
        <v>91.253216784412984</v>
      </c>
      <c r="K42" s="1264">
        <v>86.760848438982279</v>
      </c>
      <c r="L42" s="1267">
        <v>71.236260853397198</v>
      </c>
      <c r="M42" s="1268">
        <v>62.968586822451734</v>
      </c>
      <c r="N42" s="1264">
        <v>43.156586635619767</v>
      </c>
      <c r="O42" s="1264">
        <v>60.555823369048703</v>
      </c>
      <c r="P42" s="1264">
        <v>67.028723498341506</v>
      </c>
      <c r="Q42" s="2737">
        <v>60.473949510127831</v>
      </c>
      <c r="R42" s="450"/>
      <c r="S42" s="450"/>
      <c r="T42" s="450"/>
      <c r="U42" s="450"/>
      <c r="V42" s="450"/>
      <c r="W42" s="450"/>
      <c r="X42" s="450"/>
      <c r="Y42" s="450"/>
      <c r="Z42" s="450"/>
      <c r="AA42" s="450"/>
      <c r="AB42" s="450"/>
      <c r="AC42" s="450"/>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BA42" s="3045"/>
      <c r="BB42" s="165" t="s">
        <v>48</v>
      </c>
      <c r="BC42" s="1483" t="s">
        <v>35</v>
      </c>
      <c r="BD42" s="1502" t="s">
        <v>35</v>
      </c>
      <c r="BE42" s="1502" t="s">
        <v>35</v>
      </c>
      <c r="BF42" s="1502" t="s">
        <v>35</v>
      </c>
      <c r="BG42" s="1522" t="s">
        <v>35</v>
      </c>
      <c r="BH42" s="1542" t="s">
        <v>35</v>
      </c>
      <c r="BI42" s="1502" t="s">
        <v>35</v>
      </c>
      <c r="BJ42" s="1502" t="s">
        <v>35</v>
      </c>
      <c r="BK42" s="1502" t="s">
        <v>35</v>
      </c>
      <c r="BL42" s="1522" t="s">
        <v>35</v>
      </c>
      <c r="BM42" s="1542" t="s">
        <v>35</v>
      </c>
      <c r="BN42" s="1502" t="s">
        <v>35</v>
      </c>
      <c r="BO42" s="1502" t="s">
        <v>35</v>
      </c>
      <c r="BP42" s="1502" t="s">
        <v>35</v>
      </c>
      <c r="BQ42" s="1522" t="s">
        <v>35</v>
      </c>
    </row>
    <row r="43" s="135" customFormat="true" ht="15" customHeight="true" x14ac:dyDescent="0.2">
      <c r="A43" s="3037" t="s">
        <v>53</v>
      </c>
      <c r="B43" s="1406" t="s">
        <v>49</v>
      </c>
      <c r="C43" s="1435" t="s">
        <v>35</v>
      </c>
      <c r="D43" s="1443" t="s">
        <v>35</v>
      </c>
      <c r="E43" s="1443" t="s">
        <v>35</v>
      </c>
      <c r="F43" s="1443" t="s">
        <v>35</v>
      </c>
      <c r="G43" s="1451" t="s">
        <v>35</v>
      </c>
      <c r="H43" s="1459" t="s">
        <v>35</v>
      </c>
      <c r="I43" s="1443" t="s">
        <v>35</v>
      </c>
      <c r="J43" s="1443" t="s">
        <v>35</v>
      </c>
      <c r="K43" s="1443" t="s">
        <v>35</v>
      </c>
      <c r="L43" s="1467" t="s">
        <v>35</v>
      </c>
      <c r="M43" s="1435" t="s">
        <v>35</v>
      </c>
      <c r="N43" s="1443" t="s">
        <v>35</v>
      </c>
      <c r="O43" s="1443" t="s">
        <v>35</v>
      </c>
      <c r="P43" s="1443" t="s">
        <v>35</v>
      </c>
      <c r="Q43" s="1467" t="s">
        <v>35</v>
      </c>
      <c r="R43" s="450"/>
      <c r="S43" s="450"/>
      <c r="T43" s="450"/>
      <c r="U43" s="450"/>
      <c r="V43" s="450"/>
      <c r="W43" s="450"/>
      <c r="X43" s="450"/>
      <c r="Y43" s="450"/>
      <c r="Z43" s="450"/>
      <c r="AA43" s="450"/>
      <c r="AB43" s="450"/>
      <c r="AC43" s="450"/>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BA43" s="3045" t="s">
        <v>53</v>
      </c>
      <c r="BB43" s="165" t="s">
        <v>49</v>
      </c>
      <c r="BC43" s="1483" t="s">
        <v>35</v>
      </c>
      <c r="BD43" s="1502" t="s">
        <v>35</v>
      </c>
      <c r="BE43" s="1502" t="s">
        <v>35</v>
      </c>
      <c r="BF43" s="1502" t="s">
        <v>35</v>
      </c>
      <c r="BG43" s="1522" t="s">
        <v>35</v>
      </c>
      <c r="BH43" s="1542" t="s">
        <v>35</v>
      </c>
      <c r="BI43" s="1502" t="s">
        <v>35</v>
      </c>
      <c r="BJ43" s="1502" t="s">
        <v>35</v>
      </c>
      <c r="BK43" s="1502" t="s">
        <v>35</v>
      </c>
      <c r="BL43" s="1522" t="s">
        <v>35</v>
      </c>
      <c r="BM43" s="1542" t="s">
        <v>35</v>
      </c>
      <c r="BN43" s="1502" t="s">
        <v>35</v>
      </c>
      <c r="BO43" s="1502" t="s">
        <v>35</v>
      </c>
      <c r="BP43" s="1502" t="s">
        <v>35</v>
      </c>
      <c r="BQ43" s="1522" t="s">
        <v>35</v>
      </c>
    </row>
    <row r="44" s="135" customFormat="true" ht="15" customHeight="true" x14ac:dyDescent="0.2">
      <c r="A44" s="3037"/>
      <c r="B44" s="1406" t="s">
        <v>48</v>
      </c>
      <c r="C44" s="1435" t="s">
        <v>35</v>
      </c>
      <c r="D44" s="1443" t="s">
        <v>35</v>
      </c>
      <c r="E44" s="1443" t="s">
        <v>35</v>
      </c>
      <c r="F44" s="1443" t="s">
        <v>35</v>
      </c>
      <c r="G44" s="1451" t="s">
        <v>35</v>
      </c>
      <c r="H44" s="1459" t="s">
        <v>35</v>
      </c>
      <c r="I44" s="1443" t="s">
        <v>35</v>
      </c>
      <c r="J44" s="1443" t="s">
        <v>35</v>
      </c>
      <c r="K44" s="1443" t="s">
        <v>35</v>
      </c>
      <c r="L44" s="1467" t="s">
        <v>35</v>
      </c>
      <c r="M44" s="1435" t="s">
        <v>35</v>
      </c>
      <c r="N44" s="1443" t="s">
        <v>35</v>
      </c>
      <c r="O44" s="1443" t="s">
        <v>35</v>
      </c>
      <c r="P44" s="1443" t="s">
        <v>35</v>
      </c>
      <c r="Q44" s="1467" t="s">
        <v>35</v>
      </c>
      <c r="R44" s="450"/>
      <c r="S44" s="450"/>
      <c r="T44" s="450"/>
      <c r="U44" s="450"/>
      <c r="V44" s="450"/>
      <c r="W44" s="450"/>
      <c r="X44" s="450"/>
      <c r="Y44" s="450"/>
      <c r="Z44" s="450"/>
      <c r="AA44" s="450"/>
      <c r="AB44" s="450"/>
      <c r="AC44" s="450"/>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BA44" s="3045"/>
      <c r="BB44" s="165" t="s">
        <v>48</v>
      </c>
      <c r="BC44" s="1483" t="s">
        <v>35</v>
      </c>
      <c r="BD44" s="1502" t="s">
        <v>35</v>
      </c>
      <c r="BE44" s="1502" t="s">
        <v>35</v>
      </c>
      <c r="BF44" s="1502" t="s">
        <v>35</v>
      </c>
      <c r="BG44" s="1522" t="s">
        <v>35</v>
      </c>
      <c r="BH44" s="1542" t="s">
        <v>35</v>
      </c>
      <c r="BI44" s="1502" t="s">
        <v>35</v>
      </c>
      <c r="BJ44" s="1502" t="s">
        <v>35</v>
      </c>
      <c r="BK44" s="1502" t="s">
        <v>35</v>
      </c>
      <c r="BL44" s="1522" t="s">
        <v>35</v>
      </c>
      <c r="BM44" s="1542" t="s">
        <v>35</v>
      </c>
      <c r="BN44" s="1502" t="s">
        <v>35</v>
      </c>
      <c r="BO44" s="1502" t="s">
        <v>35</v>
      </c>
      <c r="BP44" s="1502" t="s">
        <v>35</v>
      </c>
      <c r="BQ44" s="1522" t="s">
        <v>35</v>
      </c>
    </row>
    <row r="45" s="135" customFormat="true" ht="15" customHeight="true" x14ac:dyDescent="0.2">
      <c r="A45" s="3037" t="s">
        <v>52</v>
      </c>
      <c r="B45" s="1406" t="s">
        <v>49</v>
      </c>
      <c r="C45" s="1435" t="s">
        <v>35</v>
      </c>
      <c r="D45" s="1443" t="s">
        <v>35</v>
      </c>
      <c r="E45" s="1443" t="s">
        <v>35</v>
      </c>
      <c r="F45" s="1443" t="s">
        <v>35</v>
      </c>
      <c r="G45" s="1451" t="s">
        <v>35</v>
      </c>
      <c r="H45" s="1459" t="s">
        <v>35</v>
      </c>
      <c r="I45" s="1443" t="s">
        <v>35</v>
      </c>
      <c r="J45" s="1443" t="s">
        <v>35</v>
      </c>
      <c r="K45" s="1443" t="s">
        <v>35</v>
      </c>
      <c r="L45" s="1467" t="s">
        <v>35</v>
      </c>
      <c r="M45" s="1435" t="s">
        <v>35</v>
      </c>
      <c r="N45" s="1443" t="s">
        <v>35</v>
      </c>
      <c r="O45" s="1443" t="s">
        <v>35</v>
      </c>
      <c r="P45" s="1443" t="s">
        <v>35</v>
      </c>
      <c r="Q45" s="1467" t="s">
        <v>35</v>
      </c>
      <c r="R45" s="450"/>
      <c r="S45" s="450"/>
      <c r="T45" s="450"/>
      <c r="U45" s="450"/>
      <c r="V45" s="450"/>
      <c r="W45" s="450"/>
      <c r="X45" s="450"/>
      <c r="Y45" s="450"/>
      <c r="Z45" s="450"/>
      <c r="AA45" s="450"/>
      <c r="AB45" s="450"/>
      <c r="AC45" s="450"/>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BA45" s="3045" t="s">
        <v>52</v>
      </c>
      <c r="BB45" s="165" t="s">
        <v>49</v>
      </c>
      <c r="BC45" s="1483" t="s">
        <v>35</v>
      </c>
      <c r="BD45" s="1502" t="s">
        <v>35</v>
      </c>
      <c r="BE45" s="1502" t="s">
        <v>35</v>
      </c>
      <c r="BF45" s="1502" t="s">
        <v>35</v>
      </c>
      <c r="BG45" s="1522" t="s">
        <v>35</v>
      </c>
      <c r="BH45" s="1542" t="s">
        <v>35</v>
      </c>
      <c r="BI45" s="1502" t="s">
        <v>35</v>
      </c>
      <c r="BJ45" s="1502" t="s">
        <v>35</v>
      </c>
      <c r="BK45" s="1502" t="s">
        <v>35</v>
      </c>
      <c r="BL45" s="1522" t="s">
        <v>35</v>
      </c>
      <c r="BM45" s="1542" t="s">
        <v>35</v>
      </c>
      <c r="BN45" s="1502" t="s">
        <v>35</v>
      </c>
      <c r="BO45" s="1502" t="s">
        <v>35</v>
      </c>
      <c r="BP45" s="1502" t="s">
        <v>35</v>
      </c>
      <c r="BQ45" s="1522" t="s">
        <v>35</v>
      </c>
    </row>
    <row r="46" s="135" customFormat="true" ht="15" customHeight="true" x14ac:dyDescent="0.2">
      <c r="A46" s="3037"/>
      <c r="B46" s="1406" t="s">
        <v>48</v>
      </c>
      <c r="C46" s="1435" t="s">
        <v>35</v>
      </c>
      <c r="D46" s="1443" t="s">
        <v>35</v>
      </c>
      <c r="E46" s="1443" t="s">
        <v>35</v>
      </c>
      <c r="F46" s="1443" t="s">
        <v>35</v>
      </c>
      <c r="G46" s="1451" t="s">
        <v>35</v>
      </c>
      <c r="H46" s="1459" t="s">
        <v>35</v>
      </c>
      <c r="I46" s="1443" t="s">
        <v>35</v>
      </c>
      <c r="J46" s="1443" t="s">
        <v>35</v>
      </c>
      <c r="K46" s="1443" t="s">
        <v>35</v>
      </c>
      <c r="L46" s="1467" t="s">
        <v>35</v>
      </c>
      <c r="M46" s="1435" t="s">
        <v>35</v>
      </c>
      <c r="N46" s="1443" t="s">
        <v>35</v>
      </c>
      <c r="O46" s="1443" t="s">
        <v>35</v>
      </c>
      <c r="P46" s="1443" t="s">
        <v>35</v>
      </c>
      <c r="Q46" s="1467" t="s">
        <v>35</v>
      </c>
      <c r="R46" s="450"/>
      <c r="S46" s="450"/>
      <c r="T46" s="450"/>
      <c r="U46" s="450"/>
      <c r="V46" s="450"/>
      <c r="W46" s="450"/>
      <c r="X46" s="450"/>
      <c r="Y46" s="450"/>
      <c r="Z46" s="450"/>
      <c r="AA46" s="450"/>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BA46" s="3045"/>
      <c r="BB46" s="165" t="s">
        <v>48</v>
      </c>
      <c r="BC46" s="1483" t="s">
        <v>35</v>
      </c>
      <c r="BD46" s="1502" t="s">
        <v>35</v>
      </c>
      <c r="BE46" s="1502" t="s">
        <v>35</v>
      </c>
      <c r="BF46" s="1502" t="s">
        <v>35</v>
      </c>
      <c r="BG46" s="1522" t="s">
        <v>35</v>
      </c>
      <c r="BH46" s="1542" t="s">
        <v>35</v>
      </c>
      <c r="BI46" s="1502" t="s">
        <v>35</v>
      </c>
      <c r="BJ46" s="1502" t="s">
        <v>35</v>
      </c>
      <c r="BK46" s="1502" t="s">
        <v>35</v>
      </c>
      <c r="BL46" s="1522" t="s">
        <v>35</v>
      </c>
      <c r="BM46" s="1542" t="s">
        <v>35</v>
      </c>
      <c r="BN46" s="1502" t="s">
        <v>35</v>
      </c>
      <c r="BO46" s="1502" t="s">
        <v>35</v>
      </c>
      <c r="BP46" s="1502" t="s">
        <v>35</v>
      </c>
      <c r="BQ46" s="1522" t="s">
        <v>35</v>
      </c>
    </row>
    <row r="47" s="130" customFormat="true" ht="15" customHeight="true" x14ac:dyDescent="0.2">
      <c r="A47" s="3016" t="s">
        <v>102</v>
      </c>
      <c r="B47" s="291" t="s">
        <v>101</v>
      </c>
      <c r="C47" s="1434" t="s">
        <v>35</v>
      </c>
      <c r="D47" s="1441" t="s">
        <v>35</v>
      </c>
      <c r="E47" s="1441" t="s">
        <v>35</v>
      </c>
      <c r="F47" s="1441" t="s">
        <v>35</v>
      </c>
      <c r="G47" s="1449" t="s">
        <v>35</v>
      </c>
      <c r="H47" s="1457" t="s">
        <v>35</v>
      </c>
      <c r="I47" s="1441" t="s">
        <v>35</v>
      </c>
      <c r="J47" s="1441" t="s">
        <v>35</v>
      </c>
      <c r="K47" s="1441" t="s">
        <v>35</v>
      </c>
      <c r="L47" s="1465" t="s">
        <v>35</v>
      </c>
      <c r="M47" s="1473" t="s">
        <v>35</v>
      </c>
      <c r="N47" s="1441" t="s">
        <v>35</v>
      </c>
      <c r="O47" s="1441" t="s">
        <v>35</v>
      </c>
      <c r="P47" s="1441" t="s">
        <v>35</v>
      </c>
      <c r="Q47" s="1465" t="s">
        <v>35</v>
      </c>
      <c r="R47" s="2524"/>
      <c r="S47" s="2524"/>
      <c r="T47" s="2524"/>
      <c r="U47" s="2524"/>
      <c r="V47" s="2524"/>
      <c r="W47" s="2524"/>
      <c r="X47" s="2524"/>
      <c r="Y47" s="2525"/>
      <c r="Z47" s="2525"/>
      <c r="AA47" s="2525"/>
      <c r="AB47" s="2525"/>
      <c r="AC47" s="2525"/>
      <c r="AD47" s="2525"/>
      <c r="AE47" s="2525"/>
      <c r="AF47" s="2525"/>
      <c r="AG47" s="2525"/>
      <c r="AH47" s="2525"/>
      <c r="AI47" s="2525"/>
      <c r="AJ47" s="2525"/>
      <c r="AK47" s="2525"/>
      <c r="AL47" s="2525"/>
      <c r="AM47" s="2525"/>
      <c r="AN47" s="2525"/>
      <c r="AO47" s="2525"/>
      <c r="AP47" s="2525"/>
      <c r="AQ47" s="2525"/>
      <c r="AR47" s="2525"/>
      <c r="AS47" s="2525"/>
      <c r="AT47" s="2525"/>
      <c r="AU47" s="2525"/>
      <c r="AV47" s="2525"/>
      <c r="AW47" s="2525"/>
      <c r="AX47" s="2525"/>
      <c r="AY47" s="2525"/>
      <c r="AZ47" s="239"/>
      <c r="BA47" s="3045" t="s">
        <v>102</v>
      </c>
      <c r="BB47" s="165" t="s">
        <v>101</v>
      </c>
      <c r="BC47" s="1483" t="s">
        <v>35</v>
      </c>
      <c r="BD47" s="1502" t="s">
        <v>35</v>
      </c>
      <c r="BE47" s="1502" t="s">
        <v>35</v>
      </c>
      <c r="BF47" s="1502" t="s">
        <v>35</v>
      </c>
      <c r="BG47" s="1522" t="s">
        <v>35</v>
      </c>
      <c r="BH47" s="1542" t="s">
        <v>35</v>
      </c>
      <c r="BI47" s="1502" t="s">
        <v>35</v>
      </c>
      <c r="BJ47" s="1502" t="s">
        <v>35</v>
      </c>
      <c r="BK47" s="1502" t="s">
        <v>35</v>
      </c>
      <c r="BL47" s="1522" t="s">
        <v>35</v>
      </c>
      <c r="BM47" s="1542" t="s">
        <v>35</v>
      </c>
      <c r="BN47" s="1502" t="s">
        <v>35</v>
      </c>
      <c r="BO47" s="1502" t="s">
        <v>35</v>
      </c>
      <c r="BP47" s="1502" t="s">
        <v>35</v>
      </c>
      <c r="BQ47" s="1522" t="s">
        <v>35</v>
      </c>
    </row>
    <row r="48" s="130" customFormat="true" ht="15" customHeight="true" x14ac:dyDescent="0.2">
      <c r="A48" s="3016"/>
      <c r="B48" s="291" t="s">
        <v>100</v>
      </c>
      <c r="C48" s="1434" t="s">
        <v>35</v>
      </c>
      <c r="D48" s="1441" t="s">
        <v>35</v>
      </c>
      <c r="E48" s="1441" t="s">
        <v>35</v>
      </c>
      <c r="F48" s="1441" t="s">
        <v>35</v>
      </c>
      <c r="G48" s="1449" t="s">
        <v>35</v>
      </c>
      <c r="H48" s="1457" t="s">
        <v>35</v>
      </c>
      <c r="I48" s="1441" t="s">
        <v>35</v>
      </c>
      <c r="J48" s="1441" t="s">
        <v>35</v>
      </c>
      <c r="K48" s="1441" t="s">
        <v>35</v>
      </c>
      <c r="L48" s="1465" t="s">
        <v>35</v>
      </c>
      <c r="M48" s="1473" t="s">
        <v>35</v>
      </c>
      <c r="N48" s="1441" t="s">
        <v>35</v>
      </c>
      <c r="O48" s="1441" t="s">
        <v>35</v>
      </c>
      <c r="P48" s="1441" t="s">
        <v>35</v>
      </c>
      <c r="Q48" s="1465" t="s">
        <v>35</v>
      </c>
      <c r="R48" s="2524"/>
      <c r="S48" s="2524"/>
      <c r="T48" s="2524"/>
      <c r="U48" s="2524"/>
      <c r="V48" s="2524"/>
      <c r="W48" s="2524"/>
      <c r="X48" s="2524"/>
      <c r="Y48" s="2525"/>
      <c r="Z48" s="2525"/>
      <c r="AA48" s="2525"/>
      <c r="AB48" s="2525"/>
      <c r="AC48" s="2525"/>
      <c r="AD48" s="2525"/>
      <c r="AE48" s="2525"/>
      <c r="AF48" s="2525"/>
      <c r="AG48" s="2525"/>
      <c r="AH48" s="2525"/>
      <c r="AI48" s="2525"/>
      <c r="AJ48" s="2525"/>
      <c r="AK48" s="2525"/>
      <c r="AL48" s="2525"/>
      <c r="AM48" s="2525"/>
      <c r="AN48" s="2525"/>
      <c r="AO48" s="2525"/>
      <c r="AP48" s="2525"/>
      <c r="AQ48" s="2525"/>
      <c r="AR48" s="2525"/>
      <c r="AS48" s="2525"/>
      <c r="AT48" s="2525"/>
      <c r="AU48" s="2525"/>
      <c r="AV48" s="2525"/>
      <c r="AW48" s="2525"/>
      <c r="AX48" s="2525"/>
      <c r="AY48" s="2525"/>
      <c r="AZ48" s="239"/>
      <c r="BA48" s="3045"/>
      <c r="BB48" s="165" t="s">
        <v>100</v>
      </c>
      <c r="BC48" s="1483" t="s">
        <v>35</v>
      </c>
      <c r="BD48" s="1502" t="s">
        <v>35</v>
      </c>
      <c r="BE48" s="1502" t="s">
        <v>35</v>
      </c>
      <c r="BF48" s="1502" t="s">
        <v>35</v>
      </c>
      <c r="BG48" s="1522" t="s">
        <v>35</v>
      </c>
      <c r="BH48" s="1542" t="s">
        <v>35</v>
      </c>
      <c r="BI48" s="1502" t="s">
        <v>35</v>
      </c>
      <c r="BJ48" s="1502" t="s">
        <v>35</v>
      </c>
      <c r="BK48" s="1502" t="s">
        <v>35</v>
      </c>
      <c r="BL48" s="1522" t="s">
        <v>35</v>
      </c>
      <c r="BM48" s="1542" t="s">
        <v>35</v>
      </c>
      <c r="BN48" s="1502" t="s">
        <v>35</v>
      </c>
      <c r="BO48" s="1502" t="s">
        <v>35</v>
      </c>
      <c r="BP48" s="1502" t="s">
        <v>35</v>
      </c>
      <c r="BQ48" s="1522" t="s">
        <v>35</v>
      </c>
    </row>
    <row r="49" s="130" customFormat="true" ht="15" customHeight="true" x14ac:dyDescent="0.2">
      <c r="A49" s="3016"/>
      <c r="B49" s="291" t="s">
        <v>68</v>
      </c>
      <c r="C49" s="1434" t="s">
        <v>35</v>
      </c>
      <c r="D49" s="1441" t="s">
        <v>35</v>
      </c>
      <c r="E49" s="1441" t="s">
        <v>35</v>
      </c>
      <c r="F49" s="1441" t="s">
        <v>35</v>
      </c>
      <c r="G49" s="1449" t="s">
        <v>35</v>
      </c>
      <c r="H49" s="1457" t="s">
        <v>35</v>
      </c>
      <c r="I49" s="1441" t="s">
        <v>35</v>
      </c>
      <c r="J49" s="1441" t="s">
        <v>35</v>
      </c>
      <c r="K49" s="1441" t="s">
        <v>35</v>
      </c>
      <c r="L49" s="1465" t="s">
        <v>35</v>
      </c>
      <c r="M49" s="1473" t="s">
        <v>35</v>
      </c>
      <c r="N49" s="1441" t="s">
        <v>35</v>
      </c>
      <c r="O49" s="1441" t="s">
        <v>35</v>
      </c>
      <c r="P49" s="1441" t="s">
        <v>35</v>
      </c>
      <c r="Q49" s="1465" t="s">
        <v>35</v>
      </c>
      <c r="R49" s="2524"/>
      <c r="S49" s="2524"/>
      <c r="T49" s="2524"/>
      <c r="U49" s="2524"/>
      <c r="V49" s="2524"/>
      <c r="W49" s="2524"/>
      <c r="X49" s="2524"/>
      <c r="Y49" s="2525"/>
      <c r="Z49" s="2525"/>
      <c r="AA49" s="2525"/>
      <c r="AB49" s="2525"/>
      <c r="AC49" s="2525"/>
      <c r="AD49" s="2525"/>
      <c r="AE49" s="2525"/>
      <c r="AF49" s="2525"/>
      <c r="AG49" s="2525"/>
      <c r="AH49" s="2525"/>
      <c r="AI49" s="2525"/>
      <c r="AJ49" s="2525"/>
      <c r="AK49" s="2525"/>
      <c r="AL49" s="2525"/>
      <c r="AM49" s="2525"/>
      <c r="AN49" s="2525"/>
      <c r="AO49" s="2525"/>
      <c r="AP49" s="2525"/>
      <c r="AQ49" s="2525"/>
      <c r="AR49" s="2525"/>
      <c r="AS49" s="2525"/>
      <c r="AT49" s="2525"/>
      <c r="AU49" s="2525"/>
      <c r="AV49" s="2525"/>
      <c r="AW49" s="2525"/>
      <c r="AX49" s="2525"/>
      <c r="AY49" s="2525"/>
      <c r="AZ49" s="239"/>
      <c r="BA49" s="3045"/>
      <c r="BB49" s="165" t="s">
        <v>68</v>
      </c>
      <c r="BC49" s="1483" t="s">
        <v>35</v>
      </c>
      <c r="BD49" s="1502" t="s">
        <v>35</v>
      </c>
      <c r="BE49" s="1502" t="s">
        <v>35</v>
      </c>
      <c r="BF49" s="1502" t="s">
        <v>35</v>
      </c>
      <c r="BG49" s="1522" t="s">
        <v>35</v>
      </c>
      <c r="BH49" s="1542" t="s">
        <v>35</v>
      </c>
      <c r="BI49" s="1502" t="s">
        <v>35</v>
      </c>
      <c r="BJ49" s="1502" t="s">
        <v>35</v>
      </c>
      <c r="BK49" s="1502" t="s">
        <v>35</v>
      </c>
      <c r="BL49" s="1522" t="s">
        <v>35</v>
      </c>
      <c r="BM49" s="1542" t="s">
        <v>35</v>
      </c>
      <c r="BN49" s="1502" t="s">
        <v>35</v>
      </c>
      <c r="BO49" s="1502" t="s">
        <v>35</v>
      </c>
      <c r="BP49" s="1502" t="s">
        <v>35</v>
      </c>
      <c r="BQ49" s="1522" t="s">
        <v>35</v>
      </c>
    </row>
    <row r="50" s="130" customFormat="true" ht="15" customHeight="true" x14ac:dyDescent="0.2">
      <c r="A50" s="3016" t="s">
        <v>103</v>
      </c>
      <c r="B50" s="291" t="s">
        <v>101</v>
      </c>
      <c r="C50" s="1434" t="s">
        <v>35</v>
      </c>
      <c r="D50" s="1441" t="s">
        <v>35</v>
      </c>
      <c r="E50" s="1441" t="s">
        <v>35</v>
      </c>
      <c r="F50" s="1441" t="s">
        <v>35</v>
      </c>
      <c r="G50" s="1449" t="s">
        <v>35</v>
      </c>
      <c r="H50" s="1457" t="s">
        <v>35</v>
      </c>
      <c r="I50" s="1441" t="s">
        <v>35</v>
      </c>
      <c r="J50" s="1441" t="s">
        <v>35</v>
      </c>
      <c r="K50" s="1441" t="s">
        <v>35</v>
      </c>
      <c r="L50" s="1465" t="s">
        <v>35</v>
      </c>
      <c r="M50" s="1473" t="s">
        <v>35</v>
      </c>
      <c r="N50" s="1441" t="s">
        <v>35</v>
      </c>
      <c r="O50" s="1441" t="s">
        <v>35</v>
      </c>
      <c r="P50" s="1441" t="s">
        <v>35</v>
      </c>
      <c r="Q50" s="1465" t="s">
        <v>35</v>
      </c>
      <c r="R50" s="2524"/>
      <c r="S50" s="2524"/>
      <c r="T50" s="2524"/>
      <c r="U50" s="2524"/>
      <c r="V50" s="2524"/>
      <c r="W50" s="2524"/>
      <c r="X50" s="2524"/>
      <c r="Y50" s="2525"/>
      <c r="Z50" s="2525"/>
      <c r="AA50" s="2525"/>
      <c r="AB50" s="2525"/>
      <c r="AC50" s="2525"/>
      <c r="AD50" s="2525"/>
      <c r="AE50" s="2525"/>
      <c r="AF50" s="2525"/>
      <c r="AG50" s="2525"/>
      <c r="AH50" s="2525"/>
      <c r="AI50" s="2525"/>
      <c r="AJ50" s="2525"/>
      <c r="AK50" s="2525"/>
      <c r="AL50" s="2525"/>
      <c r="AM50" s="2525"/>
      <c r="AN50" s="2525"/>
      <c r="AO50" s="2525"/>
      <c r="AP50" s="2525"/>
      <c r="AQ50" s="2525"/>
      <c r="AR50" s="2525"/>
      <c r="AS50" s="2525"/>
      <c r="AT50" s="2525"/>
      <c r="AU50" s="2525"/>
      <c r="AV50" s="2525"/>
      <c r="AW50" s="2525"/>
      <c r="AX50" s="2525"/>
      <c r="AY50" s="2525"/>
      <c r="AZ50" s="239"/>
      <c r="BA50" s="3045" t="s">
        <v>103</v>
      </c>
      <c r="BB50" s="165" t="s">
        <v>101</v>
      </c>
      <c r="BC50" s="1483" t="s">
        <v>35</v>
      </c>
      <c r="BD50" s="1502" t="s">
        <v>35</v>
      </c>
      <c r="BE50" s="1502" t="s">
        <v>35</v>
      </c>
      <c r="BF50" s="1502" t="s">
        <v>35</v>
      </c>
      <c r="BG50" s="1522" t="s">
        <v>35</v>
      </c>
      <c r="BH50" s="1542" t="s">
        <v>35</v>
      </c>
      <c r="BI50" s="1502" t="s">
        <v>35</v>
      </c>
      <c r="BJ50" s="1502" t="s">
        <v>35</v>
      </c>
      <c r="BK50" s="1502" t="s">
        <v>35</v>
      </c>
      <c r="BL50" s="1522" t="s">
        <v>35</v>
      </c>
      <c r="BM50" s="1542" t="s">
        <v>35</v>
      </c>
      <c r="BN50" s="1502" t="s">
        <v>35</v>
      </c>
      <c r="BO50" s="1502" t="s">
        <v>35</v>
      </c>
      <c r="BP50" s="1502" t="s">
        <v>35</v>
      </c>
      <c r="BQ50" s="1522" t="s">
        <v>35</v>
      </c>
    </row>
    <row r="51" s="130" customFormat="true" ht="15" customHeight="true" x14ac:dyDescent="0.2">
      <c r="A51" s="3016"/>
      <c r="B51" s="291" t="s">
        <v>100</v>
      </c>
      <c r="C51" s="1434" t="s">
        <v>35</v>
      </c>
      <c r="D51" s="1441" t="s">
        <v>35</v>
      </c>
      <c r="E51" s="1441" t="s">
        <v>35</v>
      </c>
      <c r="F51" s="1441" t="s">
        <v>35</v>
      </c>
      <c r="G51" s="1449" t="s">
        <v>35</v>
      </c>
      <c r="H51" s="1457" t="s">
        <v>35</v>
      </c>
      <c r="I51" s="1441" t="s">
        <v>35</v>
      </c>
      <c r="J51" s="1441" t="s">
        <v>35</v>
      </c>
      <c r="K51" s="1441" t="s">
        <v>35</v>
      </c>
      <c r="L51" s="1465" t="s">
        <v>35</v>
      </c>
      <c r="M51" s="1473" t="s">
        <v>35</v>
      </c>
      <c r="N51" s="1441" t="s">
        <v>35</v>
      </c>
      <c r="O51" s="1441" t="s">
        <v>35</v>
      </c>
      <c r="P51" s="1441" t="s">
        <v>35</v>
      </c>
      <c r="Q51" s="1465" t="s">
        <v>35</v>
      </c>
      <c r="R51" s="2524"/>
      <c r="S51" s="2524"/>
      <c r="T51" s="2524"/>
      <c r="U51" s="2524"/>
      <c r="V51" s="2524"/>
      <c r="W51" s="2524"/>
      <c r="X51" s="2524"/>
      <c r="Y51" s="2525"/>
      <c r="Z51" s="2525"/>
      <c r="AA51" s="2525"/>
      <c r="AB51" s="2525"/>
      <c r="AC51" s="2525"/>
      <c r="AD51" s="2525"/>
      <c r="AE51" s="2525"/>
      <c r="AF51" s="2525"/>
      <c r="AG51" s="2525"/>
      <c r="AH51" s="2525"/>
      <c r="AI51" s="2525"/>
      <c r="AJ51" s="2525"/>
      <c r="AK51" s="2525"/>
      <c r="AL51" s="2525"/>
      <c r="AM51" s="2525"/>
      <c r="AN51" s="2525"/>
      <c r="AO51" s="2525"/>
      <c r="AP51" s="2525"/>
      <c r="AQ51" s="2525"/>
      <c r="AR51" s="2525"/>
      <c r="AS51" s="2525"/>
      <c r="AT51" s="2525"/>
      <c r="AU51" s="2525"/>
      <c r="AV51" s="2525"/>
      <c r="AW51" s="2525"/>
      <c r="AX51" s="2525"/>
      <c r="AY51" s="2525"/>
      <c r="AZ51" s="239"/>
      <c r="BA51" s="3045"/>
      <c r="BB51" s="165" t="s">
        <v>100</v>
      </c>
      <c r="BC51" s="1483" t="s">
        <v>35</v>
      </c>
      <c r="BD51" s="1502" t="s">
        <v>35</v>
      </c>
      <c r="BE51" s="1502" t="s">
        <v>35</v>
      </c>
      <c r="BF51" s="1502" t="s">
        <v>35</v>
      </c>
      <c r="BG51" s="1522" t="s">
        <v>35</v>
      </c>
      <c r="BH51" s="1542" t="s">
        <v>35</v>
      </c>
      <c r="BI51" s="1502" t="s">
        <v>35</v>
      </c>
      <c r="BJ51" s="1502" t="s">
        <v>35</v>
      </c>
      <c r="BK51" s="1502" t="s">
        <v>35</v>
      </c>
      <c r="BL51" s="1522" t="s">
        <v>35</v>
      </c>
      <c r="BM51" s="1542" t="s">
        <v>35</v>
      </c>
      <c r="BN51" s="1502" t="s">
        <v>35</v>
      </c>
      <c r="BO51" s="1502" t="s">
        <v>35</v>
      </c>
      <c r="BP51" s="1502" t="s">
        <v>35</v>
      </c>
      <c r="BQ51" s="1522" t="s">
        <v>35</v>
      </c>
    </row>
    <row r="52" s="130" customFormat="true" ht="15" customHeight="true" x14ac:dyDescent="0.2">
      <c r="A52" s="3016"/>
      <c r="B52" s="291" t="s">
        <v>68</v>
      </c>
      <c r="C52" s="1434" t="s">
        <v>35</v>
      </c>
      <c r="D52" s="1441" t="s">
        <v>35</v>
      </c>
      <c r="E52" s="1441" t="s">
        <v>35</v>
      </c>
      <c r="F52" s="1441" t="s">
        <v>35</v>
      </c>
      <c r="G52" s="1449" t="s">
        <v>35</v>
      </c>
      <c r="H52" s="1457" t="s">
        <v>35</v>
      </c>
      <c r="I52" s="1441" t="s">
        <v>35</v>
      </c>
      <c r="J52" s="1441" t="s">
        <v>35</v>
      </c>
      <c r="K52" s="1441" t="s">
        <v>35</v>
      </c>
      <c r="L52" s="1465" t="s">
        <v>35</v>
      </c>
      <c r="M52" s="1473" t="s">
        <v>35</v>
      </c>
      <c r="N52" s="1441" t="s">
        <v>35</v>
      </c>
      <c r="O52" s="1441" t="s">
        <v>35</v>
      </c>
      <c r="P52" s="1441" t="s">
        <v>35</v>
      </c>
      <c r="Q52" s="1465" t="s">
        <v>35</v>
      </c>
      <c r="R52" s="2524"/>
      <c r="S52" s="2524"/>
      <c r="T52" s="2524"/>
      <c r="U52" s="2524"/>
      <c r="V52" s="2524"/>
      <c r="W52" s="2524"/>
      <c r="X52" s="2524"/>
      <c r="Y52" s="2525"/>
      <c r="Z52" s="2525"/>
      <c r="AA52" s="2525"/>
      <c r="AB52" s="2525"/>
      <c r="AC52" s="2525"/>
      <c r="AD52" s="2525"/>
      <c r="AE52" s="2525"/>
      <c r="AF52" s="2525"/>
      <c r="AG52" s="2525"/>
      <c r="AH52" s="2525"/>
      <c r="AI52" s="2525"/>
      <c r="AJ52" s="2525"/>
      <c r="AK52" s="2525"/>
      <c r="AL52" s="2525"/>
      <c r="AM52" s="2525"/>
      <c r="AN52" s="2525"/>
      <c r="AO52" s="2525"/>
      <c r="AP52" s="2525"/>
      <c r="AQ52" s="2525"/>
      <c r="AR52" s="2525"/>
      <c r="AS52" s="2525"/>
      <c r="AT52" s="2525"/>
      <c r="AU52" s="2525"/>
      <c r="AV52" s="2525"/>
      <c r="AW52" s="2525"/>
      <c r="AX52" s="2525"/>
      <c r="AY52" s="2525"/>
      <c r="AZ52" s="239"/>
      <c r="BA52" s="3045"/>
      <c r="BB52" s="165" t="s">
        <v>68</v>
      </c>
      <c r="BC52" s="1483" t="s">
        <v>35</v>
      </c>
      <c r="BD52" s="1502" t="s">
        <v>35</v>
      </c>
      <c r="BE52" s="1502" t="s">
        <v>35</v>
      </c>
      <c r="BF52" s="1502" t="s">
        <v>35</v>
      </c>
      <c r="BG52" s="1522" t="s">
        <v>35</v>
      </c>
      <c r="BH52" s="1542" t="s">
        <v>35</v>
      </c>
      <c r="BI52" s="1502" t="s">
        <v>35</v>
      </c>
      <c r="BJ52" s="1502" t="s">
        <v>35</v>
      </c>
      <c r="BK52" s="1502" t="s">
        <v>35</v>
      </c>
      <c r="BL52" s="1522" t="s">
        <v>35</v>
      </c>
      <c r="BM52" s="1542" t="s">
        <v>35</v>
      </c>
      <c r="BN52" s="1502" t="s">
        <v>35</v>
      </c>
      <c r="BO52" s="1502" t="s">
        <v>35</v>
      </c>
      <c r="BP52" s="1502" t="s">
        <v>35</v>
      </c>
      <c r="BQ52" s="1522" t="s">
        <v>35</v>
      </c>
    </row>
    <row r="53" s="130" customFormat="true" ht="15" customHeight="true" x14ac:dyDescent="0.2">
      <c r="A53" s="3016" t="s">
        <v>106</v>
      </c>
      <c r="B53" s="291" t="s">
        <v>101</v>
      </c>
      <c r="C53" s="1434" t="s">
        <v>35</v>
      </c>
      <c r="D53" s="1441" t="s">
        <v>35</v>
      </c>
      <c r="E53" s="1441" t="s">
        <v>35</v>
      </c>
      <c r="F53" s="1441" t="s">
        <v>35</v>
      </c>
      <c r="G53" s="1449" t="s">
        <v>35</v>
      </c>
      <c r="H53" s="1457" t="s">
        <v>35</v>
      </c>
      <c r="I53" s="1441" t="s">
        <v>35</v>
      </c>
      <c r="J53" s="1441" t="s">
        <v>35</v>
      </c>
      <c r="K53" s="1441" t="s">
        <v>35</v>
      </c>
      <c r="L53" s="1465" t="s">
        <v>35</v>
      </c>
      <c r="M53" s="1473" t="s">
        <v>35</v>
      </c>
      <c r="N53" s="1441" t="s">
        <v>35</v>
      </c>
      <c r="O53" s="1441" t="s">
        <v>35</v>
      </c>
      <c r="P53" s="1441" t="s">
        <v>35</v>
      </c>
      <c r="Q53" s="1465" t="s">
        <v>35</v>
      </c>
      <c r="R53" s="2524"/>
      <c r="S53" s="2524"/>
      <c r="T53" s="2524"/>
      <c r="U53" s="2524"/>
      <c r="V53" s="2524"/>
      <c r="W53" s="2524"/>
      <c r="X53" s="2524"/>
      <c r="Y53" s="2525"/>
      <c r="Z53" s="2525"/>
      <c r="AA53" s="2525"/>
      <c r="AB53" s="2525"/>
      <c r="AC53" s="2525"/>
      <c r="AD53" s="2525"/>
      <c r="AE53" s="2525"/>
      <c r="AF53" s="2525"/>
      <c r="AG53" s="2525"/>
      <c r="AH53" s="2525"/>
      <c r="AI53" s="2525"/>
      <c r="AJ53" s="2525"/>
      <c r="AK53" s="2525"/>
      <c r="AL53" s="2525"/>
      <c r="AM53" s="2525"/>
      <c r="AN53" s="2525"/>
      <c r="AO53" s="2525"/>
      <c r="AP53" s="2525"/>
      <c r="AQ53" s="2525"/>
      <c r="AR53" s="2525"/>
      <c r="AS53" s="2525"/>
      <c r="AT53" s="2525"/>
      <c r="AU53" s="2525"/>
      <c r="AV53" s="2525"/>
      <c r="AW53" s="2525"/>
      <c r="AX53" s="2525"/>
      <c r="AY53" s="2525"/>
      <c r="AZ53" s="239"/>
      <c r="BA53" s="3045" t="s">
        <v>106</v>
      </c>
      <c r="BB53" s="165" t="s">
        <v>101</v>
      </c>
      <c r="BC53" s="1483" t="s">
        <v>35</v>
      </c>
      <c r="BD53" s="1502" t="s">
        <v>35</v>
      </c>
      <c r="BE53" s="1502" t="s">
        <v>35</v>
      </c>
      <c r="BF53" s="1502" t="s">
        <v>35</v>
      </c>
      <c r="BG53" s="1522" t="s">
        <v>35</v>
      </c>
      <c r="BH53" s="1542" t="s">
        <v>35</v>
      </c>
      <c r="BI53" s="1502" t="s">
        <v>35</v>
      </c>
      <c r="BJ53" s="1502" t="s">
        <v>35</v>
      </c>
      <c r="BK53" s="1502" t="s">
        <v>35</v>
      </c>
      <c r="BL53" s="1522" t="s">
        <v>35</v>
      </c>
      <c r="BM53" s="1542" t="s">
        <v>35</v>
      </c>
      <c r="BN53" s="1502" t="s">
        <v>35</v>
      </c>
      <c r="BO53" s="1502" t="s">
        <v>35</v>
      </c>
      <c r="BP53" s="1502" t="s">
        <v>35</v>
      </c>
      <c r="BQ53" s="1522" t="s">
        <v>35</v>
      </c>
    </row>
    <row r="54" s="130" customFormat="true" ht="15" customHeight="true" x14ac:dyDescent="0.2">
      <c r="A54" s="3016"/>
      <c r="B54" s="291" t="s">
        <v>100</v>
      </c>
      <c r="C54" s="1434" t="s">
        <v>35</v>
      </c>
      <c r="D54" s="1441" t="s">
        <v>35</v>
      </c>
      <c r="E54" s="1441" t="s">
        <v>35</v>
      </c>
      <c r="F54" s="1441" t="s">
        <v>35</v>
      </c>
      <c r="G54" s="1449" t="s">
        <v>35</v>
      </c>
      <c r="H54" s="1457" t="s">
        <v>35</v>
      </c>
      <c r="I54" s="1441" t="s">
        <v>35</v>
      </c>
      <c r="J54" s="1441" t="s">
        <v>35</v>
      </c>
      <c r="K54" s="1441" t="s">
        <v>35</v>
      </c>
      <c r="L54" s="1465" t="s">
        <v>35</v>
      </c>
      <c r="M54" s="1473" t="s">
        <v>35</v>
      </c>
      <c r="N54" s="1441" t="s">
        <v>35</v>
      </c>
      <c r="O54" s="1441" t="s">
        <v>35</v>
      </c>
      <c r="P54" s="1441" t="s">
        <v>35</v>
      </c>
      <c r="Q54" s="1465" t="s">
        <v>35</v>
      </c>
      <c r="R54" s="2524"/>
      <c r="S54" s="2524"/>
      <c r="T54" s="2524"/>
      <c r="U54" s="2524"/>
      <c r="V54" s="2524"/>
      <c r="W54" s="2524"/>
      <c r="X54" s="2524"/>
      <c r="Y54" s="2525"/>
      <c r="Z54" s="2525"/>
      <c r="AA54" s="2525"/>
      <c r="AB54" s="2525"/>
      <c r="AC54" s="2525"/>
      <c r="AD54" s="2525"/>
      <c r="AE54" s="2525"/>
      <c r="AF54" s="2525"/>
      <c r="AG54" s="2525"/>
      <c r="AH54" s="2525"/>
      <c r="AI54" s="2525"/>
      <c r="AJ54" s="2525"/>
      <c r="AK54" s="2525"/>
      <c r="AL54" s="2525"/>
      <c r="AM54" s="2525"/>
      <c r="AN54" s="2525"/>
      <c r="AO54" s="2525"/>
      <c r="AP54" s="2525"/>
      <c r="AQ54" s="2525"/>
      <c r="AR54" s="2525"/>
      <c r="AS54" s="2525"/>
      <c r="AT54" s="2525"/>
      <c r="AU54" s="2525"/>
      <c r="AV54" s="2525"/>
      <c r="AW54" s="2525"/>
      <c r="AX54" s="2525"/>
      <c r="AY54" s="2525"/>
      <c r="AZ54" s="239"/>
      <c r="BA54" s="3045"/>
      <c r="BB54" s="165" t="s">
        <v>100</v>
      </c>
      <c r="BC54" s="1483" t="s">
        <v>35</v>
      </c>
      <c r="BD54" s="1502" t="s">
        <v>35</v>
      </c>
      <c r="BE54" s="1502" t="s">
        <v>35</v>
      </c>
      <c r="BF54" s="1502" t="s">
        <v>35</v>
      </c>
      <c r="BG54" s="1522" t="s">
        <v>35</v>
      </c>
      <c r="BH54" s="1542" t="s">
        <v>35</v>
      </c>
      <c r="BI54" s="1502" t="s">
        <v>35</v>
      </c>
      <c r="BJ54" s="1502" t="s">
        <v>35</v>
      </c>
      <c r="BK54" s="1502" t="s">
        <v>35</v>
      </c>
      <c r="BL54" s="1522" t="s">
        <v>35</v>
      </c>
      <c r="BM54" s="1542" t="s">
        <v>35</v>
      </c>
      <c r="BN54" s="1502" t="s">
        <v>35</v>
      </c>
      <c r="BO54" s="1502" t="s">
        <v>35</v>
      </c>
      <c r="BP54" s="1502" t="s">
        <v>35</v>
      </c>
      <c r="BQ54" s="1522" t="s">
        <v>35</v>
      </c>
    </row>
    <row r="55" s="130" customFormat="true" ht="15" customHeight="true" x14ac:dyDescent="0.2">
      <c r="A55" s="3102"/>
      <c r="B55" s="292" t="s">
        <v>68</v>
      </c>
      <c r="C55" s="1436" t="s">
        <v>35</v>
      </c>
      <c r="D55" s="1444" t="s">
        <v>35</v>
      </c>
      <c r="E55" s="1444" t="s">
        <v>35</v>
      </c>
      <c r="F55" s="1444" t="s">
        <v>35</v>
      </c>
      <c r="G55" s="1452" t="s">
        <v>35</v>
      </c>
      <c r="H55" s="1460" t="s">
        <v>35</v>
      </c>
      <c r="I55" s="1444" t="s">
        <v>35</v>
      </c>
      <c r="J55" s="1444" t="s">
        <v>35</v>
      </c>
      <c r="K55" s="1444" t="s">
        <v>35</v>
      </c>
      <c r="L55" s="1468" t="s">
        <v>35</v>
      </c>
      <c r="M55" s="1475" t="s">
        <v>35</v>
      </c>
      <c r="N55" s="1444" t="s">
        <v>35</v>
      </c>
      <c r="O55" s="1444" t="s">
        <v>35</v>
      </c>
      <c r="P55" s="1444" t="s">
        <v>35</v>
      </c>
      <c r="Q55" s="1468" t="s">
        <v>35</v>
      </c>
      <c r="R55" s="2526"/>
      <c r="S55" s="2526"/>
      <c r="T55" s="2526"/>
      <c r="U55" s="2526"/>
      <c r="V55" s="2526"/>
      <c r="W55" s="2526"/>
      <c r="X55" s="2526"/>
      <c r="Y55" s="2526"/>
      <c r="Z55" s="2526"/>
      <c r="AA55" s="2526"/>
      <c r="AB55" s="2526"/>
      <c r="AC55" s="2526"/>
      <c r="AD55" s="2526"/>
      <c r="AE55" s="2526"/>
      <c r="AF55" s="2526"/>
      <c r="AG55" s="2526"/>
      <c r="AH55" s="2526"/>
      <c r="AI55" s="2526"/>
      <c r="AJ55" s="2526"/>
      <c r="AK55" s="2526"/>
      <c r="AL55" s="2526"/>
      <c r="AM55" s="2526"/>
      <c r="AN55" s="2526"/>
      <c r="AO55" s="2526"/>
      <c r="AP55" s="2526"/>
      <c r="AQ55" s="2526"/>
      <c r="AR55" s="2526"/>
      <c r="AS55" s="2526"/>
      <c r="AT55" s="2526"/>
      <c r="AU55" s="2526"/>
      <c r="AV55" s="2526"/>
      <c r="AW55" s="2526"/>
      <c r="AX55" s="2526"/>
      <c r="AY55" s="2526"/>
      <c r="AZ55" s="239"/>
      <c r="BA55" s="3103"/>
      <c r="BB55" s="166" t="s">
        <v>68</v>
      </c>
      <c r="BC55" s="1484" t="s">
        <v>35</v>
      </c>
      <c r="BD55" s="1503" t="s">
        <v>35</v>
      </c>
      <c r="BE55" s="1503" t="s">
        <v>35</v>
      </c>
      <c r="BF55" s="1503" t="s">
        <v>35</v>
      </c>
      <c r="BG55" s="1523" t="s">
        <v>35</v>
      </c>
      <c r="BH55" s="1543" t="s">
        <v>35</v>
      </c>
      <c r="BI55" s="1503" t="s">
        <v>35</v>
      </c>
      <c r="BJ55" s="1503" t="s">
        <v>35</v>
      </c>
      <c r="BK55" s="1503" t="s">
        <v>35</v>
      </c>
      <c r="BL55" s="1523" t="s">
        <v>35</v>
      </c>
      <c r="BM55" s="1543" t="s">
        <v>35</v>
      </c>
      <c r="BN55" s="1503" t="s">
        <v>35</v>
      </c>
      <c r="BO55" s="1503" t="s">
        <v>35</v>
      </c>
      <c r="BP55" s="1503" t="s">
        <v>35</v>
      </c>
      <c r="BQ55" s="1523" t="s">
        <v>35</v>
      </c>
    </row>
    <row r="56" s="135" customFormat="true" ht="15" customHeight="true" x14ac:dyDescent="0.2">
      <c r="A56" s="132"/>
      <c r="B56" s="204"/>
      <c r="C56" s="3038" t="s">
        <v>115</v>
      </c>
      <c r="D56" s="3039"/>
      <c r="E56" s="3039"/>
      <c r="F56" s="3039"/>
      <c r="G56" s="3040"/>
      <c r="H56" s="3041" t="s">
        <v>38</v>
      </c>
      <c r="I56" s="3031"/>
      <c r="J56" s="3031"/>
      <c r="K56" s="3031"/>
      <c r="L56" s="3042"/>
      <c r="M56" s="3030" t="s">
        <v>37</v>
      </c>
      <c r="N56" s="3031"/>
      <c r="O56" s="3031"/>
      <c r="P56" s="3031"/>
      <c r="Q56" s="3032"/>
      <c r="R56" s="450"/>
      <c r="S56" s="450"/>
      <c r="T56" s="450"/>
      <c r="U56" s="450"/>
      <c r="V56" s="450"/>
      <c r="W56" s="450"/>
      <c r="X56" s="450"/>
      <c r="Y56" s="450"/>
      <c r="Z56" s="450"/>
      <c r="AA56" s="450"/>
      <c r="AB56" s="450"/>
      <c r="AC56" s="450"/>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BA56" s="241" t="s">
        <v>131</v>
      </c>
      <c r="BB56" s="115" t="s">
        <v>96</v>
      </c>
      <c r="BC56" s="3120" t="s">
        <v>115</v>
      </c>
      <c r="BD56" s="3121"/>
      <c r="BE56" s="3121"/>
      <c r="BF56" s="3121"/>
      <c r="BG56" s="3122"/>
      <c r="BH56" s="3123" t="s">
        <v>38</v>
      </c>
      <c r="BI56" s="3121"/>
      <c r="BJ56" s="3121"/>
      <c r="BK56" s="3121"/>
      <c r="BL56" s="3122"/>
      <c r="BM56" s="3123" t="s">
        <v>37</v>
      </c>
      <c r="BN56" s="3121"/>
      <c r="BO56" s="3121"/>
      <c r="BP56" s="3121"/>
      <c r="BQ56" s="3124"/>
    </row>
    <row r="57" s="135" customFormat="true" ht="12.75" x14ac:dyDescent="0.2">
      <c r="A57" s="205" t="s">
        <v>69</v>
      </c>
      <c r="B57" s="278"/>
      <c r="C57" s="407" t="s">
        <v>0</v>
      </c>
      <c r="D57" s="408" t="s">
        <v>1</v>
      </c>
      <c r="E57" s="408" t="s">
        <v>2</v>
      </c>
      <c r="F57" s="408" t="s">
        <v>3</v>
      </c>
      <c r="G57" s="409" t="s">
        <v>4</v>
      </c>
      <c r="H57" s="1185" t="s">
        <v>0</v>
      </c>
      <c r="I57" s="1131" t="s">
        <v>1</v>
      </c>
      <c r="J57" s="1131" t="s">
        <v>2</v>
      </c>
      <c r="K57" s="1131" t="s">
        <v>3</v>
      </c>
      <c r="L57" s="1132" t="s">
        <v>4</v>
      </c>
      <c r="M57" s="1173" t="s">
        <v>0</v>
      </c>
      <c r="N57" s="1131" t="s">
        <v>1</v>
      </c>
      <c r="O57" s="1131" t="s">
        <v>2</v>
      </c>
      <c r="P57" s="1131" t="s">
        <v>3</v>
      </c>
      <c r="Q57" s="1133" t="s">
        <v>4</v>
      </c>
      <c r="R57" s="450"/>
      <c r="S57" s="450"/>
      <c r="T57" s="450"/>
      <c r="U57" s="450"/>
      <c r="V57" s="450"/>
      <c r="W57" s="450"/>
      <c r="X57" s="450"/>
      <c r="Y57" s="450"/>
      <c r="Z57" s="450"/>
      <c r="AA57" s="450"/>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row>
    <row r="58" s="135" customFormat="true" ht="15" customHeight="true" x14ac:dyDescent="0.2">
      <c r="A58" s="3033" t="s">
        <v>157</v>
      </c>
      <c r="B58" s="1407" t="s">
        <v>158</v>
      </c>
      <c r="C58" s="1275">
        <v>72.46544800879127</v>
      </c>
      <c r="D58" s="1276">
        <v>48.348403738081096</v>
      </c>
      <c r="E58" s="1276">
        <v>38.282273114108925</v>
      </c>
      <c r="F58" s="1276">
        <v>24.699579505594549</v>
      </c>
      <c r="G58" s="1277">
        <v>12.80054568124144</v>
      </c>
      <c r="H58" s="1278">
        <v>73.582788782758641</v>
      </c>
      <c r="I58" s="1276">
        <v>51.174542580018965</v>
      </c>
      <c r="J58" s="1276">
        <v>39.380716178540801</v>
      </c>
      <c r="K58" s="1276">
        <v>33.036805112766679</v>
      </c>
      <c r="L58" s="1279">
        <v>17.032956424221791</v>
      </c>
      <c r="M58" s="1280">
        <v>7.2627296031183048</v>
      </c>
      <c r="N58" s="1276">
        <v>0.5750125881588255</v>
      </c>
      <c r="O58" s="1276">
        <v>4.9042404054332609</v>
      </c>
      <c r="P58" s="1276">
        <v>0</v>
      </c>
      <c r="Q58" s="2740">
        <v>0</v>
      </c>
      <c r="R58" s="450"/>
      <c r="S58" s="450"/>
      <c r="T58" s="450"/>
      <c r="U58" s="450"/>
      <c r="V58" s="450"/>
      <c r="W58" s="450"/>
      <c r="X58" s="450"/>
      <c r="Y58" s="450"/>
      <c r="Z58" s="450"/>
      <c r="AA58" s="450"/>
      <c r="AB58" s="450"/>
      <c r="AC58" s="450"/>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BA58" s="266"/>
      <c r="BB58" s="167"/>
      <c r="BC58" s="489"/>
      <c r="BD58" s="439"/>
      <c r="BE58" s="439"/>
      <c r="BF58" s="439"/>
      <c r="BG58" s="490"/>
      <c r="BH58" s="498"/>
      <c r="BI58" s="439"/>
      <c r="BJ58" s="439"/>
      <c r="BK58" s="439"/>
      <c r="BL58" s="490"/>
      <c r="BM58" s="498"/>
      <c r="BN58" s="439"/>
      <c r="BO58" s="439"/>
      <c r="BP58" s="439"/>
      <c r="BQ58" s="490"/>
    </row>
    <row r="59" s="135" customFormat="true" ht="15" customHeight="true" x14ac:dyDescent="0.2">
      <c r="A59" s="3034"/>
      <c r="B59" s="1408" t="s">
        <v>159</v>
      </c>
      <c r="C59" s="1281">
        <v>22.860892943014317</v>
      </c>
      <c r="D59" s="1282">
        <v>32.820596046777901</v>
      </c>
      <c r="E59" s="1282">
        <v>38.794269451708956</v>
      </c>
      <c r="F59" s="1282">
        <v>40.922160265495755</v>
      </c>
      <c r="G59" s="1283">
        <v>27.11295749445517</v>
      </c>
      <c r="H59" s="1284">
        <v>21.852977696865551</v>
      </c>
      <c r="I59" s="1282">
        <v>34.885017119817704</v>
      </c>
      <c r="J59" s="1282">
        <v>35.022648366111071</v>
      </c>
      <c r="K59" s="1282">
        <v>42.452736002705663</v>
      </c>
      <c r="L59" s="1285">
        <v>38.373422076043127</v>
      </c>
      <c r="M59" s="1286">
        <v>8.711423542046246</v>
      </c>
      <c r="N59" s="1282">
        <v>3.5822193383199328</v>
      </c>
      <c r="O59" s="1282">
        <v>5.7364318276453279</v>
      </c>
      <c r="P59" s="1282">
        <v>8.6258541548529806</v>
      </c>
      <c r="Q59" s="2741">
        <v>1.1474434828522073</v>
      </c>
      <c r="R59" s="450"/>
      <c r="S59" s="450"/>
      <c r="T59" s="450"/>
      <c r="U59" s="450"/>
      <c r="V59" s="450"/>
      <c r="W59" s="450"/>
      <c r="X59" s="450"/>
      <c r="Y59" s="450"/>
      <c r="Z59" s="450"/>
      <c r="AA59" s="450"/>
      <c r="AB59" s="450"/>
      <c r="AC59" s="450"/>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BA59" s="267"/>
      <c r="BB59" s="168"/>
      <c r="BC59" s="491"/>
      <c r="BD59" s="441"/>
      <c r="BE59" s="441"/>
      <c r="BF59" s="441"/>
      <c r="BG59" s="492"/>
      <c r="BH59" s="499"/>
      <c r="BI59" s="441"/>
      <c r="BJ59" s="441"/>
      <c r="BK59" s="441"/>
      <c r="BL59" s="492"/>
      <c r="BM59" s="499"/>
      <c r="BN59" s="441"/>
      <c r="BO59" s="441"/>
      <c r="BP59" s="441"/>
      <c r="BQ59" s="492"/>
    </row>
    <row r="60" s="135" customFormat="true" ht="15" customHeight="true" x14ac:dyDescent="0.2">
      <c r="A60" s="3034"/>
      <c r="B60" s="1408" t="s">
        <v>160</v>
      </c>
      <c r="C60" s="1281">
        <v>2.233274263140721</v>
      </c>
      <c r="D60" s="1282">
        <v>3.2028481390548382</v>
      </c>
      <c r="E60" s="1282">
        <v>4.2682877797593255</v>
      </c>
      <c r="F60" s="1282">
        <v>2.5234748770748219</v>
      </c>
      <c r="G60" s="1283">
        <v>4.1518422423935206</v>
      </c>
      <c r="H60" s="1284">
        <v>2.109081876928359</v>
      </c>
      <c r="I60" s="1282">
        <v>3.2772257270514817</v>
      </c>
      <c r="J60" s="1282">
        <v>4.0385883908607489</v>
      </c>
      <c r="K60" s="1282">
        <v>2.7522383598968854</v>
      </c>
      <c r="L60" s="1285">
        <v>4.1843534233761615</v>
      </c>
      <c r="M60" s="1286">
        <v>2.2694990415464202</v>
      </c>
      <c r="N60" s="1282">
        <v>6.8020846515394906</v>
      </c>
      <c r="O60" s="1282">
        <v>1.5284590631801489</v>
      </c>
      <c r="P60" s="1282">
        <v>0.8328296685981279</v>
      </c>
      <c r="Q60" s="2741">
        <v>1.9153895365453528</v>
      </c>
      <c r="R60" s="450"/>
      <c r="S60" s="450"/>
      <c r="T60" s="450"/>
      <c r="U60" s="450"/>
      <c r="V60" s="450"/>
      <c r="W60" s="450"/>
      <c r="X60" s="450"/>
      <c r="Y60" s="450"/>
      <c r="Z60" s="450"/>
      <c r="AA60" s="450"/>
      <c r="AB60" s="450"/>
      <c r="AC60" s="450"/>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BA60" s="267"/>
      <c r="BB60" s="168"/>
      <c r="BC60" s="491"/>
      <c r="BD60" s="441"/>
      <c r="BE60" s="441"/>
      <c r="BF60" s="441"/>
      <c r="BG60" s="492"/>
      <c r="BH60" s="499"/>
      <c r="BI60" s="441"/>
      <c r="BJ60" s="441"/>
      <c r="BK60" s="441"/>
      <c r="BL60" s="492"/>
      <c r="BM60" s="499"/>
      <c r="BN60" s="441"/>
      <c r="BO60" s="441"/>
      <c r="BP60" s="441"/>
      <c r="BQ60" s="492"/>
    </row>
    <row r="61" s="135" customFormat="true" ht="15" customHeight="true" x14ac:dyDescent="0.2">
      <c r="A61" s="3034"/>
      <c r="B61" s="1408" t="s">
        <v>161</v>
      </c>
      <c r="C61" s="1281">
        <v>2.191628820028618</v>
      </c>
      <c r="D61" s="1282">
        <v>13.486923444103285</v>
      </c>
      <c r="E61" s="1282">
        <v>12.268730831320848</v>
      </c>
      <c r="F61" s="1282">
        <v>18.117107786485004</v>
      </c>
      <c r="G61" s="1283">
        <v>31.968677678520486</v>
      </c>
      <c r="H61" s="1284">
        <v>2.4010051399479182</v>
      </c>
      <c r="I61" s="1282">
        <v>8.9671901031499921</v>
      </c>
      <c r="J61" s="1282">
        <v>17.943599854482464</v>
      </c>
      <c r="K61" s="1282">
        <v>14.211461252351951</v>
      </c>
      <c r="L61" s="1285">
        <v>29.106976507689648</v>
      </c>
      <c r="M61" s="1286">
        <v>20.135273593014997</v>
      </c>
      <c r="N61" s="1282">
        <v>21.885188499143467</v>
      </c>
      <c r="O61" s="1282">
        <v>23.211772324614046</v>
      </c>
      <c r="P61" s="1282">
        <v>30.49600103270771</v>
      </c>
      <c r="Q61" s="2741">
        <v>29.781027605493072</v>
      </c>
      <c r="R61" s="450"/>
      <c r="S61" s="450"/>
      <c r="T61" s="450"/>
      <c r="U61" s="450"/>
      <c r="V61" s="450"/>
      <c r="W61" s="450"/>
      <c r="X61" s="450"/>
      <c r="Y61" s="450"/>
      <c r="Z61" s="450"/>
      <c r="AA61" s="450"/>
      <c r="AB61" s="450"/>
      <c r="AC61" s="450"/>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BA61" s="267"/>
      <c r="BB61" s="168"/>
      <c r="BC61" s="491"/>
      <c r="BD61" s="441"/>
      <c r="BE61" s="441"/>
      <c r="BF61" s="441"/>
      <c r="BG61" s="492"/>
      <c r="BH61" s="499"/>
      <c r="BI61" s="441"/>
      <c r="BJ61" s="441"/>
      <c r="BK61" s="441"/>
      <c r="BL61" s="492"/>
      <c r="BM61" s="499"/>
      <c r="BN61" s="441"/>
      <c r="BO61" s="441"/>
      <c r="BP61" s="441"/>
      <c r="BQ61" s="492"/>
    </row>
    <row r="62" s="135" customFormat="true" ht="15" customHeight="true" x14ac:dyDescent="0.2">
      <c r="A62" s="3034"/>
      <c r="B62" s="1408" t="s">
        <v>162</v>
      </c>
      <c r="C62" s="1281">
        <v>0.16035340771950315</v>
      </c>
      <c r="D62" s="1282">
        <v>0.72963988122571677</v>
      </c>
      <c r="E62" s="1282">
        <v>4.020001027009072</v>
      </c>
      <c r="F62" s="1282">
        <v>7.477915019220557</v>
      </c>
      <c r="G62" s="1283">
        <v>14.601700514026724</v>
      </c>
      <c r="H62" s="1284">
        <v>0</v>
      </c>
      <c r="I62" s="1282">
        <v>0.36091397827778271</v>
      </c>
      <c r="J62" s="1282">
        <v>1.5881999827760322</v>
      </c>
      <c r="K62" s="1282">
        <v>4.7751503258796681</v>
      </c>
      <c r="L62" s="1285">
        <v>6.7947897613261325</v>
      </c>
      <c r="M62" s="1286">
        <v>41.186010056862528</v>
      </c>
      <c r="N62" s="1282">
        <v>49.409634879448596</v>
      </c>
      <c r="O62" s="1282">
        <v>26.028347868896802</v>
      </c>
      <c r="P62" s="1282">
        <v>38.470998536287368</v>
      </c>
      <c r="Q62" s="2741">
        <v>34.612667660623423</v>
      </c>
      <c r="R62" s="450"/>
      <c r="S62" s="450"/>
      <c r="T62" s="450"/>
      <c r="U62" s="450"/>
      <c r="V62" s="450"/>
      <c r="W62" s="450"/>
      <c r="X62" s="450"/>
      <c r="Y62" s="450"/>
      <c r="Z62" s="450"/>
      <c r="AA62" s="450"/>
      <c r="AB62" s="450"/>
      <c r="AC62" s="450"/>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BA62" s="267"/>
      <c r="BB62" s="168"/>
      <c r="BC62" s="491"/>
      <c r="BD62" s="441"/>
      <c r="BE62" s="441"/>
      <c r="BF62" s="441"/>
      <c r="BG62" s="492"/>
      <c r="BH62" s="499"/>
      <c r="BI62" s="441"/>
      <c r="BJ62" s="441"/>
      <c r="BK62" s="441"/>
      <c r="BL62" s="492"/>
      <c r="BM62" s="499"/>
      <c r="BN62" s="441"/>
      <c r="BO62" s="441"/>
      <c r="BP62" s="441"/>
      <c r="BQ62" s="492"/>
    </row>
    <row r="63" s="135" customFormat="true" ht="15" customHeight="true" x14ac:dyDescent="0.2">
      <c r="A63" s="3034"/>
      <c r="B63" s="1408" t="s">
        <v>163</v>
      </c>
      <c r="C63" s="1281">
        <v>0</v>
      </c>
      <c r="D63" s="1282">
        <v>0.19849963612372512</v>
      </c>
      <c r="E63" s="1282">
        <v>0.84306689155239589</v>
      </c>
      <c r="F63" s="1282">
        <v>2.7480008771283919</v>
      </c>
      <c r="G63" s="1283">
        <v>2.0640235988379589</v>
      </c>
      <c r="H63" s="1284">
        <v>0</v>
      </c>
      <c r="I63" s="1282">
        <v>0</v>
      </c>
      <c r="J63" s="1282">
        <v>1.0674226176116124</v>
      </c>
      <c r="K63" s="1282">
        <v>1.3955869968129502</v>
      </c>
      <c r="L63" s="1285">
        <v>2.8582456699085301</v>
      </c>
      <c r="M63" s="1286">
        <v>1.6520350717469396</v>
      </c>
      <c r="N63" s="1282">
        <v>0.95046927522948488</v>
      </c>
      <c r="O63" s="1282">
        <v>2.5966885690311381</v>
      </c>
      <c r="P63" s="1282">
        <v>4.0650158877138463</v>
      </c>
      <c r="Q63" s="2741">
        <v>1.2698684042410913</v>
      </c>
      <c r="R63" s="450"/>
      <c r="S63" s="450"/>
      <c r="T63" s="450"/>
      <c r="U63" s="450"/>
      <c r="V63" s="450"/>
      <c r="W63" s="450"/>
      <c r="X63" s="450"/>
      <c r="Y63" s="450"/>
      <c r="Z63" s="450"/>
      <c r="AA63" s="450"/>
      <c r="AB63" s="450"/>
      <c r="AC63" s="450"/>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BA63" s="267"/>
      <c r="BB63" s="168"/>
      <c r="BC63" s="491"/>
      <c r="BD63" s="441"/>
      <c r="BE63" s="441"/>
      <c r="BF63" s="441"/>
      <c r="BG63" s="492"/>
      <c r="BH63" s="499"/>
      <c r="BI63" s="441"/>
      <c r="BJ63" s="441"/>
      <c r="BK63" s="441"/>
      <c r="BL63" s="492"/>
      <c r="BM63" s="499"/>
      <c r="BN63" s="441"/>
      <c r="BO63" s="441"/>
      <c r="BP63" s="441"/>
      <c r="BQ63" s="492"/>
    </row>
    <row r="64" s="135" customFormat="true" ht="15" customHeight="true" x14ac:dyDescent="0.2">
      <c r="A64" s="3034"/>
      <c r="B64" s="1408" t="s">
        <v>164</v>
      </c>
      <c r="C64" s="1281">
        <v>4.9424732833327871E-2</v>
      </c>
      <c r="D64" s="1282">
        <v>0</v>
      </c>
      <c r="E64" s="1282">
        <v>0</v>
      </c>
      <c r="F64" s="1282">
        <v>0</v>
      </c>
      <c r="G64" s="1283">
        <v>5.9973431318399176E-2</v>
      </c>
      <c r="H64" s="1284">
        <v>5.4146503499540248E-2</v>
      </c>
      <c r="I64" s="1282">
        <v>0</v>
      </c>
      <c r="J64" s="1282">
        <v>0</v>
      </c>
      <c r="K64" s="1282">
        <v>0</v>
      </c>
      <c r="L64" s="1285">
        <v>0</v>
      </c>
      <c r="M64" s="1286">
        <v>0</v>
      </c>
      <c r="N64" s="1282">
        <v>0</v>
      </c>
      <c r="O64" s="1282">
        <v>0</v>
      </c>
      <c r="P64" s="1282">
        <v>0.87378845177682796</v>
      </c>
      <c r="Q64" s="2741">
        <v>0.20142739862664499</v>
      </c>
      <c r="R64" s="450"/>
      <c r="S64" s="450"/>
      <c r="T64" s="450"/>
      <c r="U64" s="450"/>
      <c r="V64" s="450"/>
      <c r="W64" s="450"/>
      <c r="X64" s="450"/>
      <c r="Y64" s="450"/>
      <c r="Z64" s="450"/>
      <c r="AA64" s="450"/>
      <c r="AB64" s="450"/>
      <c r="AC64" s="450"/>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BA64" s="267"/>
      <c r="BB64" s="168"/>
      <c r="BC64" s="491"/>
      <c r="BD64" s="441"/>
      <c r="BE64" s="441"/>
      <c r="BF64" s="441"/>
      <c r="BG64" s="492"/>
      <c r="BH64" s="499"/>
      <c r="BI64" s="441"/>
      <c r="BJ64" s="441"/>
      <c r="BK64" s="441"/>
      <c r="BL64" s="492"/>
      <c r="BM64" s="499"/>
      <c r="BN64" s="441"/>
      <c r="BO64" s="441"/>
      <c r="BP64" s="441"/>
      <c r="BQ64" s="492"/>
    </row>
    <row r="65" s="135" customFormat="true" ht="15" customHeight="true" x14ac:dyDescent="0.2">
      <c r="A65" s="3034"/>
      <c r="B65" s="1408" t="s">
        <v>165</v>
      </c>
      <c r="C65" s="1281">
        <v>3.89778244722414E-2</v>
      </c>
      <c r="D65" s="1282">
        <v>1.2130891146334359</v>
      </c>
      <c r="E65" s="1282">
        <v>1.5233709045404693</v>
      </c>
      <c r="F65" s="1282">
        <v>3.5117616690009243</v>
      </c>
      <c r="G65" s="1283">
        <v>7.2402793592062977</v>
      </c>
      <c r="H65" s="1284">
        <v>0</v>
      </c>
      <c r="I65" s="1282">
        <v>1.3351104916840693</v>
      </c>
      <c r="J65" s="1282">
        <v>0.95882460961726734</v>
      </c>
      <c r="K65" s="1282">
        <v>1.3760219495861998</v>
      </c>
      <c r="L65" s="1285">
        <v>1.6492561374346089</v>
      </c>
      <c r="M65" s="1286">
        <v>18.783029091664567</v>
      </c>
      <c r="N65" s="1282">
        <v>16.7953907681602</v>
      </c>
      <c r="O65" s="1282">
        <v>35.994059941199282</v>
      </c>
      <c r="P65" s="1282">
        <v>16.635512268063142</v>
      </c>
      <c r="Q65" s="2741">
        <v>31.072175911618217</v>
      </c>
      <c r="R65" s="450"/>
      <c r="S65" s="450"/>
      <c r="T65" s="450"/>
      <c r="U65" s="450"/>
      <c r="V65" s="450"/>
      <c r="W65" s="450"/>
      <c r="X65" s="450"/>
      <c r="Y65" s="450"/>
      <c r="Z65" s="450"/>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BA65" s="267"/>
      <c r="BB65" s="168"/>
      <c r="BC65" s="491"/>
      <c r="BD65" s="441"/>
      <c r="BE65" s="441"/>
      <c r="BF65" s="441"/>
      <c r="BG65" s="492"/>
      <c r="BH65" s="499"/>
      <c r="BI65" s="441"/>
      <c r="BJ65" s="441"/>
      <c r="BK65" s="441"/>
      <c r="BL65" s="492"/>
      <c r="BM65" s="499"/>
      <c r="BN65" s="441"/>
      <c r="BO65" s="441"/>
      <c r="BP65" s="441"/>
      <c r="BQ65" s="492"/>
    </row>
    <row r="66" s="135" customFormat="true" ht="15" customHeight="true" x14ac:dyDescent="0.2">
      <c r="A66" s="1204"/>
      <c r="B66" s="1409"/>
      <c r="C66" s="1281"/>
      <c r="D66" s="1282"/>
      <c r="E66" s="1282"/>
      <c r="F66" s="1282"/>
      <c r="G66" s="1283"/>
      <c r="H66" s="1284"/>
      <c r="I66" s="1282"/>
      <c r="J66" s="1282"/>
      <c r="K66" s="1282"/>
      <c r="L66" s="1285"/>
      <c r="M66" s="1286"/>
      <c r="N66" s="1282"/>
      <c r="O66" s="1282"/>
      <c r="P66" s="1282"/>
      <c r="Q66" s="2741"/>
      <c r="R66" s="450"/>
      <c r="S66" s="450"/>
      <c r="T66" s="450"/>
      <c r="U66" s="450"/>
      <c r="V66" s="450"/>
      <c r="W66" s="450"/>
      <c r="X66" s="450"/>
      <c r="Y66" s="450"/>
      <c r="Z66" s="450"/>
      <c r="AA66" s="450"/>
      <c r="AB66" s="450"/>
      <c r="AC66" s="450"/>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BA66" s="267"/>
      <c r="BB66" s="168"/>
      <c r="BC66" s="491"/>
      <c r="BD66" s="441"/>
      <c r="BE66" s="441"/>
      <c r="BF66" s="441"/>
      <c r="BG66" s="492"/>
      <c r="BH66" s="499"/>
      <c r="BI66" s="441"/>
      <c r="BJ66" s="441"/>
      <c r="BK66" s="441"/>
      <c r="BL66" s="492"/>
      <c r="BM66" s="499"/>
      <c r="BN66" s="441"/>
      <c r="BO66" s="441"/>
      <c r="BP66" s="441"/>
      <c r="BQ66" s="492"/>
    </row>
    <row r="67" s="135" customFormat="true" ht="15" customHeight="true" x14ac:dyDescent="0.2">
      <c r="A67" s="1204"/>
      <c r="B67" s="1409"/>
      <c r="C67" s="1281"/>
      <c r="D67" s="1282"/>
      <c r="E67" s="1282"/>
      <c r="F67" s="1282"/>
      <c r="G67" s="1283"/>
      <c r="H67" s="1284"/>
      <c r="I67" s="1282"/>
      <c r="J67" s="1282"/>
      <c r="K67" s="1282"/>
      <c r="L67" s="1285"/>
      <c r="M67" s="1286"/>
      <c r="N67" s="1282"/>
      <c r="O67" s="1282"/>
      <c r="P67" s="1282"/>
      <c r="Q67" s="2741"/>
      <c r="R67" s="450"/>
      <c r="S67" s="450"/>
      <c r="T67" s="450"/>
      <c r="U67" s="450"/>
      <c r="V67" s="450"/>
      <c r="W67" s="450"/>
      <c r="X67" s="450"/>
      <c r="Y67" s="450"/>
      <c r="Z67" s="450"/>
      <c r="AA67" s="450"/>
      <c r="AB67" s="450"/>
      <c r="AC67" s="450"/>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BA67" s="267"/>
      <c r="BB67" s="168"/>
      <c r="BC67" s="491"/>
      <c r="BD67" s="441"/>
      <c r="BE67" s="441"/>
      <c r="BF67" s="441"/>
      <c r="BG67" s="492"/>
      <c r="BH67" s="499"/>
      <c r="BI67" s="441"/>
      <c r="BJ67" s="441"/>
      <c r="BK67" s="441"/>
      <c r="BL67" s="492"/>
      <c r="BM67" s="499"/>
      <c r="BN67" s="441"/>
      <c r="BO67" s="441"/>
      <c r="BP67" s="441"/>
      <c r="BQ67" s="492"/>
    </row>
    <row r="68" s="135" customFormat="true" ht="15" customHeight="true" x14ac:dyDescent="0.2">
      <c r="A68" s="1204"/>
      <c r="B68" s="1409"/>
      <c r="C68" s="1281"/>
      <c r="D68" s="1282"/>
      <c r="E68" s="1282"/>
      <c r="F68" s="1282"/>
      <c r="G68" s="1283"/>
      <c r="H68" s="1284"/>
      <c r="I68" s="1282"/>
      <c r="J68" s="1282"/>
      <c r="K68" s="1282"/>
      <c r="L68" s="1285"/>
      <c r="M68" s="1286"/>
      <c r="N68" s="1282"/>
      <c r="O68" s="1282"/>
      <c r="P68" s="1282"/>
      <c r="Q68" s="2741"/>
      <c r="R68" s="450"/>
      <c r="S68" s="450"/>
      <c r="T68" s="450"/>
      <c r="U68" s="450"/>
      <c r="V68" s="450"/>
      <c r="W68" s="450"/>
      <c r="X68" s="450"/>
      <c r="Y68" s="450"/>
      <c r="Z68" s="450"/>
      <c r="AA68" s="450"/>
      <c r="AB68" s="450"/>
      <c r="AC68" s="450"/>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BA68" s="267"/>
      <c r="BB68" s="168"/>
      <c r="BC68" s="491"/>
      <c r="BD68" s="441"/>
      <c r="BE68" s="441"/>
      <c r="BF68" s="441"/>
      <c r="BG68" s="492"/>
      <c r="BH68" s="499"/>
      <c r="BI68" s="441"/>
      <c r="BJ68" s="441"/>
      <c r="BK68" s="441"/>
      <c r="BL68" s="492"/>
      <c r="BM68" s="499"/>
      <c r="BN68" s="441"/>
      <c r="BO68" s="441"/>
      <c r="BP68" s="441"/>
      <c r="BQ68" s="492"/>
    </row>
    <row r="69" s="135" customFormat="true" ht="15" customHeight="true" x14ac:dyDescent="0.2">
      <c r="A69" s="1204"/>
      <c r="B69" s="1409"/>
      <c r="C69" s="1281"/>
      <c r="D69" s="1282"/>
      <c r="E69" s="1282"/>
      <c r="F69" s="1282"/>
      <c r="G69" s="1283"/>
      <c r="H69" s="1284"/>
      <c r="I69" s="1282"/>
      <c r="J69" s="1282"/>
      <c r="K69" s="1282"/>
      <c r="L69" s="1285"/>
      <c r="M69" s="1286"/>
      <c r="N69" s="1282"/>
      <c r="O69" s="1282"/>
      <c r="P69" s="1282"/>
      <c r="Q69" s="2741"/>
      <c r="R69" s="450"/>
      <c r="S69" s="450"/>
      <c r="T69" s="450"/>
      <c r="U69" s="450"/>
      <c r="V69" s="450"/>
      <c r="W69" s="450"/>
      <c r="X69" s="450"/>
      <c r="Y69" s="450"/>
      <c r="Z69" s="450"/>
      <c r="AA69" s="450"/>
      <c r="AB69" s="450"/>
      <c r="AC69" s="450"/>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BA69" s="267"/>
      <c r="BB69" s="168"/>
      <c r="BC69" s="491"/>
      <c r="BD69" s="441"/>
      <c r="BE69" s="441"/>
      <c r="BF69" s="441"/>
      <c r="BG69" s="492"/>
      <c r="BH69" s="499"/>
      <c r="BI69" s="441"/>
      <c r="BJ69" s="441"/>
      <c r="BK69" s="441"/>
      <c r="BL69" s="492"/>
      <c r="BM69" s="499"/>
      <c r="BN69" s="441"/>
      <c r="BO69" s="441"/>
      <c r="BP69" s="441"/>
      <c r="BQ69" s="492"/>
    </row>
    <row r="70" s="135" customFormat="true" ht="15" customHeight="true" x14ac:dyDescent="0.2">
      <c r="A70" s="1204"/>
      <c r="B70" s="1409"/>
      <c r="C70" s="1281"/>
      <c r="D70" s="1282"/>
      <c r="E70" s="1282"/>
      <c r="F70" s="1282"/>
      <c r="G70" s="1283"/>
      <c r="H70" s="1284"/>
      <c r="I70" s="1282"/>
      <c r="J70" s="1282"/>
      <c r="K70" s="1282"/>
      <c r="L70" s="1285"/>
      <c r="M70" s="1286"/>
      <c r="N70" s="1282"/>
      <c r="O70" s="1282"/>
      <c r="P70" s="1282"/>
      <c r="Q70" s="2741"/>
      <c r="R70" s="450"/>
      <c r="S70" s="450"/>
      <c r="T70" s="450"/>
      <c r="U70" s="450"/>
      <c r="V70" s="450"/>
      <c r="W70" s="450"/>
      <c r="X70" s="450"/>
      <c r="Y70" s="450"/>
      <c r="Z70" s="450"/>
      <c r="AA70" s="450"/>
      <c r="AB70" s="450"/>
      <c r="AC70" s="450"/>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BA70" s="267"/>
      <c r="BB70" s="168"/>
      <c r="BC70" s="491"/>
      <c r="BD70" s="441"/>
      <c r="BE70" s="441"/>
      <c r="BF70" s="441"/>
      <c r="BG70" s="492"/>
      <c r="BH70" s="499"/>
      <c r="BI70" s="441"/>
      <c r="BJ70" s="441"/>
      <c r="BK70" s="441"/>
      <c r="BL70" s="492"/>
      <c r="BM70" s="499"/>
      <c r="BN70" s="441"/>
      <c r="BO70" s="441"/>
      <c r="BP70" s="441"/>
      <c r="BQ70" s="492"/>
    </row>
    <row r="71" s="135" customFormat="true" ht="15" customHeight="true" x14ac:dyDescent="0.2">
      <c r="A71" s="1204"/>
      <c r="B71" s="1409"/>
      <c r="C71" s="1281"/>
      <c r="D71" s="1282"/>
      <c r="E71" s="1282"/>
      <c r="F71" s="1282"/>
      <c r="G71" s="1283"/>
      <c r="H71" s="1284"/>
      <c r="I71" s="1282"/>
      <c r="J71" s="1282"/>
      <c r="K71" s="1282"/>
      <c r="L71" s="1285"/>
      <c r="M71" s="1286"/>
      <c r="N71" s="1282"/>
      <c r="O71" s="1282"/>
      <c r="P71" s="1282"/>
      <c r="Q71" s="2741"/>
      <c r="R71" s="450"/>
      <c r="S71" s="450"/>
      <c r="T71" s="450"/>
      <c r="U71" s="450"/>
      <c r="V71" s="450"/>
      <c r="W71" s="450"/>
      <c r="X71" s="450"/>
      <c r="Y71" s="450"/>
      <c r="Z71" s="450"/>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BA71" s="267"/>
      <c r="BB71" s="168"/>
      <c r="BC71" s="491"/>
      <c r="BD71" s="441"/>
      <c r="BE71" s="441"/>
      <c r="BF71" s="441"/>
      <c r="BG71" s="492"/>
      <c r="BH71" s="499"/>
      <c r="BI71" s="441"/>
      <c r="BJ71" s="441"/>
      <c r="BK71" s="441"/>
      <c r="BL71" s="492"/>
      <c r="BM71" s="499"/>
      <c r="BN71" s="441"/>
      <c r="BO71" s="441"/>
      <c r="BP71" s="441"/>
      <c r="BQ71" s="492"/>
    </row>
    <row r="72" s="135" customFormat="true" ht="15" customHeight="true" x14ac:dyDescent="0.2">
      <c r="A72" s="1204"/>
      <c r="B72" s="1409"/>
      <c r="C72" s="1281"/>
      <c r="D72" s="1282"/>
      <c r="E72" s="1282"/>
      <c r="F72" s="1282"/>
      <c r="G72" s="1283"/>
      <c r="H72" s="1284"/>
      <c r="I72" s="1282"/>
      <c r="J72" s="1282"/>
      <c r="K72" s="1282"/>
      <c r="L72" s="1285"/>
      <c r="M72" s="1286"/>
      <c r="N72" s="1282"/>
      <c r="O72" s="1282"/>
      <c r="P72" s="1282"/>
      <c r="Q72" s="2741"/>
      <c r="R72" s="450"/>
      <c r="S72" s="450"/>
      <c r="T72" s="450"/>
      <c r="U72" s="450"/>
      <c r="V72" s="450"/>
      <c r="W72" s="450"/>
      <c r="X72" s="450"/>
      <c r="Y72" s="450"/>
      <c r="Z72" s="450"/>
      <c r="AA72" s="450"/>
      <c r="AB72" s="450"/>
      <c r="AC72" s="450"/>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BA72" s="267"/>
      <c r="BB72" s="168"/>
      <c r="BC72" s="491"/>
      <c r="BD72" s="441"/>
      <c r="BE72" s="441"/>
      <c r="BF72" s="441"/>
      <c r="BG72" s="492"/>
      <c r="BH72" s="499"/>
      <c r="BI72" s="441"/>
      <c r="BJ72" s="441"/>
      <c r="BK72" s="441"/>
      <c r="BL72" s="492"/>
      <c r="BM72" s="499"/>
      <c r="BN72" s="441"/>
      <c r="BO72" s="441"/>
      <c r="BP72" s="441"/>
      <c r="BQ72" s="492"/>
    </row>
    <row r="73" s="135" customFormat="true" ht="15" customHeight="true" x14ac:dyDescent="0.2">
      <c r="A73" s="1204"/>
      <c r="B73" s="1409"/>
      <c r="C73" s="1281"/>
      <c r="D73" s="1282"/>
      <c r="E73" s="1282"/>
      <c r="F73" s="1282"/>
      <c r="G73" s="1283"/>
      <c r="H73" s="1284"/>
      <c r="I73" s="1282"/>
      <c r="J73" s="1282"/>
      <c r="K73" s="1282"/>
      <c r="L73" s="1285"/>
      <c r="M73" s="1286"/>
      <c r="N73" s="1282"/>
      <c r="O73" s="1282"/>
      <c r="P73" s="1282"/>
      <c r="Q73" s="2741"/>
      <c r="R73" s="450"/>
      <c r="S73" s="450"/>
      <c r="T73" s="450"/>
      <c r="U73" s="450"/>
      <c r="V73" s="450"/>
      <c r="W73" s="450"/>
      <c r="X73" s="450"/>
      <c r="Y73" s="450"/>
      <c r="Z73" s="450"/>
      <c r="AA73" s="450"/>
      <c r="AB73" s="450"/>
      <c r="AC73" s="450"/>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BA73" s="267"/>
      <c r="BB73" s="168"/>
      <c r="BC73" s="491"/>
      <c r="BD73" s="441"/>
      <c r="BE73" s="441"/>
      <c r="BF73" s="441"/>
      <c r="BG73" s="492"/>
      <c r="BH73" s="499"/>
      <c r="BI73" s="441"/>
      <c r="BJ73" s="441"/>
      <c r="BK73" s="441"/>
      <c r="BL73" s="492"/>
      <c r="BM73" s="499"/>
      <c r="BN73" s="441"/>
      <c r="BO73" s="441"/>
      <c r="BP73" s="441"/>
      <c r="BQ73" s="492"/>
    </row>
    <row r="74" s="135" customFormat="true" ht="15" customHeight="true" x14ac:dyDescent="0.2">
      <c r="A74" s="1204"/>
      <c r="B74" s="1409"/>
      <c r="C74" s="1281"/>
      <c r="D74" s="1282"/>
      <c r="E74" s="1282"/>
      <c r="F74" s="1282"/>
      <c r="G74" s="1283"/>
      <c r="H74" s="1284"/>
      <c r="I74" s="1282"/>
      <c r="J74" s="1282"/>
      <c r="K74" s="1282"/>
      <c r="L74" s="1285"/>
      <c r="M74" s="1286"/>
      <c r="N74" s="1282"/>
      <c r="O74" s="1282"/>
      <c r="P74" s="1282"/>
      <c r="Q74" s="2741"/>
      <c r="R74" s="450"/>
      <c r="S74" s="450"/>
      <c r="T74" s="450"/>
      <c r="U74" s="450"/>
      <c r="V74" s="450"/>
      <c r="W74" s="450"/>
      <c r="X74" s="450"/>
      <c r="Y74" s="450"/>
      <c r="Z74" s="450"/>
      <c r="AA74" s="450"/>
      <c r="AB74" s="450"/>
      <c r="AC74" s="450"/>
      <c r="AD74" s="450"/>
      <c r="AE74" s="450"/>
      <c r="AF74" s="450"/>
      <c r="AG74" s="450"/>
      <c r="AH74" s="450"/>
      <c r="AI74" s="450"/>
      <c r="AJ74" s="450"/>
      <c r="AK74" s="450"/>
      <c r="AL74" s="450"/>
      <c r="AM74" s="450"/>
      <c r="AN74" s="450"/>
      <c r="AO74" s="450"/>
      <c r="AP74" s="450"/>
      <c r="AQ74" s="450"/>
      <c r="AR74" s="450"/>
      <c r="AS74" s="450"/>
      <c r="AT74" s="450"/>
      <c r="AU74" s="450"/>
      <c r="AV74" s="450"/>
      <c r="AW74" s="450"/>
      <c r="AX74" s="450"/>
      <c r="AY74" s="450"/>
      <c r="BA74" s="267"/>
      <c r="BB74" s="168"/>
      <c r="BC74" s="491"/>
      <c r="BD74" s="441"/>
      <c r="BE74" s="441"/>
      <c r="BF74" s="441"/>
      <c r="BG74" s="492"/>
      <c r="BH74" s="499"/>
      <c r="BI74" s="441"/>
      <c r="BJ74" s="441"/>
      <c r="BK74" s="441"/>
      <c r="BL74" s="492"/>
      <c r="BM74" s="499"/>
      <c r="BN74" s="441"/>
      <c r="BO74" s="441"/>
      <c r="BP74" s="441"/>
      <c r="BQ74" s="492"/>
    </row>
    <row r="75" s="135" customFormat="true" ht="15" customHeight="true" x14ac:dyDescent="0.2">
      <c r="A75" s="1204"/>
      <c r="B75" s="1409"/>
      <c r="C75" s="1281"/>
      <c r="D75" s="1282"/>
      <c r="E75" s="1282"/>
      <c r="F75" s="1282"/>
      <c r="G75" s="1283"/>
      <c r="H75" s="1284"/>
      <c r="I75" s="1282"/>
      <c r="J75" s="1282"/>
      <c r="K75" s="1282"/>
      <c r="L75" s="1285"/>
      <c r="M75" s="1286"/>
      <c r="N75" s="1282"/>
      <c r="O75" s="1282"/>
      <c r="P75" s="1282"/>
      <c r="Q75" s="2741"/>
      <c r="R75" s="450"/>
      <c r="S75" s="450"/>
      <c r="T75" s="450"/>
      <c r="U75" s="450"/>
      <c r="V75" s="450"/>
      <c r="W75" s="450"/>
      <c r="X75" s="450"/>
      <c r="Y75" s="450"/>
      <c r="Z75" s="450"/>
      <c r="AA75" s="450"/>
      <c r="AB75" s="450"/>
      <c r="AC75" s="450"/>
      <c r="AD75" s="450"/>
      <c r="AE75" s="450"/>
      <c r="AF75" s="450"/>
      <c r="AG75" s="450"/>
      <c r="AH75" s="450"/>
      <c r="AI75" s="450"/>
      <c r="AJ75" s="450"/>
      <c r="AK75" s="450"/>
      <c r="AL75" s="450"/>
      <c r="AM75" s="450"/>
      <c r="AN75" s="450"/>
      <c r="AO75" s="450"/>
      <c r="AP75" s="450"/>
      <c r="AQ75" s="450"/>
      <c r="AR75" s="450"/>
      <c r="AS75" s="450"/>
      <c r="AT75" s="450"/>
      <c r="AU75" s="450"/>
      <c r="AV75" s="450"/>
      <c r="AW75" s="450"/>
      <c r="AX75" s="450"/>
      <c r="AY75" s="450"/>
      <c r="BA75" s="267"/>
      <c r="BB75" s="168"/>
      <c r="BC75" s="491"/>
      <c r="BD75" s="441"/>
      <c r="BE75" s="441"/>
      <c r="BF75" s="441"/>
      <c r="BG75" s="492"/>
      <c r="BH75" s="499"/>
      <c r="BI75" s="441"/>
      <c r="BJ75" s="441"/>
      <c r="BK75" s="441"/>
      <c r="BL75" s="492"/>
      <c r="BM75" s="499"/>
      <c r="BN75" s="441"/>
      <c r="BO75" s="441"/>
      <c r="BP75" s="441"/>
      <c r="BQ75" s="492"/>
    </row>
    <row r="76" s="135" customFormat="true" ht="15" customHeight="true" x14ac:dyDescent="0.2">
      <c r="A76" s="1204"/>
      <c r="B76" s="1409"/>
      <c r="C76" s="1281"/>
      <c r="D76" s="1282"/>
      <c r="E76" s="1282"/>
      <c r="F76" s="1282"/>
      <c r="G76" s="1283"/>
      <c r="H76" s="1284"/>
      <c r="I76" s="1282"/>
      <c r="J76" s="1282"/>
      <c r="K76" s="1282"/>
      <c r="L76" s="1285"/>
      <c r="M76" s="1286"/>
      <c r="N76" s="1282"/>
      <c r="O76" s="1282"/>
      <c r="P76" s="1282"/>
      <c r="Q76" s="2741"/>
      <c r="R76" s="450"/>
      <c r="S76" s="450"/>
      <c r="T76" s="450"/>
      <c r="U76" s="450"/>
      <c r="V76" s="450"/>
      <c r="W76" s="450"/>
      <c r="X76" s="450"/>
      <c r="Y76" s="450"/>
      <c r="Z76" s="450"/>
      <c r="AA76" s="450"/>
      <c r="AB76" s="450"/>
      <c r="AC76" s="450"/>
      <c r="AD76" s="450"/>
      <c r="AE76" s="450"/>
      <c r="AF76" s="450"/>
      <c r="AG76" s="450"/>
      <c r="AH76" s="450"/>
      <c r="AI76" s="450"/>
      <c r="AJ76" s="450"/>
      <c r="AK76" s="450"/>
      <c r="AL76" s="450"/>
      <c r="AM76" s="450"/>
      <c r="AN76" s="450"/>
      <c r="AO76" s="450"/>
      <c r="AP76" s="450"/>
      <c r="AQ76" s="450"/>
      <c r="AR76" s="450"/>
      <c r="AS76" s="450"/>
      <c r="AT76" s="450"/>
      <c r="AU76" s="450"/>
      <c r="AV76" s="450"/>
      <c r="AW76" s="450"/>
      <c r="AX76" s="450"/>
      <c r="AY76" s="450"/>
      <c r="BA76" s="267"/>
      <c r="BB76" s="168"/>
      <c r="BC76" s="491"/>
      <c r="BD76" s="441"/>
      <c r="BE76" s="441"/>
      <c r="BF76" s="441"/>
      <c r="BG76" s="492"/>
      <c r="BH76" s="499"/>
      <c r="BI76" s="441"/>
      <c r="BJ76" s="441"/>
      <c r="BK76" s="441"/>
      <c r="BL76" s="492"/>
      <c r="BM76" s="499"/>
      <c r="BN76" s="441"/>
      <c r="BO76" s="441"/>
      <c r="BP76" s="441"/>
      <c r="BQ76" s="492"/>
    </row>
    <row r="77" s="135" customFormat="true" ht="15" customHeight="true" x14ac:dyDescent="0.2">
      <c r="A77" s="1205"/>
      <c r="B77" s="1410"/>
      <c r="C77" s="1287"/>
      <c r="D77" s="1288"/>
      <c r="E77" s="1288"/>
      <c r="F77" s="1288"/>
      <c r="G77" s="1289"/>
      <c r="H77" s="1290"/>
      <c r="I77" s="1288"/>
      <c r="J77" s="1288"/>
      <c r="K77" s="1288"/>
      <c r="L77" s="1291"/>
      <c r="M77" s="1292"/>
      <c r="N77" s="1288"/>
      <c r="O77" s="1288"/>
      <c r="P77" s="1288"/>
      <c r="Q77" s="2742"/>
      <c r="R77" s="450"/>
      <c r="S77" s="450"/>
      <c r="T77" s="450"/>
      <c r="U77" s="450"/>
      <c r="V77" s="450"/>
      <c r="W77" s="450"/>
      <c r="X77" s="450"/>
      <c r="Y77" s="450"/>
      <c r="Z77" s="45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BA77" s="267"/>
      <c r="BB77" s="168"/>
      <c r="BC77" s="491"/>
      <c r="BD77" s="441"/>
      <c r="BE77" s="441"/>
      <c r="BF77" s="441"/>
      <c r="BG77" s="492"/>
      <c r="BH77" s="499"/>
      <c r="BI77" s="441"/>
      <c r="BJ77" s="441"/>
      <c r="BK77" s="441"/>
      <c r="BL77" s="492"/>
      <c r="BM77" s="499"/>
      <c r="BN77" s="441"/>
      <c r="BO77" s="441"/>
      <c r="BP77" s="441"/>
      <c r="BQ77" s="492"/>
    </row>
    <row r="78" s="818" customFormat="true" ht="15" customHeight="true" x14ac:dyDescent="0.2">
      <c r="A78" s="1206"/>
      <c r="B78" s="1221"/>
      <c r="C78" s="1293"/>
      <c r="D78" s="1294"/>
      <c r="E78" s="1294"/>
      <c r="F78" s="1294"/>
      <c r="G78" s="1295"/>
      <c r="H78" s="1296"/>
      <c r="I78" s="1294"/>
      <c r="J78" s="1294"/>
      <c r="K78" s="1294"/>
      <c r="L78" s="1297"/>
      <c r="M78" s="1298"/>
      <c r="N78" s="1294"/>
      <c r="O78" s="1294"/>
      <c r="P78" s="1294"/>
      <c r="Q78" s="1297"/>
      <c r="R78" s="1040"/>
      <c r="S78" s="1040"/>
      <c r="T78" s="1040"/>
      <c r="U78" s="1040"/>
      <c r="V78" s="1040"/>
      <c r="W78" s="1040"/>
      <c r="X78" s="1040"/>
      <c r="Y78" s="1040"/>
      <c r="Z78" s="1040"/>
      <c r="AA78" s="1040"/>
      <c r="AB78" s="1040"/>
      <c r="AC78" s="1040"/>
      <c r="AD78" s="1040"/>
      <c r="AE78" s="1040"/>
      <c r="AF78" s="1040"/>
      <c r="AG78" s="1040"/>
      <c r="AH78" s="1040"/>
      <c r="AI78" s="1040"/>
      <c r="AJ78" s="1040"/>
      <c r="AK78" s="1040"/>
      <c r="AL78" s="1040"/>
      <c r="AM78" s="1040"/>
      <c r="AN78" s="1040"/>
      <c r="AO78" s="1040"/>
      <c r="AP78" s="1040"/>
      <c r="AQ78" s="1040"/>
      <c r="AR78" s="1040"/>
      <c r="AS78" s="1040"/>
      <c r="AT78" s="1040"/>
      <c r="AU78" s="1040"/>
      <c r="AV78" s="1040"/>
      <c r="AW78" s="1040"/>
      <c r="AX78" s="1040"/>
      <c r="AY78" s="1040"/>
      <c r="BA78" s="267"/>
      <c r="BB78" s="168"/>
      <c r="BC78" s="491"/>
      <c r="BD78" s="441"/>
      <c r="BE78" s="441"/>
      <c r="BF78" s="441"/>
      <c r="BG78" s="492"/>
      <c r="BH78" s="499"/>
      <c r="BI78" s="441"/>
      <c r="BJ78" s="441"/>
      <c r="BK78" s="441"/>
      <c r="BL78" s="492"/>
      <c r="BM78" s="499"/>
      <c r="BN78" s="441"/>
      <c r="BO78" s="441"/>
      <c r="BP78" s="441"/>
      <c r="BQ78" s="492"/>
    </row>
    <row r="79" s="818" customFormat="true" ht="15" customHeight="true" x14ac:dyDescent="0.2">
      <c r="A79" s="1206"/>
      <c r="B79" s="1221"/>
      <c r="C79" s="1293"/>
      <c r="D79" s="1294"/>
      <c r="E79" s="1294"/>
      <c r="F79" s="1294"/>
      <c r="G79" s="1295"/>
      <c r="H79" s="1296"/>
      <c r="I79" s="1294"/>
      <c r="J79" s="1294"/>
      <c r="K79" s="1294"/>
      <c r="L79" s="1297"/>
      <c r="M79" s="1298"/>
      <c r="N79" s="1294"/>
      <c r="O79" s="1294"/>
      <c r="P79" s="1294"/>
      <c r="Q79" s="1297"/>
      <c r="R79" s="1040"/>
      <c r="S79" s="1040"/>
      <c r="T79" s="1040"/>
      <c r="U79" s="1040"/>
      <c r="V79" s="1040"/>
      <c r="W79" s="1040"/>
      <c r="X79" s="1040"/>
      <c r="Y79" s="1040"/>
      <c r="Z79" s="1040"/>
      <c r="AA79" s="1040"/>
      <c r="AB79" s="1040"/>
      <c r="AC79" s="1040"/>
      <c r="AD79" s="1040"/>
      <c r="AE79" s="1040"/>
      <c r="AF79" s="1040"/>
      <c r="AG79" s="1040"/>
      <c r="AH79" s="1040"/>
      <c r="AI79" s="1040"/>
      <c r="AJ79" s="1040"/>
      <c r="AK79" s="1040"/>
      <c r="AL79" s="1040"/>
      <c r="AM79" s="1040"/>
      <c r="AN79" s="1040"/>
      <c r="AO79" s="1040"/>
      <c r="AP79" s="1040"/>
      <c r="AQ79" s="1040"/>
      <c r="AR79" s="1040"/>
      <c r="AS79" s="1040"/>
      <c r="AT79" s="1040"/>
      <c r="AU79" s="1040"/>
      <c r="AV79" s="1040"/>
      <c r="AW79" s="1040"/>
      <c r="AX79" s="1040"/>
      <c r="AY79" s="1040"/>
      <c r="BA79" s="267"/>
      <c r="BB79" s="168"/>
      <c r="BC79" s="491"/>
      <c r="BD79" s="441"/>
      <c r="BE79" s="441"/>
      <c r="BF79" s="441"/>
      <c r="BG79" s="492"/>
      <c r="BH79" s="499"/>
      <c r="BI79" s="441"/>
      <c r="BJ79" s="441"/>
      <c r="BK79" s="441"/>
      <c r="BL79" s="492"/>
      <c r="BM79" s="499"/>
      <c r="BN79" s="441"/>
      <c r="BO79" s="441"/>
      <c r="BP79" s="441"/>
      <c r="BQ79" s="492"/>
    </row>
    <row r="80" s="818" customFormat="true" ht="15" customHeight="true" x14ac:dyDescent="0.2">
      <c r="A80" s="1206"/>
      <c r="B80" s="1221"/>
      <c r="C80" s="1293"/>
      <c r="D80" s="1294"/>
      <c r="E80" s="1294"/>
      <c r="F80" s="1294"/>
      <c r="G80" s="1295"/>
      <c r="H80" s="1296"/>
      <c r="I80" s="1294"/>
      <c r="J80" s="1294"/>
      <c r="K80" s="1294"/>
      <c r="L80" s="1297"/>
      <c r="M80" s="1298"/>
      <c r="N80" s="1294"/>
      <c r="O80" s="1294"/>
      <c r="P80" s="1294"/>
      <c r="Q80" s="1297"/>
      <c r="R80" s="1040"/>
      <c r="S80" s="1040"/>
      <c r="T80" s="1040"/>
      <c r="U80" s="1040"/>
      <c r="V80" s="1040"/>
      <c r="W80" s="1040"/>
      <c r="X80" s="1040"/>
      <c r="Y80" s="1040"/>
      <c r="Z80" s="1040"/>
      <c r="AA80" s="1040"/>
      <c r="AB80" s="1040"/>
      <c r="AC80" s="1040"/>
      <c r="AD80" s="1040"/>
      <c r="AE80" s="1040"/>
      <c r="AF80" s="1040"/>
      <c r="AG80" s="1040"/>
      <c r="AH80" s="1040"/>
      <c r="AI80" s="1040"/>
      <c r="AJ80" s="1040"/>
      <c r="AK80" s="1040"/>
      <c r="AL80" s="1040"/>
      <c r="AM80" s="1040"/>
      <c r="AN80" s="1040"/>
      <c r="AO80" s="1040"/>
      <c r="AP80" s="1040"/>
      <c r="AQ80" s="1040"/>
      <c r="AR80" s="1040"/>
      <c r="AS80" s="1040"/>
      <c r="AT80" s="1040"/>
      <c r="AU80" s="1040"/>
      <c r="AV80" s="1040"/>
      <c r="AW80" s="1040"/>
      <c r="AX80" s="1040"/>
      <c r="AY80" s="1040"/>
      <c r="BA80" s="267"/>
      <c r="BB80" s="168"/>
      <c r="BC80" s="491"/>
      <c r="BD80" s="441"/>
      <c r="BE80" s="441"/>
      <c r="BF80" s="441"/>
      <c r="BG80" s="492"/>
      <c r="BH80" s="499"/>
      <c r="BI80" s="441"/>
      <c r="BJ80" s="441"/>
      <c r="BK80" s="441"/>
      <c r="BL80" s="492"/>
      <c r="BM80" s="499"/>
      <c r="BN80" s="441"/>
      <c r="BO80" s="441"/>
      <c r="BP80" s="441"/>
      <c r="BQ80" s="492"/>
    </row>
    <row r="81" s="818" customFormat="true" ht="15" customHeight="true" x14ac:dyDescent="0.2">
      <c r="A81" s="1206"/>
      <c r="B81" s="1221"/>
      <c r="C81" s="1293"/>
      <c r="D81" s="1294"/>
      <c r="E81" s="1294"/>
      <c r="F81" s="1294"/>
      <c r="G81" s="1295"/>
      <c r="H81" s="1296"/>
      <c r="I81" s="1294"/>
      <c r="J81" s="1294"/>
      <c r="K81" s="1294"/>
      <c r="L81" s="1297"/>
      <c r="M81" s="1298"/>
      <c r="N81" s="1294"/>
      <c r="O81" s="1294"/>
      <c r="P81" s="1294"/>
      <c r="Q81" s="1297"/>
      <c r="R81" s="1040"/>
      <c r="S81" s="1040"/>
      <c r="T81" s="1040"/>
      <c r="U81" s="1040"/>
      <c r="V81" s="1040"/>
      <c r="W81" s="1040"/>
      <c r="X81" s="1040"/>
      <c r="Y81" s="1040"/>
      <c r="Z81" s="1040"/>
      <c r="AA81" s="1040"/>
      <c r="AB81" s="1040"/>
      <c r="AC81" s="1040"/>
      <c r="AD81" s="1040"/>
      <c r="AE81" s="1040"/>
      <c r="AF81" s="1040"/>
      <c r="AG81" s="1040"/>
      <c r="AH81" s="1040"/>
      <c r="AI81" s="1040"/>
      <c r="AJ81" s="1040"/>
      <c r="AK81" s="1040"/>
      <c r="AL81" s="1040"/>
      <c r="AM81" s="1040"/>
      <c r="AN81" s="1040"/>
      <c r="AO81" s="1040"/>
      <c r="AP81" s="1040"/>
      <c r="AQ81" s="1040"/>
      <c r="AR81" s="1040"/>
      <c r="AS81" s="1040"/>
      <c r="AT81" s="1040"/>
      <c r="AU81" s="1040"/>
      <c r="AV81" s="1040"/>
      <c r="AW81" s="1040"/>
      <c r="AX81" s="1040"/>
      <c r="AY81" s="1040"/>
      <c r="BA81" s="267"/>
      <c r="BB81" s="168"/>
      <c r="BC81" s="491"/>
      <c r="BD81" s="441"/>
      <c r="BE81" s="441"/>
      <c r="BF81" s="441"/>
      <c r="BG81" s="492"/>
      <c r="BH81" s="499"/>
      <c r="BI81" s="441"/>
      <c r="BJ81" s="441"/>
      <c r="BK81" s="441"/>
      <c r="BL81" s="492"/>
      <c r="BM81" s="499"/>
      <c r="BN81" s="441"/>
      <c r="BO81" s="441"/>
      <c r="BP81" s="441"/>
      <c r="BQ81" s="492"/>
    </row>
    <row r="82" s="818" customFormat="true" ht="15" customHeight="true" x14ac:dyDescent="0.2">
      <c r="A82" s="1206"/>
      <c r="B82" s="1221"/>
      <c r="C82" s="1293"/>
      <c r="D82" s="1294"/>
      <c r="E82" s="1294"/>
      <c r="F82" s="1294"/>
      <c r="G82" s="1295"/>
      <c r="H82" s="1296"/>
      <c r="I82" s="1294"/>
      <c r="J82" s="1294"/>
      <c r="K82" s="1294"/>
      <c r="L82" s="1297"/>
      <c r="M82" s="1298"/>
      <c r="N82" s="1294"/>
      <c r="O82" s="1294"/>
      <c r="P82" s="1294"/>
      <c r="Q82" s="1297"/>
      <c r="R82" s="1040"/>
      <c r="S82" s="1040"/>
      <c r="T82" s="1040"/>
      <c r="U82" s="1040"/>
      <c r="V82" s="1040"/>
      <c r="W82" s="1040"/>
      <c r="X82" s="1040"/>
      <c r="Y82" s="1040"/>
      <c r="Z82" s="1040"/>
      <c r="AA82" s="1040"/>
      <c r="AB82" s="1040"/>
      <c r="AC82" s="1040"/>
      <c r="AD82" s="1040"/>
      <c r="AE82" s="1040"/>
      <c r="AF82" s="1040"/>
      <c r="AG82" s="1040"/>
      <c r="AH82" s="1040"/>
      <c r="AI82" s="1040"/>
      <c r="AJ82" s="1040"/>
      <c r="AK82" s="1040"/>
      <c r="AL82" s="1040"/>
      <c r="AM82" s="1040"/>
      <c r="AN82" s="1040"/>
      <c r="AO82" s="1040"/>
      <c r="AP82" s="1040"/>
      <c r="AQ82" s="1040"/>
      <c r="AR82" s="1040"/>
      <c r="AS82" s="1040"/>
      <c r="AT82" s="1040"/>
      <c r="AU82" s="1040"/>
      <c r="AV82" s="1040"/>
      <c r="AW82" s="1040"/>
      <c r="AX82" s="1040"/>
      <c r="AY82" s="1040"/>
      <c r="BA82" s="267"/>
      <c r="BB82" s="168"/>
      <c r="BC82" s="491"/>
      <c r="BD82" s="441"/>
      <c r="BE82" s="441"/>
      <c r="BF82" s="441"/>
      <c r="BG82" s="492"/>
      <c r="BH82" s="499"/>
      <c r="BI82" s="441"/>
      <c r="BJ82" s="441"/>
      <c r="BK82" s="441"/>
      <c r="BL82" s="492"/>
      <c r="BM82" s="499"/>
      <c r="BN82" s="441"/>
      <c r="BO82" s="441"/>
      <c r="BP82" s="441"/>
      <c r="BQ82" s="492"/>
    </row>
    <row r="83" s="818" customFormat="true" ht="15" customHeight="true" x14ac:dyDescent="0.2">
      <c r="A83" s="1206"/>
      <c r="B83" s="1221"/>
      <c r="C83" s="1293"/>
      <c r="D83" s="1294"/>
      <c r="E83" s="1294"/>
      <c r="F83" s="1294"/>
      <c r="G83" s="1295"/>
      <c r="H83" s="1296"/>
      <c r="I83" s="1294"/>
      <c r="J83" s="1294"/>
      <c r="K83" s="1294"/>
      <c r="L83" s="1297"/>
      <c r="M83" s="1298"/>
      <c r="N83" s="1294"/>
      <c r="O83" s="1294"/>
      <c r="P83" s="1294"/>
      <c r="Q83" s="1297"/>
      <c r="R83" s="1040"/>
      <c r="S83" s="1040"/>
      <c r="T83" s="1040"/>
      <c r="U83" s="1040"/>
      <c r="V83" s="1040"/>
      <c r="W83" s="1040"/>
      <c r="X83" s="1040"/>
      <c r="Y83" s="1040"/>
      <c r="Z83" s="1040"/>
      <c r="AA83" s="1040"/>
      <c r="AB83" s="1040"/>
      <c r="AC83" s="1040"/>
      <c r="AD83" s="1040"/>
      <c r="AE83" s="1040"/>
      <c r="AF83" s="1040"/>
      <c r="AG83" s="1040"/>
      <c r="AH83" s="1040"/>
      <c r="AI83" s="1040"/>
      <c r="AJ83" s="1040"/>
      <c r="AK83" s="1040"/>
      <c r="AL83" s="1040"/>
      <c r="AM83" s="1040"/>
      <c r="AN83" s="1040"/>
      <c r="AO83" s="1040"/>
      <c r="AP83" s="1040"/>
      <c r="AQ83" s="1040"/>
      <c r="AR83" s="1040"/>
      <c r="AS83" s="1040"/>
      <c r="AT83" s="1040"/>
      <c r="AU83" s="1040"/>
      <c r="AV83" s="1040"/>
      <c r="AW83" s="1040"/>
      <c r="AX83" s="1040"/>
      <c r="AY83" s="1040"/>
      <c r="BA83" s="267"/>
      <c r="BB83" s="168"/>
      <c r="BC83" s="491"/>
      <c r="BD83" s="441"/>
      <c r="BE83" s="441"/>
      <c r="BF83" s="441"/>
      <c r="BG83" s="492"/>
      <c r="BH83" s="499"/>
      <c r="BI83" s="441"/>
      <c r="BJ83" s="441"/>
      <c r="BK83" s="441"/>
      <c r="BL83" s="492"/>
      <c r="BM83" s="499"/>
      <c r="BN83" s="441"/>
      <c r="BO83" s="441"/>
      <c r="BP83" s="441"/>
      <c r="BQ83" s="492"/>
    </row>
    <row r="84" s="818" customFormat="true" ht="15" customHeight="true" x14ac:dyDescent="0.2">
      <c r="A84" s="1206"/>
      <c r="B84" s="1221"/>
      <c r="C84" s="1293"/>
      <c r="D84" s="1294"/>
      <c r="E84" s="1294"/>
      <c r="F84" s="1294"/>
      <c r="G84" s="1295"/>
      <c r="H84" s="1296"/>
      <c r="I84" s="1294"/>
      <c r="J84" s="1294"/>
      <c r="K84" s="1294"/>
      <c r="L84" s="1297"/>
      <c r="M84" s="1298"/>
      <c r="N84" s="1294"/>
      <c r="O84" s="1294"/>
      <c r="P84" s="1294"/>
      <c r="Q84" s="1297"/>
      <c r="R84" s="1040"/>
      <c r="S84" s="1040"/>
      <c r="T84" s="1040"/>
      <c r="U84" s="1040"/>
      <c r="V84" s="1040"/>
      <c r="W84" s="1040"/>
      <c r="X84" s="1040"/>
      <c r="Y84" s="1040"/>
      <c r="Z84" s="1040"/>
      <c r="AA84" s="1040"/>
      <c r="AB84" s="1040"/>
      <c r="AC84" s="1040"/>
      <c r="AD84" s="1040"/>
      <c r="AE84" s="1040"/>
      <c r="AF84" s="1040"/>
      <c r="AG84" s="1040"/>
      <c r="AH84" s="1040"/>
      <c r="AI84" s="1040"/>
      <c r="AJ84" s="1040"/>
      <c r="AK84" s="1040"/>
      <c r="AL84" s="1040"/>
      <c r="AM84" s="1040"/>
      <c r="AN84" s="1040"/>
      <c r="AO84" s="1040"/>
      <c r="AP84" s="1040"/>
      <c r="AQ84" s="1040"/>
      <c r="AR84" s="1040"/>
      <c r="AS84" s="1040"/>
      <c r="AT84" s="1040"/>
      <c r="AU84" s="1040"/>
      <c r="AV84" s="1040"/>
      <c r="AW84" s="1040"/>
      <c r="AX84" s="1040"/>
      <c r="AY84" s="1040"/>
      <c r="BA84" s="267"/>
      <c r="BB84" s="168"/>
      <c r="BC84" s="491"/>
      <c r="BD84" s="441"/>
      <c r="BE84" s="441"/>
      <c r="BF84" s="441"/>
      <c r="BG84" s="492"/>
      <c r="BH84" s="499"/>
      <c r="BI84" s="441"/>
      <c r="BJ84" s="441"/>
      <c r="BK84" s="441"/>
      <c r="BL84" s="492"/>
      <c r="BM84" s="499"/>
      <c r="BN84" s="441"/>
      <c r="BO84" s="441"/>
      <c r="BP84" s="441"/>
      <c r="BQ84" s="492"/>
    </row>
    <row r="85" s="818" customFormat="true" ht="15" customHeight="true" x14ac:dyDescent="0.2">
      <c r="A85" s="1206"/>
      <c r="B85" s="1221"/>
      <c r="C85" s="1293"/>
      <c r="D85" s="1294"/>
      <c r="E85" s="1294"/>
      <c r="F85" s="1294"/>
      <c r="G85" s="1295"/>
      <c r="H85" s="1296"/>
      <c r="I85" s="1294"/>
      <c r="J85" s="1294"/>
      <c r="K85" s="1294"/>
      <c r="L85" s="1297"/>
      <c r="M85" s="1298"/>
      <c r="N85" s="1294"/>
      <c r="O85" s="1294"/>
      <c r="P85" s="1294"/>
      <c r="Q85" s="1297"/>
      <c r="R85" s="1040"/>
      <c r="S85" s="1040"/>
      <c r="T85" s="1040"/>
      <c r="U85" s="1040"/>
      <c r="V85" s="1040"/>
      <c r="W85" s="1040"/>
      <c r="X85" s="1040"/>
      <c r="Y85" s="1040"/>
      <c r="Z85" s="1040"/>
      <c r="AA85" s="1040"/>
      <c r="AB85" s="1040"/>
      <c r="AC85" s="1040"/>
      <c r="AD85" s="1040"/>
      <c r="AE85" s="1040"/>
      <c r="AF85" s="1040"/>
      <c r="AG85" s="1040"/>
      <c r="AH85" s="1040"/>
      <c r="AI85" s="1040"/>
      <c r="AJ85" s="1040"/>
      <c r="AK85" s="1040"/>
      <c r="AL85" s="1040"/>
      <c r="AM85" s="1040"/>
      <c r="AN85" s="1040"/>
      <c r="AO85" s="1040"/>
      <c r="AP85" s="1040"/>
      <c r="AQ85" s="1040"/>
      <c r="AR85" s="1040"/>
      <c r="AS85" s="1040"/>
      <c r="AT85" s="1040"/>
      <c r="AU85" s="1040"/>
      <c r="AV85" s="1040"/>
      <c r="AW85" s="1040"/>
      <c r="AX85" s="1040"/>
      <c r="AY85" s="1040"/>
      <c r="BA85" s="267"/>
      <c r="BB85" s="168"/>
      <c r="BC85" s="491"/>
      <c r="BD85" s="441"/>
      <c r="BE85" s="441"/>
      <c r="BF85" s="441"/>
      <c r="BG85" s="492"/>
      <c r="BH85" s="499"/>
      <c r="BI85" s="441"/>
      <c r="BJ85" s="441"/>
      <c r="BK85" s="441"/>
      <c r="BL85" s="492"/>
      <c r="BM85" s="499"/>
      <c r="BN85" s="441"/>
      <c r="BO85" s="441"/>
      <c r="BP85" s="441"/>
      <c r="BQ85" s="492"/>
    </row>
    <row r="86" s="818" customFormat="true" ht="15" customHeight="true" x14ac:dyDescent="0.2">
      <c r="A86" s="1206"/>
      <c r="B86" s="1221"/>
      <c r="C86" s="1293"/>
      <c r="D86" s="1294"/>
      <c r="E86" s="1294"/>
      <c r="F86" s="1294"/>
      <c r="G86" s="1295"/>
      <c r="H86" s="1296"/>
      <c r="I86" s="1294"/>
      <c r="J86" s="1294"/>
      <c r="K86" s="1294"/>
      <c r="L86" s="1297"/>
      <c r="M86" s="1298"/>
      <c r="N86" s="1294"/>
      <c r="O86" s="1294"/>
      <c r="P86" s="1294"/>
      <c r="Q86" s="1297"/>
      <c r="R86" s="1040"/>
      <c r="S86" s="1040"/>
      <c r="T86" s="1040"/>
      <c r="U86" s="1040"/>
      <c r="V86" s="1040"/>
      <c r="W86" s="1040"/>
      <c r="X86" s="1040"/>
      <c r="Y86" s="1040"/>
      <c r="Z86" s="1040"/>
      <c r="AA86" s="1040"/>
      <c r="AB86" s="1040"/>
      <c r="AC86" s="1040"/>
      <c r="AD86" s="1040"/>
      <c r="AE86" s="1040"/>
      <c r="AF86" s="1040"/>
      <c r="AG86" s="1040"/>
      <c r="AH86" s="1040"/>
      <c r="AI86" s="1040"/>
      <c r="AJ86" s="1040"/>
      <c r="AK86" s="1040"/>
      <c r="AL86" s="1040"/>
      <c r="AM86" s="1040"/>
      <c r="AN86" s="1040"/>
      <c r="AO86" s="1040"/>
      <c r="AP86" s="1040"/>
      <c r="AQ86" s="1040"/>
      <c r="AR86" s="1040"/>
      <c r="AS86" s="1040"/>
      <c r="AT86" s="1040"/>
      <c r="AU86" s="1040"/>
      <c r="AV86" s="1040"/>
      <c r="AW86" s="1040"/>
      <c r="AX86" s="1040"/>
      <c r="AY86" s="1040"/>
      <c r="BA86" s="267"/>
      <c r="BB86" s="168"/>
      <c r="BC86" s="491"/>
      <c r="BD86" s="441"/>
      <c r="BE86" s="441"/>
      <c r="BF86" s="441"/>
      <c r="BG86" s="492"/>
      <c r="BH86" s="499"/>
      <c r="BI86" s="441"/>
      <c r="BJ86" s="441"/>
      <c r="BK86" s="441"/>
      <c r="BL86" s="492"/>
      <c r="BM86" s="499"/>
      <c r="BN86" s="441"/>
      <c r="BO86" s="441"/>
      <c r="BP86" s="441"/>
      <c r="BQ86" s="492"/>
    </row>
    <row r="87" s="818" customFormat="true" ht="15" customHeight="true" x14ac:dyDescent="0.2">
      <c r="A87" s="1206"/>
      <c r="B87" s="1221"/>
      <c r="C87" s="1293"/>
      <c r="D87" s="1294"/>
      <c r="E87" s="1294"/>
      <c r="F87" s="1294"/>
      <c r="G87" s="1295"/>
      <c r="H87" s="1296"/>
      <c r="I87" s="1294"/>
      <c r="J87" s="1294"/>
      <c r="K87" s="1294"/>
      <c r="L87" s="1297"/>
      <c r="M87" s="1298"/>
      <c r="N87" s="1294"/>
      <c r="O87" s="1294"/>
      <c r="P87" s="1294"/>
      <c r="Q87" s="1297"/>
      <c r="R87" s="1040"/>
      <c r="S87" s="1040"/>
      <c r="T87" s="1040"/>
      <c r="U87" s="1040"/>
      <c r="V87" s="1040"/>
      <c r="W87" s="1040"/>
      <c r="X87" s="1040"/>
      <c r="Y87" s="1040"/>
      <c r="Z87" s="1040"/>
      <c r="AA87" s="1040"/>
      <c r="AB87" s="1040"/>
      <c r="AC87" s="1040"/>
      <c r="AD87" s="1040"/>
      <c r="AE87" s="1040"/>
      <c r="AF87" s="1040"/>
      <c r="AG87" s="1040"/>
      <c r="AH87" s="1040"/>
      <c r="AI87" s="1040"/>
      <c r="AJ87" s="1040"/>
      <c r="AK87" s="1040"/>
      <c r="AL87" s="1040"/>
      <c r="AM87" s="1040"/>
      <c r="AN87" s="1040"/>
      <c r="AO87" s="1040"/>
      <c r="AP87" s="1040"/>
      <c r="AQ87" s="1040"/>
      <c r="AR87" s="1040"/>
      <c r="AS87" s="1040"/>
      <c r="AT87" s="1040"/>
      <c r="AU87" s="1040"/>
      <c r="AV87" s="1040"/>
      <c r="AW87" s="1040"/>
      <c r="AX87" s="1040"/>
      <c r="AY87" s="1040"/>
      <c r="BA87" s="267"/>
      <c r="BB87" s="168"/>
      <c r="BC87" s="491"/>
      <c r="BD87" s="441"/>
      <c r="BE87" s="441"/>
      <c r="BF87" s="441"/>
      <c r="BG87" s="492"/>
      <c r="BH87" s="499"/>
      <c r="BI87" s="441"/>
      <c r="BJ87" s="441"/>
      <c r="BK87" s="441"/>
      <c r="BL87" s="492"/>
      <c r="BM87" s="499"/>
      <c r="BN87" s="441"/>
      <c r="BO87" s="441"/>
      <c r="BP87" s="441"/>
      <c r="BQ87" s="492"/>
    </row>
    <row r="88" s="818" customFormat="true" ht="15" customHeight="true" x14ac:dyDescent="0.2">
      <c r="A88" s="1206"/>
      <c r="B88" s="1221"/>
      <c r="C88" s="1293"/>
      <c r="D88" s="1294"/>
      <c r="E88" s="1294"/>
      <c r="F88" s="1294"/>
      <c r="G88" s="1295"/>
      <c r="H88" s="1296"/>
      <c r="I88" s="1294"/>
      <c r="J88" s="1294"/>
      <c r="K88" s="1294"/>
      <c r="L88" s="1297"/>
      <c r="M88" s="1298"/>
      <c r="N88" s="1294"/>
      <c r="O88" s="1294"/>
      <c r="P88" s="1294"/>
      <c r="Q88" s="1297"/>
      <c r="R88" s="1040"/>
      <c r="S88" s="1040"/>
      <c r="T88" s="1040"/>
      <c r="U88" s="1040"/>
      <c r="V88" s="1040"/>
      <c r="W88" s="1040"/>
      <c r="X88" s="1040"/>
      <c r="Y88" s="1040"/>
      <c r="Z88" s="1040"/>
      <c r="AA88" s="1040"/>
      <c r="AB88" s="1040"/>
      <c r="AC88" s="1040"/>
      <c r="AD88" s="1040"/>
      <c r="AE88" s="1040"/>
      <c r="AF88" s="1040"/>
      <c r="AG88" s="1040"/>
      <c r="AH88" s="1040"/>
      <c r="AI88" s="1040"/>
      <c r="AJ88" s="1040"/>
      <c r="AK88" s="1040"/>
      <c r="AL88" s="1040"/>
      <c r="AM88" s="1040"/>
      <c r="AN88" s="1040"/>
      <c r="AO88" s="1040"/>
      <c r="AP88" s="1040"/>
      <c r="AQ88" s="1040"/>
      <c r="AR88" s="1040"/>
      <c r="AS88" s="1040"/>
      <c r="AT88" s="1040"/>
      <c r="AU88" s="1040"/>
      <c r="AV88" s="1040"/>
      <c r="AW88" s="1040"/>
      <c r="AX88" s="1040"/>
      <c r="AY88" s="1040"/>
      <c r="BA88" s="267"/>
      <c r="BB88" s="168"/>
      <c r="BC88" s="491"/>
      <c r="BD88" s="441"/>
      <c r="BE88" s="441"/>
      <c r="BF88" s="441"/>
      <c r="BG88" s="492"/>
      <c r="BH88" s="499"/>
      <c r="BI88" s="441"/>
      <c r="BJ88" s="441"/>
      <c r="BK88" s="441"/>
      <c r="BL88" s="492"/>
      <c r="BM88" s="499"/>
      <c r="BN88" s="441"/>
      <c r="BO88" s="441"/>
      <c r="BP88" s="441"/>
      <c r="BQ88" s="492"/>
    </row>
    <row r="89" s="818" customFormat="true" ht="15" customHeight="true" x14ac:dyDescent="0.2">
      <c r="A89" s="1206"/>
      <c r="B89" s="1221"/>
      <c r="C89" s="1293"/>
      <c r="D89" s="1294"/>
      <c r="E89" s="1294"/>
      <c r="F89" s="1294"/>
      <c r="G89" s="1295"/>
      <c r="H89" s="1296"/>
      <c r="I89" s="1294"/>
      <c r="J89" s="1294"/>
      <c r="K89" s="1294"/>
      <c r="L89" s="1297"/>
      <c r="M89" s="1298"/>
      <c r="N89" s="1294"/>
      <c r="O89" s="1294"/>
      <c r="P89" s="1294"/>
      <c r="Q89" s="1297"/>
      <c r="R89" s="1040"/>
      <c r="S89" s="1040"/>
      <c r="T89" s="1040"/>
      <c r="U89" s="1040"/>
      <c r="V89" s="1040"/>
      <c r="W89" s="1040"/>
      <c r="X89" s="1040"/>
      <c r="Y89" s="1040"/>
      <c r="Z89" s="1040"/>
      <c r="AA89" s="1040"/>
      <c r="AB89" s="1040"/>
      <c r="AC89" s="1040"/>
      <c r="AD89" s="1040"/>
      <c r="AE89" s="1040"/>
      <c r="AF89" s="1040"/>
      <c r="AG89" s="1040"/>
      <c r="AH89" s="1040"/>
      <c r="AI89" s="1040"/>
      <c r="AJ89" s="1040"/>
      <c r="AK89" s="1040"/>
      <c r="AL89" s="1040"/>
      <c r="AM89" s="1040"/>
      <c r="AN89" s="1040"/>
      <c r="AO89" s="1040"/>
      <c r="AP89" s="1040"/>
      <c r="AQ89" s="1040"/>
      <c r="AR89" s="1040"/>
      <c r="AS89" s="1040"/>
      <c r="AT89" s="1040"/>
      <c r="AU89" s="1040"/>
      <c r="AV89" s="1040"/>
      <c r="AW89" s="1040"/>
      <c r="AX89" s="1040"/>
      <c r="AY89" s="1040"/>
      <c r="BA89" s="267"/>
      <c r="BB89" s="168"/>
      <c r="BC89" s="491"/>
      <c r="BD89" s="441"/>
      <c r="BE89" s="441"/>
      <c r="BF89" s="441"/>
      <c r="BG89" s="492"/>
      <c r="BH89" s="499"/>
      <c r="BI89" s="441"/>
      <c r="BJ89" s="441"/>
      <c r="BK89" s="441"/>
      <c r="BL89" s="492"/>
      <c r="BM89" s="499"/>
      <c r="BN89" s="441"/>
      <c r="BO89" s="441"/>
      <c r="BP89" s="441"/>
      <c r="BQ89" s="492"/>
    </row>
    <row r="90" s="818" customFormat="true" ht="15" customHeight="true" x14ac:dyDescent="0.2">
      <c r="A90" s="1207"/>
      <c r="B90" s="1222"/>
      <c r="C90" s="1302"/>
      <c r="D90" s="1303"/>
      <c r="E90" s="1303"/>
      <c r="F90" s="1303"/>
      <c r="G90" s="1304"/>
      <c r="H90" s="1305"/>
      <c r="I90" s="1303"/>
      <c r="J90" s="1303"/>
      <c r="K90" s="1303"/>
      <c r="L90" s="1306"/>
      <c r="M90" s="1307"/>
      <c r="N90" s="1303"/>
      <c r="O90" s="1303"/>
      <c r="P90" s="1303"/>
      <c r="Q90" s="1306"/>
      <c r="R90" s="1040"/>
      <c r="S90" s="1040"/>
      <c r="T90" s="1040"/>
      <c r="U90" s="1040"/>
      <c r="V90" s="1040"/>
      <c r="W90" s="1040"/>
      <c r="X90" s="1040"/>
      <c r="Y90" s="1040"/>
      <c r="Z90" s="1040"/>
      <c r="AA90" s="1040"/>
      <c r="AB90" s="1040"/>
      <c r="AC90" s="1040"/>
      <c r="AD90" s="1040"/>
      <c r="AE90" s="1040"/>
      <c r="AF90" s="1040"/>
      <c r="AG90" s="1040"/>
      <c r="AH90" s="1040"/>
      <c r="AI90" s="1040"/>
      <c r="AJ90" s="1040"/>
      <c r="AK90" s="1040"/>
      <c r="AL90" s="1040"/>
      <c r="AM90" s="1040"/>
      <c r="AN90" s="1040"/>
      <c r="AO90" s="1040"/>
      <c r="AP90" s="1040"/>
      <c r="AQ90" s="1040"/>
      <c r="AR90" s="1040"/>
      <c r="AS90" s="1040"/>
      <c r="AT90" s="1040"/>
      <c r="AU90" s="1040"/>
      <c r="AV90" s="1040"/>
      <c r="AW90" s="1040"/>
      <c r="AX90" s="1040"/>
      <c r="AY90" s="1040"/>
      <c r="BA90" s="267"/>
      <c r="BB90" s="168"/>
      <c r="BC90" s="491"/>
      <c r="BD90" s="441"/>
      <c r="BE90" s="441"/>
      <c r="BF90" s="441"/>
      <c r="BG90" s="492"/>
      <c r="BH90" s="499"/>
      <c r="BI90" s="441"/>
      <c r="BJ90" s="441"/>
      <c r="BK90" s="441"/>
      <c r="BL90" s="492"/>
      <c r="BM90" s="499"/>
      <c r="BN90" s="441"/>
      <c r="BO90" s="441"/>
      <c r="BP90" s="441"/>
      <c r="BQ90" s="492"/>
    </row>
    <row r="91" s="818" customFormat="true" ht="15" customHeight="true" x14ac:dyDescent="0.2">
      <c r="A91" s="1143"/>
      <c r="B91" s="1223"/>
      <c r="C91" s="1308"/>
      <c r="D91" s="1300"/>
      <c r="E91" s="1300"/>
      <c r="F91" s="1300"/>
      <c r="G91" s="1301"/>
      <c r="H91" s="1299"/>
      <c r="I91" s="1300"/>
      <c r="J91" s="1300"/>
      <c r="K91" s="1300"/>
      <c r="L91" s="1309"/>
      <c r="M91" s="1308"/>
      <c r="N91" s="1300"/>
      <c r="O91" s="1300"/>
      <c r="P91" s="1300"/>
      <c r="Q91" s="1309"/>
      <c r="R91" s="1040"/>
      <c r="S91" s="1040"/>
      <c r="T91" s="1040"/>
      <c r="U91" s="1040"/>
      <c r="V91" s="1040"/>
      <c r="W91" s="1040"/>
      <c r="X91" s="1040"/>
      <c r="Y91" s="1040"/>
      <c r="Z91" s="1040"/>
      <c r="AA91" s="1040"/>
      <c r="AB91" s="1040"/>
      <c r="AC91" s="1040"/>
      <c r="AD91" s="1040"/>
      <c r="AE91" s="1040"/>
      <c r="AF91" s="1040"/>
      <c r="AG91" s="1040"/>
      <c r="AH91" s="1040"/>
      <c r="AI91" s="1040"/>
      <c r="AJ91" s="1040"/>
      <c r="AK91" s="1040"/>
      <c r="AL91" s="1040"/>
      <c r="AM91" s="1040"/>
      <c r="AN91" s="1040"/>
      <c r="AO91" s="1040"/>
      <c r="AP91" s="1040"/>
      <c r="AQ91" s="1040"/>
      <c r="AR91" s="1040"/>
      <c r="AS91" s="1040"/>
      <c r="AT91" s="1040"/>
      <c r="AU91" s="1040"/>
      <c r="AV91" s="1040"/>
      <c r="AW91" s="1040"/>
      <c r="AX91" s="1040"/>
      <c r="AY91" s="1040"/>
      <c r="BA91" s="267"/>
      <c r="BB91" s="168"/>
      <c r="BC91" s="491"/>
      <c r="BD91" s="441"/>
      <c r="BE91" s="441"/>
      <c r="BF91" s="441"/>
      <c r="BG91" s="492"/>
      <c r="BH91" s="499"/>
      <c r="BI91" s="441"/>
      <c r="BJ91" s="441"/>
      <c r="BK91" s="441"/>
      <c r="BL91" s="492"/>
      <c r="BM91" s="499"/>
      <c r="BN91" s="441"/>
      <c r="BO91" s="441"/>
      <c r="BP91" s="441"/>
      <c r="BQ91" s="492"/>
    </row>
    <row r="92" s="818" customFormat="true" ht="15" customHeight="true" x14ac:dyDescent="0.2">
      <c r="A92" s="1143"/>
      <c r="B92" s="1223"/>
      <c r="C92" s="1308"/>
      <c r="D92" s="1300"/>
      <c r="E92" s="1300"/>
      <c r="F92" s="1300"/>
      <c r="G92" s="1301"/>
      <c r="H92" s="1299"/>
      <c r="I92" s="1300"/>
      <c r="J92" s="1300"/>
      <c r="K92" s="1300"/>
      <c r="L92" s="1309"/>
      <c r="M92" s="1308"/>
      <c r="N92" s="1300"/>
      <c r="O92" s="1300"/>
      <c r="P92" s="1300"/>
      <c r="Q92" s="1309"/>
      <c r="R92" s="1040"/>
      <c r="S92" s="1040"/>
      <c r="T92" s="1040"/>
      <c r="U92" s="1040"/>
      <c r="V92" s="1040"/>
      <c r="W92" s="1040"/>
      <c r="X92" s="1040"/>
      <c r="Y92" s="1040"/>
      <c r="Z92" s="1040"/>
      <c r="AA92" s="1040"/>
      <c r="AB92" s="1040"/>
      <c r="AC92" s="1040"/>
      <c r="AD92" s="1040"/>
      <c r="AE92" s="1040"/>
      <c r="AF92" s="1040"/>
      <c r="AG92" s="1040"/>
      <c r="AH92" s="1040"/>
      <c r="AI92" s="1040"/>
      <c r="AJ92" s="1040"/>
      <c r="AK92" s="1040"/>
      <c r="AL92" s="1040"/>
      <c r="AM92" s="1040"/>
      <c r="AN92" s="1040"/>
      <c r="AO92" s="1040"/>
      <c r="AP92" s="1040"/>
      <c r="AQ92" s="1040"/>
      <c r="AR92" s="1040"/>
      <c r="AS92" s="1040"/>
      <c r="AT92" s="1040"/>
      <c r="AU92" s="1040"/>
      <c r="AV92" s="1040"/>
      <c r="AW92" s="1040"/>
      <c r="AX92" s="1040"/>
      <c r="AY92" s="1040"/>
      <c r="BA92" s="267"/>
      <c r="BB92" s="168"/>
      <c r="BC92" s="491"/>
      <c r="BD92" s="441"/>
      <c r="BE92" s="441"/>
      <c r="BF92" s="441"/>
      <c r="BG92" s="492"/>
      <c r="BH92" s="499"/>
      <c r="BI92" s="441"/>
      <c r="BJ92" s="441"/>
      <c r="BK92" s="441"/>
      <c r="BL92" s="492"/>
      <c r="BM92" s="499"/>
      <c r="BN92" s="441"/>
      <c r="BO92" s="441"/>
      <c r="BP92" s="441"/>
      <c r="BQ92" s="492"/>
    </row>
    <row r="93" s="818" customFormat="true" ht="15" customHeight="true" x14ac:dyDescent="0.2">
      <c r="A93" s="1208"/>
      <c r="B93" s="1224"/>
      <c r="C93" s="1146"/>
      <c r="D93" s="1147"/>
      <c r="E93" s="1147"/>
      <c r="F93" s="1147"/>
      <c r="G93" s="1196"/>
      <c r="H93" s="1186"/>
      <c r="I93" s="1147"/>
      <c r="J93" s="1147"/>
      <c r="K93" s="1147"/>
      <c r="L93" s="1163"/>
      <c r="M93" s="1146"/>
      <c r="N93" s="1147"/>
      <c r="O93" s="1147"/>
      <c r="P93" s="1147"/>
      <c r="Q93" s="1163"/>
      <c r="R93" s="1040"/>
      <c r="S93" s="1040"/>
      <c r="T93" s="1040"/>
      <c r="U93" s="1040"/>
      <c r="V93" s="1040"/>
      <c r="W93" s="1040"/>
      <c r="X93" s="1040"/>
      <c r="Y93" s="1040"/>
      <c r="Z93" s="1040"/>
      <c r="AA93" s="1040"/>
      <c r="AB93" s="1040"/>
      <c r="AC93" s="1040"/>
      <c r="AD93" s="1040"/>
      <c r="AE93" s="1040"/>
      <c r="AF93" s="1040"/>
      <c r="AG93" s="1040"/>
      <c r="AH93" s="1040"/>
      <c r="AI93" s="1040"/>
      <c r="AJ93" s="1040"/>
      <c r="AK93" s="1040"/>
      <c r="AL93" s="1040"/>
      <c r="AM93" s="1040"/>
      <c r="AN93" s="1040"/>
      <c r="AO93" s="1040"/>
      <c r="AP93" s="1040"/>
      <c r="AQ93" s="1040"/>
      <c r="AR93" s="1040"/>
      <c r="AS93" s="1040"/>
      <c r="AT93" s="1040"/>
      <c r="AU93" s="1040"/>
      <c r="AV93" s="1040"/>
      <c r="AW93" s="1040"/>
      <c r="AX93" s="1040"/>
      <c r="AY93" s="1040"/>
      <c r="BA93" s="267"/>
      <c r="BB93" s="168"/>
      <c r="BC93" s="491"/>
      <c r="BD93" s="441"/>
      <c r="BE93" s="441"/>
      <c r="BF93" s="441"/>
      <c r="BG93" s="492"/>
      <c r="BH93" s="499"/>
      <c r="BI93" s="441"/>
      <c r="BJ93" s="441"/>
      <c r="BK93" s="441"/>
      <c r="BL93" s="492"/>
      <c r="BM93" s="499"/>
      <c r="BN93" s="441"/>
      <c r="BO93" s="441"/>
      <c r="BP93" s="441"/>
      <c r="BQ93" s="492"/>
    </row>
    <row r="94" s="818" customFormat="true" ht="15" customHeight="true" x14ac:dyDescent="0.2">
      <c r="A94" s="1401"/>
      <c r="B94" s="1224"/>
      <c r="C94" s="1146"/>
      <c r="D94" s="1148"/>
      <c r="E94" s="1148"/>
      <c r="F94" s="1148"/>
      <c r="G94" s="1197"/>
      <c r="H94" s="1186"/>
      <c r="I94" s="1148"/>
      <c r="J94" s="1148"/>
      <c r="K94" s="1148"/>
      <c r="L94" s="1164"/>
      <c r="M94" s="1146"/>
      <c r="N94" s="1148"/>
      <c r="O94" s="1148"/>
      <c r="P94" s="1148"/>
      <c r="Q94" s="1164"/>
      <c r="R94" s="1040"/>
      <c r="S94" s="1040"/>
      <c r="T94" s="1040"/>
      <c r="U94" s="1040"/>
      <c r="V94" s="1040"/>
      <c r="W94" s="1040"/>
      <c r="X94" s="1040"/>
      <c r="Y94" s="1040"/>
      <c r="Z94" s="1040"/>
      <c r="AA94" s="1040"/>
      <c r="AB94" s="1040"/>
      <c r="AC94" s="1040"/>
      <c r="AD94" s="1040"/>
      <c r="AE94" s="1040"/>
      <c r="AF94" s="1040"/>
      <c r="AG94" s="1040"/>
      <c r="AH94" s="1040"/>
      <c r="AI94" s="1040"/>
      <c r="AJ94" s="1040"/>
      <c r="AK94" s="1040"/>
      <c r="AL94" s="1040"/>
      <c r="AM94" s="1040"/>
      <c r="AN94" s="1040"/>
      <c r="AO94" s="1040"/>
      <c r="AP94" s="1040"/>
      <c r="AQ94" s="1040"/>
      <c r="AR94" s="1040"/>
      <c r="AS94" s="1040"/>
      <c r="AT94" s="1040"/>
      <c r="AU94" s="1040"/>
      <c r="AV94" s="1040"/>
      <c r="AW94" s="1040"/>
      <c r="AX94" s="1040"/>
      <c r="AY94" s="1040"/>
      <c r="BA94" s="267"/>
      <c r="BB94" s="168"/>
      <c r="BC94" s="491"/>
      <c r="BD94" s="441"/>
      <c r="BE94" s="441"/>
      <c r="BF94" s="441"/>
      <c r="BG94" s="492"/>
      <c r="BH94" s="499"/>
      <c r="BI94" s="441"/>
      <c r="BJ94" s="441"/>
      <c r="BK94" s="441"/>
      <c r="BL94" s="492"/>
      <c r="BM94" s="499"/>
      <c r="BN94" s="441"/>
      <c r="BO94" s="441"/>
      <c r="BP94" s="441"/>
      <c r="BQ94" s="492"/>
    </row>
    <row r="95" s="818" customFormat="true" ht="15" customHeight="true" x14ac:dyDescent="0.2">
      <c r="A95" s="1208"/>
      <c r="B95" s="1225"/>
      <c r="C95" s="1310"/>
      <c r="D95" s="1311"/>
      <c r="E95" s="1311"/>
      <c r="F95" s="1311"/>
      <c r="G95" s="1312"/>
      <c r="H95" s="1313"/>
      <c r="I95" s="1311"/>
      <c r="J95" s="1311"/>
      <c r="K95" s="1311"/>
      <c r="L95" s="1314"/>
      <c r="M95" s="1310"/>
      <c r="N95" s="1311"/>
      <c r="O95" s="1311"/>
      <c r="P95" s="1311"/>
      <c r="Q95" s="1314"/>
      <c r="R95" s="1040"/>
      <c r="S95" s="1040"/>
      <c r="T95" s="1040"/>
      <c r="U95" s="1040"/>
      <c r="V95" s="1040"/>
      <c r="W95" s="1040"/>
      <c r="X95" s="1040"/>
      <c r="Y95" s="1040"/>
      <c r="Z95" s="1040"/>
      <c r="AA95" s="1040"/>
      <c r="AB95" s="1040"/>
      <c r="AC95" s="1040"/>
      <c r="AD95" s="1040"/>
      <c r="AE95" s="1040"/>
      <c r="AF95" s="1040"/>
      <c r="AG95" s="1040"/>
      <c r="AH95" s="1040"/>
      <c r="AI95" s="1040"/>
      <c r="AJ95" s="1040"/>
      <c r="AK95" s="1040"/>
      <c r="AL95" s="1040"/>
      <c r="AM95" s="1040"/>
      <c r="AN95" s="1040"/>
      <c r="AO95" s="1040"/>
      <c r="AP95" s="1040"/>
      <c r="AQ95" s="1040"/>
      <c r="AR95" s="1040"/>
      <c r="AS95" s="1040"/>
      <c r="AT95" s="1040"/>
      <c r="AU95" s="1040"/>
      <c r="AV95" s="1040"/>
      <c r="AW95" s="1040"/>
      <c r="AX95" s="1040"/>
      <c r="AY95" s="1040"/>
      <c r="BA95" s="267"/>
      <c r="BB95" s="168"/>
      <c r="BC95" s="491"/>
      <c r="BD95" s="441"/>
      <c r="BE95" s="441"/>
      <c r="BF95" s="441"/>
      <c r="BG95" s="492"/>
      <c r="BH95" s="499"/>
      <c r="BI95" s="441"/>
      <c r="BJ95" s="441"/>
      <c r="BK95" s="441"/>
      <c r="BL95" s="492"/>
      <c r="BM95" s="499"/>
      <c r="BN95" s="441"/>
      <c r="BO95" s="441"/>
      <c r="BP95" s="441"/>
      <c r="BQ95" s="492"/>
    </row>
    <row r="96" s="131" customFormat="true" ht="15" customHeight="true" x14ac:dyDescent="0.2">
      <c r="A96" s="1401"/>
      <c r="B96" s="1225"/>
      <c r="C96" s="1310"/>
      <c r="D96" s="1311"/>
      <c r="E96" s="1311"/>
      <c r="F96" s="1311"/>
      <c r="G96" s="1312"/>
      <c r="H96" s="1313"/>
      <c r="I96" s="1311"/>
      <c r="J96" s="1311"/>
      <c r="K96" s="1311"/>
      <c r="L96" s="1314"/>
      <c r="M96" s="1310"/>
      <c r="N96" s="1311"/>
      <c r="O96" s="1311"/>
      <c r="P96" s="1311"/>
      <c r="Q96" s="1314"/>
      <c r="R96" s="1040"/>
      <c r="S96" s="1040"/>
      <c r="T96" s="1040"/>
      <c r="U96" s="1040"/>
      <c r="V96" s="1040"/>
      <c r="W96" s="1040"/>
      <c r="X96" s="1040"/>
      <c r="Y96" s="1040"/>
      <c r="Z96" s="1040"/>
      <c r="AA96" s="1040"/>
      <c r="AB96" s="1040"/>
      <c r="AC96" s="1040"/>
      <c r="AD96" s="1040"/>
      <c r="AE96" s="1040"/>
      <c r="AF96" s="1040"/>
      <c r="AG96" s="1040"/>
      <c r="AH96" s="1040"/>
      <c r="AI96" s="1040"/>
      <c r="AJ96" s="1040"/>
      <c r="AK96" s="1040"/>
      <c r="AL96" s="1040"/>
      <c r="AM96" s="1040"/>
      <c r="AN96" s="1040"/>
      <c r="AO96" s="1040"/>
      <c r="AP96" s="1040"/>
      <c r="AQ96" s="1040"/>
      <c r="AR96" s="1040"/>
      <c r="AS96" s="1040"/>
      <c r="AT96" s="1040"/>
      <c r="AU96" s="1040"/>
      <c r="AV96" s="1040"/>
      <c r="AW96" s="1040"/>
      <c r="AX96" s="1040"/>
      <c r="AY96" s="1040"/>
      <c r="BA96" s="267"/>
      <c r="BB96" s="168"/>
      <c r="BC96" s="491"/>
      <c r="BD96" s="441"/>
      <c r="BE96" s="441"/>
      <c r="BF96" s="441"/>
      <c r="BG96" s="492"/>
      <c r="BH96" s="499"/>
      <c r="BI96" s="441"/>
      <c r="BJ96" s="441"/>
      <c r="BK96" s="441"/>
      <c r="BL96" s="492"/>
      <c r="BM96" s="499"/>
      <c r="BN96" s="441"/>
      <c r="BO96" s="441"/>
      <c r="BP96" s="441"/>
      <c r="BQ96" s="492"/>
    </row>
    <row r="97" s="131" customFormat="true" ht="15" customHeight="true" x14ac:dyDescent="0.2">
      <c r="A97" s="1208"/>
      <c r="B97" s="1225"/>
      <c r="C97" s="1310"/>
      <c r="D97" s="1311"/>
      <c r="E97" s="1311"/>
      <c r="F97" s="1311"/>
      <c r="G97" s="1312"/>
      <c r="H97" s="1313"/>
      <c r="I97" s="1311"/>
      <c r="J97" s="1311"/>
      <c r="K97" s="1311"/>
      <c r="L97" s="1314"/>
      <c r="M97" s="1310"/>
      <c r="N97" s="1311"/>
      <c r="O97" s="1311"/>
      <c r="P97" s="1311"/>
      <c r="Q97" s="1314"/>
      <c r="R97" s="1040"/>
      <c r="S97" s="1040"/>
      <c r="T97" s="1040"/>
      <c r="U97" s="1040"/>
      <c r="V97" s="1040"/>
      <c r="W97" s="1040"/>
      <c r="X97" s="1040"/>
      <c r="Y97" s="1040"/>
      <c r="Z97" s="1040"/>
      <c r="AA97" s="1040"/>
      <c r="AB97" s="1040"/>
      <c r="AC97" s="1040"/>
      <c r="AD97" s="1040"/>
      <c r="AE97" s="1040"/>
      <c r="AF97" s="1040"/>
      <c r="AG97" s="1040"/>
      <c r="AH97" s="1040"/>
      <c r="AI97" s="1040"/>
      <c r="AJ97" s="1040"/>
      <c r="AK97" s="1040"/>
      <c r="AL97" s="1040"/>
      <c r="AM97" s="1040"/>
      <c r="AN97" s="1040"/>
      <c r="AO97" s="1040"/>
      <c r="AP97" s="1040"/>
      <c r="AQ97" s="1040"/>
      <c r="AR97" s="1040"/>
      <c r="AS97" s="1040"/>
      <c r="AT97" s="1040"/>
      <c r="AU97" s="1040"/>
      <c r="AV97" s="1040"/>
      <c r="AW97" s="1040"/>
      <c r="AX97" s="1040"/>
      <c r="AY97" s="1040"/>
      <c r="BA97" s="267"/>
      <c r="BB97" s="168"/>
      <c r="BC97" s="491"/>
      <c r="BD97" s="441"/>
      <c r="BE97" s="441"/>
      <c r="BF97" s="441"/>
      <c r="BG97" s="492"/>
      <c r="BH97" s="499"/>
      <c r="BI97" s="441"/>
      <c r="BJ97" s="441"/>
      <c r="BK97" s="441"/>
      <c r="BL97" s="492"/>
      <c r="BM97" s="499"/>
      <c r="BN97" s="441"/>
      <c r="BO97" s="441"/>
      <c r="BP97" s="441"/>
      <c r="BQ97" s="492"/>
    </row>
    <row r="98" s="131" customFormat="true" ht="15" customHeight="true" x14ac:dyDescent="0.2">
      <c r="A98" s="1401"/>
      <c r="B98" s="1225"/>
      <c r="C98" s="1310"/>
      <c r="D98" s="1311"/>
      <c r="E98" s="1311"/>
      <c r="F98" s="1311"/>
      <c r="G98" s="1312"/>
      <c r="H98" s="1313"/>
      <c r="I98" s="1311"/>
      <c r="J98" s="1311"/>
      <c r="K98" s="1311"/>
      <c r="L98" s="1314"/>
      <c r="M98" s="1310"/>
      <c r="N98" s="1311"/>
      <c r="O98" s="1311"/>
      <c r="P98" s="1311"/>
      <c r="Q98" s="1314"/>
      <c r="R98" s="1040"/>
      <c r="S98" s="1040"/>
      <c r="T98" s="1040"/>
      <c r="U98" s="1040"/>
      <c r="V98" s="1040"/>
      <c r="W98" s="1040"/>
      <c r="X98" s="1040"/>
      <c r="Y98" s="1040"/>
      <c r="Z98" s="1040"/>
      <c r="AA98" s="1040"/>
      <c r="AB98" s="1040"/>
      <c r="AC98" s="1040"/>
      <c r="AD98" s="1040"/>
      <c r="AE98" s="1040"/>
      <c r="AF98" s="1040"/>
      <c r="AG98" s="1040"/>
      <c r="AH98" s="1040"/>
      <c r="AI98" s="1040"/>
      <c r="AJ98" s="1040"/>
      <c r="AK98" s="1040"/>
      <c r="AL98" s="1040"/>
      <c r="AM98" s="1040"/>
      <c r="AN98" s="1040"/>
      <c r="AO98" s="1040"/>
      <c r="AP98" s="1040"/>
      <c r="AQ98" s="1040"/>
      <c r="AR98" s="1040"/>
      <c r="AS98" s="1040"/>
      <c r="AT98" s="1040"/>
      <c r="AU98" s="1040"/>
      <c r="AV98" s="1040"/>
      <c r="AW98" s="1040"/>
      <c r="AX98" s="1040"/>
      <c r="AY98" s="1040"/>
      <c r="BA98" s="267"/>
      <c r="BB98" s="168"/>
      <c r="BC98" s="491"/>
      <c r="BD98" s="441"/>
      <c r="BE98" s="441"/>
      <c r="BF98" s="441"/>
      <c r="BG98" s="492"/>
      <c r="BH98" s="499"/>
      <c r="BI98" s="441"/>
      <c r="BJ98" s="441"/>
      <c r="BK98" s="441"/>
      <c r="BL98" s="492"/>
      <c r="BM98" s="499"/>
      <c r="BN98" s="441"/>
      <c r="BO98" s="441"/>
      <c r="BP98" s="441"/>
      <c r="BQ98" s="492"/>
    </row>
    <row r="99" s="131" customFormat="true" ht="15" customHeight="true" x14ac:dyDescent="0.2">
      <c r="A99" s="1401"/>
      <c r="B99" s="1225"/>
      <c r="C99" s="1310"/>
      <c r="D99" s="1311"/>
      <c r="E99" s="1311"/>
      <c r="F99" s="1311"/>
      <c r="G99" s="1312"/>
      <c r="H99" s="1313"/>
      <c r="I99" s="1311"/>
      <c r="J99" s="1311"/>
      <c r="K99" s="1311"/>
      <c r="L99" s="1314"/>
      <c r="M99" s="1310"/>
      <c r="N99" s="1311"/>
      <c r="O99" s="1311"/>
      <c r="P99" s="1311"/>
      <c r="Q99" s="1314"/>
      <c r="R99" s="1040"/>
      <c r="S99" s="1040"/>
      <c r="T99" s="1040"/>
      <c r="U99" s="1040"/>
      <c r="V99" s="1040"/>
      <c r="W99" s="1040"/>
      <c r="X99" s="1040"/>
      <c r="Y99" s="1040"/>
      <c r="Z99" s="1040"/>
      <c r="AA99" s="1040"/>
      <c r="AB99" s="1040"/>
      <c r="AC99" s="1040"/>
      <c r="AD99" s="1040"/>
      <c r="AE99" s="1040"/>
      <c r="AF99" s="1040"/>
      <c r="AG99" s="1040"/>
      <c r="AH99" s="1040"/>
      <c r="AI99" s="1040"/>
      <c r="AJ99" s="1040"/>
      <c r="AK99" s="1040"/>
      <c r="AL99" s="1040"/>
      <c r="AM99" s="1040"/>
      <c r="AN99" s="1040"/>
      <c r="AO99" s="1040"/>
      <c r="AP99" s="1040"/>
      <c r="AQ99" s="1040"/>
      <c r="AR99" s="1040"/>
      <c r="AS99" s="1040"/>
      <c r="AT99" s="1040"/>
      <c r="AU99" s="1040"/>
      <c r="AV99" s="1040"/>
      <c r="AW99" s="1040"/>
      <c r="AX99" s="1040"/>
      <c r="AY99" s="1040"/>
      <c r="BA99" s="267"/>
      <c r="BB99" s="168"/>
      <c r="BC99" s="491"/>
      <c r="BD99" s="441"/>
      <c r="BE99" s="441"/>
      <c r="BF99" s="441"/>
      <c r="BG99" s="492"/>
      <c r="BH99" s="499"/>
      <c r="BI99" s="441"/>
      <c r="BJ99" s="441"/>
      <c r="BK99" s="441"/>
      <c r="BL99" s="492"/>
      <c r="BM99" s="499"/>
      <c r="BN99" s="441"/>
      <c r="BO99" s="441"/>
      <c r="BP99" s="441"/>
      <c r="BQ99" s="492"/>
    </row>
    <row r="100" s="131" customFormat="true" ht="15" customHeight="true" x14ac:dyDescent="0.2">
      <c r="A100" s="1401"/>
      <c r="B100" s="1225"/>
      <c r="C100" s="1310"/>
      <c r="D100" s="1311"/>
      <c r="E100" s="1311"/>
      <c r="F100" s="1311"/>
      <c r="G100" s="1312"/>
      <c r="H100" s="1313"/>
      <c r="I100" s="1311"/>
      <c r="J100" s="1311"/>
      <c r="K100" s="1311"/>
      <c r="L100" s="1314"/>
      <c r="M100" s="1310"/>
      <c r="N100" s="1311"/>
      <c r="O100" s="1311"/>
      <c r="P100" s="1311"/>
      <c r="Q100" s="1314"/>
      <c r="R100" s="1040"/>
      <c r="S100" s="1040"/>
      <c r="T100" s="1040"/>
      <c r="U100" s="1040"/>
      <c r="V100" s="1040"/>
      <c r="W100" s="1040"/>
      <c r="X100" s="1040"/>
      <c r="Y100" s="1040"/>
      <c r="Z100" s="1040"/>
      <c r="AA100" s="1040"/>
      <c r="AB100" s="1040"/>
      <c r="AC100" s="1040"/>
      <c r="AD100" s="1040"/>
      <c r="AE100" s="1040"/>
      <c r="AF100" s="1040"/>
      <c r="AG100" s="1040"/>
      <c r="AH100" s="1040"/>
      <c r="AI100" s="1040"/>
      <c r="AJ100" s="1040"/>
      <c r="AK100" s="1040"/>
      <c r="AL100" s="1040"/>
      <c r="AM100" s="1040"/>
      <c r="AN100" s="1040"/>
      <c r="AO100" s="1040"/>
      <c r="AP100" s="1040"/>
      <c r="AQ100" s="1040"/>
      <c r="AR100" s="1040"/>
      <c r="AS100" s="1040"/>
      <c r="AT100" s="1040"/>
      <c r="AU100" s="1040"/>
      <c r="AV100" s="1040"/>
      <c r="AW100" s="1040"/>
      <c r="AX100" s="1040"/>
      <c r="AY100" s="1040"/>
      <c r="BA100" s="267"/>
      <c r="BB100" s="168"/>
      <c r="BC100" s="491"/>
      <c r="BD100" s="441"/>
      <c r="BE100" s="441"/>
      <c r="BF100" s="441"/>
      <c r="BG100" s="492"/>
      <c r="BH100" s="499"/>
      <c r="BI100" s="441"/>
      <c r="BJ100" s="441"/>
      <c r="BK100" s="441"/>
      <c r="BL100" s="492"/>
      <c r="BM100" s="499"/>
      <c r="BN100" s="441"/>
      <c r="BO100" s="441"/>
      <c r="BP100" s="441"/>
      <c r="BQ100" s="492"/>
    </row>
    <row r="101" s="131" customFormat="true" ht="15" customHeight="true" x14ac:dyDescent="0.2">
      <c r="A101" s="1208"/>
      <c r="B101" s="1225"/>
      <c r="C101" s="1310"/>
      <c r="D101" s="1311"/>
      <c r="E101" s="1311"/>
      <c r="F101" s="1311"/>
      <c r="G101" s="1312"/>
      <c r="H101" s="1313"/>
      <c r="I101" s="1311"/>
      <c r="J101" s="1311"/>
      <c r="K101" s="1311"/>
      <c r="L101" s="1314"/>
      <c r="M101" s="1310"/>
      <c r="N101" s="1311"/>
      <c r="O101" s="1311"/>
      <c r="P101" s="1311"/>
      <c r="Q101" s="1314"/>
      <c r="R101" s="1040"/>
      <c r="S101" s="1040"/>
      <c r="T101" s="1040"/>
      <c r="U101" s="1040"/>
      <c r="V101" s="1040"/>
      <c r="W101" s="1040"/>
      <c r="X101" s="1040"/>
      <c r="Y101" s="1040"/>
      <c r="Z101" s="1040"/>
      <c r="AA101" s="1040"/>
      <c r="AB101" s="1040"/>
      <c r="AC101" s="1040"/>
      <c r="AD101" s="1040"/>
      <c r="AE101" s="1040"/>
      <c r="AF101" s="1040"/>
      <c r="AG101" s="1040"/>
      <c r="AH101" s="1040"/>
      <c r="AI101" s="1040"/>
      <c r="AJ101" s="1040"/>
      <c r="AK101" s="1040"/>
      <c r="AL101" s="1040"/>
      <c r="AM101" s="1040"/>
      <c r="AN101" s="1040"/>
      <c r="AO101" s="1040"/>
      <c r="AP101" s="1040"/>
      <c r="AQ101" s="1040"/>
      <c r="AR101" s="1040"/>
      <c r="AS101" s="1040"/>
      <c r="AT101" s="1040"/>
      <c r="AU101" s="1040"/>
      <c r="AV101" s="1040"/>
      <c r="AW101" s="1040"/>
      <c r="AX101" s="1040"/>
      <c r="AY101" s="1040"/>
      <c r="BA101" s="267"/>
      <c r="BB101" s="168"/>
      <c r="BC101" s="491"/>
      <c r="BD101" s="441"/>
      <c r="BE101" s="441"/>
      <c r="BF101" s="441"/>
      <c r="BG101" s="492"/>
      <c r="BH101" s="499"/>
      <c r="BI101" s="441"/>
      <c r="BJ101" s="441"/>
      <c r="BK101" s="441"/>
      <c r="BL101" s="492"/>
      <c r="BM101" s="499"/>
      <c r="BN101" s="441"/>
      <c r="BO101" s="441"/>
      <c r="BP101" s="441"/>
      <c r="BQ101" s="492"/>
    </row>
    <row r="102" s="131" customFormat="true" ht="15" customHeight="true" x14ac:dyDescent="0.2">
      <c r="A102" s="1401"/>
      <c r="B102" s="1225"/>
      <c r="C102" s="1310"/>
      <c r="D102" s="1311"/>
      <c r="E102" s="1311"/>
      <c r="F102" s="1311"/>
      <c r="G102" s="1312"/>
      <c r="H102" s="1313"/>
      <c r="I102" s="1311"/>
      <c r="J102" s="1311"/>
      <c r="K102" s="1311"/>
      <c r="L102" s="1314"/>
      <c r="M102" s="1310"/>
      <c r="N102" s="1311"/>
      <c r="O102" s="1311"/>
      <c r="P102" s="1311"/>
      <c r="Q102" s="1314"/>
      <c r="R102" s="1040"/>
      <c r="S102" s="1040"/>
      <c r="T102" s="1040"/>
      <c r="U102" s="1040"/>
      <c r="V102" s="1040"/>
      <c r="W102" s="1040"/>
      <c r="X102" s="1040"/>
      <c r="Y102" s="1040"/>
      <c r="Z102" s="1040"/>
      <c r="AA102" s="1040"/>
      <c r="AB102" s="1040"/>
      <c r="AC102" s="1040"/>
      <c r="AD102" s="1040"/>
      <c r="AE102" s="1040"/>
      <c r="AF102" s="1040"/>
      <c r="AG102" s="1040"/>
      <c r="AH102" s="1040"/>
      <c r="AI102" s="1040"/>
      <c r="AJ102" s="1040"/>
      <c r="AK102" s="1040"/>
      <c r="AL102" s="1040"/>
      <c r="AM102" s="1040"/>
      <c r="AN102" s="1040"/>
      <c r="AO102" s="1040"/>
      <c r="AP102" s="1040"/>
      <c r="AQ102" s="1040"/>
      <c r="AR102" s="1040"/>
      <c r="AS102" s="1040"/>
      <c r="AT102" s="1040"/>
      <c r="AU102" s="1040"/>
      <c r="AV102" s="1040"/>
      <c r="AW102" s="1040"/>
      <c r="AX102" s="1040"/>
      <c r="AY102" s="1040"/>
      <c r="BA102" s="267"/>
      <c r="BB102" s="168"/>
      <c r="BC102" s="491"/>
      <c r="BD102" s="441"/>
      <c r="BE102" s="441"/>
      <c r="BF102" s="441"/>
      <c r="BG102" s="492"/>
      <c r="BH102" s="499"/>
      <c r="BI102" s="441"/>
      <c r="BJ102" s="441"/>
      <c r="BK102" s="441"/>
      <c r="BL102" s="492"/>
      <c r="BM102" s="499"/>
      <c r="BN102" s="441"/>
      <c r="BO102" s="441"/>
      <c r="BP102" s="441"/>
      <c r="BQ102" s="492"/>
    </row>
    <row r="103" s="131" customFormat="true" ht="15" customHeight="true" x14ac:dyDescent="0.2">
      <c r="A103" s="1401"/>
      <c r="B103" s="1225"/>
      <c r="C103" s="1310"/>
      <c r="D103" s="1311"/>
      <c r="E103" s="1311"/>
      <c r="F103" s="1311"/>
      <c r="G103" s="1312"/>
      <c r="H103" s="1313"/>
      <c r="I103" s="1311"/>
      <c r="J103" s="1311"/>
      <c r="K103" s="1311"/>
      <c r="L103" s="1314"/>
      <c r="M103" s="1310"/>
      <c r="N103" s="1311"/>
      <c r="O103" s="1311"/>
      <c r="P103" s="1311"/>
      <c r="Q103" s="1314"/>
      <c r="R103" s="1040"/>
      <c r="S103" s="1040"/>
      <c r="T103" s="1040"/>
      <c r="U103" s="1040"/>
      <c r="V103" s="1040"/>
      <c r="W103" s="1040"/>
      <c r="X103" s="1040"/>
      <c r="Y103" s="1040"/>
      <c r="Z103" s="1040"/>
      <c r="AA103" s="1040"/>
      <c r="AB103" s="1040"/>
      <c r="AC103" s="1040"/>
      <c r="AD103" s="1040"/>
      <c r="AE103" s="1040"/>
      <c r="AF103" s="1040"/>
      <c r="AG103" s="1040"/>
      <c r="AH103" s="1040"/>
      <c r="AI103" s="1040"/>
      <c r="AJ103" s="1040"/>
      <c r="AK103" s="1040"/>
      <c r="AL103" s="1040"/>
      <c r="AM103" s="1040"/>
      <c r="AN103" s="1040"/>
      <c r="AO103" s="1040"/>
      <c r="AP103" s="1040"/>
      <c r="AQ103" s="1040"/>
      <c r="AR103" s="1040"/>
      <c r="AS103" s="1040"/>
      <c r="AT103" s="1040"/>
      <c r="AU103" s="1040"/>
      <c r="AV103" s="1040"/>
      <c r="AW103" s="1040"/>
      <c r="AX103" s="1040"/>
      <c r="AY103" s="1040"/>
      <c r="BA103" s="267"/>
      <c r="BB103" s="168"/>
      <c r="BC103" s="491"/>
      <c r="BD103" s="441"/>
      <c r="BE103" s="441"/>
      <c r="BF103" s="441"/>
      <c r="BG103" s="492"/>
      <c r="BH103" s="499"/>
      <c r="BI103" s="441"/>
      <c r="BJ103" s="441"/>
      <c r="BK103" s="441"/>
      <c r="BL103" s="492"/>
      <c r="BM103" s="499"/>
      <c r="BN103" s="441"/>
      <c r="BO103" s="441"/>
      <c r="BP103" s="441"/>
      <c r="BQ103" s="492"/>
    </row>
    <row r="104" s="131" customFormat="true" ht="15" customHeight="true" x14ac:dyDescent="0.2">
      <c r="A104" s="1401"/>
      <c r="B104" s="1225"/>
      <c r="C104" s="1310"/>
      <c r="D104" s="1311"/>
      <c r="E104" s="1311"/>
      <c r="F104" s="1311"/>
      <c r="G104" s="1312"/>
      <c r="H104" s="1313"/>
      <c r="I104" s="1311"/>
      <c r="J104" s="1311"/>
      <c r="K104" s="1311"/>
      <c r="L104" s="1314"/>
      <c r="M104" s="1310"/>
      <c r="N104" s="1311"/>
      <c r="O104" s="1311"/>
      <c r="P104" s="1311"/>
      <c r="Q104" s="1314"/>
      <c r="R104" s="1040"/>
      <c r="S104" s="1040"/>
      <c r="T104" s="1040"/>
      <c r="U104" s="1040"/>
      <c r="V104" s="1040"/>
      <c r="W104" s="1040"/>
      <c r="X104" s="1040"/>
      <c r="Y104" s="1040"/>
      <c r="Z104" s="1040"/>
      <c r="AA104" s="1040"/>
      <c r="AB104" s="1040"/>
      <c r="AC104" s="1040"/>
      <c r="AD104" s="1040"/>
      <c r="AE104" s="1040"/>
      <c r="AF104" s="1040"/>
      <c r="AG104" s="1040"/>
      <c r="AH104" s="1040"/>
      <c r="AI104" s="1040"/>
      <c r="AJ104" s="1040"/>
      <c r="AK104" s="1040"/>
      <c r="AL104" s="1040"/>
      <c r="AM104" s="1040"/>
      <c r="AN104" s="1040"/>
      <c r="AO104" s="1040"/>
      <c r="AP104" s="1040"/>
      <c r="AQ104" s="1040"/>
      <c r="AR104" s="1040"/>
      <c r="AS104" s="1040"/>
      <c r="AT104" s="1040"/>
      <c r="AU104" s="1040"/>
      <c r="AV104" s="1040"/>
      <c r="AW104" s="1040"/>
      <c r="AX104" s="1040"/>
      <c r="AY104" s="1040"/>
      <c r="BA104" s="267"/>
      <c r="BB104" s="168"/>
      <c r="BC104" s="491"/>
      <c r="BD104" s="441"/>
      <c r="BE104" s="441"/>
      <c r="BF104" s="441"/>
      <c r="BG104" s="492"/>
      <c r="BH104" s="499"/>
      <c r="BI104" s="441"/>
      <c r="BJ104" s="441"/>
      <c r="BK104" s="441"/>
      <c r="BL104" s="492"/>
      <c r="BM104" s="499"/>
      <c r="BN104" s="441"/>
      <c r="BO104" s="441"/>
      <c r="BP104" s="441"/>
      <c r="BQ104" s="492"/>
    </row>
    <row r="105" s="131" customFormat="true" ht="15" customHeight="true" x14ac:dyDescent="0.2">
      <c r="A105" s="1220"/>
      <c r="B105" s="1226"/>
      <c r="C105" s="1315"/>
      <c r="D105" s="1316"/>
      <c r="E105" s="1316"/>
      <c r="F105" s="1316"/>
      <c r="G105" s="1317"/>
      <c r="H105" s="1318"/>
      <c r="I105" s="1316"/>
      <c r="J105" s="1316"/>
      <c r="K105" s="1316"/>
      <c r="L105" s="1319"/>
      <c r="M105" s="1315"/>
      <c r="N105" s="1316"/>
      <c r="O105" s="1316"/>
      <c r="P105" s="1316"/>
      <c r="Q105" s="1319"/>
      <c r="R105" s="1040"/>
      <c r="S105" s="1040"/>
      <c r="T105" s="1040"/>
      <c r="U105" s="1040"/>
      <c r="V105" s="1040"/>
      <c r="W105" s="1040"/>
      <c r="X105" s="1040"/>
      <c r="Y105" s="1040"/>
      <c r="Z105" s="1040"/>
      <c r="AA105" s="1040"/>
      <c r="AB105" s="1040"/>
      <c r="AC105" s="1040"/>
      <c r="AD105" s="1040"/>
      <c r="AE105" s="1040"/>
      <c r="AF105" s="1040"/>
      <c r="AG105" s="1040"/>
      <c r="AH105" s="1040"/>
      <c r="AI105" s="1040"/>
      <c r="AJ105" s="1040"/>
      <c r="AK105" s="1040"/>
      <c r="AL105" s="1040"/>
      <c r="AM105" s="1040"/>
      <c r="AN105" s="1040"/>
      <c r="AO105" s="1040"/>
      <c r="AP105" s="1040"/>
      <c r="AQ105" s="1040"/>
      <c r="AR105" s="1040"/>
      <c r="AS105" s="1040"/>
      <c r="AT105" s="1040"/>
      <c r="AU105" s="1040"/>
      <c r="AV105" s="1040"/>
      <c r="AW105" s="1040"/>
      <c r="AX105" s="1040"/>
      <c r="AY105" s="1040"/>
      <c r="BA105" s="267"/>
      <c r="BB105" s="168"/>
      <c r="BC105" s="493"/>
      <c r="BD105" s="494"/>
      <c r="BE105" s="494"/>
      <c r="BF105" s="494"/>
      <c r="BG105" s="495"/>
      <c r="BH105" s="500"/>
      <c r="BI105" s="494"/>
      <c r="BJ105" s="494"/>
      <c r="BK105" s="494"/>
      <c r="BL105" s="495"/>
      <c r="BM105" s="500"/>
      <c r="BN105" s="494"/>
      <c r="BO105" s="494"/>
      <c r="BP105" s="494"/>
      <c r="BQ105" s="495"/>
    </row>
    <row r="106" s="131" customFormat="true" ht="250.15" customHeight="true" x14ac:dyDescent="0.2">
      <c r="A106" s="764"/>
      <c r="B106" s="1079"/>
      <c r="C106" s="1080"/>
      <c r="D106" s="1080"/>
      <c r="E106" s="1080"/>
      <c r="F106" s="1080"/>
      <c r="G106" s="1080"/>
      <c r="H106" s="1080"/>
      <c r="I106" s="1080"/>
      <c r="J106" s="1080"/>
      <c r="K106" s="1080"/>
      <c r="L106" s="1080"/>
      <c r="M106" s="1080"/>
      <c r="N106" s="1080"/>
      <c r="O106" s="1080"/>
      <c r="P106" s="1080"/>
      <c r="Q106" s="1080"/>
      <c r="R106" s="240"/>
      <c r="S106" s="240"/>
      <c r="T106" s="240"/>
      <c r="U106" s="240"/>
      <c r="V106" s="240"/>
      <c r="W106" s="240"/>
      <c r="X106" s="240"/>
      <c r="Y106" s="240"/>
      <c r="Z106" s="240"/>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BA106" s="436"/>
      <c r="BB106" s="437"/>
      <c r="BC106" s="437"/>
      <c r="BD106" s="437"/>
      <c r="BE106" s="437"/>
      <c r="BF106" s="437"/>
      <c r="BG106" s="437"/>
      <c r="BH106" s="437"/>
      <c r="BI106" s="437"/>
      <c r="BJ106" s="437"/>
      <c r="BK106" s="437"/>
      <c r="BL106" s="437"/>
      <c r="BM106" s="437"/>
      <c r="BN106" s="437"/>
      <c r="BO106" s="437"/>
      <c r="BP106" s="437"/>
      <c r="BQ106" s="437"/>
    </row>
    <row r="107" s="111" customFormat="true" ht="18" customHeight="true" x14ac:dyDescent="0.2">
      <c r="A107" s="764"/>
      <c r="B107" s="112"/>
      <c r="C107" s="410"/>
      <c r="D107" s="410"/>
      <c r="E107" s="410"/>
      <c r="F107" s="410"/>
      <c r="G107" s="410"/>
      <c r="H107" s="410"/>
      <c r="I107" s="410"/>
      <c r="J107" s="410"/>
      <c r="K107" s="410"/>
      <c r="L107" s="410"/>
      <c r="M107" s="410"/>
      <c r="N107" s="410"/>
      <c r="O107" s="410"/>
      <c r="P107" s="410"/>
      <c r="Q107" s="410"/>
      <c r="R107" s="235"/>
      <c r="S107" s="235"/>
      <c r="T107" s="235"/>
      <c r="U107" s="235"/>
      <c r="V107" s="235"/>
      <c r="W107" s="235"/>
      <c r="X107" s="235"/>
      <c r="Y107" s="235"/>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BB107" s="134"/>
    </row>
    <row r="108" s="111" customFormat="true" ht="22.5" customHeight="true" x14ac:dyDescent="0.35">
      <c r="A108" s="3035" t="str">
        <f>A1026</f>
        <v>Congo</v>
      </c>
      <c r="B108" s="3036"/>
      <c r="C108" s="113"/>
      <c r="D108" s="113"/>
      <c r="E108" s="113"/>
      <c r="F108" s="113"/>
      <c r="G108" s="113"/>
      <c r="H108" s="113"/>
      <c r="I108" s="113"/>
      <c r="J108" s="113"/>
      <c r="K108" s="113"/>
      <c r="L108" s="113"/>
      <c r="M108" s="113"/>
      <c r="N108" s="113"/>
      <c r="O108" s="113"/>
      <c r="P108" s="113"/>
      <c r="Q108" s="113"/>
      <c r="R108" s="235"/>
      <c r="S108" s="235"/>
      <c r="T108" s="235"/>
      <c r="U108" s="235"/>
      <c r="V108" s="235"/>
      <c r="W108" s="235"/>
      <c r="X108" s="235"/>
      <c r="Y108" s="235"/>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BB108" s="134"/>
    </row>
    <row r="109" s="111" customFormat="true" ht="22.5" customHeight="true" x14ac:dyDescent="0.35">
      <c r="A109" s="138" t="str">
        <f>A1034</f>
        <v>2003</v>
      </c>
      <c r="B109" s="139"/>
      <c r="C109" s="113"/>
      <c r="D109" s="113"/>
      <c r="E109" s="113"/>
      <c r="F109" s="113"/>
      <c r="G109" s="113"/>
      <c r="H109" s="113"/>
      <c r="I109" s="113"/>
      <c r="J109" s="113"/>
      <c r="K109" s="113"/>
      <c r="L109" s="113"/>
      <c r="M109" s="113"/>
      <c r="N109" s="113"/>
      <c r="O109" s="113"/>
      <c r="P109" s="113"/>
      <c r="Q109" s="113"/>
      <c r="R109" s="235"/>
      <c r="S109" s="235"/>
      <c r="T109" s="235"/>
      <c r="U109" s="235"/>
      <c r="V109" s="235"/>
      <c r="W109" s="235"/>
      <c r="X109" s="235"/>
      <c r="Y109" s="235"/>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BB109" s="134"/>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235"/>
      <c r="S110" s="235"/>
      <c r="T110" s="235"/>
      <c r="U110" s="235"/>
      <c r="V110" s="235"/>
      <c r="W110" s="235"/>
      <c r="X110" s="235"/>
      <c r="Y110" s="235"/>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BB110" s="134"/>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235"/>
      <c r="S111" s="235"/>
      <c r="T111" s="235"/>
      <c r="U111" s="235"/>
      <c r="V111" s="235"/>
      <c r="W111" s="235"/>
      <c r="X111" s="235"/>
      <c r="Y111" s="235"/>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BB111" s="134"/>
    </row>
    <row r="112" s="111" customFormat="true" ht="15" customHeight="true" x14ac:dyDescent="0.2">
      <c r="A112" s="847" t="s">
        <v>98</v>
      </c>
      <c r="B112" s="248"/>
      <c r="C112" s="113"/>
      <c r="D112" s="113"/>
      <c r="E112" s="113"/>
      <c r="F112" s="113"/>
      <c r="G112" s="113"/>
      <c r="H112" s="113"/>
      <c r="I112" s="113"/>
      <c r="J112" s="113"/>
      <c r="K112" s="113"/>
      <c r="L112" s="113"/>
      <c r="M112" s="113"/>
      <c r="N112" s="113"/>
      <c r="O112" s="113"/>
      <c r="P112" s="113"/>
      <c r="Q112" s="113"/>
      <c r="R112" s="235"/>
      <c r="S112" s="235"/>
      <c r="T112" s="235"/>
      <c r="U112" s="235"/>
      <c r="V112" s="235"/>
      <c r="W112" s="235"/>
      <c r="X112" s="235"/>
      <c r="Y112" s="235"/>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BB112" s="134"/>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235"/>
      <c r="S113" s="235"/>
      <c r="T113" s="235"/>
      <c r="U113" s="235"/>
      <c r="V113" s="235"/>
      <c r="W113" s="235"/>
      <c r="X113" s="235"/>
      <c r="Y113" s="235"/>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BB113" s="134"/>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235"/>
      <c r="S114" s="235"/>
      <c r="T114" s="235"/>
      <c r="U114" s="235"/>
      <c r="V114" s="235"/>
      <c r="W114" s="235"/>
      <c r="X114" s="235"/>
      <c r="Y114" s="235"/>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BB114" s="134"/>
    </row>
    <row r="115" s="111" customFormat="true" ht="15" customHeight="true" x14ac:dyDescent="0.2">
      <c r="A115" s="150" t="s">
        <v>136</v>
      </c>
      <c r="B115" s="247" t="str">
        <f>A1025</f>
        <v>WHS03</v>
      </c>
      <c r="C115" s="113"/>
      <c r="D115" s="113"/>
      <c r="E115" s="113"/>
      <c r="F115" s="113"/>
      <c r="G115" s="113"/>
      <c r="H115" s="113"/>
      <c r="I115" s="113"/>
      <c r="J115" s="113"/>
      <c r="K115" s="113"/>
      <c r="L115" s="113"/>
      <c r="M115" s="113"/>
      <c r="N115" s="113"/>
      <c r="O115" s="113"/>
      <c r="P115" s="113"/>
      <c r="Q115" s="113"/>
      <c r="R115" s="235"/>
      <c r="S115" s="235"/>
      <c r="T115" s="235"/>
      <c r="U115" s="235"/>
      <c r="V115" s="235"/>
      <c r="W115" s="235"/>
      <c r="X115" s="235"/>
      <c r="Y115" s="235"/>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BB115" s="134"/>
    </row>
    <row r="116" s="111" customFormat="true" ht="15" customHeight="true" x14ac:dyDescent="0.2">
      <c r="A116" s="1073" t="str">
        <f>B1030</f>
        <v/>
      </c>
      <c r="B116" s="1074"/>
      <c r="C116" s="113"/>
      <c r="D116" s="113"/>
      <c r="E116" s="113"/>
      <c r="F116" s="113"/>
      <c r="G116" s="113"/>
      <c r="H116" s="113"/>
      <c r="I116" s="113"/>
      <c r="J116" s="113"/>
      <c r="K116" s="113"/>
      <c r="L116" s="113"/>
      <c r="M116" s="113"/>
      <c r="N116" s="113"/>
      <c r="O116" s="113"/>
      <c r="P116" s="113"/>
      <c r="Q116" s="113"/>
      <c r="R116" s="235"/>
      <c r="S116" s="235"/>
      <c r="T116" s="235"/>
      <c r="U116" s="235"/>
      <c r="V116" s="235"/>
      <c r="W116" s="235"/>
      <c r="X116" s="235"/>
      <c r="Y116" s="235"/>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BB116" s="134"/>
    </row>
    <row r="117" s="111" customFormat="true" ht="15" customHeight="true" x14ac:dyDescent="0.2">
      <c r="A117" s="1073" t="str">
        <f>B1029</f>
        <v/>
      </c>
      <c r="B117" s="1075"/>
      <c r="C117" s="113"/>
      <c r="D117" s="113"/>
      <c r="E117" s="113"/>
      <c r="F117" s="113"/>
      <c r="G117" s="113"/>
      <c r="H117" s="113"/>
      <c r="I117" s="113"/>
      <c r="J117" s="113"/>
      <c r="K117" s="113"/>
      <c r="L117" s="113"/>
      <c r="M117" s="113"/>
      <c r="N117" s="113"/>
      <c r="O117" s="113"/>
      <c r="P117" s="113"/>
      <c r="Q117" s="113"/>
      <c r="R117" s="235"/>
      <c r="S117" s="235"/>
      <c r="T117" s="235"/>
      <c r="U117" s="235"/>
      <c r="V117" s="235"/>
      <c r="W117" s="235"/>
      <c r="X117" s="235"/>
      <c r="Y117" s="235"/>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BB117" s="134"/>
    </row>
    <row r="118" s="111" customFormat="true" ht="21" customHeight="true" x14ac:dyDescent="0.2">
      <c r="A118" s="1076"/>
      <c r="B118" s="1074"/>
      <c r="C118" s="113"/>
      <c r="D118" s="113"/>
      <c r="E118" s="113"/>
      <c r="F118" s="113"/>
      <c r="G118" s="113"/>
      <c r="H118" s="113"/>
      <c r="I118" s="113"/>
      <c r="J118" s="113"/>
      <c r="K118" s="113"/>
      <c r="L118" s="113"/>
      <c r="M118" s="113"/>
      <c r="N118" s="113"/>
      <c r="O118" s="113"/>
      <c r="P118" s="113"/>
      <c r="Q118" s="113"/>
      <c r="R118" s="235"/>
      <c r="S118" s="235"/>
      <c r="T118" s="235"/>
      <c r="U118" s="235"/>
      <c r="V118" s="235"/>
      <c r="W118" s="235"/>
      <c r="X118" s="235"/>
      <c r="Y118" s="235"/>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BB118" s="134"/>
    </row>
    <row r="119" s="111" customFormat="true" ht="15" customHeight="true" x14ac:dyDescent="0.2">
      <c r="A119" s="1077"/>
      <c r="B119" s="1078"/>
      <c r="C119" s="113"/>
      <c r="D119" s="113"/>
      <c r="E119" s="113"/>
      <c r="F119" s="113"/>
      <c r="G119" s="113"/>
      <c r="H119" s="113"/>
      <c r="I119" s="113"/>
      <c r="J119" s="113"/>
      <c r="K119" s="113"/>
      <c r="L119" s="113"/>
      <c r="M119" s="113"/>
      <c r="N119" s="113"/>
      <c r="O119" s="113"/>
      <c r="P119" s="113"/>
      <c r="Q119" s="113"/>
      <c r="R119" s="235"/>
      <c r="S119" s="235"/>
      <c r="T119" s="235"/>
      <c r="U119" s="235"/>
      <c r="V119" s="235"/>
      <c r="W119" s="235"/>
      <c r="X119" s="235"/>
      <c r="Y119" s="235"/>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BB119" s="134"/>
    </row>
    <row r="120" s="135" customFormat="true" ht="15" customHeight="true" x14ac:dyDescent="0.2">
      <c r="A120" s="116" t="s">
        <v>99</v>
      </c>
      <c r="B120" s="231"/>
      <c r="C120" s="3019" t="s">
        <v>115</v>
      </c>
      <c r="D120" s="3020"/>
      <c r="E120" s="3020"/>
      <c r="F120" s="3020"/>
      <c r="G120" s="3021"/>
      <c r="H120" s="3022" t="s">
        <v>38</v>
      </c>
      <c r="I120" s="3023"/>
      <c r="J120" s="3023"/>
      <c r="K120" s="3023"/>
      <c r="L120" s="3024"/>
      <c r="M120" s="3025" t="s">
        <v>37</v>
      </c>
      <c r="N120" s="3026"/>
      <c r="O120" s="3026"/>
      <c r="P120" s="3026"/>
      <c r="Q120" s="3027"/>
      <c r="R120" s="450"/>
      <c r="S120" s="450"/>
      <c r="T120" s="450"/>
      <c r="U120" s="450"/>
      <c r="V120" s="450"/>
      <c r="W120" s="450"/>
      <c r="X120" s="450"/>
      <c r="Y120" s="450"/>
      <c r="Z120" s="450"/>
      <c r="AA120" s="450"/>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BA120" s="241" t="s">
        <v>131</v>
      </c>
      <c r="BB120" s="116" t="s">
        <v>99</v>
      </c>
      <c r="BC120" s="3125" t="s">
        <v>115</v>
      </c>
      <c r="BD120" s="3126"/>
      <c r="BE120" s="3126"/>
      <c r="BF120" s="3126"/>
      <c r="BG120" s="3127"/>
      <c r="BH120" s="3128" t="s">
        <v>38</v>
      </c>
      <c r="BI120" s="3126"/>
      <c r="BJ120" s="3126"/>
      <c r="BK120" s="3126"/>
      <c r="BL120" s="3127"/>
      <c r="BM120" s="3128" t="s">
        <v>37</v>
      </c>
      <c r="BN120" s="3126"/>
      <c r="BO120" s="3126"/>
      <c r="BP120" s="3126"/>
      <c r="BQ120" s="3129"/>
    </row>
    <row r="121" s="135" customFormat="true" ht="12.75" x14ac:dyDescent="0.2">
      <c r="A121" s="206" t="s">
        <v>87</v>
      </c>
      <c r="B121" s="279"/>
      <c r="C121" s="411" t="s">
        <v>0</v>
      </c>
      <c r="D121" s="412" t="s">
        <v>1</v>
      </c>
      <c r="E121" s="412" t="s">
        <v>2</v>
      </c>
      <c r="F121" s="412" t="s">
        <v>3</v>
      </c>
      <c r="G121" s="413" t="s">
        <v>4</v>
      </c>
      <c r="H121" s="1187" t="s">
        <v>0</v>
      </c>
      <c r="I121" s="1134" t="s">
        <v>1</v>
      </c>
      <c r="J121" s="1134" t="s">
        <v>2</v>
      </c>
      <c r="K121" s="1134" t="s">
        <v>3</v>
      </c>
      <c r="L121" s="1135" t="s">
        <v>4</v>
      </c>
      <c r="M121" s="1174" t="s">
        <v>0</v>
      </c>
      <c r="N121" s="1134" t="s">
        <v>1</v>
      </c>
      <c r="O121" s="1134" t="s">
        <v>2</v>
      </c>
      <c r="P121" s="1134" t="s">
        <v>3</v>
      </c>
      <c r="Q121" s="1136" t="s">
        <v>4</v>
      </c>
      <c r="R121" s="450"/>
      <c r="S121" s="450"/>
      <c r="T121" s="450"/>
      <c r="U121" s="450"/>
      <c r="V121" s="450"/>
      <c r="W121" s="450"/>
      <c r="X121" s="450"/>
      <c r="Y121" s="450"/>
      <c r="Z121" s="450"/>
      <c r="AA121" s="450"/>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row>
    <row r="122" s="135" customFormat="true" ht="15" customHeight="true" x14ac:dyDescent="0.2">
      <c r="A122" s="3028" t="s">
        <v>18</v>
      </c>
      <c r="B122" s="1411" t="s">
        <v>14</v>
      </c>
      <c r="C122" s="1323">
        <v>45.579506473387383</v>
      </c>
      <c r="D122" s="1324">
        <v>48.971465938064703</v>
      </c>
      <c r="E122" s="1324">
        <v>44.211409406688723</v>
      </c>
      <c r="F122" s="1324">
        <v>34.072329774969745</v>
      </c>
      <c r="G122" s="1325">
        <v>50.915686635101785</v>
      </c>
      <c r="H122" s="1326">
        <v>57.68732147417672</v>
      </c>
      <c r="I122" s="1324">
        <v>45.101896239041785</v>
      </c>
      <c r="J122" s="1324">
        <v>43.895330449200834</v>
      </c>
      <c r="K122" s="1324">
        <v>33.15022508916843</v>
      </c>
      <c r="L122" s="1327">
        <v>53.68329315489688</v>
      </c>
      <c r="M122" s="1328">
        <v>31.146109338604678</v>
      </c>
      <c r="N122" s="1324">
        <v>29.47245542939292</v>
      </c>
      <c r="O122" s="1324">
        <v>9.9327775047128171</v>
      </c>
      <c r="P122" s="1324">
        <v>12.810607927654502</v>
      </c>
      <c r="Q122" s="2743">
        <v>51.839837687123534</v>
      </c>
      <c r="R122" s="450"/>
      <c r="S122" s="450"/>
      <c r="T122" s="450"/>
      <c r="U122" s="450"/>
      <c r="V122" s="450"/>
      <c r="W122" s="450"/>
      <c r="X122" s="450"/>
      <c r="Y122" s="450"/>
      <c r="Z122" s="450"/>
      <c r="AA122" s="450"/>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BA122" s="3130" t="s">
        <v>18</v>
      </c>
      <c r="BB122" s="169" t="s">
        <v>14</v>
      </c>
      <c r="BC122" s="659">
        <v>27721.843995094299</v>
      </c>
      <c r="BD122" s="675">
        <v>29865.690385818481</v>
      </c>
      <c r="BE122" s="675">
        <v>26955.802124023438</v>
      </c>
      <c r="BF122" s="675">
        <v>20743.565509796143</v>
      </c>
      <c r="BG122" s="691">
        <v>31028.049156188965</v>
      </c>
      <c r="BH122" s="707">
        <v>31707.040494918823</v>
      </c>
      <c r="BI122" s="675">
        <v>24703.711393356323</v>
      </c>
      <c r="BJ122" s="675">
        <v>24041.536380767822</v>
      </c>
      <c r="BK122" s="675">
        <v>18243.841533660889</v>
      </c>
      <c r="BL122" s="691">
        <v>29464.003711700439</v>
      </c>
      <c r="BM122" s="707">
        <v>1878.1899862289429</v>
      </c>
      <c r="BN122" s="675">
        <v>1777.7036743164063</v>
      </c>
      <c r="BO122" s="675">
        <v>599.87946796417236</v>
      </c>
      <c r="BP122" s="675">
        <v>774.15497303009033</v>
      </c>
      <c r="BQ122" s="691">
        <v>3124.889554977417</v>
      </c>
    </row>
    <row r="123" s="135" customFormat="true" ht="15" customHeight="true" x14ac:dyDescent="0.2">
      <c r="A123" s="3029"/>
      <c r="B123" s="1412" t="s">
        <v>51</v>
      </c>
      <c r="C123" s="1329">
        <v>54.420493526612624</v>
      </c>
      <c r="D123" s="1330">
        <v>51.028534061935297</v>
      </c>
      <c r="E123" s="1330">
        <v>55.78859059331127</v>
      </c>
      <c r="F123" s="1330">
        <v>65.927670225030255</v>
      </c>
      <c r="G123" s="1331">
        <v>49.084313364898222</v>
      </c>
      <c r="H123" s="1332">
        <v>42.31267852582328</v>
      </c>
      <c r="I123" s="1330">
        <v>54.898103760958215</v>
      </c>
      <c r="J123" s="1330">
        <v>56.104669550799166</v>
      </c>
      <c r="K123" s="1330">
        <v>66.84977491083157</v>
      </c>
      <c r="L123" s="1333">
        <v>46.31670684510312</v>
      </c>
      <c r="M123" s="1334">
        <v>68.853890661395326</v>
      </c>
      <c r="N123" s="1330">
        <v>70.527544570607077</v>
      </c>
      <c r="O123" s="1330">
        <v>90.067222495287183</v>
      </c>
      <c r="P123" s="1330">
        <v>87.189392072345498</v>
      </c>
      <c r="Q123" s="2744">
        <v>48.160162312876466</v>
      </c>
      <c r="R123" s="450"/>
      <c r="S123" s="450"/>
      <c r="T123" s="450"/>
      <c r="U123" s="450"/>
      <c r="V123" s="450"/>
      <c r="W123" s="450"/>
      <c r="X123" s="450"/>
      <c r="Y123" s="450"/>
      <c r="Z123" s="450"/>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BA123" s="3131"/>
      <c r="BB123" s="170" t="s">
        <v>51</v>
      </c>
      <c r="BC123" s="660">
        <v>33099.007611274719</v>
      </c>
      <c r="BD123" s="676">
        <v>31120.211942672729</v>
      </c>
      <c r="BE123" s="676">
        <v>34014.437200546265</v>
      </c>
      <c r="BF123" s="676">
        <v>40137.406372070313</v>
      </c>
      <c r="BG123" s="692">
        <v>29912.009216308594</v>
      </c>
      <c r="BH123" s="708">
        <v>23256.580080032349</v>
      </c>
      <c r="BI123" s="676">
        <v>30069.398948669434</v>
      </c>
      <c r="BJ123" s="676">
        <v>30728.609178543091</v>
      </c>
      <c r="BK123" s="676">
        <v>36789.997556686401</v>
      </c>
      <c r="BL123" s="692">
        <v>25420.862659454346</v>
      </c>
      <c r="BM123" s="708">
        <v>4152.0655612945557</v>
      </c>
      <c r="BN123" s="676">
        <v>4254.0424032211304</v>
      </c>
      <c r="BO123" s="676">
        <v>5439.5135183334351</v>
      </c>
      <c r="BP123" s="676">
        <v>5268.9225873947144</v>
      </c>
      <c r="BQ123" s="692">
        <v>2903.0798492431641</v>
      </c>
    </row>
    <row r="124" s="135" customFormat="true" ht="15" customHeight="true" x14ac:dyDescent="0.2">
      <c r="A124" s="3029" t="s">
        <v>50</v>
      </c>
      <c r="B124" s="1412" t="s">
        <v>15</v>
      </c>
      <c r="C124" s="1335">
        <f>C122*C129/100</f>
        <v>29.079752754760698</v>
      </c>
      <c r="D124" s="1336">
        <f>D122*D129/100</f>
        <v>23.68411240726628</v>
      </c>
      <c r="E124" s="1336">
        <f t="shared" ref="E124:Q124" si="3">E122*E129/100</f>
        <v>21.880737180008669</v>
      </c>
      <c r="F124" s="1336">
        <f t="shared" si="3"/>
        <v>14.416019717220959</v>
      </c>
      <c r="G124" s="1337">
        <f t="shared" si="3"/>
        <v>34.55551662506776</v>
      </c>
      <c r="H124" s="1338">
        <f t="shared" si="3"/>
        <v>31.845950127185919</v>
      </c>
      <c r="I124" s="1336">
        <f t="shared" si="3"/>
        <v>22.479650055525234</v>
      </c>
      <c r="J124" s="1336">
        <f t="shared" si="3"/>
        <v>20.793117393546332</v>
      </c>
      <c r="K124" s="1336">
        <f t="shared" si="3"/>
        <v>14.070542690365178</v>
      </c>
      <c r="L124" s="1339">
        <f t="shared" si="3"/>
        <v>37.265211156685226</v>
      </c>
      <c r="M124" s="1335">
        <f t="shared" si="3"/>
        <v>27.29715897341595</v>
      </c>
      <c r="N124" s="1336">
        <f t="shared" si="3"/>
        <v>20.896292485801695</v>
      </c>
      <c r="O124" s="1336">
        <f t="shared" si="3"/>
        <v>8.4343775416842188</v>
      </c>
      <c r="P124" s="1336">
        <f t="shared" si="3"/>
        <v>5.5393192348200788</v>
      </c>
      <c r="Q124" s="1339">
        <f t="shared" si="3"/>
        <v>33.998038717622826</v>
      </c>
      <c r="R124" s="450"/>
      <c r="S124" s="450"/>
      <c r="T124" s="450"/>
      <c r="U124" s="450"/>
      <c r="V124" s="450"/>
      <c r="W124" s="450"/>
      <c r="X124" s="450"/>
      <c r="Y124" s="450"/>
      <c r="Z124" s="450"/>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BA124" s="3131" t="s">
        <v>50</v>
      </c>
      <c r="BB124" s="170" t="s">
        <v>15</v>
      </c>
      <c r="BC124" s="660">
        <v>20308.155446052551</v>
      </c>
      <c r="BD124" s="676">
        <v>18004.73558807373</v>
      </c>
      <c r="BE124" s="676">
        <v>14611.677393913269</v>
      </c>
      <c r="BF124" s="676">
        <v>9634.3982238769531</v>
      </c>
      <c r="BG124" s="692">
        <v>20003.6123046875</v>
      </c>
      <c r="BH124" s="708">
        <v>21250.433019638062</v>
      </c>
      <c r="BI124" s="676">
        <v>14912.483797073364</v>
      </c>
      <c r="BJ124" s="676">
        <v>12465.786720275879</v>
      </c>
      <c r="BK124" s="676">
        <v>8687.5953216552734</v>
      </c>
      <c r="BL124" s="692">
        <v>18904.658489227295</v>
      </c>
      <c r="BM124" s="708">
        <v>1637.7425184249878</v>
      </c>
      <c r="BN124" s="676">
        <v>1455.9785194396973</v>
      </c>
      <c r="BO124" s="676">
        <v>495.4257287979126</v>
      </c>
      <c r="BP124" s="676">
        <v>267.46732425689697</v>
      </c>
      <c r="BQ124" s="692">
        <v>2485.0075178146362</v>
      </c>
    </row>
    <row r="125" s="135" customFormat="true" ht="15" customHeight="true" x14ac:dyDescent="0.2">
      <c r="A125" s="3029"/>
      <c r="B125" s="1412" t="s">
        <v>16</v>
      </c>
      <c r="C125" s="1335">
        <f>C122*C128/100</f>
        <v>16.499753718626685</v>
      </c>
      <c r="D125" s="1336">
        <f>D122*D128/100</f>
        <v>25.287353530798427</v>
      </c>
      <c r="E125" s="1336">
        <f t="shared" ref="E125:Q125" si="4">E122*E128/100</f>
        <v>22.330672226680051</v>
      </c>
      <c r="F125" s="1336">
        <f t="shared" si="4"/>
        <v>19.656310057748787</v>
      </c>
      <c r="G125" s="1337">
        <f t="shared" si="4"/>
        <v>16.360170010034025</v>
      </c>
      <c r="H125" s="1338">
        <f t="shared" si="4"/>
        <v>25.841371346990801</v>
      </c>
      <c r="I125" s="1336">
        <f t="shared" si="4"/>
        <v>22.622246183516548</v>
      </c>
      <c r="J125" s="1336">
        <f t="shared" si="4"/>
        <v>23.102213055654506</v>
      </c>
      <c r="K125" s="1336">
        <f t="shared" si="4"/>
        <v>19.079682398803254</v>
      </c>
      <c r="L125" s="1339">
        <f t="shared" si="4"/>
        <v>16.418081998211658</v>
      </c>
      <c r="M125" s="1335">
        <f t="shared" si="4"/>
        <v>3.8489503651887311</v>
      </c>
      <c r="N125" s="1336">
        <f t="shared" si="4"/>
        <v>8.5761629435912248</v>
      </c>
      <c r="O125" s="1336">
        <f t="shared" si="4"/>
        <v>1.4983999630285987</v>
      </c>
      <c r="P125" s="1336">
        <f t="shared" si="4"/>
        <v>7.2712886928344229</v>
      </c>
      <c r="Q125" s="1339">
        <f t="shared" si="4"/>
        <v>17.841798969500712</v>
      </c>
      <c r="R125" s="450"/>
      <c r="S125" s="450"/>
      <c r="T125" s="450"/>
      <c r="U125" s="450"/>
      <c r="V125" s="450"/>
      <c r="W125" s="450"/>
      <c r="X125" s="450"/>
      <c r="Y125" s="450"/>
      <c r="Z125" s="450"/>
      <c r="AA125" s="450"/>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BA125" s="3131"/>
      <c r="BB125" s="170" t="s">
        <v>16</v>
      </c>
      <c r="BC125" s="660">
        <v>6111.4507064819336</v>
      </c>
      <c r="BD125" s="676">
        <v>10617.750246047974</v>
      </c>
      <c r="BE125" s="676">
        <v>10341.08820438385</v>
      </c>
      <c r="BF125" s="676">
        <v>9927.3116607666016</v>
      </c>
      <c r="BG125" s="692">
        <v>7667.8529319763184</v>
      </c>
      <c r="BH125" s="708">
        <v>9132.6997566223145</v>
      </c>
      <c r="BI125" s="676">
        <v>8239.4421424865723</v>
      </c>
      <c r="BJ125" s="676">
        <v>9575.2084312438965</v>
      </c>
      <c r="BK125" s="676">
        <v>8727.0544357299805</v>
      </c>
      <c r="BL125" s="692">
        <v>7202.761302947998</v>
      </c>
      <c r="BM125" s="708">
        <v>227.11268615722656</v>
      </c>
      <c r="BN125" s="676">
        <v>310.15156936645508</v>
      </c>
      <c r="BO125" s="676">
        <v>104.45373916625977</v>
      </c>
      <c r="BP125" s="676">
        <v>506.68764877319336</v>
      </c>
      <c r="BQ125" s="692">
        <v>639.88203716278076</v>
      </c>
    </row>
    <row r="126" s="135" customFormat="true" ht="15" customHeight="true" x14ac:dyDescent="0.2">
      <c r="A126" s="3029"/>
      <c r="B126" s="1412" t="s">
        <v>22</v>
      </c>
      <c r="C126" s="1335">
        <f>100-C124-C125-C127</f>
        <v>46.093582914517086</v>
      </c>
      <c r="D126" s="1336">
        <f>100-D124-D125-D127</f>
        <v>48.389985495867172</v>
      </c>
      <c r="E126" s="1336">
        <f t="shared" ref="E126:Q126" si="5">100-E124-E125-E127</f>
        <v>54.338185214481086</v>
      </c>
      <c r="F126" s="1336">
        <f t="shared" si="5"/>
        <v>65.650399450459503</v>
      </c>
      <c r="G126" s="1337">
        <f t="shared" si="5"/>
        <v>48.392805471582676</v>
      </c>
      <c r="H126" s="1338">
        <f t="shared" si="5"/>
        <v>36.575997398580981</v>
      </c>
      <c r="I126" s="1336">
        <f t="shared" si="5"/>
        <v>54.226131110143491</v>
      </c>
      <c r="J126" s="1336">
        <f t="shared" si="5"/>
        <v>54.946300332206626</v>
      </c>
      <c r="K126" s="1336">
        <f t="shared" si="5"/>
        <v>66.544398508144582</v>
      </c>
      <c r="L126" s="1339">
        <f t="shared" si="5"/>
        <v>45.543938469868721</v>
      </c>
      <c r="M126" s="1335">
        <f t="shared" si="5"/>
        <v>49.932291119807644</v>
      </c>
      <c r="N126" s="1336">
        <f t="shared" si="5"/>
        <v>51.666959306083896</v>
      </c>
      <c r="O126" s="1336">
        <f t="shared" si="5"/>
        <v>88.579632404786167</v>
      </c>
      <c r="P126" s="1336">
        <f t="shared" si="5"/>
        <v>82.765339559968879</v>
      </c>
      <c r="Q126" s="1339">
        <f t="shared" si="5"/>
        <v>36.373461761518946</v>
      </c>
      <c r="R126" s="450"/>
      <c r="S126" s="450"/>
      <c r="T126" s="450"/>
      <c r="U126" s="450"/>
      <c r="V126" s="450"/>
      <c r="W126" s="450"/>
      <c r="X126" s="450"/>
      <c r="Y126" s="450"/>
      <c r="Z126" s="450"/>
      <c r="AA126" s="450"/>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BA126" s="3131"/>
      <c r="BB126" s="170" t="s">
        <v>22</v>
      </c>
      <c r="BC126" s="660">
        <v>28142.945845603943</v>
      </c>
      <c r="BD126" s="676">
        <v>29543.87184715271</v>
      </c>
      <c r="BE126" s="676">
        <v>33159.173719406128</v>
      </c>
      <c r="BF126" s="676">
        <v>39971.878170013428</v>
      </c>
      <c r="BG126" s="692">
        <v>29513.814945220947</v>
      </c>
      <c r="BH126" s="708">
        <v>20179.440795898438</v>
      </c>
      <c r="BI126" s="676">
        <v>29711.766201019287</v>
      </c>
      <c r="BJ126" s="676">
        <v>30117.342325210571</v>
      </c>
      <c r="BK126" s="676">
        <v>36624.469354629517</v>
      </c>
      <c r="BL126" s="692">
        <v>25022.668388366699</v>
      </c>
      <c r="BM126" s="708">
        <v>3013.5679092407227</v>
      </c>
      <c r="BN126" s="676">
        <v>3118.6026372909546</v>
      </c>
      <c r="BO126" s="676">
        <v>5349.6721067428589</v>
      </c>
      <c r="BP126" s="676">
        <v>5001.5736627578735</v>
      </c>
      <c r="BQ126" s="692">
        <v>2192.5811462402344</v>
      </c>
    </row>
    <row r="127" s="135" customFormat="true" ht="15" customHeight="true" x14ac:dyDescent="0.2">
      <c r="A127" s="3029"/>
      <c r="B127" s="1412" t="s">
        <v>19</v>
      </c>
      <c r="C127" s="1329">
        <v>8.3269106120955261</v>
      </c>
      <c r="D127" s="1330">
        <v>2.6385485660681192</v>
      </c>
      <c r="E127" s="1330">
        <v>1.4504053788302</v>
      </c>
      <c r="F127" s="1330">
        <v>0.27727077457075283</v>
      </c>
      <c r="G127" s="1331">
        <v>0.69150789331554829</v>
      </c>
      <c r="H127" s="1332">
        <v>5.7366811272423091</v>
      </c>
      <c r="I127" s="1330">
        <v>0.67197265081471491</v>
      </c>
      <c r="J127" s="1330">
        <v>1.1583692185925307</v>
      </c>
      <c r="K127" s="1330">
        <v>0.30537640268699484</v>
      </c>
      <c r="L127" s="1333">
        <v>0.77276837523439168</v>
      </c>
      <c r="M127" s="1334">
        <v>18.921599541587682</v>
      </c>
      <c r="N127" s="1330">
        <v>18.860585264523184</v>
      </c>
      <c r="O127" s="1330">
        <v>1.4875900905010091</v>
      </c>
      <c r="P127" s="1330">
        <v>4.4240525123766119</v>
      </c>
      <c r="Q127" s="2744">
        <v>11.786700551357518</v>
      </c>
      <c r="R127" s="450"/>
      <c r="S127" s="450"/>
      <c r="T127" s="450"/>
      <c r="U127" s="450"/>
      <c r="V127" s="450"/>
      <c r="W127" s="450"/>
      <c r="X127" s="450"/>
      <c r="Y127" s="450"/>
      <c r="Z127" s="450"/>
      <c r="AA127" s="450"/>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BA127" s="3131"/>
      <c r="BB127" s="170" t="s">
        <v>19</v>
      </c>
      <c r="BC127" s="660">
        <v>4956.0617656707764</v>
      </c>
      <c r="BD127" s="676">
        <v>1576.3400955200195</v>
      </c>
      <c r="BE127" s="676">
        <v>855.26348114013672</v>
      </c>
      <c r="BF127" s="676">
        <v>165.52820205688477</v>
      </c>
      <c r="BG127" s="692">
        <v>398.19427108764648</v>
      </c>
      <c r="BH127" s="708">
        <v>3077.1392841339111</v>
      </c>
      <c r="BI127" s="676">
        <v>357.63274765014648</v>
      </c>
      <c r="BJ127" s="676">
        <v>611.26685333251953</v>
      </c>
      <c r="BK127" s="676">
        <v>165.52820205688477</v>
      </c>
      <c r="BL127" s="692">
        <v>398.19427108764648</v>
      </c>
      <c r="BM127" s="708">
        <v>1138.497652053833</v>
      </c>
      <c r="BN127" s="676">
        <v>1135.4397659301758</v>
      </c>
      <c r="BO127" s="676">
        <v>89.841411590576172</v>
      </c>
      <c r="BP127" s="676">
        <v>267.34892463684082</v>
      </c>
      <c r="BQ127" s="692">
        <v>710.49870300292969</v>
      </c>
    </row>
    <row r="128" s="135" customFormat="true" ht="15" customHeight="true" x14ac:dyDescent="0.2">
      <c r="A128" s="3029" t="s">
        <v>166</v>
      </c>
      <c r="B128" s="1412" t="s">
        <v>49</v>
      </c>
      <c r="C128" s="1329">
        <v>36.199939392192491</v>
      </c>
      <c r="D128" s="1330">
        <v>51.636913550392592</v>
      </c>
      <c r="E128" s="1330">
        <v>50.508844948294396</v>
      </c>
      <c r="F128" s="1330">
        <v>57.689950137160061</v>
      </c>
      <c r="G128" s="1331">
        <v>32.131885262164296</v>
      </c>
      <c r="H128" s="1332">
        <v>44.795581917524956</v>
      </c>
      <c r="I128" s="1330">
        <v>50.158082187094251</v>
      </c>
      <c r="J128" s="1330">
        <v>52.630229273225822</v>
      </c>
      <c r="K128" s="1330">
        <v>57.5552122119297</v>
      </c>
      <c r="L128" s="1333">
        <v>30.583224376416695</v>
      </c>
      <c r="M128" s="1334">
        <v>12.357724437890132</v>
      </c>
      <c r="N128" s="1330">
        <v>29.098908857923679</v>
      </c>
      <c r="O128" s="1330">
        <v>15.085407503768721</v>
      </c>
      <c r="P128" s="1330">
        <v>56.759903463580009</v>
      </c>
      <c r="Q128" s="2744">
        <v>34.417158242631658</v>
      </c>
      <c r="R128" s="450"/>
      <c r="S128" s="450"/>
      <c r="T128" s="450"/>
      <c r="U128" s="450"/>
      <c r="V128" s="450"/>
      <c r="W128" s="450"/>
      <c r="X128" s="450"/>
      <c r="Y128" s="450"/>
      <c r="Z128" s="450"/>
      <c r="AA128" s="450"/>
      <c r="AB128" s="450"/>
      <c r="AC128" s="450"/>
      <c r="AD128" s="450"/>
      <c r="AE128" s="450"/>
      <c r="AF128" s="450"/>
      <c r="AG128" s="450"/>
      <c r="AH128" s="450"/>
      <c r="AI128" s="450"/>
      <c r="AJ128" s="450"/>
      <c r="AK128" s="450"/>
      <c r="AL128" s="450"/>
      <c r="AM128" s="450"/>
      <c r="AN128" s="450"/>
      <c r="AO128" s="450"/>
      <c r="AP128" s="450"/>
      <c r="AQ128" s="450"/>
      <c r="AR128" s="450"/>
      <c r="AS128" s="450"/>
      <c r="AT128" s="450"/>
      <c r="AU128" s="450"/>
      <c r="AV128" s="450"/>
      <c r="AW128" s="450"/>
      <c r="AX128" s="450"/>
      <c r="AY128" s="450"/>
      <c r="BA128" s="3131" t="s">
        <v>109</v>
      </c>
      <c r="BB128" s="170" t="s">
        <v>49</v>
      </c>
      <c r="BC128" s="1485" t="s">
        <v>35</v>
      </c>
      <c r="BD128" s="1504" t="s">
        <v>35</v>
      </c>
      <c r="BE128" s="1504" t="s">
        <v>35</v>
      </c>
      <c r="BF128" s="1504" t="s">
        <v>35</v>
      </c>
      <c r="BG128" s="1524" t="s">
        <v>35</v>
      </c>
      <c r="BH128" s="1544" t="s">
        <v>35</v>
      </c>
      <c r="BI128" s="1504" t="s">
        <v>35</v>
      </c>
      <c r="BJ128" s="1504" t="s">
        <v>35</v>
      </c>
      <c r="BK128" s="1504" t="s">
        <v>35</v>
      </c>
      <c r="BL128" s="1524" t="s">
        <v>35</v>
      </c>
      <c r="BM128" s="1544" t="s">
        <v>35</v>
      </c>
      <c r="BN128" s="1504" t="s">
        <v>35</v>
      </c>
      <c r="BO128" s="1504" t="s">
        <v>35</v>
      </c>
      <c r="BP128" s="1504" t="s">
        <v>35</v>
      </c>
      <c r="BQ128" s="1524" t="s">
        <v>35</v>
      </c>
    </row>
    <row r="129" s="135" customFormat="true" ht="15" customHeight="true" x14ac:dyDescent="0.2">
      <c r="A129" s="3056"/>
      <c r="B129" s="1413" t="s">
        <v>48</v>
      </c>
      <c r="C129" s="1340">
        <v>63.800060607807509</v>
      </c>
      <c r="D129" s="1341">
        <v>48.363086449607408</v>
      </c>
      <c r="E129" s="1341">
        <v>49.491155051705597</v>
      </c>
      <c r="F129" s="1341">
        <v>42.310049862839939</v>
      </c>
      <c r="G129" s="1342">
        <v>67.868114737835711</v>
      </c>
      <c r="H129" s="1343">
        <v>55.204418082475037</v>
      </c>
      <c r="I129" s="1341">
        <v>49.841917812905749</v>
      </c>
      <c r="J129" s="1341">
        <v>47.369770726774178</v>
      </c>
      <c r="K129" s="1341">
        <v>42.4447877880703</v>
      </c>
      <c r="L129" s="1344">
        <v>69.416775623583305</v>
      </c>
      <c r="M129" s="1345">
        <v>87.642275562109873</v>
      </c>
      <c r="N129" s="1341">
        <v>70.901091142076325</v>
      </c>
      <c r="O129" s="1341">
        <v>84.914592496231279</v>
      </c>
      <c r="P129" s="1341">
        <v>43.240096536419983</v>
      </c>
      <c r="Q129" s="2745">
        <v>65.582841757368342</v>
      </c>
      <c r="R129" s="450"/>
      <c r="S129" s="450"/>
      <c r="T129" s="450"/>
      <c r="U129" s="450"/>
      <c r="V129" s="450"/>
      <c r="W129" s="450"/>
      <c r="X129" s="450"/>
      <c r="Y129" s="450"/>
      <c r="Z129" s="450"/>
      <c r="AA129" s="450"/>
      <c r="AB129" s="450"/>
      <c r="AC129" s="450"/>
      <c r="AD129" s="450"/>
      <c r="AE129" s="450"/>
      <c r="AF129" s="450"/>
      <c r="AG129" s="450"/>
      <c r="AH129" s="450"/>
      <c r="AI129" s="450"/>
      <c r="AJ129" s="450"/>
      <c r="AK129" s="450"/>
      <c r="AL129" s="450"/>
      <c r="AM129" s="450"/>
      <c r="AN129" s="450"/>
      <c r="AO129" s="450"/>
      <c r="AP129" s="450"/>
      <c r="AQ129" s="450"/>
      <c r="AR129" s="450"/>
      <c r="AS129" s="450"/>
      <c r="AT129" s="450"/>
      <c r="AU129" s="450"/>
      <c r="AV129" s="450"/>
      <c r="AW129" s="450"/>
      <c r="AX129" s="450"/>
      <c r="AY129" s="450"/>
      <c r="BA129" s="3132"/>
      <c r="BB129" s="171" t="s">
        <v>48</v>
      </c>
      <c r="BC129" s="1486" t="s">
        <v>35</v>
      </c>
      <c r="BD129" s="1505" t="s">
        <v>35</v>
      </c>
      <c r="BE129" s="1505" t="s">
        <v>35</v>
      </c>
      <c r="BF129" s="1505" t="s">
        <v>35</v>
      </c>
      <c r="BG129" s="1525" t="s">
        <v>35</v>
      </c>
      <c r="BH129" s="1545" t="s">
        <v>35</v>
      </c>
      <c r="BI129" s="1505" t="s">
        <v>35</v>
      </c>
      <c r="BJ129" s="1505" t="s">
        <v>35</v>
      </c>
      <c r="BK129" s="1505" t="s">
        <v>35</v>
      </c>
      <c r="BL129" s="1525" t="s">
        <v>35</v>
      </c>
      <c r="BM129" s="1545" t="s">
        <v>35</v>
      </c>
      <c r="BN129" s="1505" t="s">
        <v>35</v>
      </c>
      <c r="BO129" s="1505" t="s">
        <v>35</v>
      </c>
      <c r="BP129" s="1505" t="s">
        <v>35</v>
      </c>
      <c r="BQ129" s="1525" t="s">
        <v>35</v>
      </c>
    </row>
    <row r="130" s="131" customFormat="true" ht="15" hidden="true" customHeight="true" x14ac:dyDescent="0.2">
      <c r="A130" s="2999" t="s">
        <v>47</v>
      </c>
      <c r="B130" s="282" t="s">
        <v>42</v>
      </c>
      <c r="C130" s="335"/>
      <c r="D130" s="336"/>
      <c r="E130" s="336"/>
      <c r="F130" s="336"/>
      <c r="G130" s="337"/>
      <c r="H130" s="338"/>
      <c r="I130" s="336"/>
      <c r="J130" s="336"/>
      <c r="K130" s="336"/>
      <c r="L130" s="339"/>
      <c r="M130" s="335"/>
      <c r="N130" s="336"/>
      <c r="O130" s="336"/>
      <c r="P130" s="336"/>
      <c r="Q130" s="339"/>
      <c r="R130" s="1040"/>
      <c r="S130" s="1040"/>
      <c r="T130" s="1040"/>
      <c r="U130" s="1040"/>
      <c r="V130" s="1040"/>
      <c r="W130" s="1040"/>
      <c r="X130" s="1040"/>
      <c r="Y130" s="1040"/>
      <c r="Z130" s="1040"/>
      <c r="AA130" s="1040"/>
      <c r="AB130" s="1040"/>
      <c r="AC130" s="1040"/>
      <c r="AD130" s="1040"/>
      <c r="AE130" s="1040"/>
      <c r="AF130" s="1040"/>
      <c r="AG130" s="1040"/>
      <c r="AH130" s="1040"/>
      <c r="AI130" s="1040"/>
      <c r="AJ130" s="1040"/>
      <c r="AK130" s="1040"/>
      <c r="AL130" s="1040"/>
      <c r="AM130" s="1040"/>
      <c r="AN130" s="1040"/>
      <c r="AO130" s="1040"/>
      <c r="AP130" s="1040"/>
      <c r="AQ130" s="1040"/>
      <c r="AR130" s="1040"/>
      <c r="AS130" s="1040"/>
      <c r="AT130" s="1040"/>
      <c r="AU130" s="1040"/>
      <c r="AV130" s="1040"/>
      <c r="AW130" s="1040"/>
      <c r="AX130" s="1040"/>
      <c r="AY130" s="1040"/>
      <c r="BB130" s="133"/>
    </row>
    <row r="131" s="131" customFormat="true" ht="15" hidden="true" customHeight="true" x14ac:dyDescent="0.2">
      <c r="A131" s="3000"/>
      <c r="B131" s="273" t="s">
        <v>46</v>
      </c>
      <c r="C131" s="340"/>
      <c r="D131" s="341"/>
      <c r="E131" s="341"/>
      <c r="F131" s="341"/>
      <c r="G131" s="342"/>
      <c r="H131" s="343"/>
      <c r="I131" s="341"/>
      <c r="J131" s="341"/>
      <c r="K131" s="341"/>
      <c r="L131" s="344"/>
      <c r="M131" s="340"/>
      <c r="N131" s="341"/>
      <c r="O131" s="341"/>
      <c r="P131" s="341"/>
      <c r="Q131" s="344"/>
      <c r="R131" s="1040"/>
      <c r="S131" s="1040"/>
      <c r="T131" s="1040"/>
      <c r="U131" s="1040"/>
      <c r="V131" s="1040"/>
      <c r="W131" s="1040"/>
      <c r="X131" s="1040"/>
      <c r="Y131" s="1040"/>
      <c r="Z131" s="1040"/>
      <c r="AA131" s="1040"/>
      <c r="AB131" s="1040"/>
      <c r="AC131" s="1040"/>
      <c r="AD131" s="1040"/>
      <c r="AE131" s="1040"/>
      <c r="AF131" s="1040"/>
      <c r="AG131" s="1040"/>
      <c r="AH131" s="1040"/>
      <c r="AI131" s="1040"/>
      <c r="AJ131" s="1040"/>
      <c r="AK131" s="1040"/>
      <c r="AL131" s="1040"/>
      <c r="AM131" s="1040"/>
      <c r="AN131" s="1040"/>
      <c r="AO131" s="1040"/>
      <c r="AP131" s="1040"/>
      <c r="AQ131" s="1040"/>
      <c r="AR131" s="1040"/>
      <c r="AS131" s="1040"/>
      <c r="AT131" s="1040"/>
      <c r="AU131" s="1040"/>
      <c r="AV131" s="1040"/>
      <c r="AW131" s="1040"/>
      <c r="AX131" s="1040"/>
      <c r="AY131" s="1040"/>
      <c r="BB131" s="133"/>
    </row>
    <row r="132" s="131" customFormat="true" ht="15" hidden="true" customHeight="true" x14ac:dyDescent="0.2">
      <c r="A132" s="3001"/>
      <c r="B132" s="274" t="s">
        <v>46</v>
      </c>
      <c r="C132" s="345"/>
      <c r="D132" s="346"/>
      <c r="E132" s="346"/>
      <c r="F132" s="346"/>
      <c r="G132" s="347"/>
      <c r="H132" s="348"/>
      <c r="I132" s="346"/>
      <c r="J132" s="346"/>
      <c r="K132" s="346"/>
      <c r="L132" s="349"/>
      <c r="M132" s="345"/>
      <c r="N132" s="346"/>
      <c r="O132" s="346"/>
      <c r="P132" s="346"/>
      <c r="Q132" s="349"/>
      <c r="R132" s="1040"/>
      <c r="S132" s="1040"/>
      <c r="T132" s="1040"/>
      <c r="U132" s="1040"/>
      <c r="V132" s="1040"/>
      <c r="W132" s="1040"/>
      <c r="X132" s="1040"/>
      <c r="Y132" s="1040"/>
      <c r="Z132" s="1040"/>
      <c r="AA132" s="1040"/>
      <c r="AB132" s="1040"/>
      <c r="AC132" s="1040"/>
      <c r="AD132" s="1040"/>
      <c r="AE132" s="1040"/>
      <c r="AF132" s="1040"/>
      <c r="AG132" s="1040"/>
      <c r="AH132" s="1040"/>
      <c r="AI132" s="1040"/>
      <c r="AJ132" s="1040"/>
      <c r="AK132" s="1040"/>
      <c r="AL132" s="1040"/>
      <c r="AM132" s="1040"/>
      <c r="AN132" s="1040"/>
      <c r="AO132" s="1040"/>
      <c r="AP132" s="1040"/>
      <c r="AQ132" s="1040"/>
      <c r="AR132" s="1040"/>
      <c r="AS132" s="1040"/>
      <c r="AT132" s="1040"/>
      <c r="AU132" s="1040"/>
      <c r="AV132" s="1040"/>
      <c r="AW132" s="1040"/>
      <c r="AX132" s="1040"/>
      <c r="AY132" s="1040"/>
      <c r="BB132" s="133"/>
    </row>
    <row r="133" s="135" customFormat="true" ht="15" customHeight="true" x14ac:dyDescent="0.2">
      <c r="A133" s="130"/>
      <c r="B133" s="207"/>
      <c r="C133" s="3057" t="s">
        <v>115</v>
      </c>
      <c r="D133" s="3058"/>
      <c r="E133" s="3058"/>
      <c r="F133" s="3058"/>
      <c r="G133" s="3059"/>
      <c r="H133" s="3060" t="s">
        <v>38</v>
      </c>
      <c r="I133" s="3049"/>
      <c r="J133" s="3049"/>
      <c r="K133" s="3049"/>
      <c r="L133" s="3061"/>
      <c r="M133" s="3048" t="s">
        <v>37</v>
      </c>
      <c r="N133" s="3049"/>
      <c r="O133" s="3049"/>
      <c r="P133" s="3049"/>
      <c r="Q133" s="3050"/>
      <c r="R133" s="450"/>
      <c r="S133" s="450"/>
      <c r="T133" s="450"/>
      <c r="U133" s="450"/>
      <c r="V133" s="450"/>
      <c r="W133" s="450"/>
      <c r="X133" s="450"/>
      <c r="Y133" s="450"/>
      <c r="Z133" s="450"/>
      <c r="AA133" s="450"/>
      <c r="AB133" s="450"/>
      <c r="AC133" s="450"/>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BA133" s="241" t="s">
        <v>131</v>
      </c>
      <c r="BB133" s="116" t="s">
        <v>99</v>
      </c>
      <c r="BC133" s="3133" t="s">
        <v>115</v>
      </c>
      <c r="BD133" s="3134"/>
      <c r="BE133" s="3134"/>
      <c r="BF133" s="3134"/>
      <c r="BG133" s="3135"/>
      <c r="BH133" s="3147" t="s">
        <v>38</v>
      </c>
      <c r="BI133" s="3134"/>
      <c r="BJ133" s="3134"/>
      <c r="BK133" s="3134"/>
      <c r="BL133" s="3135"/>
      <c r="BM133" s="3147" t="s">
        <v>37</v>
      </c>
      <c r="BN133" s="3134"/>
      <c r="BO133" s="3134"/>
      <c r="BP133" s="3134"/>
      <c r="BQ133" s="3148"/>
    </row>
    <row r="134" s="135" customFormat="true" ht="12.75" x14ac:dyDescent="0.2">
      <c r="A134" s="208" t="s">
        <v>69</v>
      </c>
      <c r="B134" s="280"/>
      <c r="C134" s="414" t="s">
        <v>0</v>
      </c>
      <c r="D134" s="415" t="s">
        <v>1</v>
      </c>
      <c r="E134" s="415" t="s">
        <v>2</v>
      </c>
      <c r="F134" s="415" t="s">
        <v>3</v>
      </c>
      <c r="G134" s="416" t="s">
        <v>4</v>
      </c>
      <c r="H134" s="1188" t="s">
        <v>0</v>
      </c>
      <c r="I134" s="1137" t="s">
        <v>1</v>
      </c>
      <c r="J134" s="1137" t="s">
        <v>2</v>
      </c>
      <c r="K134" s="1137" t="s">
        <v>3</v>
      </c>
      <c r="L134" s="1138" t="s">
        <v>4</v>
      </c>
      <c r="M134" s="1175" t="s">
        <v>0</v>
      </c>
      <c r="N134" s="1137" t="s">
        <v>1</v>
      </c>
      <c r="O134" s="1137" t="s">
        <v>2</v>
      </c>
      <c r="P134" s="1137" t="s">
        <v>3</v>
      </c>
      <c r="Q134" s="1139" t="s">
        <v>4</v>
      </c>
      <c r="R134" s="450"/>
      <c r="S134" s="450"/>
      <c r="T134" s="450"/>
      <c r="U134" s="450"/>
      <c r="V134" s="450"/>
      <c r="W134" s="450"/>
      <c r="X134" s="450"/>
      <c r="Y134" s="450"/>
      <c r="Z134" s="450"/>
      <c r="AA134" s="450"/>
      <c r="AB134" s="450"/>
      <c r="AC134" s="450"/>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row>
    <row r="135" s="135" customFormat="true" ht="15" customHeight="true" x14ac:dyDescent="0.2">
      <c r="A135" s="3051" t="s">
        <v>45</v>
      </c>
      <c r="B135" s="1414" t="s">
        <v>44</v>
      </c>
      <c r="C135" s="1346">
        <v>1.3224370508293848</v>
      </c>
      <c r="D135" s="1347">
        <v>0.97922741326585439</v>
      </c>
      <c r="E135" s="1347">
        <v>0.43644392628263368</v>
      </c>
      <c r="F135" s="1347">
        <v>4.5265874316119197</v>
      </c>
      <c r="G135" s="1348">
        <v>15.33534991383439</v>
      </c>
      <c r="H135" s="1349">
        <v>1.5839867521870192</v>
      </c>
      <c r="I135" s="1347">
        <v>0.94491055335834784</v>
      </c>
      <c r="J135" s="1347">
        <v>1.3850560204643581</v>
      </c>
      <c r="K135" s="1347">
        <v>4.4302695356744231</v>
      </c>
      <c r="L135" s="1350">
        <v>16.708718663727776</v>
      </c>
      <c r="M135" s="1351">
        <v>0.22113128608960583</v>
      </c>
      <c r="N135" s="1347">
        <v>0</v>
      </c>
      <c r="O135" s="1347">
        <v>0</v>
      </c>
      <c r="P135" s="1347">
        <v>0</v>
      </c>
      <c r="Q135" s="2746">
        <v>0</v>
      </c>
      <c r="R135" s="450"/>
      <c r="S135" s="450"/>
      <c r="T135" s="450"/>
      <c r="U135" s="450"/>
      <c r="V135" s="450"/>
      <c r="W135" s="450"/>
      <c r="X135" s="450"/>
      <c r="Y135" s="450"/>
      <c r="Z135" s="450"/>
      <c r="AA135" s="450"/>
      <c r="AB135" s="450"/>
      <c r="AC135" s="450"/>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BA135" s="3149" t="s">
        <v>45</v>
      </c>
      <c r="BB135" s="172" t="s">
        <v>44</v>
      </c>
      <c r="BC135" s="1487" t="s">
        <v>35</v>
      </c>
      <c r="BD135" s="1506" t="s">
        <v>35</v>
      </c>
      <c r="BE135" s="1506" t="s">
        <v>35</v>
      </c>
      <c r="BF135" s="1506" t="s">
        <v>35</v>
      </c>
      <c r="BG135" s="1526" t="s">
        <v>35</v>
      </c>
      <c r="BH135" s="1546" t="s">
        <v>35</v>
      </c>
      <c r="BI135" s="1506" t="s">
        <v>35</v>
      </c>
      <c r="BJ135" s="1506" t="s">
        <v>35</v>
      </c>
      <c r="BK135" s="1506" t="s">
        <v>35</v>
      </c>
      <c r="BL135" s="1526" t="s">
        <v>35</v>
      </c>
      <c r="BM135" s="1546" t="s">
        <v>35</v>
      </c>
      <c r="BN135" s="1506" t="s">
        <v>35</v>
      </c>
      <c r="BO135" s="1506" t="s">
        <v>35</v>
      </c>
      <c r="BP135" s="1506" t="s">
        <v>35</v>
      </c>
      <c r="BQ135" s="1526" t="s">
        <v>35</v>
      </c>
    </row>
    <row r="136" s="135" customFormat="true" ht="15" customHeight="true" x14ac:dyDescent="0.2">
      <c r="A136" s="3052"/>
      <c r="B136" s="1415" t="s">
        <v>43</v>
      </c>
      <c r="C136" s="1352">
        <v>0.42407321700440026</v>
      </c>
      <c r="D136" s="1353">
        <v>1.7160757042115009</v>
      </c>
      <c r="E136" s="1353">
        <v>2.3398988576156956</v>
      </c>
      <c r="F136" s="1353">
        <v>6.6750521651664467</v>
      </c>
      <c r="G136" s="1354">
        <v>9.3321553158836341</v>
      </c>
      <c r="H136" s="1355">
        <v>0.91704757412398408</v>
      </c>
      <c r="I136" s="1353">
        <v>2.9342239257658886</v>
      </c>
      <c r="J136" s="1353">
        <v>1.897488068487752</v>
      </c>
      <c r="K136" s="1353">
        <v>7.798733441590608</v>
      </c>
      <c r="L136" s="1356">
        <v>9.1820957981957072</v>
      </c>
      <c r="M136" s="1357">
        <v>0</v>
      </c>
      <c r="N136" s="1353">
        <v>0</v>
      </c>
      <c r="O136" s="1353">
        <v>0</v>
      </c>
      <c r="P136" s="1353">
        <v>0</v>
      </c>
      <c r="Q136" s="2747">
        <v>0</v>
      </c>
      <c r="R136" s="450"/>
      <c r="S136" s="450"/>
      <c r="T136" s="450"/>
      <c r="U136" s="450"/>
      <c r="V136" s="450"/>
      <c r="W136" s="450"/>
      <c r="X136" s="450"/>
      <c r="Y136" s="450"/>
      <c r="Z136" s="450"/>
      <c r="AA136" s="450"/>
      <c r="AB136" s="450"/>
      <c r="AC136" s="450"/>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BA136" s="3104"/>
      <c r="BB136" s="173" t="s">
        <v>43</v>
      </c>
      <c r="BC136" s="1488" t="s">
        <v>35</v>
      </c>
      <c r="BD136" s="1507" t="s">
        <v>35</v>
      </c>
      <c r="BE136" s="1507" t="s">
        <v>35</v>
      </c>
      <c r="BF136" s="1507" t="s">
        <v>35</v>
      </c>
      <c r="BG136" s="1527" t="s">
        <v>35</v>
      </c>
      <c r="BH136" s="1547" t="s">
        <v>35</v>
      </c>
      <c r="BI136" s="1507" t="s">
        <v>35</v>
      </c>
      <c r="BJ136" s="1507" t="s">
        <v>35</v>
      </c>
      <c r="BK136" s="1507" t="s">
        <v>35</v>
      </c>
      <c r="BL136" s="1527" t="s">
        <v>35</v>
      </c>
      <c r="BM136" s="1547" t="s">
        <v>35</v>
      </c>
      <c r="BN136" s="1507" t="s">
        <v>35</v>
      </c>
      <c r="BO136" s="1507" t="s">
        <v>35</v>
      </c>
      <c r="BP136" s="1507" t="s">
        <v>35</v>
      </c>
      <c r="BQ136" s="1527" t="s">
        <v>35</v>
      </c>
    </row>
    <row r="137" s="135" customFormat="true" ht="15" customHeight="true" x14ac:dyDescent="0.2">
      <c r="A137" s="3052"/>
      <c r="B137" s="1415" t="s">
        <v>42</v>
      </c>
      <c r="C137" s="1352">
        <v>43.832996205553592</v>
      </c>
      <c r="D137" s="1353">
        <v>46.276162820587345</v>
      </c>
      <c r="E137" s="1353">
        <v>41.435066622790394</v>
      </c>
      <c r="F137" s="1353">
        <v>22.870690178191378</v>
      </c>
      <c r="G137" s="1354">
        <v>26.248181405383757</v>
      </c>
      <c r="H137" s="1355">
        <v>55.18628714786572</v>
      </c>
      <c r="I137" s="1353">
        <v>41.222761759917553</v>
      </c>
      <c r="J137" s="1353">
        <v>40.612786360248727</v>
      </c>
      <c r="K137" s="1353">
        <v>20.921222111903397</v>
      </c>
      <c r="L137" s="1356">
        <v>27.7924786929734</v>
      </c>
      <c r="M137" s="1357">
        <v>30.924978052515069</v>
      </c>
      <c r="N137" s="1353">
        <v>29.47245542939292</v>
      </c>
      <c r="O137" s="1353">
        <v>9.9327775047128171</v>
      </c>
      <c r="P137" s="1353">
        <v>12.810607927654502</v>
      </c>
      <c r="Q137" s="2747">
        <v>51.839837687123534</v>
      </c>
      <c r="R137" s="450"/>
      <c r="S137" s="450"/>
      <c r="T137" s="450"/>
      <c r="U137" s="450"/>
      <c r="V137" s="450"/>
      <c r="W137" s="450"/>
      <c r="X137" s="450"/>
      <c r="Y137" s="450"/>
      <c r="Z137" s="450"/>
      <c r="AA137" s="450"/>
      <c r="AB137" s="450"/>
      <c r="AC137" s="450"/>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BA137" s="3104"/>
      <c r="BB137" s="173" t="s">
        <v>42</v>
      </c>
      <c r="BC137" s="1488" t="s">
        <v>35</v>
      </c>
      <c r="BD137" s="1507" t="s">
        <v>35</v>
      </c>
      <c r="BE137" s="1507" t="s">
        <v>35</v>
      </c>
      <c r="BF137" s="1507" t="s">
        <v>35</v>
      </c>
      <c r="BG137" s="1527" t="s">
        <v>35</v>
      </c>
      <c r="BH137" s="1547" t="s">
        <v>35</v>
      </c>
      <c r="BI137" s="1507" t="s">
        <v>35</v>
      </c>
      <c r="BJ137" s="1507" t="s">
        <v>35</v>
      </c>
      <c r="BK137" s="1507" t="s">
        <v>35</v>
      </c>
      <c r="BL137" s="1527" t="s">
        <v>35</v>
      </c>
      <c r="BM137" s="1547" t="s">
        <v>35</v>
      </c>
      <c r="BN137" s="1507" t="s">
        <v>35</v>
      </c>
      <c r="BO137" s="1507" t="s">
        <v>35</v>
      </c>
      <c r="BP137" s="1507" t="s">
        <v>35</v>
      </c>
      <c r="BQ137" s="1527" t="s">
        <v>35</v>
      </c>
    </row>
    <row r="138" s="135" customFormat="true" ht="15" customHeight="true" x14ac:dyDescent="0.2">
      <c r="A138" s="3052"/>
      <c r="B138" s="1415" t="s">
        <v>41</v>
      </c>
      <c r="C138" s="1352">
        <v>46.271870752064373</v>
      </c>
      <c r="D138" s="1353">
        <v>48.44377260833032</v>
      </c>
      <c r="E138" s="1353">
        <v>54.385834936428878</v>
      </c>
      <c r="F138" s="1353">
        <v>65.655781986488208</v>
      </c>
      <c r="G138" s="1354">
        <v>48.430893788806458</v>
      </c>
      <c r="H138" s="1355">
        <v>36.714176731463191</v>
      </c>
      <c r="I138" s="1353">
        <v>54.24516887116112</v>
      </c>
      <c r="J138" s="1353">
        <v>54.988611072059911</v>
      </c>
      <c r="K138" s="1353">
        <v>66.54899959732829</v>
      </c>
      <c r="L138" s="1356">
        <v>45.591198526662673</v>
      </c>
      <c r="M138" s="1357">
        <v>49.974132696222675</v>
      </c>
      <c r="N138" s="1353">
        <v>51.703148594148473</v>
      </c>
      <c r="O138" s="1353">
        <v>88.579632404786182</v>
      </c>
      <c r="P138" s="1353">
        <v>82.765339559968893</v>
      </c>
      <c r="Q138" s="2747">
        <v>36.373461761518946</v>
      </c>
      <c r="R138" s="450"/>
      <c r="S138" s="450"/>
      <c r="T138" s="450"/>
      <c r="U138" s="450"/>
      <c r="V138" s="450"/>
      <c r="W138" s="450"/>
      <c r="X138" s="450"/>
      <c r="Y138" s="450"/>
      <c r="Z138" s="450"/>
      <c r="AA138" s="450"/>
      <c r="AB138" s="450"/>
      <c r="AC138" s="450"/>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BA138" s="3104"/>
      <c r="BB138" s="173" t="s">
        <v>41</v>
      </c>
      <c r="BC138" s="1488" t="s">
        <v>35</v>
      </c>
      <c r="BD138" s="1507" t="s">
        <v>35</v>
      </c>
      <c r="BE138" s="1507" t="s">
        <v>35</v>
      </c>
      <c r="BF138" s="1507" t="s">
        <v>35</v>
      </c>
      <c r="BG138" s="1527" t="s">
        <v>35</v>
      </c>
      <c r="BH138" s="1547" t="s">
        <v>35</v>
      </c>
      <c r="BI138" s="1507" t="s">
        <v>35</v>
      </c>
      <c r="BJ138" s="1507" t="s">
        <v>35</v>
      </c>
      <c r="BK138" s="1507" t="s">
        <v>35</v>
      </c>
      <c r="BL138" s="1527" t="s">
        <v>35</v>
      </c>
      <c r="BM138" s="1547" t="s">
        <v>35</v>
      </c>
      <c r="BN138" s="1507" t="s">
        <v>35</v>
      </c>
      <c r="BO138" s="1507" t="s">
        <v>35</v>
      </c>
      <c r="BP138" s="1507" t="s">
        <v>35</v>
      </c>
      <c r="BQ138" s="1527" t="s">
        <v>35</v>
      </c>
    </row>
    <row r="139" s="135" customFormat="true" ht="15" customHeight="true" x14ac:dyDescent="0.2">
      <c r="A139" s="3052"/>
      <c r="B139" s="1415" t="s">
        <v>19</v>
      </c>
      <c r="C139" s="1352">
        <v>8.148622774548242</v>
      </c>
      <c r="D139" s="1353">
        <v>2.5847614536049748</v>
      </c>
      <c r="E139" s="1353">
        <v>1.4027556568823962</v>
      </c>
      <c r="F139" s="1353">
        <v>0.27188823854204558</v>
      </c>
      <c r="G139" s="1354">
        <v>0.65341957609176304</v>
      </c>
      <c r="H139" s="1355">
        <v>5.5985017943600868</v>
      </c>
      <c r="I139" s="1353">
        <v>0.6529348897970938</v>
      </c>
      <c r="J139" s="1353">
        <v>1.1160584787392525</v>
      </c>
      <c r="K139" s="1353">
        <v>0.30077531350328368</v>
      </c>
      <c r="L139" s="1356">
        <v>0.72550831844043795</v>
      </c>
      <c r="M139" s="1357">
        <v>18.879757965172644</v>
      </c>
      <c r="N139" s="1353">
        <v>18.824395976458604</v>
      </c>
      <c r="O139" s="1353">
        <v>1.4875900905010091</v>
      </c>
      <c r="P139" s="1353">
        <v>4.4240525123766119</v>
      </c>
      <c r="Q139" s="2747">
        <v>11.786700551357518</v>
      </c>
      <c r="R139" s="450"/>
      <c r="S139" s="450"/>
      <c r="T139" s="450"/>
      <c r="U139" s="450"/>
      <c r="V139" s="450"/>
      <c r="W139" s="450"/>
      <c r="X139" s="450"/>
      <c r="Y139" s="450"/>
      <c r="Z139" s="450"/>
      <c r="AA139" s="450"/>
      <c r="AB139" s="450"/>
      <c r="AC139" s="450"/>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BA139" s="3104"/>
      <c r="BB139" s="173" t="s">
        <v>19</v>
      </c>
      <c r="BC139" s="1488" t="s">
        <v>35</v>
      </c>
      <c r="BD139" s="1507" t="s">
        <v>35</v>
      </c>
      <c r="BE139" s="1507" t="s">
        <v>35</v>
      </c>
      <c r="BF139" s="1507" t="s">
        <v>35</v>
      </c>
      <c r="BG139" s="1527" t="s">
        <v>35</v>
      </c>
      <c r="BH139" s="1547" t="s">
        <v>35</v>
      </c>
      <c r="BI139" s="1507" t="s">
        <v>35</v>
      </c>
      <c r="BJ139" s="1507" t="s">
        <v>35</v>
      </c>
      <c r="BK139" s="1507" t="s">
        <v>35</v>
      </c>
      <c r="BL139" s="1527" t="s">
        <v>35</v>
      </c>
      <c r="BM139" s="1547" t="s">
        <v>35</v>
      </c>
      <c r="BN139" s="1507" t="s">
        <v>35</v>
      </c>
      <c r="BO139" s="1507" t="s">
        <v>35</v>
      </c>
      <c r="BP139" s="1507" t="s">
        <v>35</v>
      </c>
      <c r="BQ139" s="1527" t="s">
        <v>35</v>
      </c>
    </row>
    <row r="140" s="130" customFormat="true" ht="15" customHeight="true" x14ac:dyDescent="0.2">
      <c r="A140" s="3067" t="s">
        <v>107</v>
      </c>
      <c r="B140" s="300" t="s">
        <v>64</v>
      </c>
      <c r="C140" s="1437" t="s">
        <v>35</v>
      </c>
      <c r="D140" s="1445" t="s">
        <v>35</v>
      </c>
      <c r="E140" s="1445" t="s">
        <v>35</v>
      </c>
      <c r="F140" s="1445" t="s">
        <v>35</v>
      </c>
      <c r="G140" s="1453" t="s">
        <v>35</v>
      </c>
      <c r="H140" s="1461" t="s">
        <v>35</v>
      </c>
      <c r="I140" s="1445" t="s">
        <v>35</v>
      </c>
      <c r="J140" s="1445" t="s">
        <v>35</v>
      </c>
      <c r="K140" s="1445" t="s">
        <v>35</v>
      </c>
      <c r="L140" s="1469" t="s">
        <v>35</v>
      </c>
      <c r="M140" s="1476" t="s">
        <v>35</v>
      </c>
      <c r="N140" s="1445" t="s">
        <v>35</v>
      </c>
      <c r="O140" s="1445" t="s">
        <v>35</v>
      </c>
      <c r="P140" s="1445" t="s">
        <v>35</v>
      </c>
      <c r="Q140" s="1469" t="s">
        <v>35</v>
      </c>
      <c r="R140" s="2527"/>
      <c r="S140" s="2527"/>
      <c r="T140" s="2527"/>
      <c r="U140" s="2527"/>
      <c r="V140" s="2527"/>
      <c r="W140" s="2527"/>
      <c r="X140" s="2527"/>
      <c r="Y140" s="2528"/>
      <c r="Z140" s="2528"/>
      <c r="AA140" s="2528"/>
      <c r="AB140" s="2528"/>
      <c r="AC140" s="2528"/>
      <c r="AD140" s="2528"/>
      <c r="AE140" s="2528"/>
      <c r="AF140" s="2528"/>
      <c r="AG140" s="2528"/>
      <c r="AH140" s="2528"/>
      <c r="AI140" s="2528"/>
      <c r="AJ140" s="2528"/>
      <c r="AK140" s="2528"/>
      <c r="AL140" s="2528"/>
      <c r="AM140" s="2528"/>
      <c r="AN140" s="2528"/>
      <c r="AO140" s="2528"/>
      <c r="AP140" s="2528"/>
      <c r="AQ140" s="2528"/>
      <c r="AR140" s="2528"/>
      <c r="AS140" s="2528"/>
      <c r="AT140" s="2528"/>
      <c r="AU140" s="2528"/>
      <c r="AV140" s="2528"/>
      <c r="AW140" s="2528"/>
      <c r="AX140" s="2528"/>
      <c r="AY140" s="2528"/>
      <c r="AZ140" s="239"/>
      <c r="BA140" s="3104" t="s">
        <v>107</v>
      </c>
      <c r="BB140" s="173" t="s">
        <v>64</v>
      </c>
      <c r="BC140" s="1488" t="s">
        <v>35</v>
      </c>
      <c r="BD140" s="1507" t="s">
        <v>35</v>
      </c>
      <c r="BE140" s="1507" t="s">
        <v>35</v>
      </c>
      <c r="BF140" s="1507" t="s">
        <v>35</v>
      </c>
      <c r="BG140" s="1527" t="s">
        <v>35</v>
      </c>
      <c r="BH140" s="1547" t="s">
        <v>35</v>
      </c>
      <c r="BI140" s="1507" t="s">
        <v>35</v>
      </c>
      <c r="BJ140" s="1507" t="s">
        <v>35</v>
      </c>
      <c r="BK140" s="1507" t="s">
        <v>35</v>
      </c>
      <c r="BL140" s="1527" t="s">
        <v>35</v>
      </c>
      <c r="BM140" s="1547" t="s">
        <v>35</v>
      </c>
      <c r="BN140" s="1507" t="s">
        <v>35</v>
      </c>
      <c r="BO140" s="1507" t="s">
        <v>35</v>
      </c>
      <c r="BP140" s="1507" t="s">
        <v>35</v>
      </c>
      <c r="BQ140" s="1527" t="s">
        <v>35</v>
      </c>
    </row>
    <row r="141" s="130" customFormat="true" ht="15" customHeight="true" x14ac:dyDescent="0.2">
      <c r="A141" s="3067"/>
      <c r="B141" s="300" t="s">
        <v>65</v>
      </c>
      <c r="C141" s="1437" t="s">
        <v>35</v>
      </c>
      <c r="D141" s="1445" t="s">
        <v>35</v>
      </c>
      <c r="E141" s="1445" t="s">
        <v>35</v>
      </c>
      <c r="F141" s="1445" t="s">
        <v>35</v>
      </c>
      <c r="G141" s="1453" t="s">
        <v>35</v>
      </c>
      <c r="H141" s="1461" t="s">
        <v>35</v>
      </c>
      <c r="I141" s="1445" t="s">
        <v>35</v>
      </c>
      <c r="J141" s="1445" t="s">
        <v>35</v>
      </c>
      <c r="K141" s="1445" t="s">
        <v>35</v>
      </c>
      <c r="L141" s="1469" t="s">
        <v>35</v>
      </c>
      <c r="M141" s="1476" t="s">
        <v>35</v>
      </c>
      <c r="N141" s="1445" t="s">
        <v>35</v>
      </c>
      <c r="O141" s="1445" t="s">
        <v>35</v>
      </c>
      <c r="P141" s="1445" t="s">
        <v>35</v>
      </c>
      <c r="Q141" s="1469" t="s">
        <v>35</v>
      </c>
      <c r="R141" s="2527"/>
      <c r="S141" s="2527"/>
      <c r="T141" s="2527"/>
      <c r="U141" s="2527"/>
      <c r="V141" s="2527"/>
      <c r="W141" s="2527"/>
      <c r="X141" s="2527"/>
      <c r="Y141" s="2528"/>
      <c r="Z141" s="2528"/>
      <c r="AA141" s="2528"/>
      <c r="AB141" s="2528"/>
      <c r="AC141" s="2528"/>
      <c r="AD141" s="2528"/>
      <c r="AE141" s="2528"/>
      <c r="AF141" s="2528"/>
      <c r="AG141" s="2528"/>
      <c r="AH141" s="2528"/>
      <c r="AI141" s="2528"/>
      <c r="AJ141" s="2528"/>
      <c r="AK141" s="2528"/>
      <c r="AL141" s="2528"/>
      <c r="AM141" s="2528"/>
      <c r="AN141" s="2528"/>
      <c r="AO141" s="2528"/>
      <c r="AP141" s="2528"/>
      <c r="AQ141" s="2528"/>
      <c r="AR141" s="2528"/>
      <c r="AS141" s="2528"/>
      <c r="AT141" s="2528"/>
      <c r="AU141" s="2528"/>
      <c r="AV141" s="2528"/>
      <c r="AW141" s="2528"/>
      <c r="AX141" s="2528"/>
      <c r="AY141" s="2528"/>
      <c r="AZ141" s="239"/>
      <c r="BA141" s="3104"/>
      <c r="BB141" s="173" t="s">
        <v>65</v>
      </c>
      <c r="BC141" s="1488" t="s">
        <v>35</v>
      </c>
      <c r="BD141" s="1507" t="s">
        <v>35</v>
      </c>
      <c r="BE141" s="1507" t="s">
        <v>35</v>
      </c>
      <c r="BF141" s="1507" t="s">
        <v>35</v>
      </c>
      <c r="BG141" s="1527" t="s">
        <v>35</v>
      </c>
      <c r="BH141" s="1547" t="s">
        <v>35</v>
      </c>
      <c r="BI141" s="1507" t="s">
        <v>35</v>
      </c>
      <c r="BJ141" s="1507" t="s">
        <v>35</v>
      </c>
      <c r="BK141" s="1507" t="s">
        <v>35</v>
      </c>
      <c r="BL141" s="1527" t="s">
        <v>35</v>
      </c>
      <c r="BM141" s="1547" t="s">
        <v>35</v>
      </c>
      <c r="BN141" s="1507" t="s">
        <v>35</v>
      </c>
      <c r="BO141" s="1507" t="s">
        <v>35</v>
      </c>
      <c r="BP141" s="1507" t="s">
        <v>35</v>
      </c>
      <c r="BQ141" s="1527" t="s">
        <v>35</v>
      </c>
    </row>
    <row r="142" s="130" customFormat="true" ht="15" customHeight="true" x14ac:dyDescent="0.2">
      <c r="A142" s="3067"/>
      <c r="B142" s="300" t="s">
        <v>66</v>
      </c>
      <c r="C142" s="1437" t="s">
        <v>35</v>
      </c>
      <c r="D142" s="1445" t="s">
        <v>35</v>
      </c>
      <c r="E142" s="1445" t="s">
        <v>35</v>
      </c>
      <c r="F142" s="1445" t="s">
        <v>35</v>
      </c>
      <c r="G142" s="1453" t="s">
        <v>35</v>
      </c>
      <c r="H142" s="1461" t="s">
        <v>35</v>
      </c>
      <c r="I142" s="1445" t="s">
        <v>35</v>
      </c>
      <c r="J142" s="1445" t="s">
        <v>35</v>
      </c>
      <c r="K142" s="1445" t="s">
        <v>35</v>
      </c>
      <c r="L142" s="1469" t="s">
        <v>35</v>
      </c>
      <c r="M142" s="1476" t="s">
        <v>35</v>
      </c>
      <c r="N142" s="1445" t="s">
        <v>35</v>
      </c>
      <c r="O142" s="1445" t="s">
        <v>35</v>
      </c>
      <c r="P142" s="1445" t="s">
        <v>35</v>
      </c>
      <c r="Q142" s="1469" t="s">
        <v>35</v>
      </c>
      <c r="R142" s="2527"/>
      <c r="S142" s="2527"/>
      <c r="T142" s="2527"/>
      <c r="U142" s="2527"/>
      <c r="V142" s="2527"/>
      <c r="W142" s="2527"/>
      <c r="X142" s="2527"/>
      <c r="Y142" s="2528"/>
      <c r="Z142" s="2528"/>
      <c r="AA142" s="2528"/>
      <c r="AB142" s="2528"/>
      <c r="AC142" s="2528"/>
      <c r="AD142" s="2528"/>
      <c r="AE142" s="2528"/>
      <c r="AF142" s="2528"/>
      <c r="AG142" s="2528"/>
      <c r="AH142" s="2528"/>
      <c r="AI142" s="2528"/>
      <c r="AJ142" s="2528"/>
      <c r="AK142" s="2528"/>
      <c r="AL142" s="2528"/>
      <c r="AM142" s="2528"/>
      <c r="AN142" s="2528"/>
      <c r="AO142" s="2528"/>
      <c r="AP142" s="2528"/>
      <c r="AQ142" s="2528"/>
      <c r="AR142" s="2528"/>
      <c r="AS142" s="2528"/>
      <c r="AT142" s="2528"/>
      <c r="AU142" s="2528"/>
      <c r="AV142" s="2528"/>
      <c r="AW142" s="2528"/>
      <c r="AX142" s="2528"/>
      <c r="AY142" s="2528"/>
      <c r="AZ142" s="239"/>
      <c r="BA142" s="3104"/>
      <c r="BB142" s="173" t="s">
        <v>66</v>
      </c>
      <c r="BC142" s="1488" t="s">
        <v>35</v>
      </c>
      <c r="BD142" s="1507" t="s">
        <v>35</v>
      </c>
      <c r="BE142" s="1507" t="s">
        <v>35</v>
      </c>
      <c r="BF142" s="1507" t="s">
        <v>35</v>
      </c>
      <c r="BG142" s="1527" t="s">
        <v>35</v>
      </c>
      <c r="BH142" s="1547" t="s">
        <v>35</v>
      </c>
      <c r="BI142" s="1507" t="s">
        <v>35</v>
      </c>
      <c r="BJ142" s="1507" t="s">
        <v>35</v>
      </c>
      <c r="BK142" s="1507" t="s">
        <v>35</v>
      </c>
      <c r="BL142" s="1527" t="s">
        <v>35</v>
      </c>
      <c r="BM142" s="1547" t="s">
        <v>35</v>
      </c>
      <c r="BN142" s="1507" t="s">
        <v>35</v>
      </c>
      <c r="BO142" s="1507" t="s">
        <v>35</v>
      </c>
      <c r="BP142" s="1507" t="s">
        <v>35</v>
      </c>
      <c r="BQ142" s="1527" t="s">
        <v>35</v>
      </c>
    </row>
    <row r="143" s="130" customFormat="true" ht="15" customHeight="true" x14ac:dyDescent="0.2">
      <c r="A143" s="3067"/>
      <c r="B143" s="300" t="s">
        <v>67</v>
      </c>
      <c r="C143" s="1437" t="s">
        <v>35</v>
      </c>
      <c r="D143" s="1445" t="s">
        <v>35</v>
      </c>
      <c r="E143" s="1445" t="s">
        <v>35</v>
      </c>
      <c r="F143" s="1445" t="s">
        <v>35</v>
      </c>
      <c r="G143" s="1453" t="s">
        <v>35</v>
      </c>
      <c r="H143" s="1461" t="s">
        <v>35</v>
      </c>
      <c r="I143" s="1445" t="s">
        <v>35</v>
      </c>
      <c r="J143" s="1445" t="s">
        <v>35</v>
      </c>
      <c r="K143" s="1445" t="s">
        <v>35</v>
      </c>
      <c r="L143" s="1469" t="s">
        <v>35</v>
      </c>
      <c r="M143" s="1476" t="s">
        <v>35</v>
      </c>
      <c r="N143" s="1445" t="s">
        <v>35</v>
      </c>
      <c r="O143" s="1445" t="s">
        <v>35</v>
      </c>
      <c r="P143" s="1445" t="s">
        <v>35</v>
      </c>
      <c r="Q143" s="1469" t="s">
        <v>35</v>
      </c>
      <c r="R143" s="2527"/>
      <c r="S143" s="2527"/>
      <c r="T143" s="2527"/>
      <c r="U143" s="2527"/>
      <c r="V143" s="2527"/>
      <c r="W143" s="2527"/>
      <c r="X143" s="2527"/>
      <c r="Y143" s="2528"/>
      <c r="Z143" s="2528"/>
      <c r="AA143" s="2528"/>
      <c r="AB143" s="2528"/>
      <c r="AC143" s="2528"/>
      <c r="AD143" s="2528"/>
      <c r="AE143" s="2528"/>
      <c r="AF143" s="2528"/>
      <c r="AG143" s="2528"/>
      <c r="AH143" s="2528"/>
      <c r="AI143" s="2528"/>
      <c r="AJ143" s="2528"/>
      <c r="AK143" s="2528"/>
      <c r="AL143" s="2528"/>
      <c r="AM143" s="2528"/>
      <c r="AN143" s="2528"/>
      <c r="AO143" s="2528"/>
      <c r="AP143" s="2528"/>
      <c r="AQ143" s="2528"/>
      <c r="AR143" s="2528"/>
      <c r="AS143" s="2528"/>
      <c r="AT143" s="2528"/>
      <c r="AU143" s="2528"/>
      <c r="AV143" s="2528"/>
      <c r="AW143" s="2528"/>
      <c r="AX143" s="2528"/>
      <c r="AY143" s="2528"/>
      <c r="AZ143" s="239"/>
      <c r="BA143" s="3104"/>
      <c r="BB143" s="173" t="s">
        <v>67</v>
      </c>
      <c r="BC143" s="1488" t="s">
        <v>35</v>
      </c>
      <c r="BD143" s="1507" t="s">
        <v>35</v>
      </c>
      <c r="BE143" s="1507" t="s">
        <v>35</v>
      </c>
      <c r="BF143" s="1507" t="s">
        <v>35</v>
      </c>
      <c r="BG143" s="1527" t="s">
        <v>35</v>
      </c>
      <c r="BH143" s="1547" t="s">
        <v>35</v>
      </c>
      <c r="BI143" s="1507" t="s">
        <v>35</v>
      </c>
      <c r="BJ143" s="1507" t="s">
        <v>35</v>
      </c>
      <c r="BK143" s="1507" t="s">
        <v>35</v>
      </c>
      <c r="BL143" s="1527" t="s">
        <v>35</v>
      </c>
      <c r="BM143" s="1547" t="s">
        <v>35</v>
      </c>
      <c r="BN143" s="1507" t="s">
        <v>35</v>
      </c>
      <c r="BO143" s="1507" t="s">
        <v>35</v>
      </c>
      <c r="BP143" s="1507" t="s">
        <v>35</v>
      </c>
      <c r="BQ143" s="1527" t="s">
        <v>35</v>
      </c>
    </row>
    <row r="144" s="130" customFormat="true" ht="15" customHeight="true" x14ac:dyDescent="0.2">
      <c r="A144" s="3067" t="s">
        <v>108</v>
      </c>
      <c r="B144" s="300" t="s">
        <v>64</v>
      </c>
      <c r="C144" s="1437" t="s">
        <v>35</v>
      </c>
      <c r="D144" s="1445" t="s">
        <v>35</v>
      </c>
      <c r="E144" s="1445" t="s">
        <v>35</v>
      </c>
      <c r="F144" s="1445" t="s">
        <v>35</v>
      </c>
      <c r="G144" s="1453" t="s">
        <v>35</v>
      </c>
      <c r="H144" s="1461" t="s">
        <v>35</v>
      </c>
      <c r="I144" s="1445" t="s">
        <v>35</v>
      </c>
      <c r="J144" s="1445" t="s">
        <v>35</v>
      </c>
      <c r="K144" s="1445" t="s">
        <v>35</v>
      </c>
      <c r="L144" s="1469" t="s">
        <v>35</v>
      </c>
      <c r="M144" s="1476" t="s">
        <v>35</v>
      </c>
      <c r="N144" s="1445" t="s">
        <v>35</v>
      </c>
      <c r="O144" s="1445" t="s">
        <v>35</v>
      </c>
      <c r="P144" s="1445" t="s">
        <v>35</v>
      </c>
      <c r="Q144" s="1469" t="s">
        <v>35</v>
      </c>
      <c r="R144" s="2527"/>
      <c r="S144" s="2527"/>
      <c r="T144" s="2527"/>
      <c r="U144" s="2527"/>
      <c r="V144" s="2527"/>
      <c r="W144" s="2527"/>
      <c r="X144" s="2527"/>
      <c r="Y144" s="2528"/>
      <c r="Z144" s="2528"/>
      <c r="AA144" s="2528"/>
      <c r="AB144" s="2528"/>
      <c r="AC144" s="2528"/>
      <c r="AD144" s="2528"/>
      <c r="AE144" s="2528"/>
      <c r="AF144" s="2528"/>
      <c r="AG144" s="2528"/>
      <c r="AH144" s="2528"/>
      <c r="AI144" s="2528"/>
      <c r="AJ144" s="2528"/>
      <c r="AK144" s="2528"/>
      <c r="AL144" s="2528"/>
      <c r="AM144" s="2528"/>
      <c r="AN144" s="2528"/>
      <c r="AO144" s="2528"/>
      <c r="AP144" s="2528"/>
      <c r="AQ144" s="2528"/>
      <c r="AR144" s="2528"/>
      <c r="AS144" s="2528"/>
      <c r="AT144" s="2528"/>
      <c r="AU144" s="2528"/>
      <c r="AV144" s="2528"/>
      <c r="AW144" s="2528"/>
      <c r="AX144" s="2528"/>
      <c r="AY144" s="2528"/>
      <c r="AZ144" s="239"/>
      <c r="BA144" s="3104" t="s">
        <v>108</v>
      </c>
      <c r="BB144" s="173" t="s">
        <v>64</v>
      </c>
      <c r="BC144" s="1488" t="s">
        <v>35</v>
      </c>
      <c r="BD144" s="1507" t="s">
        <v>35</v>
      </c>
      <c r="BE144" s="1507" t="s">
        <v>35</v>
      </c>
      <c r="BF144" s="1507" t="s">
        <v>35</v>
      </c>
      <c r="BG144" s="1527" t="s">
        <v>35</v>
      </c>
      <c r="BH144" s="1547" t="s">
        <v>35</v>
      </c>
      <c r="BI144" s="1507" t="s">
        <v>35</v>
      </c>
      <c r="BJ144" s="1507" t="s">
        <v>35</v>
      </c>
      <c r="BK144" s="1507" t="s">
        <v>35</v>
      </c>
      <c r="BL144" s="1527" t="s">
        <v>35</v>
      </c>
      <c r="BM144" s="1547" t="s">
        <v>35</v>
      </c>
      <c r="BN144" s="1507" t="s">
        <v>35</v>
      </c>
      <c r="BO144" s="1507" t="s">
        <v>35</v>
      </c>
      <c r="BP144" s="1507" t="s">
        <v>35</v>
      </c>
      <c r="BQ144" s="1527" t="s">
        <v>35</v>
      </c>
    </row>
    <row r="145" s="130" customFormat="true" ht="15" customHeight="true" x14ac:dyDescent="0.2">
      <c r="A145" s="3067"/>
      <c r="B145" s="300" t="s">
        <v>65</v>
      </c>
      <c r="C145" s="1437" t="s">
        <v>35</v>
      </c>
      <c r="D145" s="1445" t="s">
        <v>35</v>
      </c>
      <c r="E145" s="1445" t="s">
        <v>35</v>
      </c>
      <c r="F145" s="1445" t="s">
        <v>35</v>
      </c>
      <c r="G145" s="1453" t="s">
        <v>35</v>
      </c>
      <c r="H145" s="1461" t="s">
        <v>35</v>
      </c>
      <c r="I145" s="1445" t="s">
        <v>35</v>
      </c>
      <c r="J145" s="1445" t="s">
        <v>35</v>
      </c>
      <c r="K145" s="1445" t="s">
        <v>35</v>
      </c>
      <c r="L145" s="1469" t="s">
        <v>35</v>
      </c>
      <c r="M145" s="1476" t="s">
        <v>35</v>
      </c>
      <c r="N145" s="1445" t="s">
        <v>35</v>
      </c>
      <c r="O145" s="1445" t="s">
        <v>35</v>
      </c>
      <c r="P145" s="1445" t="s">
        <v>35</v>
      </c>
      <c r="Q145" s="1469" t="s">
        <v>35</v>
      </c>
      <c r="R145" s="2527"/>
      <c r="S145" s="2527"/>
      <c r="T145" s="2527"/>
      <c r="U145" s="2527"/>
      <c r="V145" s="2527"/>
      <c r="W145" s="2527"/>
      <c r="X145" s="2527"/>
      <c r="Y145" s="2528"/>
      <c r="Z145" s="2528"/>
      <c r="AA145" s="2528"/>
      <c r="AB145" s="2528"/>
      <c r="AC145" s="2528"/>
      <c r="AD145" s="2528"/>
      <c r="AE145" s="2528"/>
      <c r="AF145" s="2528"/>
      <c r="AG145" s="2528"/>
      <c r="AH145" s="2528"/>
      <c r="AI145" s="2528"/>
      <c r="AJ145" s="2528"/>
      <c r="AK145" s="2528"/>
      <c r="AL145" s="2528"/>
      <c r="AM145" s="2528"/>
      <c r="AN145" s="2528"/>
      <c r="AO145" s="2528"/>
      <c r="AP145" s="2528"/>
      <c r="AQ145" s="2528"/>
      <c r="AR145" s="2528"/>
      <c r="AS145" s="2528"/>
      <c r="AT145" s="2528"/>
      <c r="AU145" s="2528"/>
      <c r="AV145" s="2528"/>
      <c r="AW145" s="2528"/>
      <c r="AX145" s="2528"/>
      <c r="AY145" s="2528"/>
      <c r="AZ145" s="239"/>
      <c r="BA145" s="3104"/>
      <c r="BB145" s="173" t="s">
        <v>65</v>
      </c>
      <c r="BC145" s="1488" t="s">
        <v>35</v>
      </c>
      <c r="BD145" s="1507" t="s">
        <v>35</v>
      </c>
      <c r="BE145" s="1507" t="s">
        <v>35</v>
      </c>
      <c r="BF145" s="1507" t="s">
        <v>35</v>
      </c>
      <c r="BG145" s="1527" t="s">
        <v>35</v>
      </c>
      <c r="BH145" s="1547" t="s">
        <v>35</v>
      </c>
      <c r="BI145" s="1507" t="s">
        <v>35</v>
      </c>
      <c r="BJ145" s="1507" t="s">
        <v>35</v>
      </c>
      <c r="BK145" s="1507" t="s">
        <v>35</v>
      </c>
      <c r="BL145" s="1527" t="s">
        <v>35</v>
      </c>
      <c r="BM145" s="1547" t="s">
        <v>35</v>
      </c>
      <c r="BN145" s="1507" t="s">
        <v>35</v>
      </c>
      <c r="BO145" s="1507" t="s">
        <v>35</v>
      </c>
      <c r="BP145" s="1507" t="s">
        <v>35</v>
      </c>
      <c r="BQ145" s="1527" t="s">
        <v>35</v>
      </c>
    </row>
    <row r="146" s="130" customFormat="true" ht="15" customHeight="true" x14ac:dyDescent="0.2">
      <c r="A146" s="3067"/>
      <c r="B146" s="300" t="s">
        <v>66</v>
      </c>
      <c r="C146" s="1437" t="s">
        <v>35</v>
      </c>
      <c r="D146" s="1445" t="s">
        <v>35</v>
      </c>
      <c r="E146" s="1445" t="s">
        <v>35</v>
      </c>
      <c r="F146" s="1445" t="s">
        <v>35</v>
      </c>
      <c r="G146" s="1453" t="s">
        <v>35</v>
      </c>
      <c r="H146" s="1461" t="s">
        <v>35</v>
      </c>
      <c r="I146" s="1445" t="s">
        <v>35</v>
      </c>
      <c r="J146" s="1445" t="s">
        <v>35</v>
      </c>
      <c r="K146" s="1445" t="s">
        <v>35</v>
      </c>
      <c r="L146" s="1469" t="s">
        <v>35</v>
      </c>
      <c r="M146" s="1476" t="s">
        <v>35</v>
      </c>
      <c r="N146" s="1445" t="s">
        <v>35</v>
      </c>
      <c r="O146" s="1445" t="s">
        <v>35</v>
      </c>
      <c r="P146" s="1445" t="s">
        <v>35</v>
      </c>
      <c r="Q146" s="1469" t="s">
        <v>35</v>
      </c>
      <c r="R146" s="2527"/>
      <c r="S146" s="2527"/>
      <c r="T146" s="2527"/>
      <c r="U146" s="2527"/>
      <c r="V146" s="2527"/>
      <c r="W146" s="2527"/>
      <c r="X146" s="2527"/>
      <c r="Y146" s="2528"/>
      <c r="Z146" s="2528"/>
      <c r="AA146" s="2528"/>
      <c r="AB146" s="2528"/>
      <c r="AC146" s="2528"/>
      <c r="AD146" s="2528"/>
      <c r="AE146" s="2528"/>
      <c r="AF146" s="2528"/>
      <c r="AG146" s="2528"/>
      <c r="AH146" s="2528"/>
      <c r="AI146" s="2528"/>
      <c r="AJ146" s="2528"/>
      <c r="AK146" s="2528"/>
      <c r="AL146" s="2528"/>
      <c r="AM146" s="2528"/>
      <c r="AN146" s="2528"/>
      <c r="AO146" s="2528"/>
      <c r="AP146" s="2528"/>
      <c r="AQ146" s="2528"/>
      <c r="AR146" s="2528"/>
      <c r="AS146" s="2528"/>
      <c r="AT146" s="2528"/>
      <c r="AU146" s="2528"/>
      <c r="AV146" s="2528"/>
      <c r="AW146" s="2528"/>
      <c r="AX146" s="2528"/>
      <c r="AY146" s="2528"/>
      <c r="AZ146" s="239"/>
      <c r="BA146" s="3104"/>
      <c r="BB146" s="173" t="s">
        <v>66</v>
      </c>
      <c r="BC146" s="1488" t="s">
        <v>35</v>
      </c>
      <c r="BD146" s="1507" t="s">
        <v>35</v>
      </c>
      <c r="BE146" s="1507" t="s">
        <v>35</v>
      </c>
      <c r="BF146" s="1507" t="s">
        <v>35</v>
      </c>
      <c r="BG146" s="1527" t="s">
        <v>35</v>
      </c>
      <c r="BH146" s="1547" t="s">
        <v>35</v>
      </c>
      <c r="BI146" s="1507" t="s">
        <v>35</v>
      </c>
      <c r="BJ146" s="1507" t="s">
        <v>35</v>
      </c>
      <c r="BK146" s="1507" t="s">
        <v>35</v>
      </c>
      <c r="BL146" s="1527" t="s">
        <v>35</v>
      </c>
      <c r="BM146" s="1547" t="s">
        <v>35</v>
      </c>
      <c r="BN146" s="1507" t="s">
        <v>35</v>
      </c>
      <c r="BO146" s="1507" t="s">
        <v>35</v>
      </c>
      <c r="BP146" s="1507" t="s">
        <v>35</v>
      </c>
      <c r="BQ146" s="1527" t="s">
        <v>35</v>
      </c>
    </row>
    <row r="147" s="130" customFormat="true" ht="15" customHeight="true" x14ac:dyDescent="0.2">
      <c r="A147" s="3067"/>
      <c r="B147" s="300" t="s">
        <v>67</v>
      </c>
      <c r="C147" s="1437" t="s">
        <v>35</v>
      </c>
      <c r="D147" s="1445" t="s">
        <v>35</v>
      </c>
      <c r="E147" s="1445" t="s">
        <v>35</v>
      </c>
      <c r="F147" s="1445" t="s">
        <v>35</v>
      </c>
      <c r="G147" s="1453" t="s">
        <v>35</v>
      </c>
      <c r="H147" s="1461" t="s">
        <v>35</v>
      </c>
      <c r="I147" s="1445" t="s">
        <v>35</v>
      </c>
      <c r="J147" s="1445" t="s">
        <v>35</v>
      </c>
      <c r="K147" s="1445" t="s">
        <v>35</v>
      </c>
      <c r="L147" s="1469" t="s">
        <v>35</v>
      </c>
      <c r="M147" s="1476" t="s">
        <v>35</v>
      </c>
      <c r="N147" s="1445" t="s">
        <v>35</v>
      </c>
      <c r="O147" s="1445" t="s">
        <v>35</v>
      </c>
      <c r="P147" s="1445" t="s">
        <v>35</v>
      </c>
      <c r="Q147" s="1469" t="s">
        <v>35</v>
      </c>
      <c r="R147" s="2527"/>
      <c r="S147" s="2527"/>
      <c r="T147" s="2527"/>
      <c r="U147" s="2527"/>
      <c r="V147" s="2527"/>
      <c r="W147" s="2527"/>
      <c r="X147" s="2527"/>
      <c r="Y147" s="2528"/>
      <c r="Z147" s="2528"/>
      <c r="AA147" s="2528"/>
      <c r="AB147" s="2528"/>
      <c r="AC147" s="2528"/>
      <c r="AD147" s="2528"/>
      <c r="AE147" s="2528"/>
      <c r="AF147" s="2528"/>
      <c r="AG147" s="2528"/>
      <c r="AH147" s="2528"/>
      <c r="AI147" s="2528"/>
      <c r="AJ147" s="2528"/>
      <c r="AK147" s="2528"/>
      <c r="AL147" s="2528"/>
      <c r="AM147" s="2528"/>
      <c r="AN147" s="2528"/>
      <c r="AO147" s="2528"/>
      <c r="AP147" s="2528"/>
      <c r="AQ147" s="2528"/>
      <c r="AR147" s="2528"/>
      <c r="AS147" s="2528"/>
      <c r="AT147" s="2528"/>
      <c r="AU147" s="2528"/>
      <c r="AV147" s="2528"/>
      <c r="AW147" s="2528"/>
      <c r="AX147" s="2528"/>
      <c r="AY147" s="2528"/>
      <c r="AZ147" s="239"/>
      <c r="BA147" s="3104"/>
      <c r="BB147" s="173" t="s">
        <v>67</v>
      </c>
      <c r="BC147" s="1488" t="s">
        <v>35</v>
      </c>
      <c r="BD147" s="1507" t="s">
        <v>35</v>
      </c>
      <c r="BE147" s="1507" t="s">
        <v>35</v>
      </c>
      <c r="BF147" s="1507" t="s">
        <v>35</v>
      </c>
      <c r="BG147" s="1527" t="s">
        <v>35</v>
      </c>
      <c r="BH147" s="1547" t="s">
        <v>35</v>
      </c>
      <c r="BI147" s="1507" t="s">
        <v>35</v>
      </c>
      <c r="BJ147" s="1507" t="s">
        <v>35</v>
      </c>
      <c r="BK147" s="1507" t="s">
        <v>35</v>
      </c>
      <c r="BL147" s="1527" t="s">
        <v>35</v>
      </c>
      <c r="BM147" s="1547" t="s">
        <v>35</v>
      </c>
      <c r="BN147" s="1507" t="s">
        <v>35</v>
      </c>
      <c r="BO147" s="1507" t="s">
        <v>35</v>
      </c>
      <c r="BP147" s="1507" t="s">
        <v>35</v>
      </c>
      <c r="BQ147" s="1527" t="s">
        <v>35</v>
      </c>
    </row>
    <row r="148" s="130" customFormat="true" ht="15" customHeight="true" x14ac:dyDescent="0.2">
      <c r="A148" s="3067" t="s">
        <v>109</v>
      </c>
      <c r="B148" s="300" t="s">
        <v>49</v>
      </c>
      <c r="C148" s="1149">
        <v>22.231184648787249</v>
      </c>
      <c r="D148" s="1150">
        <v>38.023387981983497</v>
      </c>
      <c r="E148" s="1150">
        <v>27.962145458888976</v>
      </c>
      <c r="F148" s="1150">
        <v>24.285862237051834</v>
      </c>
      <c r="G148" s="1198">
        <v>16.262581493174743</v>
      </c>
      <c r="H148" s="1189">
        <v>36.554806311902468</v>
      </c>
      <c r="I148" s="1150">
        <v>33.183747217759425</v>
      </c>
      <c r="J148" s="1150">
        <v>28.022834336164255</v>
      </c>
      <c r="K148" s="1150">
        <v>23.375073900605035</v>
      </c>
      <c r="L148" s="1165">
        <v>15.920894714126236</v>
      </c>
      <c r="M148" s="1176">
        <v>6.1011847248425246</v>
      </c>
      <c r="N148" s="1150">
        <v>11.44126984393009</v>
      </c>
      <c r="O148" s="1150">
        <v>1.7295403594905678</v>
      </c>
      <c r="P148" s="1150">
        <v>10.947821656037316</v>
      </c>
      <c r="Q148" s="1165">
        <v>23.430696401298949</v>
      </c>
      <c r="R148" s="2529"/>
      <c r="S148" s="2529"/>
      <c r="T148" s="2529"/>
      <c r="U148" s="2529"/>
      <c r="V148" s="2529"/>
      <c r="W148" s="2529"/>
      <c r="X148" s="2529"/>
      <c r="Y148" s="2530"/>
      <c r="Z148" s="2530"/>
      <c r="AA148" s="2530"/>
      <c r="AB148" s="2530"/>
      <c r="AC148" s="2530"/>
      <c r="AD148" s="2530"/>
      <c r="AE148" s="2530"/>
      <c r="AF148" s="2530"/>
      <c r="AG148" s="2530"/>
      <c r="AH148" s="2530"/>
      <c r="AI148" s="2530"/>
      <c r="AJ148" s="2530"/>
      <c r="AK148" s="2530"/>
      <c r="AL148" s="2530"/>
      <c r="AM148" s="2530"/>
      <c r="AN148" s="2530"/>
      <c r="AO148" s="2530"/>
      <c r="AP148" s="2530"/>
      <c r="AQ148" s="2530"/>
      <c r="AR148" s="2530"/>
      <c r="AS148" s="2530"/>
      <c r="AT148" s="2530"/>
      <c r="AU148" s="2530"/>
      <c r="AV148" s="2530"/>
      <c r="AW148" s="2530"/>
      <c r="AX148" s="2530"/>
      <c r="AY148" s="2530"/>
      <c r="AZ148" s="239"/>
      <c r="BA148" s="3104" t="s">
        <v>109</v>
      </c>
      <c r="BB148" s="173" t="s">
        <v>49</v>
      </c>
      <c r="BC148" s="1488" t="s">
        <v>35</v>
      </c>
      <c r="BD148" s="1507" t="s">
        <v>35</v>
      </c>
      <c r="BE148" s="1507" t="s">
        <v>35</v>
      </c>
      <c r="BF148" s="1507" t="s">
        <v>35</v>
      </c>
      <c r="BG148" s="1527" t="s">
        <v>35</v>
      </c>
      <c r="BH148" s="1547" t="s">
        <v>35</v>
      </c>
      <c r="BI148" s="1507" t="s">
        <v>35</v>
      </c>
      <c r="BJ148" s="1507" t="s">
        <v>35</v>
      </c>
      <c r="BK148" s="1507" t="s">
        <v>35</v>
      </c>
      <c r="BL148" s="1527" t="s">
        <v>35</v>
      </c>
      <c r="BM148" s="1547" t="s">
        <v>35</v>
      </c>
      <c r="BN148" s="1507" t="s">
        <v>35</v>
      </c>
      <c r="BO148" s="1507" t="s">
        <v>35</v>
      </c>
      <c r="BP148" s="1507" t="s">
        <v>35</v>
      </c>
      <c r="BQ148" s="1527" t="s">
        <v>35</v>
      </c>
    </row>
    <row r="149" s="130" customFormat="true" ht="15" customHeight="true" x14ac:dyDescent="0.2">
      <c r="A149" s="3067"/>
      <c r="B149" s="300" t="s">
        <v>48</v>
      </c>
      <c r="C149" s="1149">
        <v>39.181030460009339</v>
      </c>
      <c r="D149" s="1150">
        <v>35.612670735732806</v>
      </c>
      <c r="E149" s="1150">
        <v>27.398743287455662</v>
      </c>
      <c r="F149" s="1150">
        <v>17.811352579933217</v>
      </c>
      <c r="G149" s="1198">
        <v>34.349392751374609</v>
      </c>
      <c r="H149" s="1189">
        <v>45.048791067868308</v>
      </c>
      <c r="I149" s="1150">
        <v>32.974578162347818</v>
      </c>
      <c r="J149" s="1150">
        <v>25.221916300747939</v>
      </c>
      <c r="K149" s="1150">
        <v>17.238231136883801</v>
      </c>
      <c r="L149" s="1165">
        <v>36.136712156139346</v>
      </c>
      <c r="M149" s="1176">
        <v>43.270240860078488</v>
      </c>
      <c r="N149" s="1150">
        <v>27.877282957456533</v>
      </c>
      <c r="O149" s="1150">
        <v>9.7354489625312866</v>
      </c>
      <c r="P149" s="1150">
        <v>8.3401280901457184</v>
      </c>
      <c r="Q149" s="1165">
        <v>44.647836509869585</v>
      </c>
      <c r="R149" s="2529"/>
      <c r="S149" s="2529"/>
      <c r="T149" s="2529"/>
      <c r="U149" s="2529"/>
      <c r="V149" s="2529"/>
      <c r="W149" s="2529"/>
      <c r="X149" s="2529"/>
      <c r="Y149" s="2530"/>
      <c r="Z149" s="2530"/>
      <c r="AA149" s="2530"/>
      <c r="AB149" s="2530"/>
      <c r="AC149" s="2530"/>
      <c r="AD149" s="2530"/>
      <c r="AE149" s="2530"/>
      <c r="AF149" s="2530"/>
      <c r="AG149" s="2530"/>
      <c r="AH149" s="2530"/>
      <c r="AI149" s="2530"/>
      <c r="AJ149" s="2530"/>
      <c r="AK149" s="2530"/>
      <c r="AL149" s="2530"/>
      <c r="AM149" s="2530"/>
      <c r="AN149" s="2530"/>
      <c r="AO149" s="2530"/>
      <c r="AP149" s="2530"/>
      <c r="AQ149" s="2530"/>
      <c r="AR149" s="2530"/>
      <c r="AS149" s="2530"/>
      <c r="AT149" s="2530"/>
      <c r="AU149" s="2530"/>
      <c r="AV149" s="2530"/>
      <c r="AW149" s="2530"/>
      <c r="AX149" s="2530"/>
      <c r="AY149" s="2530"/>
      <c r="AZ149" s="239"/>
      <c r="BA149" s="3104"/>
      <c r="BB149" s="173" t="s">
        <v>48</v>
      </c>
      <c r="BC149" s="1488" t="s">
        <v>35</v>
      </c>
      <c r="BD149" s="1507" t="s">
        <v>35</v>
      </c>
      <c r="BE149" s="1507" t="s">
        <v>35</v>
      </c>
      <c r="BF149" s="1507" t="s">
        <v>35</v>
      </c>
      <c r="BG149" s="1527" t="s">
        <v>35</v>
      </c>
      <c r="BH149" s="1547" t="s">
        <v>35</v>
      </c>
      <c r="BI149" s="1507" t="s">
        <v>35</v>
      </c>
      <c r="BJ149" s="1507" t="s">
        <v>35</v>
      </c>
      <c r="BK149" s="1507" t="s">
        <v>35</v>
      </c>
      <c r="BL149" s="1527" t="s">
        <v>35</v>
      </c>
      <c r="BM149" s="1547" t="s">
        <v>35</v>
      </c>
      <c r="BN149" s="1507" t="s">
        <v>35</v>
      </c>
      <c r="BO149" s="1507" t="s">
        <v>35</v>
      </c>
      <c r="BP149" s="1507" t="s">
        <v>35</v>
      </c>
      <c r="BQ149" s="1527" t="s">
        <v>35</v>
      </c>
    </row>
    <row r="150" s="130" customFormat="true" ht="15" customHeight="true" x14ac:dyDescent="0.2">
      <c r="A150" s="3067"/>
      <c r="B150" s="300" t="s">
        <v>111</v>
      </c>
      <c r="C150" s="1149">
        <v>38.587784891203405</v>
      </c>
      <c r="D150" s="1150">
        <v>26.363941282283697</v>
      </c>
      <c r="E150" s="1150">
        <v>44.639111253655358</v>
      </c>
      <c r="F150" s="1150">
        <v>57.902785183014949</v>
      </c>
      <c r="G150" s="1198">
        <v>49.388025755450649</v>
      </c>
      <c r="H150" s="1189">
        <v>18.396402620229228</v>
      </c>
      <c r="I150" s="1150">
        <v>33.841674619892764</v>
      </c>
      <c r="J150" s="1150">
        <v>46.755249363087806</v>
      </c>
      <c r="K150" s="1150">
        <v>59.386694962511164</v>
      </c>
      <c r="L150" s="1165">
        <v>47.94239312973442</v>
      </c>
      <c r="M150" s="1176">
        <v>50.628574415078987</v>
      </c>
      <c r="N150" s="1150">
        <v>60.68144719861337</v>
      </c>
      <c r="O150" s="1150">
        <v>88.53501067797815</v>
      </c>
      <c r="P150" s="1150">
        <v>80.712050253816969</v>
      </c>
      <c r="Q150" s="1165">
        <v>31.921467088831466</v>
      </c>
      <c r="R150" s="2529"/>
      <c r="S150" s="2529"/>
      <c r="T150" s="2529"/>
      <c r="U150" s="2529"/>
      <c r="V150" s="2529"/>
      <c r="W150" s="2529"/>
      <c r="X150" s="2529"/>
      <c r="Y150" s="2530"/>
      <c r="Z150" s="2530"/>
      <c r="AA150" s="2530"/>
      <c r="AB150" s="2530"/>
      <c r="AC150" s="2530"/>
      <c r="AD150" s="2530"/>
      <c r="AE150" s="2530"/>
      <c r="AF150" s="2530"/>
      <c r="AG150" s="2530"/>
      <c r="AH150" s="2530"/>
      <c r="AI150" s="2530"/>
      <c r="AJ150" s="2530"/>
      <c r="AK150" s="2530"/>
      <c r="AL150" s="2530"/>
      <c r="AM150" s="2530"/>
      <c r="AN150" s="2530"/>
      <c r="AO150" s="2530"/>
      <c r="AP150" s="2530"/>
      <c r="AQ150" s="2530"/>
      <c r="AR150" s="2530"/>
      <c r="AS150" s="2530"/>
      <c r="AT150" s="2530"/>
      <c r="AU150" s="2530"/>
      <c r="AV150" s="2530"/>
      <c r="AW150" s="2530"/>
      <c r="AX150" s="2530"/>
      <c r="AY150" s="2530"/>
      <c r="AZ150" s="239"/>
      <c r="BA150" s="3104"/>
      <c r="BB150" s="173" t="s">
        <v>111</v>
      </c>
      <c r="BC150" s="1488" t="s">
        <v>35</v>
      </c>
      <c r="BD150" s="1507" t="s">
        <v>35</v>
      </c>
      <c r="BE150" s="1507" t="s">
        <v>35</v>
      </c>
      <c r="BF150" s="1507" t="s">
        <v>35</v>
      </c>
      <c r="BG150" s="1527" t="s">
        <v>35</v>
      </c>
      <c r="BH150" s="1547" t="s">
        <v>35</v>
      </c>
      <c r="BI150" s="1507" t="s">
        <v>35</v>
      </c>
      <c r="BJ150" s="1507" t="s">
        <v>35</v>
      </c>
      <c r="BK150" s="1507" t="s">
        <v>35</v>
      </c>
      <c r="BL150" s="1527" t="s">
        <v>35</v>
      </c>
      <c r="BM150" s="1547" t="s">
        <v>35</v>
      </c>
      <c r="BN150" s="1507" t="s">
        <v>35</v>
      </c>
      <c r="BO150" s="1507" t="s">
        <v>35</v>
      </c>
      <c r="BP150" s="1507" t="s">
        <v>35</v>
      </c>
      <c r="BQ150" s="1527" t="s">
        <v>35</v>
      </c>
    </row>
    <row r="151" s="130" customFormat="true" ht="15" customHeight="true" x14ac:dyDescent="0.2">
      <c r="A151" s="3067" t="s">
        <v>110</v>
      </c>
      <c r="B151" s="300" t="s">
        <v>49</v>
      </c>
      <c r="C151" s="1149">
        <v>64.908253260491932</v>
      </c>
      <c r="D151" s="1150">
        <v>50.751447714200673</v>
      </c>
      <c r="E151" s="1150">
        <v>49.642328688645435</v>
      </c>
      <c r="F151" s="1150">
        <v>43.901930025178956</v>
      </c>
      <c r="G151" s="1198">
        <v>70.410050012618569</v>
      </c>
      <c r="H151" s="1189">
        <v>57.076233598954239</v>
      </c>
      <c r="I151" s="1150">
        <v>52.668469041164123</v>
      </c>
      <c r="J151" s="1150">
        <v>47.872392578635484</v>
      </c>
      <c r="K151" s="1150">
        <v>45.098815010087144</v>
      </c>
      <c r="L151" s="1165">
        <v>71.958056730704143</v>
      </c>
      <c r="M151" s="1176">
        <v>92.495158322399405</v>
      </c>
      <c r="N151" s="1150">
        <v>66.790588187019267</v>
      </c>
      <c r="O151" s="1150">
        <v>96.566491084312986</v>
      </c>
      <c r="P151" s="1150">
        <v>32.922278505955141</v>
      </c>
      <c r="Q151" s="1165">
        <v>57.060517875759821</v>
      </c>
      <c r="R151" s="2529"/>
      <c r="S151" s="2529"/>
      <c r="T151" s="2529"/>
      <c r="U151" s="2529"/>
      <c r="V151" s="2529"/>
      <c r="W151" s="2529"/>
      <c r="X151" s="2529"/>
      <c r="Y151" s="2530"/>
      <c r="Z151" s="2530"/>
      <c r="AA151" s="2530"/>
      <c r="AB151" s="2530"/>
      <c r="AC151" s="2530"/>
      <c r="AD151" s="2530"/>
      <c r="AE151" s="2530"/>
      <c r="AF151" s="2530"/>
      <c r="AG151" s="2530"/>
      <c r="AH151" s="2530"/>
      <c r="AI151" s="2530"/>
      <c r="AJ151" s="2530"/>
      <c r="AK151" s="2530"/>
      <c r="AL151" s="2530"/>
      <c r="AM151" s="2530"/>
      <c r="AN151" s="2530"/>
      <c r="AO151" s="2530"/>
      <c r="AP151" s="2530"/>
      <c r="AQ151" s="2530"/>
      <c r="AR151" s="2530"/>
      <c r="AS151" s="2530"/>
      <c r="AT151" s="2530"/>
      <c r="AU151" s="2530"/>
      <c r="AV151" s="2530"/>
      <c r="AW151" s="2530"/>
      <c r="AX151" s="2530"/>
      <c r="AY151" s="2530"/>
      <c r="AZ151" s="239"/>
      <c r="BA151" s="3104" t="s">
        <v>110</v>
      </c>
      <c r="BB151" s="173" t="s">
        <v>49</v>
      </c>
      <c r="BC151" s="1488" t="s">
        <v>35</v>
      </c>
      <c r="BD151" s="1507" t="s">
        <v>35</v>
      </c>
      <c r="BE151" s="1507" t="s">
        <v>35</v>
      </c>
      <c r="BF151" s="1507" t="s">
        <v>35</v>
      </c>
      <c r="BG151" s="1527" t="s">
        <v>35</v>
      </c>
      <c r="BH151" s="1547" t="s">
        <v>35</v>
      </c>
      <c r="BI151" s="1507" t="s">
        <v>35</v>
      </c>
      <c r="BJ151" s="1507" t="s">
        <v>35</v>
      </c>
      <c r="BK151" s="1507" t="s">
        <v>35</v>
      </c>
      <c r="BL151" s="1527" t="s">
        <v>35</v>
      </c>
      <c r="BM151" s="1547" t="s">
        <v>35</v>
      </c>
      <c r="BN151" s="1507" t="s">
        <v>35</v>
      </c>
      <c r="BO151" s="1507" t="s">
        <v>35</v>
      </c>
      <c r="BP151" s="1507" t="s">
        <v>35</v>
      </c>
      <c r="BQ151" s="1527" t="s">
        <v>35</v>
      </c>
    </row>
    <row r="152" s="130" customFormat="true" ht="15" customHeight="true" x14ac:dyDescent="0.2">
      <c r="A152" s="3105"/>
      <c r="B152" s="301" t="s">
        <v>48</v>
      </c>
      <c r="C152" s="1152">
        <v>35.091746739508068</v>
      </c>
      <c r="D152" s="1153">
        <v>49.248552285799327</v>
      </c>
      <c r="E152" s="1153">
        <v>50.357671311354565</v>
      </c>
      <c r="F152" s="1153">
        <v>56.098069974821044</v>
      </c>
      <c r="G152" s="1199">
        <v>29.589949987381441</v>
      </c>
      <c r="H152" s="1190">
        <v>42.923766401045761</v>
      </c>
      <c r="I152" s="1153">
        <v>47.33153095883587</v>
      </c>
      <c r="J152" s="1153">
        <v>52.127607421364516</v>
      </c>
      <c r="K152" s="1153">
        <v>54.901184989912856</v>
      </c>
      <c r="L152" s="1166">
        <v>28.041943269295857</v>
      </c>
      <c r="M152" s="1177">
        <v>7.5048416776005906</v>
      </c>
      <c r="N152" s="1153">
        <v>33.209411812980726</v>
      </c>
      <c r="O152" s="1153">
        <v>3.43350891568701</v>
      </c>
      <c r="P152" s="1153">
        <v>67.077721494044852</v>
      </c>
      <c r="Q152" s="1166">
        <v>42.939482124240186</v>
      </c>
      <c r="R152" s="2531"/>
      <c r="S152" s="2531"/>
      <c r="T152" s="2531"/>
      <c r="U152" s="2531"/>
      <c r="V152" s="2531"/>
      <c r="W152" s="2531"/>
      <c r="X152" s="2531"/>
      <c r="Y152" s="2532"/>
      <c r="Z152" s="2532"/>
      <c r="AA152" s="2532"/>
      <c r="AB152" s="2532"/>
      <c r="AC152" s="2532"/>
      <c r="AD152" s="2532"/>
      <c r="AE152" s="2532"/>
      <c r="AF152" s="2532"/>
      <c r="AG152" s="2532"/>
      <c r="AH152" s="2532"/>
      <c r="AI152" s="2532"/>
      <c r="AJ152" s="2532"/>
      <c r="AK152" s="2532"/>
      <c r="AL152" s="2532"/>
      <c r="AM152" s="2532"/>
      <c r="AN152" s="2532"/>
      <c r="AO152" s="2532"/>
      <c r="AP152" s="2532"/>
      <c r="AQ152" s="2532"/>
      <c r="AR152" s="2532"/>
      <c r="AS152" s="2532"/>
      <c r="AT152" s="2532"/>
      <c r="AU152" s="2532"/>
      <c r="AV152" s="2532"/>
      <c r="AW152" s="2532"/>
      <c r="AX152" s="2532"/>
      <c r="AY152" s="2532"/>
      <c r="AZ152" s="239"/>
      <c r="BA152" s="3106"/>
      <c r="BB152" s="265" t="s">
        <v>48</v>
      </c>
      <c r="BC152" s="1489" t="s">
        <v>35</v>
      </c>
      <c r="BD152" s="1508" t="s">
        <v>35</v>
      </c>
      <c r="BE152" s="1508" t="s">
        <v>35</v>
      </c>
      <c r="BF152" s="1508" t="s">
        <v>35</v>
      </c>
      <c r="BG152" s="1528" t="s">
        <v>35</v>
      </c>
      <c r="BH152" s="1548" t="s">
        <v>35</v>
      </c>
      <c r="BI152" s="1508" t="s">
        <v>35</v>
      </c>
      <c r="BJ152" s="1508" t="s">
        <v>35</v>
      </c>
      <c r="BK152" s="1508" t="s">
        <v>35</v>
      </c>
      <c r="BL152" s="1528" t="s">
        <v>35</v>
      </c>
      <c r="BM152" s="1548" t="s">
        <v>35</v>
      </c>
      <c r="BN152" s="1508" t="s">
        <v>35</v>
      </c>
      <c r="BO152" s="1508" t="s">
        <v>35</v>
      </c>
      <c r="BP152" s="1508" t="s">
        <v>35</v>
      </c>
      <c r="BQ152" s="1528" t="s">
        <v>35</v>
      </c>
    </row>
    <row r="153" s="135" customFormat="true" ht="15" customHeight="true" x14ac:dyDescent="0.2">
      <c r="A153" s="3052" t="s">
        <v>167</v>
      </c>
      <c r="B153" s="1415" t="s">
        <v>168</v>
      </c>
      <c r="C153" s="1352">
        <v>1.6034673972035169</v>
      </c>
      <c r="D153" s="1353">
        <v>1.1017397652548659</v>
      </c>
      <c r="E153" s="1353">
        <v>0.60806650664037587</v>
      </c>
      <c r="F153" s="1353">
        <v>8.1520496415329546</v>
      </c>
      <c r="G153" s="1354">
        <v>25.087730904569028</v>
      </c>
      <c r="H153" s="1355">
        <v>1.5881688923349873</v>
      </c>
      <c r="I153" s="1353">
        <v>1.1269738002266676</v>
      </c>
      <c r="J153" s="1353">
        <v>2.0407458778037944</v>
      </c>
      <c r="K153" s="1353">
        <v>8.3011439414966279</v>
      </c>
      <c r="L153" s="1356">
        <v>26.672864824691235</v>
      </c>
      <c r="M153" s="1357">
        <v>0.22113128608960583</v>
      </c>
      <c r="N153" s="1353">
        <v>0</v>
      </c>
      <c r="O153" s="1353">
        <v>0</v>
      </c>
      <c r="P153" s="1353">
        <v>0</v>
      </c>
      <c r="Q153" s="2747">
        <v>0</v>
      </c>
      <c r="R153" s="450"/>
      <c r="S153" s="450"/>
      <c r="T153" s="450"/>
      <c r="U153" s="450"/>
      <c r="V153" s="450"/>
      <c r="W153" s="450"/>
      <c r="X153" s="450"/>
      <c r="Y153" s="450"/>
      <c r="Z153" s="450"/>
      <c r="AA153" s="450"/>
      <c r="AB153" s="450"/>
      <c r="AC153" s="450"/>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BA153" s="3017" t="s">
        <v>167</v>
      </c>
      <c r="BB153" s="1432" t="s">
        <v>168</v>
      </c>
      <c r="BC153" s="511">
        <v>804.31747627258301</v>
      </c>
      <c r="BD153" s="443">
        <v>597.190673828125</v>
      </c>
      <c r="BE153" s="443">
        <v>266.10090637207031</v>
      </c>
      <c r="BF153" s="443">
        <v>2755.8304214477539</v>
      </c>
      <c r="BG153" s="512">
        <v>9345.3711891174316</v>
      </c>
      <c r="BH153" s="523">
        <v>870.61646842956543</v>
      </c>
      <c r="BI153" s="443">
        <v>517.55690002441406</v>
      </c>
      <c r="BJ153" s="443">
        <v>758.59719848632813</v>
      </c>
      <c r="BK153" s="443">
        <v>2438.1474075317383</v>
      </c>
      <c r="BL153" s="512">
        <v>9170.5579109191895</v>
      </c>
      <c r="BM153" s="523">
        <v>13.334781646728516</v>
      </c>
      <c r="BN153" s="443">
        <v>0</v>
      </c>
      <c r="BO153" s="443">
        <v>0</v>
      </c>
      <c r="BP153" s="443">
        <v>0</v>
      </c>
      <c r="BQ153" s="512">
        <v>0</v>
      </c>
    </row>
    <row r="154" s="135" customFormat="true" ht="15" customHeight="true" x14ac:dyDescent="0.2">
      <c r="A154" s="3052"/>
      <c r="B154" s="1415" t="s">
        <v>169</v>
      </c>
      <c r="C154" s="1352">
        <v>0.51419277542723441</v>
      </c>
      <c r="D154" s="1353">
        <v>1.9307760566178636</v>
      </c>
      <c r="E154" s="1353">
        <v>3.2600158658658751</v>
      </c>
      <c r="F154" s="1353">
        <v>12.021275946255514</v>
      </c>
      <c r="G154" s="1354">
        <v>15.266857465920902</v>
      </c>
      <c r="H154" s="1355">
        <v>0.91946882005425801</v>
      </c>
      <c r="I154" s="1353">
        <v>3.4995836130558344</v>
      </c>
      <c r="J154" s="1353">
        <v>2.7957648620234345</v>
      </c>
      <c r="K154" s="1353">
        <v>14.612747224227709</v>
      </c>
      <c r="L154" s="1356">
        <v>14.657784654924491</v>
      </c>
      <c r="M154" s="1357">
        <v>0</v>
      </c>
      <c r="N154" s="1353">
        <v>0</v>
      </c>
      <c r="O154" s="1353">
        <v>0</v>
      </c>
      <c r="P154" s="1353">
        <v>0</v>
      </c>
      <c r="Q154" s="2747">
        <v>0</v>
      </c>
      <c r="R154" s="450"/>
      <c r="S154" s="450"/>
      <c r="T154" s="450"/>
      <c r="U154" s="450"/>
      <c r="V154" s="450"/>
      <c r="W154" s="450"/>
      <c r="X154" s="450"/>
      <c r="Y154" s="450"/>
      <c r="Z154" s="450"/>
      <c r="AA154" s="450"/>
      <c r="AB154" s="450"/>
      <c r="AC154" s="450"/>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BA154" s="3017"/>
      <c r="BB154" s="1432" t="s">
        <v>169</v>
      </c>
      <c r="BC154" s="513">
        <v>257.92494201660156</v>
      </c>
      <c r="BD154" s="445">
        <v>1046.5642528533936</v>
      </c>
      <c r="BE154" s="445">
        <v>1426.6419334411621</v>
      </c>
      <c r="BF154" s="445">
        <v>4063.8366317749023</v>
      </c>
      <c r="BG154" s="514">
        <v>5687.0208969116211</v>
      </c>
      <c r="BH154" s="524">
        <v>504.04254913330078</v>
      </c>
      <c r="BI154" s="445">
        <v>1607.1657085418701</v>
      </c>
      <c r="BJ154" s="445">
        <v>1039.2569770812988</v>
      </c>
      <c r="BK154" s="445">
        <v>4291.9424133300781</v>
      </c>
      <c r="BL154" s="514">
        <v>5039.5810089111328</v>
      </c>
      <c r="BM154" s="524">
        <v>0</v>
      </c>
      <c r="BN154" s="445">
        <v>0</v>
      </c>
      <c r="BO154" s="445">
        <v>0</v>
      </c>
      <c r="BP154" s="445">
        <v>0</v>
      </c>
      <c r="BQ154" s="514">
        <v>0</v>
      </c>
    </row>
    <row r="155" s="135" customFormat="true" ht="15" customHeight="true" x14ac:dyDescent="0.2">
      <c r="A155" s="3052"/>
      <c r="B155" s="1415" t="s">
        <v>170</v>
      </c>
      <c r="C155" s="1352">
        <v>1.9148568644559887</v>
      </c>
      <c r="D155" s="1353">
        <v>1.190496834698124</v>
      </c>
      <c r="E155" s="1353">
        <v>2.5142196257644982</v>
      </c>
      <c r="F155" s="1353">
        <v>2.6942929791503238</v>
      </c>
      <c r="G155" s="1354">
        <v>9.3030107817754946</v>
      </c>
      <c r="H155" s="1355">
        <v>0.71687515752212494</v>
      </c>
      <c r="I155" s="1353">
        <v>2.5641992826716198</v>
      </c>
      <c r="J155" s="1353">
        <v>2.1378676885316241</v>
      </c>
      <c r="K155" s="1353">
        <v>2.16196449072297</v>
      </c>
      <c r="L155" s="1356">
        <v>9.9084747338997108</v>
      </c>
      <c r="M155" s="1357">
        <v>1.9035607459666044</v>
      </c>
      <c r="N155" s="1353">
        <v>8.6574773344616656</v>
      </c>
      <c r="O155" s="1353">
        <v>0</v>
      </c>
      <c r="P155" s="1353">
        <v>11.299144382527121</v>
      </c>
      <c r="Q155" s="2747">
        <v>0.46853354161420457</v>
      </c>
      <c r="R155" s="450"/>
      <c r="S155" s="450"/>
      <c r="T155" s="450"/>
      <c r="U155" s="450"/>
      <c r="V155" s="450"/>
      <c r="W155" s="450"/>
      <c r="X155" s="450"/>
      <c r="Y155" s="450"/>
      <c r="Z155" s="450"/>
      <c r="AA155" s="450"/>
      <c r="AB155" s="450"/>
      <c r="AC155" s="450"/>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BA155" s="3017"/>
      <c r="BB155" s="1432" t="s">
        <v>170</v>
      </c>
      <c r="BC155" s="513">
        <v>960.51397323608398</v>
      </c>
      <c r="BD155" s="445">
        <v>645.30084991455078</v>
      </c>
      <c r="BE155" s="445">
        <v>1100.2680034637451</v>
      </c>
      <c r="BF155" s="445">
        <v>910.81567001342773</v>
      </c>
      <c r="BG155" s="514">
        <v>3465.4425010681152</v>
      </c>
      <c r="BH155" s="524">
        <v>392.98296356201172</v>
      </c>
      <c r="BI155" s="445">
        <v>1177.5952835083008</v>
      </c>
      <c r="BJ155" s="445">
        <v>794.69984817504883</v>
      </c>
      <c r="BK155" s="445">
        <v>634.99538803100586</v>
      </c>
      <c r="BL155" s="514">
        <v>3406.6922302246094</v>
      </c>
      <c r="BM155" s="524">
        <v>114.78957748413086</v>
      </c>
      <c r="BN155" s="445">
        <v>358.578125</v>
      </c>
      <c r="BO155" s="445">
        <v>0</v>
      </c>
      <c r="BP155" s="445">
        <v>179.2890625</v>
      </c>
      <c r="BQ155" s="514">
        <v>22.71851921081543</v>
      </c>
    </row>
    <row r="156" s="135" customFormat="true" ht="15" customHeight="true" x14ac:dyDescent="0.2">
      <c r="A156" s="3052"/>
      <c r="B156" s="1415" t="s">
        <v>171</v>
      </c>
      <c r="C156" s="1352">
        <v>51.233064462514236</v>
      </c>
      <c r="D156" s="1353">
        <v>50.875333913248802</v>
      </c>
      <c r="E156" s="1353">
        <v>55.214333107984295</v>
      </c>
      <c r="F156" s="1353">
        <v>38.494130857908729</v>
      </c>
      <c r="G156" s="1354">
        <v>33.637470885260015</v>
      </c>
      <c r="H156" s="1355">
        <v>54.615118251320659</v>
      </c>
      <c r="I156" s="1353">
        <v>46.601271788953177</v>
      </c>
      <c r="J156" s="1353">
        <v>57.701138912094549</v>
      </c>
      <c r="K156" s="1353">
        <v>37.038827872916869</v>
      </c>
      <c r="L156" s="1356">
        <v>34.45788526293579</v>
      </c>
      <c r="M156" s="1357">
        <v>29.021417306548464</v>
      </c>
      <c r="N156" s="1353">
        <v>34.263236994622162</v>
      </c>
      <c r="O156" s="1353">
        <v>66.140319539485816</v>
      </c>
      <c r="P156" s="1353">
        <v>37.489603200546327</v>
      </c>
      <c r="Q156" s="2747">
        <v>63.977373199076659</v>
      </c>
      <c r="R156" s="450"/>
      <c r="S156" s="450"/>
      <c r="T156" s="450"/>
      <c r="U156" s="450"/>
      <c r="V156" s="450"/>
      <c r="W156" s="450"/>
      <c r="X156" s="450"/>
      <c r="Y156" s="450"/>
      <c r="Z156" s="450"/>
      <c r="AA156" s="450"/>
      <c r="AB156" s="450"/>
      <c r="AC156" s="450"/>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BA156" s="3017"/>
      <c r="BB156" s="1432" t="s">
        <v>171</v>
      </c>
      <c r="BC156" s="513">
        <v>25699.087603569031</v>
      </c>
      <c r="BD156" s="445">
        <v>27576.634609222412</v>
      </c>
      <c r="BE156" s="445">
        <v>24162.79128074646</v>
      </c>
      <c r="BF156" s="445">
        <v>13013.082786560059</v>
      </c>
      <c r="BG156" s="514">
        <v>12530.214569091797</v>
      </c>
      <c r="BH156" s="524">
        <v>29939.398513793945</v>
      </c>
      <c r="BI156" s="445">
        <v>21401.393501281738</v>
      </c>
      <c r="BJ156" s="445">
        <v>21448.982357025146</v>
      </c>
      <c r="BK156" s="445">
        <v>10878.756324768066</v>
      </c>
      <c r="BL156" s="514">
        <v>11847.172561645508</v>
      </c>
      <c r="BM156" s="524">
        <v>1750.0656270980835</v>
      </c>
      <c r="BN156" s="445">
        <v>1419.1255493164063</v>
      </c>
      <c r="BO156" s="445">
        <v>599.87946796417236</v>
      </c>
      <c r="BP156" s="445">
        <v>594.86591053009033</v>
      </c>
      <c r="BQ156" s="514">
        <v>3102.1710357666016</v>
      </c>
    </row>
    <row r="157" s="135" customFormat="true" ht="15" customHeight="true" x14ac:dyDescent="0.2">
      <c r="A157" s="3052"/>
      <c r="B157" s="1415" t="s">
        <v>172</v>
      </c>
      <c r="C157" s="1352">
        <v>27.794841870519065</v>
      </c>
      <c r="D157" s="1353">
        <v>35.018577630907672</v>
      </c>
      <c r="E157" s="1353">
        <v>28.489731664136837</v>
      </c>
      <c r="F157" s="1353">
        <v>31.571705013916834</v>
      </c>
      <c r="G157" s="1354">
        <v>13.472340680682054</v>
      </c>
      <c r="H157" s="1355">
        <v>29.337951988423306</v>
      </c>
      <c r="I157" s="1353">
        <v>38.495635811160547</v>
      </c>
      <c r="J157" s="1353">
        <v>25.64106571295688</v>
      </c>
      <c r="K157" s="1353">
        <v>32.134616049970425</v>
      </c>
      <c r="L157" s="1356">
        <v>10.981565483336562</v>
      </c>
      <c r="M157" s="1357">
        <v>46.909074419174942</v>
      </c>
      <c r="N157" s="1353">
        <v>20.397704413281421</v>
      </c>
      <c r="O157" s="1353">
        <v>13.751441548111391</v>
      </c>
      <c r="P157" s="1353">
        <v>15.435189750485936</v>
      </c>
      <c r="Q157" s="2747">
        <v>10.984385910704754</v>
      </c>
      <c r="R157" s="450"/>
      <c r="S157" s="450"/>
      <c r="T157" s="450"/>
      <c r="U157" s="450"/>
      <c r="V157" s="450"/>
      <c r="W157" s="450"/>
      <c r="X157" s="450"/>
      <c r="Y157" s="450"/>
      <c r="Z157" s="450"/>
      <c r="AA157" s="450"/>
      <c r="AB157" s="450"/>
      <c r="AC157" s="450"/>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BA157" s="3017"/>
      <c r="BB157" s="1432" t="s">
        <v>172</v>
      </c>
      <c r="BC157" s="513">
        <v>13942.208682060242</v>
      </c>
      <c r="BD157" s="445">
        <v>18981.585880279541</v>
      </c>
      <c r="BE157" s="445">
        <v>12467.622102737427</v>
      </c>
      <c r="BF157" s="445">
        <v>10672.931221008301</v>
      </c>
      <c r="BG157" s="514">
        <v>5018.5497016906738</v>
      </c>
      <c r="BH157" s="524">
        <v>16082.737972259521</v>
      </c>
      <c r="BI157" s="445">
        <v>17678.922021865845</v>
      </c>
      <c r="BJ157" s="445">
        <v>9531.4369258880615</v>
      </c>
      <c r="BK157" s="445">
        <v>9438.3293876647949</v>
      </c>
      <c r="BL157" s="514">
        <v>3775.6380081176758</v>
      </c>
      <c r="BM157" s="524">
        <v>2828.7370624542236</v>
      </c>
      <c r="BN157" s="445">
        <v>844.83855056762695</v>
      </c>
      <c r="BO157" s="445">
        <v>124.72282409667969</v>
      </c>
      <c r="BP157" s="445">
        <v>244.91772174835205</v>
      </c>
      <c r="BQ157" s="514">
        <v>532.61711311340332</v>
      </c>
    </row>
    <row r="158" s="135" customFormat="true" ht="15" customHeight="true" x14ac:dyDescent="0.2">
      <c r="A158" s="3052"/>
      <c r="B158" s="1415" t="s">
        <v>173</v>
      </c>
      <c r="C158" s="1352">
        <v>5.4106884894789902</v>
      </c>
      <c r="D158" s="1353">
        <v>5.7158448687089605</v>
      </c>
      <c r="E158" s="1353">
        <v>5.8773594496268133</v>
      </c>
      <c r="F158" s="1353">
        <v>4.1710035916967039</v>
      </c>
      <c r="G158" s="1354">
        <v>0.81886760602359365</v>
      </c>
      <c r="H158" s="1355">
        <v>5.6274523593938097</v>
      </c>
      <c r="I158" s="1353">
        <v>4.8846077760242332</v>
      </c>
      <c r="J158" s="1353">
        <v>6.3779064149107292</v>
      </c>
      <c r="K158" s="1353">
        <v>3.4425146530406159</v>
      </c>
      <c r="L158" s="1356">
        <v>0.83802275110554447</v>
      </c>
      <c r="M158" s="1357">
        <v>1.6191997998749126</v>
      </c>
      <c r="N158" s="1353">
        <v>3.92604917111731</v>
      </c>
      <c r="O158" s="1353">
        <v>10.202682900217253</v>
      </c>
      <c r="P158" s="1353">
        <v>17.495449878333442</v>
      </c>
      <c r="Q158" s="2747">
        <v>9.7094111823025706</v>
      </c>
      <c r="R158" s="450"/>
      <c r="S158" s="450"/>
      <c r="T158" s="450"/>
      <c r="U158" s="450"/>
      <c r="V158" s="450"/>
      <c r="W158" s="450"/>
      <c r="X158" s="450"/>
      <c r="Y158" s="450"/>
      <c r="Z158" s="450"/>
      <c r="AA158" s="450"/>
      <c r="AB158" s="450"/>
      <c r="AC158" s="450"/>
      <c r="AD158" s="450"/>
      <c r="AE158" s="450"/>
      <c r="AF158" s="450"/>
      <c r="AG158" s="450"/>
      <c r="AH158" s="450"/>
      <c r="AI158" s="450"/>
      <c r="AJ158" s="450"/>
      <c r="AK158" s="450"/>
      <c r="AL158" s="450"/>
      <c r="AM158" s="450"/>
      <c r="AN158" s="450"/>
      <c r="AO158" s="450"/>
      <c r="AP158" s="450"/>
      <c r="AQ158" s="450"/>
      <c r="AR158" s="450"/>
      <c r="AS158" s="450"/>
      <c r="AT158" s="450"/>
      <c r="AU158" s="450"/>
      <c r="AV158" s="450"/>
      <c r="AW158" s="450"/>
      <c r="AX158" s="450"/>
      <c r="AY158" s="450"/>
      <c r="BA158" s="3017"/>
      <c r="BB158" s="1432" t="s">
        <v>173</v>
      </c>
      <c r="BC158" s="513">
        <v>2714.0628604888916</v>
      </c>
      <c r="BD158" s="445">
        <v>3098.2354965209961</v>
      </c>
      <c r="BE158" s="445">
        <v>2572.0388469696045</v>
      </c>
      <c r="BF158" s="445">
        <v>1410.0231342315674</v>
      </c>
      <c r="BG158" s="514">
        <v>305.03443145751953</v>
      </c>
      <c r="BH158" s="524">
        <v>3084.9066009521484</v>
      </c>
      <c r="BI158" s="445">
        <v>2243.2309055328369</v>
      </c>
      <c r="BJ158" s="445">
        <v>2370.8301906585693</v>
      </c>
      <c r="BK158" s="445">
        <v>1011.1086177825928</v>
      </c>
      <c r="BL158" s="514">
        <v>288.12563705444336</v>
      </c>
      <c r="BM158" s="524">
        <v>97.641885757446289</v>
      </c>
      <c r="BN158" s="445">
        <v>162.61034202575684</v>
      </c>
      <c r="BO158" s="445">
        <v>92.536293029785156</v>
      </c>
      <c r="BP158" s="445">
        <v>277.60887908935547</v>
      </c>
      <c r="BQ158" s="514">
        <v>470.79541778564453</v>
      </c>
    </row>
    <row r="159" s="135" customFormat="true" ht="15" customHeight="true" x14ac:dyDescent="0.2">
      <c r="A159" s="3052"/>
      <c r="B159" s="1415" t="s">
        <v>174</v>
      </c>
      <c r="C159" s="1352">
        <v>9.8802819710046812</v>
      </c>
      <c r="D159" s="1353">
        <v>2.9081441538048804</v>
      </c>
      <c r="E159" s="1353">
        <v>1.9543604128383179</v>
      </c>
      <c r="F159" s="1353">
        <v>0.48965063660648911</v>
      </c>
      <c r="G159" s="1354">
        <v>1.068956012407605</v>
      </c>
      <c r="H159" s="1355">
        <v>5.6132833063205467</v>
      </c>
      <c r="I159" s="1353">
        <v>0.77874092043943033</v>
      </c>
      <c r="J159" s="1353">
        <v>1.6444040574701884</v>
      </c>
      <c r="K159" s="1353">
        <v>0.56357274683501746</v>
      </c>
      <c r="L159" s="1356">
        <v>1.158160939591371</v>
      </c>
      <c r="M159" s="1357">
        <v>18.879757965172644</v>
      </c>
      <c r="N159" s="1353">
        <v>27.413953481370225</v>
      </c>
      <c r="O159" s="1353">
        <v>9.9055560121855422</v>
      </c>
      <c r="P159" s="1353">
        <v>16.84884765340901</v>
      </c>
      <c r="Q159" s="2747">
        <v>14.652912478194619</v>
      </c>
      <c r="R159" s="450"/>
      <c r="S159" s="450"/>
      <c r="T159" s="450"/>
      <c r="U159" s="450"/>
      <c r="V159" s="450"/>
      <c r="W159" s="450"/>
      <c r="X159" s="450"/>
      <c r="Y159" s="450"/>
      <c r="Z159" s="450"/>
      <c r="AA159" s="450"/>
      <c r="AB159" s="450"/>
      <c r="AC159" s="450"/>
      <c r="AD159" s="450"/>
      <c r="AE159" s="450"/>
      <c r="AF159" s="450"/>
      <c r="AG159" s="450"/>
      <c r="AH159" s="450"/>
      <c r="AI159" s="450"/>
      <c r="AJ159" s="450"/>
      <c r="AK159" s="450"/>
      <c r="AL159" s="450"/>
      <c r="AM159" s="450"/>
      <c r="AN159" s="450"/>
      <c r="AO159" s="450"/>
      <c r="AP159" s="450"/>
      <c r="AQ159" s="450"/>
      <c r="AR159" s="450"/>
      <c r="AS159" s="450"/>
      <c r="AT159" s="450"/>
      <c r="AU159" s="450"/>
      <c r="AV159" s="450"/>
      <c r="AW159" s="450"/>
      <c r="AX159" s="450"/>
      <c r="AY159" s="450"/>
      <c r="BA159" s="3017"/>
      <c r="BB159" s="1432" t="s">
        <v>174</v>
      </c>
      <c r="BC159" s="513">
        <v>4956.0617656707764</v>
      </c>
      <c r="BD159" s="445">
        <v>1576.3400955200195</v>
      </c>
      <c r="BE159" s="445">
        <v>855.26348114013672</v>
      </c>
      <c r="BF159" s="445">
        <v>165.52820205688477</v>
      </c>
      <c r="BG159" s="514">
        <v>398.19427108764648</v>
      </c>
      <c r="BH159" s="524">
        <v>3077.1392841339111</v>
      </c>
      <c r="BI159" s="445">
        <v>357.63274765014648</v>
      </c>
      <c r="BJ159" s="445">
        <v>611.26685333251953</v>
      </c>
      <c r="BK159" s="445">
        <v>165.52820205688477</v>
      </c>
      <c r="BL159" s="514">
        <v>398.19427108764648</v>
      </c>
      <c r="BM159" s="524">
        <v>1138.497652053833</v>
      </c>
      <c r="BN159" s="445">
        <v>1135.4397659301758</v>
      </c>
      <c r="BO159" s="445">
        <v>89.841411590576172</v>
      </c>
      <c r="BP159" s="445">
        <v>267.34892463684082</v>
      </c>
      <c r="BQ159" s="514">
        <v>710.49870300292969</v>
      </c>
    </row>
    <row r="160" s="135" customFormat="true" ht="15" customHeight="true" x14ac:dyDescent="0.2">
      <c r="A160" s="3053"/>
      <c r="B160" s="1416" t="s">
        <v>46</v>
      </c>
      <c r="C160" s="1352">
        <v>1.648606169396289</v>
      </c>
      <c r="D160" s="1353">
        <v>1.259086776758835</v>
      </c>
      <c r="E160" s="1353">
        <v>2.0819133671429859</v>
      </c>
      <c r="F160" s="1353">
        <v>2.4058913329324536</v>
      </c>
      <c r="G160" s="1354">
        <v>1.3447656633613077</v>
      </c>
      <c r="H160" s="1355">
        <v>1.5816812246303116</v>
      </c>
      <c r="I160" s="1353">
        <v>2.0489870074684902</v>
      </c>
      <c r="J160" s="1353">
        <v>1.6611064742087993</v>
      </c>
      <c r="K160" s="1353">
        <v>1.7446130207897641</v>
      </c>
      <c r="L160" s="1356">
        <v>1.3252413495152973</v>
      </c>
      <c r="M160" s="1357">
        <v>1.4458584771728198</v>
      </c>
      <c r="N160" s="1353">
        <v>5.3415786051472232</v>
      </c>
      <c r="O160" s="1353">
        <v>0</v>
      </c>
      <c r="P160" s="1353">
        <v>1.4317651346981617</v>
      </c>
      <c r="Q160" s="2747">
        <v>0.20738368810719177</v>
      </c>
      <c r="R160" s="450"/>
      <c r="S160" s="450"/>
      <c r="T160" s="450"/>
      <c r="U160" s="450"/>
      <c r="V160" s="450"/>
      <c r="W160" s="450"/>
      <c r="X160" s="450"/>
      <c r="Y160" s="450"/>
      <c r="Z160" s="450"/>
      <c r="AA160" s="450"/>
      <c r="AB160" s="450"/>
      <c r="AC160" s="450"/>
      <c r="AD160" s="450"/>
      <c r="AE160" s="450"/>
      <c r="AF160" s="450"/>
      <c r="AG160" s="450"/>
      <c r="AH160" s="450"/>
      <c r="AI160" s="450"/>
      <c r="AJ160" s="450"/>
      <c r="AK160" s="450"/>
      <c r="AL160" s="450"/>
      <c r="AM160" s="450"/>
      <c r="AN160" s="450"/>
      <c r="AO160" s="450"/>
      <c r="AP160" s="450"/>
      <c r="AQ160" s="450"/>
      <c r="AR160" s="450"/>
      <c r="AS160" s="450"/>
      <c r="AT160" s="450"/>
      <c r="AU160" s="450"/>
      <c r="AV160" s="450"/>
      <c r="AW160" s="450"/>
      <c r="AX160" s="450"/>
      <c r="AY160" s="450"/>
      <c r="BA160" s="3017"/>
      <c r="BB160" s="1432" t="s">
        <v>46</v>
      </c>
      <c r="BC160" s="513">
        <v>826.95959758758545</v>
      </c>
      <c r="BD160" s="445">
        <v>682.47956943511963</v>
      </c>
      <c r="BE160" s="445">
        <v>911.08296203613281</v>
      </c>
      <c r="BF160" s="445">
        <v>813.32043075561523</v>
      </c>
      <c r="BG160" s="514">
        <v>500.93547058105469</v>
      </c>
      <c r="BH160" s="524">
        <v>867.06000137329102</v>
      </c>
      <c r="BI160" s="445">
        <v>940.9867057800293</v>
      </c>
      <c r="BJ160" s="445">
        <v>617.47556686401367</v>
      </c>
      <c r="BK160" s="445">
        <v>512.41416168212891</v>
      </c>
      <c r="BL160" s="514">
        <v>455.63919067382813</v>
      </c>
      <c r="BM160" s="524">
        <v>87.188961029052734</v>
      </c>
      <c r="BN160" s="445">
        <v>221.23918628692627</v>
      </c>
      <c r="BO160" s="445">
        <v>0</v>
      </c>
      <c r="BP160" s="445">
        <v>22.71851921081543</v>
      </c>
      <c r="BQ160" s="514">
        <v>10.055737495422363</v>
      </c>
    </row>
    <row r="161" s="272" customFormat="true" ht="15" customHeight="true" x14ac:dyDescent="0.2">
      <c r="B161" s="135"/>
      <c r="C161" s="1308"/>
      <c r="D161" s="1300"/>
      <c r="E161" s="1300"/>
      <c r="F161" s="1300"/>
      <c r="G161" s="1301"/>
      <c r="H161" s="1299"/>
      <c r="I161" s="1300"/>
      <c r="J161" s="1300"/>
      <c r="K161" s="1300"/>
      <c r="L161" s="1309"/>
      <c r="M161" s="1308"/>
      <c r="N161" s="1300"/>
      <c r="O161" s="1300"/>
      <c r="P161" s="1300"/>
      <c r="Q161" s="1309"/>
      <c r="R161" s="1040"/>
      <c r="S161" s="1040"/>
      <c r="T161" s="1040"/>
      <c r="U161" s="1040"/>
      <c r="V161" s="1040"/>
      <c r="W161" s="1040"/>
      <c r="X161" s="1040"/>
      <c r="Y161" s="1040"/>
      <c r="Z161" s="1040"/>
      <c r="AA161" s="1040"/>
      <c r="AB161" s="1040"/>
      <c r="AC161" s="1040"/>
      <c r="AD161" s="1040"/>
      <c r="AE161" s="1040"/>
      <c r="AF161" s="1040"/>
      <c r="AG161" s="1040"/>
      <c r="AH161" s="1040"/>
      <c r="AI161" s="1040"/>
      <c r="AJ161" s="1040"/>
      <c r="AK161" s="1040"/>
      <c r="AL161" s="1040"/>
      <c r="AM161" s="1040"/>
      <c r="AN161" s="1040"/>
      <c r="AO161" s="1040"/>
      <c r="AP161" s="1040"/>
      <c r="AQ161" s="1040"/>
      <c r="AR161" s="1040"/>
      <c r="AS161" s="1040"/>
      <c r="AT161" s="1040"/>
      <c r="AU161" s="1040"/>
      <c r="AV161" s="1040"/>
      <c r="AW161" s="1040"/>
      <c r="AX161" s="1040"/>
      <c r="AY161" s="1040"/>
      <c r="BA161" s="3018"/>
      <c r="BB161" s="1433" t="s">
        <v>175</v>
      </c>
      <c r="BC161" s="513">
        <v>50161.136900901794</v>
      </c>
      <c r="BD161" s="445">
        <v>54204.331427574158</v>
      </c>
      <c r="BE161" s="445">
        <v>43761.809516906738</v>
      </c>
      <c r="BF161" s="445">
        <v>33805.368497848511</v>
      </c>
      <c r="BG161" s="514">
        <v>37250.763031005859</v>
      </c>
      <c r="BH161" s="524">
        <v>54818.884353637695</v>
      </c>
      <c r="BI161" s="445">
        <v>45924.483774185181</v>
      </c>
      <c r="BJ161" s="445">
        <v>37172.545917510986</v>
      </c>
      <c r="BK161" s="445">
        <v>29371.22190284729</v>
      </c>
      <c r="BL161" s="514">
        <v>34381.600818634033</v>
      </c>
      <c r="BM161" s="524">
        <v>6030.2555475234985</v>
      </c>
      <c r="BN161" s="445">
        <v>4141.8315191268921</v>
      </c>
      <c r="BO161" s="445">
        <v>906.97999668121338</v>
      </c>
      <c r="BP161" s="445">
        <v>1586.7490177154541</v>
      </c>
      <c r="BQ161" s="514">
        <v>4848.8565263748169</v>
      </c>
    </row>
    <row r="162" s="272" customFormat="true" ht="15" customHeight="true" x14ac:dyDescent="0.2">
      <c r="A162" s="1219"/>
      <c r="B162" s="1228"/>
      <c r="C162" s="1308"/>
      <c r="D162" s="1300"/>
      <c r="E162" s="1300"/>
      <c r="F162" s="1300"/>
      <c r="G162" s="1301"/>
      <c r="H162" s="1299"/>
      <c r="I162" s="1300"/>
      <c r="J162" s="1300"/>
      <c r="K162" s="1300"/>
      <c r="L162" s="1309"/>
      <c r="M162" s="1308"/>
      <c r="N162" s="1300"/>
      <c r="O162" s="1300"/>
      <c r="P162" s="1300"/>
      <c r="Q162" s="1309"/>
      <c r="R162" s="1040"/>
      <c r="S162" s="1040"/>
      <c r="T162" s="1040"/>
      <c r="U162" s="1040"/>
      <c r="V162" s="1040"/>
      <c r="W162" s="1040"/>
      <c r="X162" s="1040"/>
      <c r="Y162" s="1040"/>
      <c r="Z162" s="1040"/>
      <c r="AA162" s="1040"/>
      <c r="AB162" s="1040"/>
      <c r="AC162" s="1040"/>
      <c r="AD162" s="1040"/>
      <c r="AE162" s="1040"/>
      <c r="AF162" s="1040"/>
      <c r="AG162" s="1040"/>
      <c r="AH162" s="1040"/>
      <c r="AI162" s="1040"/>
      <c r="AJ162" s="1040"/>
      <c r="AK162" s="1040"/>
      <c r="AL162" s="1040"/>
      <c r="AM162" s="1040"/>
      <c r="AN162" s="1040"/>
      <c r="AO162" s="1040"/>
      <c r="AP162" s="1040"/>
      <c r="AQ162" s="1040"/>
      <c r="AR162" s="1040"/>
      <c r="AS162" s="1040"/>
      <c r="AT162" s="1040"/>
      <c r="AU162" s="1040"/>
      <c r="AV162" s="1040"/>
      <c r="AW162" s="1040"/>
      <c r="AX162" s="1040"/>
      <c r="AY162" s="1040"/>
      <c r="BA162" s="845"/>
      <c r="BB162" s="173"/>
      <c r="BC162" s="513"/>
      <c r="BD162" s="445"/>
      <c r="BE162" s="445"/>
      <c r="BF162" s="445"/>
      <c r="BG162" s="514"/>
      <c r="BH162" s="524"/>
      <c r="BI162" s="445"/>
      <c r="BJ162" s="445"/>
      <c r="BK162" s="445"/>
      <c r="BL162" s="514"/>
      <c r="BM162" s="524"/>
      <c r="BN162" s="445"/>
      <c r="BO162" s="445"/>
      <c r="BP162" s="445"/>
      <c r="BQ162" s="514"/>
    </row>
    <row r="163" s="272" customFormat="true" ht="15" customHeight="true" x14ac:dyDescent="0.2">
      <c r="A163" s="1143"/>
      <c r="B163" s="1223"/>
      <c r="C163" s="1308"/>
      <c r="D163" s="1300"/>
      <c r="E163" s="1300"/>
      <c r="F163" s="1300"/>
      <c r="G163" s="1301"/>
      <c r="H163" s="1299"/>
      <c r="I163" s="1300"/>
      <c r="J163" s="1300"/>
      <c r="K163" s="1300"/>
      <c r="L163" s="1309"/>
      <c r="M163" s="1308"/>
      <c r="N163" s="1300"/>
      <c r="O163" s="1300"/>
      <c r="P163" s="1300"/>
      <c r="Q163" s="1309"/>
      <c r="R163" s="1040"/>
      <c r="S163" s="1040"/>
      <c r="T163" s="1040"/>
      <c r="U163" s="1040"/>
      <c r="V163" s="1040"/>
      <c r="W163" s="1040"/>
      <c r="X163" s="1040"/>
      <c r="Y163" s="1040"/>
      <c r="Z163" s="1040"/>
      <c r="AA163" s="1040"/>
      <c r="AB163" s="1040"/>
      <c r="AC163" s="1040"/>
      <c r="AD163" s="1040"/>
      <c r="AE163" s="1040"/>
      <c r="AF163" s="1040"/>
      <c r="AG163" s="1040"/>
      <c r="AH163" s="1040"/>
      <c r="AI163" s="1040"/>
      <c r="AJ163" s="1040"/>
      <c r="AK163" s="1040"/>
      <c r="AL163" s="1040"/>
      <c r="AM163" s="1040"/>
      <c r="AN163" s="1040"/>
      <c r="AO163" s="1040"/>
      <c r="AP163" s="1040"/>
      <c r="AQ163" s="1040"/>
      <c r="AR163" s="1040"/>
      <c r="AS163" s="1040"/>
      <c r="AT163" s="1040"/>
      <c r="AU163" s="1040"/>
      <c r="AV163" s="1040"/>
      <c r="AW163" s="1040"/>
      <c r="AX163" s="1040"/>
      <c r="AY163" s="1040"/>
      <c r="BA163" s="845"/>
      <c r="BB163" s="173"/>
      <c r="BC163" s="513"/>
      <c r="BD163" s="445"/>
      <c r="BE163" s="445"/>
      <c r="BF163" s="445"/>
      <c r="BG163" s="514"/>
      <c r="BH163" s="524"/>
      <c r="BI163" s="445"/>
      <c r="BJ163" s="445"/>
      <c r="BK163" s="445"/>
      <c r="BL163" s="514"/>
      <c r="BM163" s="524"/>
      <c r="BN163" s="445"/>
      <c r="BO163" s="445"/>
      <c r="BP163" s="445"/>
      <c r="BQ163" s="514"/>
    </row>
    <row r="164" s="272" customFormat="true" ht="15" customHeight="true" x14ac:dyDescent="0.2">
      <c r="A164" s="1143"/>
      <c r="B164" s="1223"/>
      <c r="C164" s="1308"/>
      <c r="D164" s="1300"/>
      <c r="E164" s="1300"/>
      <c r="F164" s="1300"/>
      <c r="G164" s="1301"/>
      <c r="H164" s="1299"/>
      <c r="I164" s="1300"/>
      <c r="J164" s="1300"/>
      <c r="K164" s="1300"/>
      <c r="L164" s="1309"/>
      <c r="M164" s="1308"/>
      <c r="N164" s="1300"/>
      <c r="O164" s="1300"/>
      <c r="P164" s="1300"/>
      <c r="Q164" s="1309"/>
      <c r="R164" s="1040"/>
      <c r="S164" s="1040"/>
      <c r="T164" s="1040"/>
      <c r="U164" s="1040"/>
      <c r="V164" s="1040"/>
      <c r="W164" s="1040"/>
      <c r="X164" s="1040"/>
      <c r="Y164" s="1040"/>
      <c r="Z164" s="1040"/>
      <c r="AA164" s="1040"/>
      <c r="AB164" s="1040"/>
      <c r="AC164" s="1040"/>
      <c r="AD164" s="1040"/>
      <c r="AE164" s="1040"/>
      <c r="AF164" s="1040"/>
      <c r="AG164" s="1040"/>
      <c r="AH164" s="1040"/>
      <c r="AI164" s="1040"/>
      <c r="AJ164" s="1040"/>
      <c r="AK164" s="1040"/>
      <c r="AL164" s="1040"/>
      <c r="AM164" s="1040"/>
      <c r="AN164" s="1040"/>
      <c r="AO164" s="1040"/>
      <c r="AP164" s="1040"/>
      <c r="AQ164" s="1040"/>
      <c r="AR164" s="1040"/>
      <c r="AS164" s="1040"/>
      <c r="AT164" s="1040"/>
      <c r="AU164" s="1040"/>
      <c r="AV164" s="1040"/>
      <c r="AW164" s="1040"/>
      <c r="AX164" s="1040"/>
      <c r="AY164" s="1040"/>
      <c r="BA164" s="845"/>
      <c r="BB164" s="173"/>
      <c r="BC164" s="513"/>
      <c r="BD164" s="445"/>
      <c r="BE164" s="445"/>
      <c r="BF164" s="445"/>
      <c r="BG164" s="514"/>
      <c r="BH164" s="524"/>
      <c r="BI164" s="445"/>
      <c r="BJ164" s="445"/>
      <c r="BK164" s="445"/>
      <c r="BL164" s="514"/>
      <c r="BM164" s="524"/>
      <c r="BN164" s="445"/>
      <c r="BO164" s="445"/>
      <c r="BP164" s="445"/>
      <c r="BQ164" s="514"/>
    </row>
    <row r="165" s="272" customFormat="true" ht="15" customHeight="true" x14ac:dyDescent="0.2">
      <c r="A165" s="1143"/>
      <c r="B165" s="1223"/>
      <c r="C165" s="1308"/>
      <c r="D165" s="1300"/>
      <c r="E165" s="1300"/>
      <c r="F165" s="1300"/>
      <c r="G165" s="1301"/>
      <c r="H165" s="1299"/>
      <c r="I165" s="1300"/>
      <c r="J165" s="1300"/>
      <c r="K165" s="1300"/>
      <c r="L165" s="1309"/>
      <c r="M165" s="1308"/>
      <c r="N165" s="1300"/>
      <c r="O165" s="1300"/>
      <c r="P165" s="1300"/>
      <c r="Q165" s="1309"/>
      <c r="R165" s="1040"/>
      <c r="S165" s="1040"/>
      <c r="T165" s="1040"/>
      <c r="U165" s="1040"/>
      <c r="V165" s="1040"/>
      <c r="W165" s="1040"/>
      <c r="X165" s="1040"/>
      <c r="Y165" s="1040"/>
      <c r="Z165" s="1040"/>
      <c r="AA165" s="1040"/>
      <c r="AB165" s="1040"/>
      <c r="AC165" s="1040"/>
      <c r="AD165" s="1040"/>
      <c r="AE165" s="1040"/>
      <c r="AF165" s="1040"/>
      <c r="AG165" s="1040"/>
      <c r="AH165" s="1040"/>
      <c r="AI165" s="1040"/>
      <c r="AJ165" s="1040"/>
      <c r="AK165" s="1040"/>
      <c r="AL165" s="1040"/>
      <c r="AM165" s="1040"/>
      <c r="AN165" s="1040"/>
      <c r="AO165" s="1040"/>
      <c r="AP165" s="1040"/>
      <c r="AQ165" s="1040"/>
      <c r="AR165" s="1040"/>
      <c r="AS165" s="1040"/>
      <c r="AT165" s="1040"/>
      <c r="AU165" s="1040"/>
      <c r="AV165" s="1040"/>
      <c r="AW165" s="1040"/>
      <c r="AX165" s="1040"/>
      <c r="AY165" s="1040"/>
      <c r="BA165" s="845"/>
      <c r="BB165" s="173"/>
      <c r="BC165" s="513"/>
      <c r="BD165" s="445"/>
      <c r="BE165" s="445"/>
      <c r="BF165" s="445"/>
      <c r="BG165" s="514"/>
      <c r="BH165" s="524"/>
      <c r="BI165" s="445"/>
      <c r="BJ165" s="445"/>
      <c r="BK165" s="445"/>
      <c r="BL165" s="514"/>
      <c r="BM165" s="524"/>
      <c r="BN165" s="445"/>
      <c r="BO165" s="445"/>
      <c r="BP165" s="445"/>
      <c r="BQ165" s="514"/>
    </row>
    <row r="166" s="135" customFormat="true" ht="15" customHeight="true" x14ac:dyDescent="0.2">
      <c r="A166" s="1143"/>
      <c r="B166" s="1223"/>
      <c r="C166" s="1358"/>
      <c r="D166" s="1147"/>
      <c r="E166" s="1147"/>
      <c r="F166" s="1147"/>
      <c r="G166" s="1196"/>
      <c r="H166" s="1242"/>
      <c r="I166" s="1147"/>
      <c r="J166" s="1147"/>
      <c r="K166" s="1147"/>
      <c r="L166" s="1163"/>
      <c r="M166" s="1358"/>
      <c r="N166" s="1147"/>
      <c r="O166" s="1147"/>
      <c r="P166" s="1147"/>
      <c r="Q166" s="1163"/>
      <c r="R166" s="450"/>
      <c r="S166" s="450"/>
      <c r="T166" s="450"/>
      <c r="U166" s="450"/>
      <c r="V166" s="450"/>
      <c r="W166" s="450"/>
      <c r="X166" s="450"/>
      <c r="Y166" s="450"/>
      <c r="Z166" s="450"/>
      <c r="AA166" s="450"/>
      <c r="AB166" s="450"/>
      <c r="AC166" s="450"/>
      <c r="AD166" s="450"/>
      <c r="AE166" s="450"/>
      <c r="AF166" s="450"/>
      <c r="AG166" s="450"/>
      <c r="AH166" s="450"/>
      <c r="AI166" s="450"/>
      <c r="AJ166" s="450"/>
      <c r="AK166" s="450"/>
      <c r="AL166" s="450"/>
      <c r="AM166" s="450"/>
      <c r="AN166" s="450"/>
      <c r="AO166" s="450"/>
      <c r="AP166" s="450"/>
      <c r="AQ166" s="450"/>
      <c r="AR166" s="450"/>
      <c r="AS166" s="450"/>
      <c r="AT166" s="450"/>
      <c r="AU166" s="450"/>
      <c r="AV166" s="450"/>
      <c r="AW166" s="450"/>
      <c r="AX166" s="450"/>
      <c r="AY166" s="450"/>
      <c r="BA166" s="845"/>
      <c r="BB166" s="173"/>
      <c r="BC166" s="513"/>
      <c r="BD166" s="445"/>
      <c r="BE166" s="445"/>
      <c r="BF166" s="445"/>
      <c r="BG166" s="514"/>
      <c r="BH166" s="524"/>
      <c r="BI166" s="445"/>
      <c r="BJ166" s="445"/>
      <c r="BK166" s="445"/>
      <c r="BL166" s="514"/>
      <c r="BM166" s="524"/>
      <c r="BN166" s="445"/>
      <c r="BO166" s="445"/>
      <c r="BP166" s="445"/>
      <c r="BQ166" s="514"/>
    </row>
    <row r="167" s="135" customFormat="true" ht="15" customHeight="true" x14ac:dyDescent="0.2">
      <c r="A167" s="1209"/>
      <c r="B167" s="1417"/>
      <c r="C167" s="1155"/>
      <c r="D167" s="1156"/>
      <c r="E167" s="1156"/>
      <c r="F167" s="1156"/>
      <c r="G167" s="1200"/>
      <c r="H167" s="1191"/>
      <c r="I167" s="1156"/>
      <c r="J167" s="1156"/>
      <c r="K167" s="1156"/>
      <c r="L167" s="1167"/>
      <c r="M167" s="1178"/>
      <c r="N167" s="1156"/>
      <c r="O167" s="1156"/>
      <c r="P167" s="1156"/>
      <c r="Q167" s="2748"/>
      <c r="R167" s="450"/>
      <c r="S167" s="450"/>
      <c r="T167" s="450"/>
      <c r="U167" s="450"/>
      <c r="V167" s="450"/>
      <c r="W167" s="450"/>
      <c r="X167" s="450"/>
      <c r="Y167" s="450"/>
      <c r="Z167" s="450"/>
      <c r="AA167" s="450"/>
      <c r="AB167" s="450"/>
      <c r="AC167" s="450"/>
      <c r="AD167" s="450"/>
      <c r="AE167" s="450"/>
      <c r="AF167" s="450"/>
      <c r="AG167" s="450"/>
      <c r="AH167" s="450"/>
      <c r="AI167" s="450"/>
      <c r="AJ167" s="450"/>
      <c r="AK167" s="450"/>
      <c r="AL167" s="450"/>
      <c r="AM167" s="450"/>
      <c r="AN167" s="450"/>
      <c r="AO167" s="450"/>
      <c r="AP167" s="450"/>
      <c r="AQ167" s="450"/>
      <c r="AR167" s="450"/>
      <c r="AS167" s="450"/>
      <c r="AT167" s="450"/>
      <c r="AU167" s="450"/>
      <c r="AV167" s="450"/>
      <c r="AW167" s="450"/>
      <c r="AX167" s="450"/>
      <c r="AY167" s="450"/>
      <c r="BA167" s="845"/>
      <c r="BB167" s="173"/>
      <c r="BC167" s="513"/>
      <c r="BD167" s="445"/>
      <c r="BE167" s="445"/>
      <c r="BF167" s="445"/>
      <c r="BG167" s="514"/>
      <c r="BH167" s="524"/>
      <c r="BI167" s="445"/>
      <c r="BJ167" s="445"/>
      <c r="BK167" s="445"/>
      <c r="BL167" s="514"/>
      <c r="BM167" s="524"/>
      <c r="BN167" s="445"/>
      <c r="BO167" s="445"/>
      <c r="BP167" s="445"/>
      <c r="BQ167" s="514"/>
    </row>
    <row r="168" s="135" customFormat="true" ht="15" customHeight="true" x14ac:dyDescent="0.2">
      <c r="A168" s="1210"/>
      <c r="B168" s="1418"/>
      <c r="C168" s="1157"/>
      <c r="D168" s="1158"/>
      <c r="E168" s="1158"/>
      <c r="F168" s="1158"/>
      <c r="G168" s="1201"/>
      <c r="H168" s="1192"/>
      <c r="I168" s="1158"/>
      <c r="J168" s="1158"/>
      <c r="K168" s="1158"/>
      <c r="L168" s="1168"/>
      <c r="M168" s="1179"/>
      <c r="N168" s="1158"/>
      <c r="O168" s="1158"/>
      <c r="P168" s="1158"/>
      <c r="Q168" s="2749"/>
      <c r="R168" s="450"/>
      <c r="S168" s="450"/>
      <c r="T168" s="450"/>
      <c r="U168" s="450"/>
      <c r="V168" s="450"/>
      <c r="W168" s="450"/>
      <c r="X168" s="450"/>
      <c r="Y168" s="450"/>
      <c r="Z168" s="450"/>
      <c r="AA168" s="450"/>
      <c r="AB168" s="450"/>
      <c r="AC168" s="450"/>
      <c r="AD168" s="450"/>
      <c r="AE168" s="450"/>
      <c r="AF168" s="450"/>
      <c r="AG168" s="450"/>
      <c r="AH168" s="450"/>
      <c r="AI168" s="450"/>
      <c r="AJ168" s="450"/>
      <c r="AK168" s="450"/>
      <c r="AL168" s="450"/>
      <c r="AM168" s="450"/>
      <c r="AN168" s="450"/>
      <c r="AO168" s="450"/>
      <c r="AP168" s="450"/>
      <c r="AQ168" s="450"/>
      <c r="AR168" s="450"/>
      <c r="AS168" s="450"/>
      <c r="AT168" s="450"/>
      <c r="AU168" s="450"/>
      <c r="AV168" s="450"/>
      <c r="AW168" s="450"/>
      <c r="AX168" s="450"/>
      <c r="AY168" s="450"/>
      <c r="BA168" s="845"/>
      <c r="BB168" s="173"/>
      <c r="BC168" s="513"/>
      <c r="BD168" s="445"/>
      <c r="BE168" s="445"/>
      <c r="BF168" s="445"/>
      <c r="BG168" s="514"/>
      <c r="BH168" s="524"/>
      <c r="BI168" s="445"/>
      <c r="BJ168" s="445"/>
      <c r="BK168" s="445"/>
      <c r="BL168" s="514"/>
      <c r="BM168" s="524"/>
      <c r="BN168" s="445"/>
      <c r="BO168" s="445"/>
      <c r="BP168" s="445"/>
      <c r="BQ168" s="514"/>
    </row>
    <row r="169" s="135" customFormat="true" ht="15" customHeight="true" x14ac:dyDescent="0.2">
      <c r="A169" s="1211"/>
      <c r="B169" s="1419"/>
      <c r="C169" s="1359"/>
      <c r="D169" s="1360"/>
      <c r="E169" s="1360"/>
      <c r="F169" s="1360"/>
      <c r="G169" s="1361"/>
      <c r="H169" s="1362"/>
      <c r="I169" s="1360"/>
      <c r="J169" s="1360"/>
      <c r="K169" s="1360"/>
      <c r="L169" s="1363"/>
      <c r="M169" s="1364"/>
      <c r="N169" s="1360"/>
      <c r="O169" s="1360"/>
      <c r="P169" s="1360"/>
      <c r="Q169" s="2750"/>
      <c r="R169" s="450"/>
      <c r="S169" s="450"/>
      <c r="T169" s="450"/>
      <c r="U169" s="450"/>
      <c r="V169" s="450"/>
      <c r="W169" s="450"/>
      <c r="X169" s="450"/>
      <c r="Y169" s="450"/>
      <c r="Z169" s="450"/>
      <c r="AA169" s="450"/>
      <c r="AB169" s="450"/>
      <c r="AC169" s="450"/>
      <c r="AD169" s="450"/>
      <c r="AE169" s="450"/>
      <c r="AF169" s="450"/>
      <c r="AG169" s="450"/>
      <c r="AH169" s="450"/>
      <c r="AI169" s="450"/>
      <c r="AJ169" s="450"/>
      <c r="AK169" s="450"/>
      <c r="AL169" s="450"/>
      <c r="AM169" s="450"/>
      <c r="AN169" s="450"/>
      <c r="AO169" s="450"/>
      <c r="AP169" s="450"/>
      <c r="AQ169" s="450"/>
      <c r="AR169" s="450"/>
      <c r="AS169" s="450"/>
      <c r="AT169" s="450"/>
      <c r="AU169" s="450"/>
      <c r="AV169" s="450"/>
      <c r="AW169" s="450"/>
      <c r="AX169" s="450"/>
      <c r="AY169" s="450"/>
      <c r="BA169" s="845"/>
      <c r="BB169" s="173"/>
      <c r="BC169" s="513"/>
      <c r="BD169" s="445"/>
      <c r="BE169" s="445"/>
      <c r="BF169" s="445"/>
      <c r="BG169" s="514"/>
      <c r="BH169" s="524"/>
      <c r="BI169" s="445"/>
      <c r="BJ169" s="445"/>
      <c r="BK169" s="445"/>
      <c r="BL169" s="514"/>
      <c r="BM169" s="524"/>
      <c r="BN169" s="445"/>
      <c r="BO169" s="445"/>
      <c r="BP169" s="445"/>
      <c r="BQ169" s="514"/>
    </row>
    <row r="170" s="135" customFormat="true" ht="15" customHeight="true" x14ac:dyDescent="0.2">
      <c r="A170" s="1212"/>
      <c r="B170" s="1420"/>
      <c r="C170" s="1365"/>
      <c r="D170" s="1366"/>
      <c r="E170" s="1366"/>
      <c r="F170" s="1366"/>
      <c r="G170" s="1367"/>
      <c r="H170" s="1368"/>
      <c r="I170" s="1366"/>
      <c r="J170" s="1366"/>
      <c r="K170" s="1366"/>
      <c r="L170" s="1369"/>
      <c r="M170" s="1370"/>
      <c r="N170" s="1366"/>
      <c r="O170" s="1366"/>
      <c r="P170" s="1366"/>
      <c r="Q170" s="2751"/>
      <c r="R170" s="450"/>
      <c r="S170" s="450"/>
      <c r="T170" s="450"/>
      <c r="U170" s="450"/>
      <c r="V170" s="450"/>
      <c r="W170" s="450"/>
      <c r="X170" s="450"/>
      <c r="Y170" s="450"/>
      <c r="Z170" s="450"/>
      <c r="AA170" s="450"/>
      <c r="AB170" s="450"/>
      <c r="AC170" s="450"/>
      <c r="AD170" s="450"/>
      <c r="AE170" s="450"/>
      <c r="AF170" s="450"/>
      <c r="AG170" s="450"/>
      <c r="AH170" s="450"/>
      <c r="AI170" s="450"/>
      <c r="AJ170" s="450"/>
      <c r="AK170" s="450"/>
      <c r="AL170" s="450"/>
      <c r="AM170" s="450"/>
      <c r="AN170" s="450"/>
      <c r="AO170" s="450"/>
      <c r="AP170" s="450"/>
      <c r="AQ170" s="450"/>
      <c r="AR170" s="450"/>
      <c r="AS170" s="450"/>
      <c r="AT170" s="450"/>
      <c r="AU170" s="450"/>
      <c r="AV170" s="450"/>
      <c r="AW170" s="450"/>
      <c r="AX170" s="450"/>
      <c r="AY170" s="450"/>
      <c r="BA170" s="845"/>
      <c r="BB170" s="173"/>
      <c r="BC170" s="513"/>
      <c r="BD170" s="445"/>
      <c r="BE170" s="445"/>
      <c r="BF170" s="445"/>
      <c r="BG170" s="514"/>
      <c r="BH170" s="524"/>
      <c r="BI170" s="445"/>
      <c r="BJ170" s="445"/>
      <c r="BK170" s="445"/>
      <c r="BL170" s="514"/>
      <c r="BM170" s="524"/>
      <c r="BN170" s="445"/>
      <c r="BO170" s="445"/>
      <c r="BP170" s="445"/>
      <c r="BQ170" s="514"/>
    </row>
    <row r="171" s="135" customFormat="true" ht="15" customHeight="true" x14ac:dyDescent="0.2">
      <c r="A171" s="1212"/>
      <c r="B171" s="1420"/>
      <c r="C171" s="1365"/>
      <c r="D171" s="1366"/>
      <c r="E171" s="1366"/>
      <c r="F171" s="1366"/>
      <c r="G171" s="1367"/>
      <c r="H171" s="1368"/>
      <c r="I171" s="1366"/>
      <c r="J171" s="1366"/>
      <c r="K171" s="1366"/>
      <c r="L171" s="1369"/>
      <c r="M171" s="1370"/>
      <c r="N171" s="1366"/>
      <c r="O171" s="1366"/>
      <c r="P171" s="1366"/>
      <c r="Q171" s="2751"/>
      <c r="R171" s="450"/>
      <c r="S171" s="450"/>
      <c r="T171" s="450"/>
      <c r="U171" s="450"/>
      <c r="V171" s="450"/>
      <c r="W171" s="450"/>
      <c r="X171" s="450"/>
      <c r="Y171" s="450"/>
      <c r="Z171" s="450"/>
      <c r="AA171" s="450"/>
      <c r="AB171" s="450"/>
      <c r="AC171" s="450"/>
      <c r="AD171" s="450"/>
      <c r="AE171" s="450"/>
      <c r="AF171" s="450"/>
      <c r="AG171" s="450"/>
      <c r="AH171" s="450"/>
      <c r="AI171" s="450"/>
      <c r="AJ171" s="450"/>
      <c r="AK171" s="450"/>
      <c r="AL171" s="450"/>
      <c r="AM171" s="450"/>
      <c r="AN171" s="450"/>
      <c r="AO171" s="450"/>
      <c r="AP171" s="450"/>
      <c r="AQ171" s="450"/>
      <c r="AR171" s="450"/>
      <c r="AS171" s="450"/>
      <c r="AT171" s="450"/>
      <c r="AU171" s="450"/>
      <c r="AV171" s="450"/>
      <c r="AW171" s="450"/>
      <c r="AX171" s="450"/>
      <c r="AY171" s="450"/>
      <c r="BA171" s="845"/>
      <c r="BB171" s="173"/>
      <c r="BC171" s="513"/>
      <c r="BD171" s="445"/>
      <c r="BE171" s="445"/>
      <c r="BF171" s="445"/>
      <c r="BG171" s="514"/>
      <c r="BH171" s="524"/>
      <c r="BI171" s="445"/>
      <c r="BJ171" s="445"/>
      <c r="BK171" s="445"/>
      <c r="BL171" s="514"/>
      <c r="BM171" s="524"/>
      <c r="BN171" s="445"/>
      <c r="BO171" s="445"/>
      <c r="BP171" s="445"/>
      <c r="BQ171" s="514"/>
    </row>
    <row r="172" s="135" customFormat="true" ht="15" customHeight="true" x14ac:dyDescent="0.2">
      <c r="A172" s="1212"/>
      <c r="B172" s="1420"/>
      <c r="C172" s="1365"/>
      <c r="D172" s="1366"/>
      <c r="E172" s="1366"/>
      <c r="F172" s="1366"/>
      <c r="G172" s="1367"/>
      <c r="H172" s="1368"/>
      <c r="I172" s="1366"/>
      <c r="J172" s="1366"/>
      <c r="K172" s="1366"/>
      <c r="L172" s="1369"/>
      <c r="M172" s="1370"/>
      <c r="N172" s="1366"/>
      <c r="O172" s="1366"/>
      <c r="P172" s="1366"/>
      <c r="Q172" s="2751"/>
      <c r="R172" s="450"/>
      <c r="S172" s="450"/>
      <c r="T172" s="450"/>
      <c r="U172" s="450"/>
      <c r="V172" s="450"/>
      <c r="W172" s="450"/>
      <c r="X172" s="450"/>
      <c r="Y172" s="450"/>
      <c r="Z172" s="450"/>
      <c r="AA172" s="450"/>
      <c r="AB172" s="450"/>
      <c r="AC172" s="450"/>
      <c r="AD172" s="450"/>
      <c r="AE172" s="450"/>
      <c r="AF172" s="450"/>
      <c r="AG172" s="450"/>
      <c r="AH172" s="450"/>
      <c r="AI172" s="450"/>
      <c r="AJ172" s="450"/>
      <c r="AK172" s="450"/>
      <c r="AL172" s="450"/>
      <c r="AM172" s="450"/>
      <c r="AN172" s="450"/>
      <c r="AO172" s="450"/>
      <c r="AP172" s="450"/>
      <c r="AQ172" s="450"/>
      <c r="AR172" s="450"/>
      <c r="AS172" s="450"/>
      <c r="AT172" s="450"/>
      <c r="AU172" s="450"/>
      <c r="AV172" s="450"/>
      <c r="AW172" s="450"/>
      <c r="AX172" s="450"/>
      <c r="AY172" s="450"/>
      <c r="BA172" s="845"/>
      <c r="BB172" s="173"/>
      <c r="BC172" s="513"/>
      <c r="BD172" s="445"/>
      <c r="BE172" s="445"/>
      <c r="BF172" s="445"/>
      <c r="BG172" s="514"/>
      <c r="BH172" s="524"/>
      <c r="BI172" s="445"/>
      <c r="BJ172" s="445"/>
      <c r="BK172" s="445"/>
      <c r="BL172" s="514"/>
      <c r="BM172" s="524"/>
      <c r="BN172" s="445"/>
      <c r="BO172" s="445"/>
      <c r="BP172" s="445"/>
      <c r="BQ172" s="514"/>
    </row>
    <row r="173" s="135" customFormat="true" ht="15" customHeight="true" x14ac:dyDescent="0.2">
      <c r="A173" s="1212"/>
      <c r="B173" s="1420"/>
      <c r="C173" s="1365"/>
      <c r="D173" s="1366"/>
      <c r="E173" s="1366"/>
      <c r="F173" s="1366"/>
      <c r="G173" s="1367"/>
      <c r="H173" s="1368"/>
      <c r="I173" s="1366"/>
      <c r="J173" s="1366"/>
      <c r="K173" s="1366"/>
      <c r="L173" s="1369"/>
      <c r="M173" s="1370"/>
      <c r="N173" s="1366"/>
      <c r="O173" s="1366"/>
      <c r="P173" s="1366"/>
      <c r="Q173" s="2751"/>
      <c r="R173" s="450"/>
      <c r="S173" s="450"/>
      <c r="T173" s="450"/>
      <c r="U173" s="450"/>
      <c r="V173" s="450"/>
      <c r="W173" s="450"/>
      <c r="X173" s="450"/>
      <c r="Y173" s="450"/>
      <c r="Z173" s="450"/>
      <c r="AA173" s="450"/>
      <c r="AB173" s="450"/>
      <c r="AC173" s="450"/>
      <c r="AD173" s="450"/>
      <c r="AE173" s="450"/>
      <c r="AF173" s="450"/>
      <c r="AG173" s="450"/>
      <c r="AH173" s="450"/>
      <c r="AI173" s="450"/>
      <c r="AJ173" s="450"/>
      <c r="AK173" s="450"/>
      <c r="AL173" s="450"/>
      <c r="AM173" s="450"/>
      <c r="AN173" s="450"/>
      <c r="AO173" s="450"/>
      <c r="AP173" s="450"/>
      <c r="AQ173" s="450"/>
      <c r="AR173" s="450"/>
      <c r="AS173" s="450"/>
      <c r="AT173" s="450"/>
      <c r="AU173" s="450"/>
      <c r="AV173" s="450"/>
      <c r="AW173" s="450"/>
      <c r="AX173" s="450"/>
      <c r="AY173" s="450"/>
      <c r="BA173" s="845"/>
      <c r="BB173" s="173"/>
      <c r="BC173" s="513"/>
      <c r="BD173" s="445"/>
      <c r="BE173" s="445"/>
      <c r="BF173" s="445"/>
      <c r="BG173" s="514"/>
      <c r="BH173" s="524"/>
      <c r="BI173" s="445"/>
      <c r="BJ173" s="445"/>
      <c r="BK173" s="445"/>
      <c r="BL173" s="514"/>
      <c r="BM173" s="524"/>
      <c r="BN173" s="445"/>
      <c r="BO173" s="445"/>
      <c r="BP173" s="445"/>
      <c r="BQ173" s="514"/>
    </row>
    <row r="174" s="135" customFormat="true" ht="15" customHeight="true" x14ac:dyDescent="0.2">
      <c r="A174" s="1212"/>
      <c r="B174" s="1420"/>
      <c r="C174" s="1365"/>
      <c r="D174" s="1366"/>
      <c r="E174" s="1366"/>
      <c r="F174" s="1366"/>
      <c r="G174" s="1367"/>
      <c r="H174" s="1368"/>
      <c r="I174" s="1366"/>
      <c r="J174" s="1366"/>
      <c r="K174" s="1366"/>
      <c r="L174" s="1369"/>
      <c r="M174" s="1370"/>
      <c r="N174" s="1366"/>
      <c r="O174" s="1366"/>
      <c r="P174" s="1366"/>
      <c r="Q174" s="2751"/>
      <c r="R174" s="450"/>
      <c r="S174" s="450"/>
      <c r="T174" s="450"/>
      <c r="U174" s="450"/>
      <c r="V174" s="450"/>
      <c r="W174" s="450"/>
      <c r="X174" s="450"/>
      <c r="Y174" s="450"/>
      <c r="Z174" s="450"/>
      <c r="AA174" s="450"/>
      <c r="AB174" s="450"/>
      <c r="AC174" s="450"/>
      <c r="AD174" s="450"/>
      <c r="AE174" s="450"/>
      <c r="AF174" s="450"/>
      <c r="AG174" s="450"/>
      <c r="AH174" s="450"/>
      <c r="AI174" s="450"/>
      <c r="AJ174" s="450"/>
      <c r="AK174" s="450"/>
      <c r="AL174" s="450"/>
      <c r="AM174" s="450"/>
      <c r="AN174" s="450"/>
      <c r="AO174" s="450"/>
      <c r="AP174" s="450"/>
      <c r="AQ174" s="450"/>
      <c r="AR174" s="450"/>
      <c r="AS174" s="450"/>
      <c r="AT174" s="450"/>
      <c r="AU174" s="450"/>
      <c r="AV174" s="450"/>
      <c r="AW174" s="450"/>
      <c r="AX174" s="450"/>
      <c r="AY174" s="450"/>
      <c r="BA174" s="845"/>
      <c r="BB174" s="173"/>
      <c r="BC174" s="513"/>
      <c r="BD174" s="445"/>
      <c r="BE174" s="445"/>
      <c r="BF174" s="445"/>
      <c r="BG174" s="514"/>
      <c r="BH174" s="524"/>
      <c r="BI174" s="445"/>
      <c r="BJ174" s="445"/>
      <c r="BK174" s="445"/>
      <c r="BL174" s="514"/>
      <c r="BM174" s="524"/>
      <c r="BN174" s="445"/>
      <c r="BO174" s="445"/>
      <c r="BP174" s="445"/>
      <c r="BQ174" s="514"/>
    </row>
    <row r="175" s="135" customFormat="true" ht="15" customHeight="true" x14ac:dyDescent="0.2">
      <c r="A175" s="1212"/>
      <c r="B175" s="1420"/>
      <c r="C175" s="1365"/>
      <c r="D175" s="1366"/>
      <c r="E175" s="1366"/>
      <c r="F175" s="1366"/>
      <c r="G175" s="1367"/>
      <c r="H175" s="1368"/>
      <c r="I175" s="1366"/>
      <c r="J175" s="1366"/>
      <c r="K175" s="1366"/>
      <c r="L175" s="1369"/>
      <c r="M175" s="1370"/>
      <c r="N175" s="1366"/>
      <c r="O175" s="1366"/>
      <c r="P175" s="1366"/>
      <c r="Q175" s="2751"/>
      <c r="R175" s="450"/>
      <c r="S175" s="450"/>
      <c r="T175" s="450"/>
      <c r="U175" s="450"/>
      <c r="V175" s="450"/>
      <c r="W175" s="450"/>
      <c r="X175" s="450"/>
      <c r="Y175" s="450"/>
      <c r="Z175" s="450"/>
      <c r="AA175" s="450"/>
      <c r="AB175" s="450"/>
      <c r="AC175" s="450"/>
      <c r="AD175" s="450"/>
      <c r="AE175" s="450"/>
      <c r="AF175" s="450"/>
      <c r="AG175" s="450"/>
      <c r="AH175" s="450"/>
      <c r="AI175" s="450"/>
      <c r="AJ175" s="450"/>
      <c r="AK175" s="450"/>
      <c r="AL175" s="450"/>
      <c r="AM175" s="450"/>
      <c r="AN175" s="450"/>
      <c r="AO175" s="450"/>
      <c r="AP175" s="450"/>
      <c r="AQ175" s="450"/>
      <c r="AR175" s="450"/>
      <c r="AS175" s="450"/>
      <c r="AT175" s="450"/>
      <c r="AU175" s="450"/>
      <c r="AV175" s="450"/>
      <c r="AW175" s="450"/>
      <c r="AX175" s="450"/>
      <c r="AY175" s="450"/>
      <c r="BA175" s="845"/>
      <c r="BB175" s="173"/>
      <c r="BC175" s="513"/>
      <c r="BD175" s="445"/>
      <c r="BE175" s="445"/>
      <c r="BF175" s="445"/>
      <c r="BG175" s="514"/>
      <c r="BH175" s="524"/>
      <c r="BI175" s="445"/>
      <c r="BJ175" s="445"/>
      <c r="BK175" s="445"/>
      <c r="BL175" s="514"/>
      <c r="BM175" s="524"/>
      <c r="BN175" s="445"/>
      <c r="BO175" s="445"/>
      <c r="BP175" s="445"/>
      <c r="BQ175" s="514"/>
    </row>
    <row r="176" s="135" customFormat="true" ht="15" customHeight="true" x14ac:dyDescent="0.2">
      <c r="A176" s="1212"/>
      <c r="B176" s="1420"/>
      <c r="C176" s="1365"/>
      <c r="D176" s="1366"/>
      <c r="E176" s="1366"/>
      <c r="F176" s="1366"/>
      <c r="G176" s="1367"/>
      <c r="H176" s="1368"/>
      <c r="I176" s="1366"/>
      <c r="J176" s="1366"/>
      <c r="K176" s="1366"/>
      <c r="L176" s="1369"/>
      <c r="M176" s="1370"/>
      <c r="N176" s="1366"/>
      <c r="O176" s="1366"/>
      <c r="P176" s="1366"/>
      <c r="Q176" s="2751"/>
      <c r="R176" s="450"/>
      <c r="S176" s="450"/>
      <c r="T176" s="450"/>
      <c r="U176" s="450"/>
      <c r="V176" s="450"/>
      <c r="W176" s="450"/>
      <c r="X176" s="450"/>
      <c r="Y176" s="450"/>
      <c r="Z176" s="450"/>
      <c r="AA176" s="450"/>
      <c r="AB176" s="450"/>
      <c r="AC176" s="450"/>
      <c r="AD176" s="450"/>
      <c r="AE176" s="450"/>
      <c r="AF176" s="450"/>
      <c r="AG176" s="450"/>
      <c r="AH176" s="450"/>
      <c r="AI176" s="450"/>
      <c r="AJ176" s="450"/>
      <c r="AK176" s="450"/>
      <c r="AL176" s="450"/>
      <c r="AM176" s="450"/>
      <c r="AN176" s="450"/>
      <c r="AO176" s="450"/>
      <c r="AP176" s="450"/>
      <c r="AQ176" s="450"/>
      <c r="AR176" s="450"/>
      <c r="AS176" s="450"/>
      <c r="AT176" s="450"/>
      <c r="AU176" s="450"/>
      <c r="AV176" s="450"/>
      <c r="AW176" s="450"/>
      <c r="AX176" s="450"/>
      <c r="AY176" s="450"/>
      <c r="BA176" s="845"/>
      <c r="BB176" s="173"/>
      <c r="BC176" s="513"/>
      <c r="BD176" s="445"/>
      <c r="BE176" s="445"/>
      <c r="BF176" s="445"/>
      <c r="BG176" s="514"/>
      <c r="BH176" s="524"/>
      <c r="BI176" s="445"/>
      <c r="BJ176" s="445"/>
      <c r="BK176" s="445"/>
      <c r="BL176" s="514"/>
      <c r="BM176" s="524"/>
      <c r="BN176" s="445"/>
      <c r="BO176" s="445"/>
      <c r="BP176" s="445"/>
      <c r="BQ176" s="514"/>
    </row>
    <row r="177" s="135" customFormat="true" ht="15" customHeight="true" x14ac:dyDescent="0.2">
      <c r="A177" s="1212"/>
      <c r="B177" s="1420"/>
      <c r="C177" s="1365"/>
      <c r="D177" s="1366"/>
      <c r="E177" s="1366"/>
      <c r="F177" s="1366"/>
      <c r="G177" s="1367"/>
      <c r="H177" s="1368"/>
      <c r="I177" s="1366"/>
      <c r="J177" s="1366"/>
      <c r="K177" s="1366"/>
      <c r="L177" s="1369"/>
      <c r="M177" s="1370"/>
      <c r="N177" s="1366"/>
      <c r="O177" s="1366"/>
      <c r="P177" s="1366"/>
      <c r="Q177" s="2751"/>
      <c r="R177" s="450"/>
      <c r="S177" s="450"/>
      <c r="T177" s="450"/>
      <c r="U177" s="450"/>
      <c r="V177" s="450"/>
      <c r="W177" s="450"/>
      <c r="X177" s="450"/>
      <c r="Y177" s="450"/>
      <c r="Z177" s="450"/>
      <c r="AA177" s="450"/>
      <c r="AB177" s="450"/>
      <c r="AC177" s="450"/>
      <c r="AD177" s="450"/>
      <c r="AE177" s="450"/>
      <c r="AF177" s="450"/>
      <c r="AG177" s="450"/>
      <c r="AH177" s="450"/>
      <c r="AI177" s="450"/>
      <c r="AJ177" s="450"/>
      <c r="AK177" s="450"/>
      <c r="AL177" s="450"/>
      <c r="AM177" s="450"/>
      <c r="AN177" s="450"/>
      <c r="AO177" s="450"/>
      <c r="AP177" s="450"/>
      <c r="AQ177" s="450"/>
      <c r="AR177" s="450"/>
      <c r="AS177" s="450"/>
      <c r="AT177" s="450"/>
      <c r="AU177" s="450"/>
      <c r="AV177" s="450"/>
      <c r="AW177" s="450"/>
      <c r="AX177" s="450"/>
      <c r="AY177" s="450"/>
      <c r="BA177" s="845"/>
      <c r="BB177" s="173"/>
      <c r="BC177" s="513"/>
      <c r="BD177" s="445"/>
      <c r="BE177" s="445"/>
      <c r="BF177" s="445"/>
      <c r="BG177" s="514"/>
      <c r="BH177" s="524"/>
      <c r="BI177" s="445"/>
      <c r="BJ177" s="445"/>
      <c r="BK177" s="445"/>
      <c r="BL177" s="514"/>
      <c r="BM177" s="524"/>
      <c r="BN177" s="445"/>
      <c r="BO177" s="445"/>
      <c r="BP177" s="445"/>
      <c r="BQ177" s="514"/>
    </row>
    <row r="178" s="135" customFormat="true" ht="15" customHeight="true" x14ac:dyDescent="0.2">
      <c r="A178" s="1212"/>
      <c r="B178" s="1420"/>
      <c r="C178" s="1365"/>
      <c r="D178" s="1366"/>
      <c r="E178" s="1366"/>
      <c r="F178" s="1366"/>
      <c r="G178" s="1367"/>
      <c r="H178" s="1368"/>
      <c r="I178" s="1366"/>
      <c r="J178" s="1366"/>
      <c r="K178" s="1366"/>
      <c r="L178" s="1369"/>
      <c r="M178" s="1370"/>
      <c r="N178" s="1366"/>
      <c r="O178" s="1366"/>
      <c r="P178" s="1366"/>
      <c r="Q178" s="2751"/>
      <c r="R178" s="450"/>
      <c r="S178" s="450"/>
      <c r="T178" s="450"/>
      <c r="U178" s="450"/>
      <c r="V178" s="450"/>
      <c r="W178" s="450"/>
      <c r="X178" s="450"/>
      <c r="Y178" s="450"/>
      <c r="Z178" s="450"/>
      <c r="AA178" s="450"/>
      <c r="AB178" s="450"/>
      <c r="AC178" s="450"/>
      <c r="AD178" s="450"/>
      <c r="AE178" s="450"/>
      <c r="AF178" s="450"/>
      <c r="AG178" s="450"/>
      <c r="AH178" s="450"/>
      <c r="AI178" s="450"/>
      <c r="AJ178" s="450"/>
      <c r="AK178" s="450"/>
      <c r="AL178" s="450"/>
      <c r="AM178" s="450"/>
      <c r="AN178" s="450"/>
      <c r="AO178" s="450"/>
      <c r="AP178" s="450"/>
      <c r="AQ178" s="450"/>
      <c r="AR178" s="450"/>
      <c r="AS178" s="450"/>
      <c r="AT178" s="450"/>
      <c r="AU178" s="450"/>
      <c r="AV178" s="450"/>
      <c r="AW178" s="450"/>
      <c r="AX178" s="450"/>
      <c r="AY178" s="450"/>
      <c r="BA178" s="845"/>
      <c r="BB178" s="173"/>
      <c r="BC178" s="513"/>
      <c r="BD178" s="445"/>
      <c r="BE178" s="445"/>
      <c r="BF178" s="445"/>
      <c r="BG178" s="514"/>
      <c r="BH178" s="524"/>
      <c r="BI178" s="445"/>
      <c r="BJ178" s="445"/>
      <c r="BK178" s="445"/>
      <c r="BL178" s="514"/>
      <c r="BM178" s="524"/>
      <c r="BN178" s="445"/>
      <c r="BO178" s="445"/>
      <c r="BP178" s="445"/>
      <c r="BQ178" s="514"/>
    </row>
    <row r="179" s="135" customFormat="true" ht="15" customHeight="true" x14ac:dyDescent="0.2">
      <c r="A179" s="1212"/>
      <c r="B179" s="1420"/>
      <c r="C179" s="1365"/>
      <c r="D179" s="1366"/>
      <c r="E179" s="1366"/>
      <c r="F179" s="1366"/>
      <c r="G179" s="1367"/>
      <c r="H179" s="1368"/>
      <c r="I179" s="1366"/>
      <c r="J179" s="1366"/>
      <c r="K179" s="1366"/>
      <c r="L179" s="1369"/>
      <c r="M179" s="1370"/>
      <c r="N179" s="1366"/>
      <c r="O179" s="1366"/>
      <c r="P179" s="1366"/>
      <c r="Q179" s="2751"/>
      <c r="R179" s="450"/>
      <c r="S179" s="450"/>
      <c r="T179" s="450"/>
      <c r="U179" s="450"/>
      <c r="V179" s="450"/>
      <c r="W179" s="450"/>
      <c r="X179" s="450"/>
      <c r="Y179" s="450"/>
      <c r="Z179" s="450"/>
      <c r="AA179" s="450"/>
      <c r="AB179" s="450"/>
      <c r="AC179" s="450"/>
      <c r="AD179" s="450"/>
      <c r="AE179" s="450"/>
      <c r="AF179" s="450"/>
      <c r="AG179" s="450"/>
      <c r="AH179" s="450"/>
      <c r="AI179" s="450"/>
      <c r="AJ179" s="450"/>
      <c r="AK179" s="450"/>
      <c r="AL179" s="450"/>
      <c r="AM179" s="450"/>
      <c r="AN179" s="450"/>
      <c r="AO179" s="450"/>
      <c r="AP179" s="450"/>
      <c r="AQ179" s="450"/>
      <c r="AR179" s="450"/>
      <c r="AS179" s="450"/>
      <c r="AT179" s="450"/>
      <c r="AU179" s="450"/>
      <c r="AV179" s="450"/>
      <c r="AW179" s="450"/>
      <c r="AX179" s="450"/>
      <c r="AY179" s="450"/>
      <c r="BA179" s="845"/>
      <c r="BB179" s="173"/>
      <c r="BC179" s="513"/>
      <c r="BD179" s="445"/>
      <c r="BE179" s="445"/>
      <c r="BF179" s="445"/>
      <c r="BG179" s="514"/>
      <c r="BH179" s="524"/>
      <c r="BI179" s="445"/>
      <c r="BJ179" s="445"/>
      <c r="BK179" s="445"/>
      <c r="BL179" s="514"/>
      <c r="BM179" s="524"/>
      <c r="BN179" s="445"/>
      <c r="BO179" s="445"/>
      <c r="BP179" s="445"/>
      <c r="BQ179" s="514"/>
    </row>
    <row r="180" s="135" customFormat="true" ht="15" customHeight="true" x14ac:dyDescent="0.2">
      <c r="A180" s="1212"/>
      <c r="B180" s="1420"/>
      <c r="C180" s="1365"/>
      <c r="D180" s="1366"/>
      <c r="E180" s="1366"/>
      <c r="F180" s="1366"/>
      <c r="G180" s="1367"/>
      <c r="H180" s="1368"/>
      <c r="I180" s="1366"/>
      <c r="J180" s="1366"/>
      <c r="K180" s="1366"/>
      <c r="L180" s="1369"/>
      <c r="M180" s="1370"/>
      <c r="N180" s="1366"/>
      <c r="O180" s="1366"/>
      <c r="P180" s="1366"/>
      <c r="Q180" s="2751"/>
      <c r="R180" s="450"/>
      <c r="S180" s="450"/>
      <c r="T180" s="450"/>
      <c r="U180" s="450"/>
      <c r="V180" s="450"/>
      <c r="W180" s="450"/>
      <c r="X180" s="450"/>
      <c r="Y180" s="450"/>
      <c r="Z180" s="450"/>
      <c r="AA180" s="450"/>
      <c r="AB180" s="450"/>
      <c r="AC180" s="450"/>
      <c r="AD180" s="450"/>
      <c r="AE180" s="450"/>
      <c r="AF180" s="450"/>
      <c r="AG180" s="450"/>
      <c r="AH180" s="450"/>
      <c r="AI180" s="450"/>
      <c r="AJ180" s="450"/>
      <c r="AK180" s="450"/>
      <c r="AL180" s="450"/>
      <c r="AM180" s="450"/>
      <c r="AN180" s="450"/>
      <c r="AO180" s="450"/>
      <c r="AP180" s="450"/>
      <c r="AQ180" s="450"/>
      <c r="AR180" s="450"/>
      <c r="AS180" s="450"/>
      <c r="AT180" s="450"/>
      <c r="AU180" s="450"/>
      <c r="AV180" s="450"/>
      <c r="AW180" s="450"/>
      <c r="AX180" s="450"/>
      <c r="AY180" s="450"/>
      <c r="BA180" s="845"/>
      <c r="BB180" s="173"/>
      <c r="BC180" s="513"/>
      <c r="BD180" s="445"/>
      <c r="BE180" s="445"/>
      <c r="BF180" s="445"/>
      <c r="BG180" s="514"/>
      <c r="BH180" s="524"/>
      <c r="BI180" s="445"/>
      <c r="BJ180" s="445"/>
      <c r="BK180" s="445"/>
      <c r="BL180" s="514"/>
      <c r="BM180" s="524"/>
      <c r="BN180" s="445"/>
      <c r="BO180" s="445"/>
      <c r="BP180" s="445"/>
      <c r="BQ180" s="514"/>
    </row>
    <row r="181" s="135" customFormat="true" ht="15" customHeight="true" x14ac:dyDescent="0.2">
      <c r="A181" s="1212"/>
      <c r="B181" s="1420"/>
      <c r="C181" s="1365"/>
      <c r="D181" s="1366"/>
      <c r="E181" s="1366"/>
      <c r="F181" s="1366"/>
      <c r="G181" s="1367"/>
      <c r="H181" s="1368"/>
      <c r="I181" s="1366"/>
      <c r="J181" s="1366"/>
      <c r="K181" s="1366"/>
      <c r="L181" s="1369"/>
      <c r="M181" s="1370"/>
      <c r="N181" s="1366"/>
      <c r="O181" s="1366"/>
      <c r="P181" s="1366"/>
      <c r="Q181" s="2751"/>
      <c r="R181" s="450"/>
      <c r="S181" s="450"/>
      <c r="T181" s="450"/>
      <c r="U181" s="450"/>
      <c r="V181" s="450"/>
      <c r="W181" s="450"/>
      <c r="X181" s="450"/>
      <c r="Y181" s="450"/>
      <c r="Z181" s="450"/>
      <c r="AA181" s="450"/>
      <c r="AB181" s="450"/>
      <c r="AC181" s="450"/>
      <c r="AD181" s="450"/>
      <c r="AE181" s="450"/>
      <c r="AF181" s="450"/>
      <c r="AG181" s="450"/>
      <c r="AH181" s="450"/>
      <c r="AI181" s="450"/>
      <c r="AJ181" s="450"/>
      <c r="AK181" s="450"/>
      <c r="AL181" s="450"/>
      <c r="AM181" s="450"/>
      <c r="AN181" s="450"/>
      <c r="AO181" s="450"/>
      <c r="AP181" s="450"/>
      <c r="AQ181" s="450"/>
      <c r="AR181" s="450"/>
      <c r="AS181" s="450"/>
      <c r="AT181" s="450"/>
      <c r="AU181" s="450"/>
      <c r="AV181" s="450"/>
      <c r="AW181" s="450"/>
      <c r="AX181" s="450"/>
      <c r="AY181" s="450"/>
      <c r="BA181" s="845"/>
      <c r="BB181" s="173"/>
      <c r="BC181" s="513"/>
      <c r="BD181" s="445"/>
      <c r="BE181" s="445"/>
      <c r="BF181" s="445"/>
      <c r="BG181" s="514"/>
      <c r="BH181" s="524"/>
      <c r="BI181" s="445"/>
      <c r="BJ181" s="445"/>
      <c r="BK181" s="445"/>
      <c r="BL181" s="514"/>
      <c r="BM181" s="524"/>
      <c r="BN181" s="445"/>
      <c r="BO181" s="445"/>
      <c r="BP181" s="445"/>
      <c r="BQ181" s="514"/>
    </row>
    <row r="182" s="135" customFormat="true" ht="15" customHeight="true" x14ac:dyDescent="0.2">
      <c r="A182" s="1212"/>
      <c r="B182" s="1420"/>
      <c r="C182" s="1365"/>
      <c r="D182" s="1366"/>
      <c r="E182" s="1366"/>
      <c r="F182" s="1366"/>
      <c r="G182" s="1367"/>
      <c r="H182" s="1368"/>
      <c r="I182" s="1366"/>
      <c r="J182" s="1366"/>
      <c r="K182" s="1366"/>
      <c r="L182" s="1369"/>
      <c r="M182" s="1370"/>
      <c r="N182" s="1366"/>
      <c r="O182" s="1366"/>
      <c r="P182" s="1366"/>
      <c r="Q182" s="2751"/>
      <c r="R182" s="450"/>
      <c r="S182" s="450"/>
      <c r="T182" s="450"/>
      <c r="U182" s="450"/>
      <c r="V182" s="450"/>
      <c r="W182" s="450"/>
      <c r="X182" s="450"/>
      <c r="Y182" s="450"/>
      <c r="Z182" s="450"/>
      <c r="AA182" s="450"/>
      <c r="AB182" s="450"/>
      <c r="AC182" s="450"/>
      <c r="AD182" s="450"/>
      <c r="AE182" s="450"/>
      <c r="AF182" s="450"/>
      <c r="AG182" s="450"/>
      <c r="AH182" s="450"/>
      <c r="AI182" s="450"/>
      <c r="AJ182" s="450"/>
      <c r="AK182" s="450"/>
      <c r="AL182" s="450"/>
      <c r="AM182" s="450"/>
      <c r="AN182" s="450"/>
      <c r="AO182" s="450"/>
      <c r="AP182" s="450"/>
      <c r="AQ182" s="450"/>
      <c r="AR182" s="450"/>
      <c r="AS182" s="450"/>
      <c r="AT182" s="450"/>
      <c r="AU182" s="450"/>
      <c r="AV182" s="450"/>
      <c r="AW182" s="450"/>
      <c r="AX182" s="450"/>
      <c r="AY182" s="450"/>
      <c r="BA182" s="845"/>
      <c r="BB182" s="173"/>
      <c r="BC182" s="513"/>
      <c r="BD182" s="445"/>
      <c r="BE182" s="445"/>
      <c r="BF182" s="445"/>
      <c r="BG182" s="514"/>
      <c r="BH182" s="524"/>
      <c r="BI182" s="445"/>
      <c r="BJ182" s="445"/>
      <c r="BK182" s="445"/>
      <c r="BL182" s="514"/>
      <c r="BM182" s="524"/>
      <c r="BN182" s="445"/>
      <c r="BO182" s="445"/>
      <c r="BP182" s="445"/>
      <c r="BQ182" s="514"/>
    </row>
    <row r="183" s="135" customFormat="true" ht="15" customHeight="true" x14ac:dyDescent="0.2">
      <c r="A183" s="1213"/>
      <c r="B183" s="1421"/>
      <c r="C183" s="1371"/>
      <c r="D183" s="1372"/>
      <c r="E183" s="1372"/>
      <c r="F183" s="1372"/>
      <c r="G183" s="1373"/>
      <c r="H183" s="1374"/>
      <c r="I183" s="1372"/>
      <c r="J183" s="1372"/>
      <c r="K183" s="1372"/>
      <c r="L183" s="1375"/>
      <c r="M183" s="1376"/>
      <c r="N183" s="1372"/>
      <c r="O183" s="1372"/>
      <c r="P183" s="1372"/>
      <c r="Q183" s="2752"/>
      <c r="R183" s="450"/>
      <c r="S183" s="450"/>
      <c r="T183" s="450"/>
      <c r="U183" s="450"/>
      <c r="V183" s="450"/>
      <c r="W183" s="450"/>
      <c r="X183" s="450"/>
      <c r="Y183" s="450"/>
      <c r="Z183" s="450"/>
      <c r="AA183" s="450"/>
      <c r="AB183" s="450"/>
      <c r="AC183" s="450"/>
      <c r="AD183" s="450"/>
      <c r="AE183" s="450"/>
      <c r="AF183" s="450"/>
      <c r="AG183" s="450"/>
      <c r="AH183" s="450"/>
      <c r="AI183" s="450"/>
      <c r="AJ183" s="450"/>
      <c r="AK183" s="450"/>
      <c r="AL183" s="450"/>
      <c r="AM183" s="450"/>
      <c r="AN183" s="450"/>
      <c r="AO183" s="450"/>
      <c r="AP183" s="450"/>
      <c r="AQ183" s="450"/>
      <c r="AR183" s="450"/>
      <c r="AS183" s="450"/>
      <c r="AT183" s="450"/>
      <c r="AU183" s="450"/>
      <c r="AV183" s="450"/>
      <c r="AW183" s="450"/>
      <c r="AX183" s="450"/>
      <c r="AY183" s="450"/>
      <c r="BA183" s="845"/>
      <c r="BB183" s="173"/>
      <c r="BC183" s="513"/>
      <c r="BD183" s="445"/>
      <c r="BE183" s="445"/>
      <c r="BF183" s="445"/>
      <c r="BG183" s="514"/>
      <c r="BH183" s="524"/>
      <c r="BI183" s="445"/>
      <c r="BJ183" s="445"/>
      <c r="BK183" s="445"/>
      <c r="BL183" s="514"/>
      <c r="BM183" s="524"/>
      <c r="BN183" s="445"/>
      <c r="BO183" s="445"/>
      <c r="BP183" s="445"/>
      <c r="BQ183" s="514"/>
    </row>
    <row r="184" s="135" customFormat="true" ht="15" customHeight="true" x14ac:dyDescent="0.2">
      <c r="A184" s="1143"/>
      <c r="B184" s="1223"/>
      <c r="C184" s="1358"/>
      <c r="D184" s="1147"/>
      <c r="E184" s="1147"/>
      <c r="F184" s="1147"/>
      <c r="G184" s="1196"/>
      <c r="H184" s="1242"/>
      <c r="I184" s="1147"/>
      <c r="J184" s="1147"/>
      <c r="K184" s="1147"/>
      <c r="L184" s="1163"/>
      <c r="M184" s="1358"/>
      <c r="N184" s="1147"/>
      <c r="O184" s="1147"/>
      <c r="P184" s="1147"/>
      <c r="Q184" s="1163"/>
      <c r="R184" s="450"/>
      <c r="S184" s="450"/>
      <c r="T184" s="450"/>
      <c r="U184" s="450"/>
      <c r="V184" s="450"/>
      <c r="W184" s="450"/>
      <c r="X184" s="450"/>
      <c r="Y184" s="450"/>
      <c r="Z184" s="450"/>
      <c r="AA184" s="450"/>
      <c r="AB184" s="450"/>
      <c r="AC184" s="450"/>
      <c r="AD184" s="450"/>
      <c r="AE184" s="450"/>
      <c r="AF184" s="450"/>
      <c r="AG184" s="450"/>
      <c r="AH184" s="450"/>
      <c r="AI184" s="450"/>
      <c r="AJ184" s="450"/>
      <c r="AK184" s="450"/>
      <c r="AL184" s="450"/>
      <c r="AM184" s="450"/>
      <c r="AN184" s="450"/>
      <c r="AO184" s="450"/>
      <c r="AP184" s="450"/>
      <c r="AQ184" s="450"/>
      <c r="AR184" s="450"/>
      <c r="AS184" s="450"/>
      <c r="AT184" s="450"/>
      <c r="AU184" s="450"/>
      <c r="AV184" s="450"/>
      <c r="AW184" s="450"/>
      <c r="AX184" s="450"/>
      <c r="AY184" s="450"/>
      <c r="BA184" s="845"/>
      <c r="BB184" s="173"/>
      <c r="BC184" s="513"/>
      <c r="BD184" s="445"/>
      <c r="BE184" s="445"/>
      <c r="BF184" s="445"/>
      <c r="BG184" s="514"/>
      <c r="BH184" s="524"/>
      <c r="BI184" s="445"/>
      <c r="BJ184" s="445"/>
      <c r="BK184" s="445"/>
      <c r="BL184" s="514"/>
      <c r="BM184" s="524"/>
      <c r="BN184" s="445"/>
      <c r="BO184" s="445"/>
      <c r="BP184" s="445"/>
      <c r="BQ184" s="514"/>
    </row>
    <row r="185" s="135" customFormat="true" ht="15" customHeight="true" x14ac:dyDescent="0.2">
      <c r="A185" s="1143"/>
      <c r="B185" s="1223"/>
      <c r="C185" s="1358"/>
      <c r="D185" s="1147"/>
      <c r="E185" s="1147"/>
      <c r="F185" s="1147"/>
      <c r="G185" s="1196"/>
      <c r="H185" s="1242"/>
      <c r="I185" s="1147"/>
      <c r="J185" s="1147"/>
      <c r="K185" s="1147"/>
      <c r="L185" s="1163"/>
      <c r="M185" s="1358"/>
      <c r="N185" s="1147"/>
      <c r="O185" s="1147"/>
      <c r="P185" s="1147"/>
      <c r="Q185" s="1163"/>
      <c r="R185" s="450"/>
      <c r="S185" s="450"/>
      <c r="T185" s="450"/>
      <c r="U185" s="450"/>
      <c r="V185" s="450"/>
      <c r="W185" s="450"/>
      <c r="X185" s="450"/>
      <c r="Y185" s="450"/>
      <c r="Z185" s="450"/>
      <c r="AA185" s="450"/>
      <c r="AB185" s="450"/>
      <c r="AC185" s="450"/>
      <c r="AD185" s="450"/>
      <c r="AE185" s="450"/>
      <c r="AF185" s="450"/>
      <c r="AG185" s="450"/>
      <c r="AH185" s="450"/>
      <c r="AI185" s="450"/>
      <c r="AJ185" s="450"/>
      <c r="AK185" s="450"/>
      <c r="AL185" s="450"/>
      <c r="AM185" s="450"/>
      <c r="AN185" s="450"/>
      <c r="AO185" s="450"/>
      <c r="AP185" s="450"/>
      <c r="AQ185" s="450"/>
      <c r="AR185" s="450"/>
      <c r="AS185" s="450"/>
      <c r="AT185" s="450"/>
      <c r="AU185" s="450"/>
      <c r="AV185" s="450"/>
      <c r="AW185" s="450"/>
      <c r="AX185" s="450"/>
      <c r="AY185" s="450"/>
      <c r="BA185" s="845"/>
      <c r="BB185" s="173"/>
      <c r="BC185" s="513"/>
      <c r="BD185" s="445"/>
      <c r="BE185" s="445"/>
      <c r="BF185" s="445"/>
      <c r="BG185" s="514"/>
      <c r="BH185" s="524"/>
      <c r="BI185" s="445"/>
      <c r="BJ185" s="445"/>
      <c r="BK185" s="445"/>
      <c r="BL185" s="514"/>
      <c r="BM185" s="524"/>
      <c r="BN185" s="445"/>
      <c r="BO185" s="445"/>
      <c r="BP185" s="445"/>
      <c r="BQ185" s="514"/>
    </row>
    <row r="186" s="135" customFormat="true" ht="15" customHeight="true" x14ac:dyDescent="0.2">
      <c r="A186" s="1144"/>
      <c r="B186" s="1227"/>
      <c r="C186" s="1358"/>
      <c r="D186" s="1147"/>
      <c r="E186" s="1147"/>
      <c r="F186" s="1147"/>
      <c r="G186" s="1196"/>
      <c r="H186" s="1242"/>
      <c r="I186" s="1147"/>
      <c r="J186" s="1147"/>
      <c r="K186" s="1147"/>
      <c r="L186" s="1163"/>
      <c r="M186" s="1358"/>
      <c r="N186" s="1147"/>
      <c r="O186" s="1147"/>
      <c r="P186" s="1147"/>
      <c r="Q186" s="1163"/>
      <c r="R186" s="450"/>
      <c r="S186" s="450"/>
      <c r="T186" s="450"/>
      <c r="U186" s="450"/>
      <c r="V186" s="450"/>
      <c r="W186" s="450"/>
      <c r="X186" s="450"/>
      <c r="Y186" s="450"/>
      <c r="Z186" s="450"/>
      <c r="AA186" s="450"/>
      <c r="AB186" s="450"/>
      <c r="AC186" s="450"/>
      <c r="AD186" s="450"/>
      <c r="AE186" s="450"/>
      <c r="AF186" s="450"/>
      <c r="AG186" s="450"/>
      <c r="AH186" s="450"/>
      <c r="AI186" s="450"/>
      <c r="AJ186" s="450"/>
      <c r="AK186" s="450"/>
      <c r="AL186" s="450"/>
      <c r="AM186" s="450"/>
      <c r="AN186" s="450"/>
      <c r="AO186" s="450"/>
      <c r="AP186" s="450"/>
      <c r="AQ186" s="450"/>
      <c r="AR186" s="450"/>
      <c r="AS186" s="450"/>
      <c r="AT186" s="450"/>
      <c r="AU186" s="450"/>
      <c r="AV186" s="450"/>
      <c r="AW186" s="450"/>
      <c r="AX186" s="450"/>
      <c r="AY186" s="450"/>
      <c r="BA186" s="845"/>
      <c r="BB186" s="173"/>
      <c r="BC186" s="513"/>
      <c r="BD186" s="445"/>
      <c r="BE186" s="445"/>
      <c r="BF186" s="445"/>
      <c r="BG186" s="514"/>
      <c r="BH186" s="524"/>
      <c r="BI186" s="445"/>
      <c r="BJ186" s="445"/>
      <c r="BK186" s="445"/>
      <c r="BL186" s="514"/>
      <c r="BM186" s="524"/>
      <c r="BN186" s="445"/>
      <c r="BO186" s="445"/>
      <c r="BP186" s="445"/>
      <c r="BQ186" s="514"/>
    </row>
    <row r="187" s="135" customFormat="true" ht="15" customHeight="true" x14ac:dyDescent="0.2">
      <c r="A187" s="1144"/>
      <c r="B187" s="1227"/>
      <c r="C187" s="1358"/>
      <c r="D187" s="1147"/>
      <c r="E187" s="1147"/>
      <c r="F187" s="1147"/>
      <c r="G187" s="1196"/>
      <c r="H187" s="1242"/>
      <c r="I187" s="1147"/>
      <c r="J187" s="1147"/>
      <c r="K187" s="1147"/>
      <c r="L187" s="1163"/>
      <c r="M187" s="1358"/>
      <c r="N187" s="1147"/>
      <c r="O187" s="1147"/>
      <c r="P187" s="1147"/>
      <c r="Q187" s="1163"/>
      <c r="R187" s="450"/>
      <c r="S187" s="450"/>
      <c r="T187" s="450"/>
      <c r="U187" s="450"/>
      <c r="V187" s="450"/>
      <c r="W187" s="450"/>
      <c r="X187" s="450"/>
      <c r="Y187" s="450"/>
      <c r="Z187" s="450"/>
      <c r="AA187" s="450"/>
      <c r="AB187" s="450"/>
      <c r="AC187" s="450"/>
      <c r="AD187" s="450"/>
      <c r="AE187" s="450"/>
      <c r="AF187" s="450"/>
      <c r="AG187" s="450"/>
      <c r="AH187" s="450"/>
      <c r="AI187" s="450"/>
      <c r="AJ187" s="450"/>
      <c r="AK187" s="450"/>
      <c r="AL187" s="450"/>
      <c r="AM187" s="450"/>
      <c r="AN187" s="450"/>
      <c r="AO187" s="450"/>
      <c r="AP187" s="450"/>
      <c r="AQ187" s="450"/>
      <c r="AR187" s="450"/>
      <c r="AS187" s="450"/>
      <c r="AT187" s="450"/>
      <c r="AU187" s="450"/>
      <c r="AV187" s="450"/>
      <c r="AW187" s="450"/>
      <c r="AX187" s="450"/>
      <c r="AY187" s="450"/>
      <c r="BA187" s="845"/>
      <c r="BB187" s="173"/>
      <c r="BC187" s="513"/>
      <c r="BD187" s="445"/>
      <c r="BE187" s="445"/>
      <c r="BF187" s="445"/>
      <c r="BG187" s="514"/>
      <c r="BH187" s="524"/>
      <c r="BI187" s="445"/>
      <c r="BJ187" s="445"/>
      <c r="BK187" s="445"/>
      <c r="BL187" s="514"/>
      <c r="BM187" s="524"/>
      <c r="BN187" s="445"/>
      <c r="BO187" s="445"/>
      <c r="BP187" s="445"/>
      <c r="BQ187" s="514"/>
    </row>
    <row r="188" s="135" customFormat="true" ht="15" customHeight="true" x14ac:dyDescent="0.2">
      <c r="A188" s="1144"/>
      <c r="B188" s="1227"/>
      <c r="C188" s="1358"/>
      <c r="D188" s="1147"/>
      <c r="E188" s="1147"/>
      <c r="F188" s="1147"/>
      <c r="G188" s="1196"/>
      <c r="H188" s="1242"/>
      <c r="I188" s="1147"/>
      <c r="J188" s="1147"/>
      <c r="K188" s="1147"/>
      <c r="L188" s="1163"/>
      <c r="M188" s="1358"/>
      <c r="N188" s="1147"/>
      <c r="O188" s="1147"/>
      <c r="P188" s="1147"/>
      <c r="Q188" s="1163"/>
      <c r="R188" s="450"/>
      <c r="S188" s="450"/>
      <c r="T188" s="450"/>
      <c r="U188" s="450"/>
      <c r="V188" s="450"/>
      <c r="W188" s="450"/>
      <c r="X188" s="450"/>
      <c r="Y188" s="450"/>
      <c r="Z188" s="450"/>
      <c r="AA188" s="450"/>
      <c r="AB188" s="450"/>
      <c r="AC188" s="450"/>
      <c r="AD188" s="450"/>
      <c r="AE188" s="450"/>
      <c r="AF188" s="450"/>
      <c r="AG188" s="450"/>
      <c r="AH188" s="450"/>
      <c r="AI188" s="450"/>
      <c r="AJ188" s="450"/>
      <c r="AK188" s="450"/>
      <c r="AL188" s="450"/>
      <c r="AM188" s="450"/>
      <c r="AN188" s="450"/>
      <c r="AO188" s="450"/>
      <c r="AP188" s="450"/>
      <c r="AQ188" s="450"/>
      <c r="AR188" s="450"/>
      <c r="AS188" s="450"/>
      <c r="AT188" s="450"/>
      <c r="AU188" s="450"/>
      <c r="AV188" s="450"/>
      <c r="AW188" s="450"/>
      <c r="AX188" s="450"/>
      <c r="AY188" s="450"/>
      <c r="BA188" s="845"/>
      <c r="BB188" s="173"/>
      <c r="BC188" s="513"/>
      <c r="BD188" s="445"/>
      <c r="BE188" s="445"/>
      <c r="BF188" s="445"/>
      <c r="BG188" s="514"/>
      <c r="BH188" s="524"/>
      <c r="BI188" s="445"/>
      <c r="BJ188" s="445"/>
      <c r="BK188" s="445"/>
      <c r="BL188" s="514"/>
      <c r="BM188" s="524"/>
      <c r="BN188" s="445"/>
      <c r="BO188" s="445"/>
      <c r="BP188" s="445"/>
      <c r="BQ188" s="514"/>
    </row>
    <row r="189" s="135" customFormat="true" ht="15" customHeight="true" x14ac:dyDescent="0.2">
      <c r="A189" s="1144"/>
      <c r="B189" s="1227"/>
      <c r="C189" s="1358"/>
      <c r="D189" s="1147"/>
      <c r="E189" s="1147"/>
      <c r="F189" s="1147"/>
      <c r="G189" s="1196"/>
      <c r="H189" s="1242"/>
      <c r="I189" s="1147"/>
      <c r="J189" s="1147"/>
      <c r="K189" s="1147"/>
      <c r="L189" s="1163"/>
      <c r="M189" s="1358"/>
      <c r="N189" s="1147"/>
      <c r="O189" s="1147"/>
      <c r="P189" s="1147"/>
      <c r="Q189" s="1163"/>
      <c r="R189" s="450"/>
      <c r="S189" s="450"/>
      <c r="T189" s="450"/>
      <c r="U189" s="450"/>
      <c r="V189" s="450"/>
      <c r="W189" s="450"/>
      <c r="X189" s="450"/>
      <c r="Y189" s="450"/>
      <c r="Z189" s="450"/>
      <c r="AA189" s="450"/>
      <c r="AB189" s="450"/>
      <c r="AC189" s="450"/>
      <c r="AD189" s="450"/>
      <c r="AE189" s="450"/>
      <c r="AF189" s="450"/>
      <c r="AG189" s="450"/>
      <c r="AH189" s="450"/>
      <c r="AI189" s="450"/>
      <c r="AJ189" s="450"/>
      <c r="AK189" s="450"/>
      <c r="AL189" s="450"/>
      <c r="AM189" s="450"/>
      <c r="AN189" s="450"/>
      <c r="AO189" s="450"/>
      <c r="AP189" s="450"/>
      <c r="AQ189" s="450"/>
      <c r="AR189" s="450"/>
      <c r="AS189" s="450"/>
      <c r="AT189" s="450"/>
      <c r="AU189" s="450"/>
      <c r="AV189" s="450"/>
      <c r="AW189" s="450"/>
      <c r="AX189" s="450"/>
      <c r="AY189" s="450"/>
      <c r="BA189" s="845"/>
      <c r="BB189" s="173"/>
      <c r="BC189" s="513"/>
      <c r="BD189" s="445"/>
      <c r="BE189" s="445"/>
      <c r="BF189" s="445"/>
      <c r="BG189" s="514"/>
      <c r="BH189" s="524"/>
      <c r="BI189" s="445"/>
      <c r="BJ189" s="445"/>
      <c r="BK189" s="445"/>
      <c r="BL189" s="514"/>
      <c r="BM189" s="524"/>
      <c r="BN189" s="445"/>
      <c r="BO189" s="445"/>
      <c r="BP189" s="445"/>
      <c r="BQ189" s="514"/>
    </row>
    <row r="190" s="135" customFormat="true" ht="15" customHeight="true" x14ac:dyDescent="0.2">
      <c r="A190" s="1144"/>
      <c r="B190" s="1227"/>
      <c r="C190" s="1358"/>
      <c r="D190" s="1147"/>
      <c r="E190" s="1147"/>
      <c r="F190" s="1147"/>
      <c r="G190" s="1196"/>
      <c r="H190" s="1242"/>
      <c r="I190" s="1147"/>
      <c r="J190" s="1147"/>
      <c r="K190" s="1147"/>
      <c r="L190" s="1163"/>
      <c r="M190" s="1358"/>
      <c r="N190" s="1147"/>
      <c r="O190" s="1147"/>
      <c r="P190" s="1147"/>
      <c r="Q190" s="1163"/>
      <c r="R190" s="450"/>
      <c r="S190" s="450"/>
      <c r="T190" s="450"/>
      <c r="U190" s="450"/>
      <c r="V190" s="450"/>
      <c r="W190" s="450"/>
      <c r="X190" s="450"/>
      <c r="Y190" s="450"/>
      <c r="Z190" s="450"/>
      <c r="AA190" s="450"/>
      <c r="AB190" s="450"/>
      <c r="AC190" s="450"/>
      <c r="AD190" s="450"/>
      <c r="AE190" s="450"/>
      <c r="AF190" s="450"/>
      <c r="AG190" s="450"/>
      <c r="AH190" s="450"/>
      <c r="AI190" s="450"/>
      <c r="AJ190" s="450"/>
      <c r="AK190" s="450"/>
      <c r="AL190" s="450"/>
      <c r="AM190" s="450"/>
      <c r="AN190" s="450"/>
      <c r="AO190" s="450"/>
      <c r="AP190" s="450"/>
      <c r="AQ190" s="450"/>
      <c r="AR190" s="450"/>
      <c r="AS190" s="450"/>
      <c r="AT190" s="450"/>
      <c r="AU190" s="450"/>
      <c r="AV190" s="450"/>
      <c r="AW190" s="450"/>
      <c r="AX190" s="450"/>
      <c r="AY190" s="450"/>
      <c r="BA190" s="845"/>
      <c r="BB190" s="173"/>
      <c r="BC190" s="513"/>
      <c r="BD190" s="445"/>
      <c r="BE190" s="445"/>
      <c r="BF190" s="445"/>
      <c r="BG190" s="514"/>
      <c r="BH190" s="524"/>
      <c r="BI190" s="445"/>
      <c r="BJ190" s="445"/>
      <c r="BK190" s="445"/>
      <c r="BL190" s="514"/>
      <c r="BM190" s="524"/>
      <c r="BN190" s="445"/>
      <c r="BO190" s="445"/>
      <c r="BP190" s="445"/>
      <c r="BQ190" s="514"/>
    </row>
    <row r="191" s="135" customFormat="true" ht="15" customHeight="true" x14ac:dyDescent="0.2">
      <c r="A191" s="1144"/>
      <c r="B191" s="1227"/>
      <c r="C191" s="1358"/>
      <c r="D191" s="1147"/>
      <c r="E191" s="1147"/>
      <c r="F191" s="1147"/>
      <c r="G191" s="1196"/>
      <c r="H191" s="1242"/>
      <c r="I191" s="1147"/>
      <c r="J191" s="1147"/>
      <c r="K191" s="1147"/>
      <c r="L191" s="1163"/>
      <c r="M191" s="1358"/>
      <c r="N191" s="1147"/>
      <c r="O191" s="1147"/>
      <c r="P191" s="1147"/>
      <c r="Q191" s="1163"/>
      <c r="R191" s="450"/>
      <c r="S191" s="450"/>
      <c r="T191" s="450"/>
      <c r="U191" s="450"/>
      <c r="V191" s="450"/>
      <c r="W191" s="450"/>
      <c r="X191" s="450"/>
      <c r="Y191" s="450"/>
      <c r="Z191" s="450"/>
      <c r="AA191" s="450"/>
      <c r="AB191" s="450"/>
      <c r="AC191" s="450"/>
      <c r="AD191" s="450"/>
      <c r="AE191" s="450"/>
      <c r="AF191" s="450"/>
      <c r="AG191" s="450"/>
      <c r="AH191" s="450"/>
      <c r="AI191" s="450"/>
      <c r="AJ191" s="450"/>
      <c r="AK191" s="450"/>
      <c r="AL191" s="450"/>
      <c r="AM191" s="450"/>
      <c r="AN191" s="450"/>
      <c r="AO191" s="450"/>
      <c r="AP191" s="450"/>
      <c r="AQ191" s="450"/>
      <c r="AR191" s="450"/>
      <c r="AS191" s="450"/>
      <c r="AT191" s="450"/>
      <c r="AU191" s="450"/>
      <c r="AV191" s="450"/>
      <c r="AW191" s="450"/>
      <c r="AX191" s="450"/>
      <c r="AY191" s="450"/>
      <c r="BA191" s="845"/>
      <c r="BB191" s="173"/>
      <c r="BC191" s="513"/>
      <c r="BD191" s="445"/>
      <c r="BE191" s="445"/>
      <c r="BF191" s="445"/>
      <c r="BG191" s="514"/>
      <c r="BH191" s="524"/>
      <c r="BI191" s="445"/>
      <c r="BJ191" s="445"/>
      <c r="BK191" s="445"/>
      <c r="BL191" s="514"/>
      <c r="BM191" s="524"/>
      <c r="BN191" s="445"/>
      <c r="BO191" s="445"/>
      <c r="BP191" s="445"/>
      <c r="BQ191" s="514"/>
    </row>
    <row r="192" s="135" customFormat="true" ht="15" customHeight="true" x14ac:dyDescent="0.2">
      <c r="A192" s="1144"/>
      <c r="B192" s="1227"/>
      <c r="C192" s="1358"/>
      <c r="D192" s="1147"/>
      <c r="E192" s="1147"/>
      <c r="F192" s="1147"/>
      <c r="G192" s="1196"/>
      <c r="H192" s="1242"/>
      <c r="I192" s="1147"/>
      <c r="J192" s="1147"/>
      <c r="K192" s="1147"/>
      <c r="L192" s="1163"/>
      <c r="M192" s="1358"/>
      <c r="N192" s="1147"/>
      <c r="O192" s="1147"/>
      <c r="P192" s="1147"/>
      <c r="Q192" s="1163"/>
      <c r="R192" s="450"/>
      <c r="S192" s="450"/>
      <c r="T192" s="450"/>
      <c r="U192" s="450"/>
      <c r="V192" s="450"/>
      <c r="W192" s="450"/>
      <c r="X192" s="450"/>
      <c r="Y192" s="450"/>
      <c r="Z192" s="450"/>
      <c r="AA192" s="450"/>
      <c r="AB192" s="450"/>
      <c r="AC192" s="450"/>
      <c r="AD192" s="450"/>
      <c r="AE192" s="450"/>
      <c r="AF192" s="450"/>
      <c r="AG192" s="450"/>
      <c r="AH192" s="450"/>
      <c r="AI192" s="450"/>
      <c r="AJ192" s="450"/>
      <c r="AK192" s="450"/>
      <c r="AL192" s="450"/>
      <c r="AM192" s="450"/>
      <c r="AN192" s="450"/>
      <c r="AO192" s="450"/>
      <c r="AP192" s="450"/>
      <c r="AQ192" s="450"/>
      <c r="AR192" s="450"/>
      <c r="AS192" s="450"/>
      <c r="AT192" s="450"/>
      <c r="AU192" s="450"/>
      <c r="AV192" s="450"/>
      <c r="AW192" s="450"/>
      <c r="AX192" s="450"/>
      <c r="AY192" s="450"/>
      <c r="BA192" s="845"/>
      <c r="BB192" s="173"/>
      <c r="BC192" s="513"/>
      <c r="BD192" s="445"/>
      <c r="BE192" s="445"/>
      <c r="BF192" s="445"/>
      <c r="BG192" s="514"/>
      <c r="BH192" s="524"/>
      <c r="BI192" s="445"/>
      <c r="BJ192" s="445"/>
      <c r="BK192" s="445"/>
      <c r="BL192" s="514"/>
      <c r="BM192" s="524"/>
      <c r="BN192" s="445"/>
      <c r="BO192" s="445"/>
      <c r="BP192" s="445"/>
      <c r="BQ192" s="514"/>
    </row>
    <row r="193" s="135" customFormat="true" ht="15" customHeight="true" x14ac:dyDescent="0.2">
      <c r="A193" s="1144"/>
      <c r="B193" s="1227"/>
      <c r="C193" s="1358"/>
      <c r="D193" s="1147"/>
      <c r="E193" s="1147"/>
      <c r="F193" s="1147"/>
      <c r="G193" s="1196"/>
      <c r="H193" s="1242"/>
      <c r="I193" s="1147"/>
      <c r="J193" s="1147"/>
      <c r="K193" s="1147"/>
      <c r="L193" s="1163"/>
      <c r="M193" s="1358"/>
      <c r="N193" s="1147"/>
      <c r="O193" s="1147"/>
      <c r="P193" s="1147"/>
      <c r="Q193" s="1163"/>
      <c r="R193" s="450"/>
      <c r="S193" s="450"/>
      <c r="T193" s="450"/>
      <c r="U193" s="450"/>
      <c r="V193" s="450"/>
      <c r="W193" s="450"/>
      <c r="X193" s="450"/>
      <c r="Y193" s="450"/>
      <c r="Z193" s="450"/>
      <c r="AA193" s="450"/>
      <c r="AB193" s="450"/>
      <c r="AC193" s="450"/>
      <c r="AD193" s="450"/>
      <c r="AE193" s="450"/>
      <c r="AF193" s="450"/>
      <c r="AG193" s="450"/>
      <c r="AH193" s="450"/>
      <c r="AI193" s="450"/>
      <c r="AJ193" s="450"/>
      <c r="AK193" s="450"/>
      <c r="AL193" s="450"/>
      <c r="AM193" s="450"/>
      <c r="AN193" s="450"/>
      <c r="AO193" s="450"/>
      <c r="AP193" s="450"/>
      <c r="AQ193" s="450"/>
      <c r="AR193" s="450"/>
      <c r="AS193" s="450"/>
      <c r="AT193" s="450"/>
      <c r="AU193" s="450"/>
      <c r="AV193" s="450"/>
      <c r="AW193" s="450"/>
      <c r="AX193" s="450"/>
      <c r="AY193" s="450"/>
      <c r="BA193" s="845"/>
      <c r="BB193" s="173"/>
      <c r="BC193" s="513"/>
      <c r="BD193" s="445"/>
      <c r="BE193" s="445"/>
      <c r="BF193" s="445"/>
      <c r="BG193" s="514"/>
      <c r="BH193" s="524"/>
      <c r="BI193" s="445"/>
      <c r="BJ193" s="445"/>
      <c r="BK193" s="445"/>
      <c r="BL193" s="514"/>
      <c r="BM193" s="524"/>
      <c r="BN193" s="445"/>
      <c r="BO193" s="445"/>
      <c r="BP193" s="445"/>
      <c r="BQ193" s="514"/>
    </row>
    <row r="194" s="135" customFormat="true" ht="15" customHeight="true" x14ac:dyDescent="0.2">
      <c r="A194" s="1144"/>
      <c r="B194" s="1227"/>
      <c r="C194" s="1358"/>
      <c r="D194" s="1147"/>
      <c r="E194" s="1147"/>
      <c r="F194" s="1147"/>
      <c r="G194" s="1196"/>
      <c r="H194" s="1242"/>
      <c r="I194" s="1147"/>
      <c r="J194" s="1147"/>
      <c r="K194" s="1147"/>
      <c r="L194" s="1163"/>
      <c r="M194" s="1358"/>
      <c r="N194" s="1147"/>
      <c r="O194" s="1147"/>
      <c r="P194" s="1147"/>
      <c r="Q194" s="1163"/>
      <c r="R194" s="450"/>
      <c r="S194" s="450"/>
      <c r="T194" s="450"/>
      <c r="U194" s="450"/>
      <c r="V194" s="450"/>
      <c r="W194" s="450"/>
      <c r="X194" s="450"/>
      <c r="Y194" s="450"/>
      <c r="Z194" s="450"/>
      <c r="AA194" s="450"/>
      <c r="AB194" s="450"/>
      <c r="AC194" s="450"/>
      <c r="AD194" s="450"/>
      <c r="AE194" s="450"/>
      <c r="AF194" s="450"/>
      <c r="AG194" s="450"/>
      <c r="AH194" s="450"/>
      <c r="AI194" s="450"/>
      <c r="AJ194" s="450"/>
      <c r="AK194" s="450"/>
      <c r="AL194" s="450"/>
      <c r="AM194" s="450"/>
      <c r="AN194" s="450"/>
      <c r="AO194" s="450"/>
      <c r="AP194" s="450"/>
      <c r="AQ194" s="450"/>
      <c r="AR194" s="450"/>
      <c r="AS194" s="450"/>
      <c r="AT194" s="450"/>
      <c r="AU194" s="450"/>
      <c r="AV194" s="450"/>
      <c r="AW194" s="450"/>
      <c r="AX194" s="450"/>
      <c r="AY194" s="450"/>
      <c r="BA194" s="845"/>
      <c r="BB194" s="173"/>
      <c r="BC194" s="513"/>
      <c r="BD194" s="445"/>
      <c r="BE194" s="445"/>
      <c r="BF194" s="445"/>
      <c r="BG194" s="514"/>
      <c r="BH194" s="524"/>
      <c r="BI194" s="445"/>
      <c r="BJ194" s="445"/>
      <c r="BK194" s="445"/>
      <c r="BL194" s="514"/>
      <c r="BM194" s="524"/>
      <c r="BN194" s="445"/>
      <c r="BO194" s="445"/>
      <c r="BP194" s="445"/>
      <c r="BQ194" s="514"/>
    </row>
    <row r="195" s="135" customFormat="true" ht="15" customHeight="true" x14ac:dyDescent="0.2">
      <c r="A195" s="1144"/>
      <c r="B195" s="1227"/>
      <c r="C195" s="1358"/>
      <c r="D195" s="1147"/>
      <c r="E195" s="1147"/>
      <c r="F195" s="1147"/>
      <c r="G195" s="1196"/>
      <c r="H195" s="1242"/>
      <c r="I195" s="1147"/>
      <c r="J195" s="1147"/>
      <c r="K195" s="1147"/>
      <c r="L195" s="1163"/>
      <c r="M195" s="1358"/>
      <c r="N195" s="1147"/>
      <c r="O195" s="1147"/>
      <c r="P195" s="1147"/>
      <c r="Q195" s="1163"/>
      <c r="R195" s="450"/>
      <c r="S195" s="450"/>
      <c r="T195" s="450"/>
      <c r="U195" s="450"/>
      <c r="V195" s="450"/>
      <c r="W195" s="450"/>
      <c r="X195" s="450"/>
      <c r="Y195" s="450"/>
      <c r="Z195" s="450"/>
      <c r="AA195" s="450"/>
      <c r="AB195" s="450"/>
      <c r="AC195" s="450"/>
      <c r="AD195" s="450"/>
      <c r="AE195" s="450"/>
      <c r="AF195" s="450"/>
      <c r="AG195" s="450"/>
      <c r="AH195" s="450"/>
      <c r="AI195" s="450"/>
      <c r="AJ195" s="450"/>
      <c r="AK195" s="450"/>
      <c r="AL195" s="450"/>
      <c r="AM195" s="450"/>
      <c r="AN195" s="450"/>
      <c r="AO195" s="450"/>
      <c r="AP195" s="450"/>
      <c r="AQ195" s="450"/>
      <c r="AR195" s="450"/>
      <c r="AS195" s="450"/>
      <c r="AT195" s="450"/>
      <c r="AU195" s="450"/>
      <c r="AV195" s="450"/>
      <c r="AW195" s="450"/>
      <c r="AX195" s="450"/>
      <c r="AY195" s="450"/>
      <c r="BA195" s="845"/>
      <c r="BB195" s="173"/>
      <c r="BC195" s="513"/>
      <c r="BD195" s="445"/>
      <c r="BE195" s="445"/>
      <c r="BF195" s="445"/>
      <c r="BG195" s="514"/>
      <c r="BH195" s="524"/>
      <c r="BI195" s="445"/>
      <c r="BJ195" s="445"/>
      <c r="BK195" s="445"/>
      <c r="BL195" s="514"/>
      <c r="BM195" s="524"/>
      <c r="BN195" s="445"/>
      <c r="BO195" s="445"/>
      <c r="BP195" s="445"/>
      <c r="BQ195" s="514"/>
    </row>
    <row r="196" s="135" customFormat="true" ht="15" customHeight="true" x14ac:dyDescent="0.2">
      <c r="A196" s="1144"/>
      <c r="B196" s="1227"/>
      <c r="C196" s="1358"/>
      <c r="D196" s="1147"/>
      <c r="E196" s="1147"/>
      <c r="F196" s="1147"/>
      <c r="G196" s="1196"/>
      <c r="H196" s="1242"/>
      <c r="I196" s="1147"/>
      <c r="J196" s="1147"/>
      <c r="K196" s="1147"/>
      <c r="L196" s="1163"/>
      <c r="M196" s="1358"/>
      <c r="N196" s="1147"/>
      <c r="O196" s="1147"/>
      <c r="P196" s="1147"/>
      <c r="Q196" s="1163"/>
      <c r="R196" s="450"/>
      <c r="S196" s="450"/>
      <c r="T196" s="450"/>
      <c r="U196" s="450"/>
      <c r="V196" s="450"/>
      <c r="W196" s="450"/>
      <c r="X196" s="450"/>
      <c r="Y196" s="450"/>
      <c r="Z196" s="450"/>
      <c r="AA196" s="450"/>
      <c r="AB196" s="450"/>
      <c r="AC196" s="450"/>
      <c r="AD196" s="450"/>
      <c r="AE196" s="450"/>
      <c r="AF196" s="450"/>
      <c r="AG196" s="450"/>
      <c r="AH196" s="450"/>
      <c r="AI196" s="450"/>
      <c r="AJ196" s="450"/>
      <c r="AK196" s="450"/>
      <c r="AL196" s="450"/>
      <c r="AM196" s="450"/>
      <c r="AN196" s="450"/>
      <c r="AO196" s="450"/>
      <c r="AP196" s="450"/>
      <c r="AQ196" s="450"/>
      <c r="AR196" s="450"/>
      <c r="AS196" s="450"/>
      <c r="AT196" s="450"/>
      <c r="AU196" s="450"/>
      <c r="AV196" s="450"/>
      <c r="AW196" s="450"/>
      <c r="AX196" s="450"/>
      <c r="AY196" s="450"/>
      <c r="BA196" s="845"/>
      <c r="BB196" s="173"/>
      <c r="BC196" s="513"/>
      <c r="BD196" s="445"/>
      <c r="BE196" s="445"/>
      <c r="BF196" s="445"/>
      <c r="BG196" s="514"/>
      <c r="BH196" s="524"/>
      <c r="BI196" s="445"/>
      <c r="BJ196" s="445"/>
      <c r="BK196" s="445"/>
      <c r="BL196" s="514"/>
      <c r="BM196" s="524"/>
      <c r="BN196" s="445"/>
      <c r="BO196" s="445"/>
      <c r="BP196" s="445"/>
      <c r="BQ196" s="514"/>
    </row>
    <row r="197" s="135" customFormat="true" ht="15" customHeight="true" x14ac:dyDescent="0.2">
      <c r="A197" s="1144"/>
      <c r="B197" s="1227"/>
      <c r="C197" s="1358"/>
      <c r="D197" s="1147"/>
      <c r="E197" s="1147"/>
      <c r="F197" s="1147"/>
      <c r="G197" s="1196"/>
      <c r="H197" s="1242"/>
      <c r="I197" s="1147"/>
      <c r="J197" s="1147"/>
      <c r="K197" s="1147"/>
      <c r="L197" s="1163"/>
      <c r="M197" s="1358"/>
      <c r="N197" s="1147"/>
      <c r="O197" s="1147"/>
      <c r="P197" s="1147"/>
      <c r="Q197" s="1163"/>
      <c r="R197" s="450"/>
      <c r="S197" s="450"/>
      <c r="T197" s="450"/>
      <c r="U197" s="450"/>
      <c r="V197" s="450"/>
      <c r="W197" s="450"/>
      <c r="X197" s="450"/>
      <c r="Y197" s="450"/>
      <c r="Z197" s="450"/>
      <c r="AA197" s="450"/>
      <c r="AB197" s="450"/>
      <c r="AC197" s="450"/>
      <c r="AD197" s="450"/>
      <c r="AE197" s="450"/>
      <c r="AF197" s="450"/>
      <c r="AG197" s="450"/>
      <c r="AH197" s="450"/>
      <c r="AI197" s="450"/>
      <c r="AJ197" s="450"/>
      <c r="AK197" s="450"/>
      <c r="AL197" s="450"/>
      <c r="AM197" s="450"/>
      <c r="AN197" s="450"/>
      <c r="AO197" s="450"/>
      <c r="AP197" s="450"/>
      <c r="AQ197" s="450"/>
      <c r="AR197" s="450"/>
      <c r="AS197" s="450"/>
      <c r="AT197" s="450"/>
      <c r="AU197" s="450"/>
      <c r="AV197" s="450"/>
      <c r="AW197" s="450"/>
      <c r="AX197" s="450"/>
      <c r="AY197" s="450"/>
      <c r="BA197" s="845"/>
      <c r="BB197" s="173"/>
      <c r="BC197" s="513"/>
      <c r="BD197" s="445"/>
      <c r="BE197" s="445"/>
      <c r="BF197" s="445"/>
      <c r="BG197" s="514"/>
      <c r="BH197" s="524"/>
      <c r="BI197" s="445"/>
      <c r="BJ197" s="445"/>
      <c r="BK197" s="445"/>
      <c r="BL197" s="514"/>
      <c r="BM197" s="524"/>
      <c r="BN197" s="445"/>
      <c r="BO197" s="445"/>
      <c r="BP197" s="445"/>
      <c r="BQ197" s="514"/>
    </row>
    <row r="198" s="135" customFormat="true" ht="15" customHeight="true" x14ac:dyDescent="0.2">
      <c r="A198" s="1144"/>
      <c r="B198" s="1227"/>
      <c r="C198" s="1358"/>
      <c r="D198" s="1147"/>
      <c r="E198" s="1147"/>
      <c r="F198" s="1147"/>
      <c r="G198" s="1196"/>
      <c r="H198" s="1242"/>
      <c r="I198" s="1147"/>
      <c r="J198" s="1147"/>
      <c r="K198" s="1147"/>
      <c r="L198" s="1163"/>
      <c r="M198" s="1358"/>
      <c r="N198" s="1147"/>
      <c r="O198" s="1147"/>
      <c r="P198" s="1147"/>
      <c r="Q198" s="1163"/>
      <c r="R198" s="450"/>
      <c r="S198" s="450"/>
      <c r="T198" s="450"/>
      <c r="U198" s="450"/>
      <c r="V198" s="450"/>
      <c r="W198" s="450"/>
      <c r="X198" s="450"/>
      <c r="Y198" s="450"/>
      <c r="Z198" s="450"/>
      <c r="AA198" s="450"/>
      <c r="AB198" s="450"/>
      <c r="AC198" s="450"/>
      <c r="AD198" s="450"/>
      <c r="AE198" s="450"/>
      <c r="AF198" s="450"/>
      <c r="AG198" s="450"/>
      <c r="AH198" s="450"/>
      <c r="AI198" s="450"/>
      <c r="AJ198" s="450"/>
      <c r="AK198" s="450"/>
      <c r="AL198" s="450"/>
      <c r="AM198" s="450"/>
      <c r="AN198" s="450"/>
      <c r="AO198" s="450"/>
      <c r="AP198" s="450"/>
      <c r="AQ198" s="450"/>
      <c r="AR198" s="450"/>
      <c r="AS198" s="450"/>
      <c r="AT198" s="450"/>
      <c r="AU198" s="450"/>
      <c r="AV198" s="450"/>
      <c r="AW198" s="450"/>
      <c r="AX198" s="450"/>
      <c r="AY198" s="450"/>
      <c r="BA198" s="845"/>
      <c r="BB198" s="173"/>
      <c r="BC198" s="513"/>
      <c r="BD198" s="445"/>
      <c r="BE198" s="445"/>
      <c r="BF198" s="445"/>
      <c r="BG198" s="514"/>
      <c r="BH198" s="524"/>
      <c r="BI198" s="445"/>
      <c r="BJ198" s="445"/>
      <c r="BK198" s="445"/>
      <c r="BL198" s="514"/>
      <c r="BM198" s="524"/>
      <c r="BN198" s="445"/>
      <c r="BO198" s="445"/>
      <c r="BP198" s="445"/>
      <c r="BQ198" s="514"/>
    </row>
    <row r="199" s="135" customFormat="true" ht="15" customHeight="true" x14ac:dyDescent="0.2">
      <c r="A199" s="1144"/>
      <c r="B199" s="1227"/>
      <c r="C199" s="1358"/>
      <c r="D199" s="1147"/>
      <c r="E199" s="1147"/>
      <c r="F199" s="1147"/>
      <c r="G199" s="1196"/>
      <c r="H199" s="1242"/>
      <c r="I199" s="1147"/>
      <c r="J199" s="1147"/>
      <c r="K199" s="1147"/>
      <c r="L199" s="1163"/>
      <c r="M199" s="1358"/>
      <c r="N199" s="1147"/>
      <c r="O199" s="1147"/>
      <c r="P199" s="1147"/>
      <c r="Q199" s="1163"/>
      <c r="R199" s="450"/>
      <c r="S199" s="450"/>
      <c r="T199" s="450"/>
      <c r="U199" s="450"/>
      <c r="V199" s="450"/>
      <c r="W199" s="450"/>
      <c r="X199" s="450"/>
      <c r="Y199" s="450"/>
      <c r="Z199" s="450"/>
      <c r="AA199" s="450"/>
      <c r="AB199" s="450"/>
      <c r="AC199" s="450"/>
      <c r="AD199" s="450"/>
      <c r="AE199" s="450"/>
      <c r="AF199" s="450"/>
      <c r="AG199" s="450"/>
      <c r="AH199" s="450"/>
      <c r="AI199" s="450"/>
      <c r="AJ199" s="450"/>
      <c r="AK199" s="450"/>
      <c r="AL199" s="450"/>
      <c r="AM199" s="450"/>
      <c r="AN199" s="450"/>
      <c r="AO199" s="450"/>
      <c r="AP199" s="450"/>
      <c r="AQ199" s="450"/>
      <c r="AR199" s="450"/>
      <c r="AS199" s="450"/>
      <c r="AT199" s="450"/>
      <c r="AU199" s="450"/>
      <c r="AV199" s="450"/>
      <c r="AW199" s="450"/>
      <c r="AX199" s="450"/>
      <c r="AY199" s="450"/>
      <c r="BA199" s="845"/>
      <c r="BB199" s="173"/>
      <c r="BC199" s="513"/>
      <c r="BD199" s="445"/>
      <c r="BE199" s="445"/>
      <c r="BF199" s="445"/>
      <c r="BG199" s="514"/>
      <c r="BH199" s="524"/>
      <c r="BI199" s="445"/>
      <c r="BJ199" s="445"/>
      <c r="BK199" s="445"/>
      <c r="BL199" s="514"/>
      <c r="BM199" s="524"/>
      <c r="BN199" s="445"/>
      <c r="BO199" s="445"/>
      <c r="BP199" s="445"/>
      <c r="BQ199" s="514"/>
    </row>
    <row r="200" s="135" customFormat="true" ht="15" customHeight="true" x14ac:dyDescent="0.2">
      <c r="A200" s="1144"/>
      <c r="B200" s="1227"/>
      <c r="C200" s="1358"/>
      <c r="D200" s="1147"/>
      <c r="E200" s="1147"/>
      <c r="F200" s="1147"/>
      <c r="G200" s="1196"/>
      <c r="H200" s="1242"/>
      <c r="I200" s="1147"/>
      <c r="J200" s="1147"/>
      <c r="K200" s="1147"/>
      <c r="L200" s="1163"/>
      <c r="M200" s="1358"/>
      <c r="N200" s="1147"/>
      <c r="O200" s="1147"/>
      <c r="P200" s="1147"/>
      <c r="Q200" s="1163"/>
      <c r="R200" s="450"/>
      <c r="S200" s="450"/>
      <c r="T200" s="450"/>
      <c r="U200" s="450"/>
      <c r="V200" s="450"/>
      <c r="W200" s="450"/>
      <c r="X200" s="450"/>
      <c r="Y200" s="450"/>
      <c r="Z200" s="450"/>
      <c r="AA200" s="450"/>
      <c r="AB200" s="450"/>
      <c r="AC200" s="450"/>
      <c r="AD200" s="450"/>
      <c r="AE200" s="450"/>
      <c r="AF200" s="450"/>
      <c r="AG200" s="450"/>
      <c r="AH200" s="450"/>
      <c r="AI200" s="450"/>
      <c r="AJ200" s="450"/>
      <c r="AK200" s="450"/>
      <c r="AL200" s="450"/>
      <c r="AM200" s="450"/>
      <c r="AN200" s="450"/>
      <c r="AO200" s="450"/>
      <c r="AP200" s="450"/>
      <c r="AQ200" s="450"/>
      <c r="AR200" s="450"/>
      <c r="AS200" s="450"/>
      <c r="AT200" s="450"/>
      <c r="AU200" s="450"/>
      <c r="AV200" s="450"/>
      <c r="AW200" s="450"/>
      <c r="AX200" s="450"/>
      <c r="AY200" s="450"/>
      <c r="BA200" s="845"/>
      <c r="BB200" s="173"/>
      <c r="BC200" s="513"/>
      <c r="BD200" s="445"/>
      <c r="BE200" s="445"/>
      <c r="BF200" s="445"/>
      <c r="BG200" s="514"/>
      <c r="BH200" s="524"/>
      <c r="BI200" s="445"/>
      <c r="BJ200" s="445"/>
      <c r="BK200" s="445"/>
      <c r="BL200" s="514"/>
      <c r="BM200" s="524"/>
      <c r="BN200" s="445"/>
      <c r="BO200" s="445"/>
      <c r="BP200" s="445"/>
      <c r="BQ200" s="514"/>
    </row>
    <row r="201" s="135" customFormat="true" ht="15" customHeight="true" x14ac:dyDescent="0.2">
      <c r="A201" s="1144"/>
      <c r="B201" s="1227"/>
      <c r="C201" s="1358"/>
      <c r="D201" s="1147"/>
      <c r="E201" s="1147"/>
      <c r="F201" s="1147"/>
      <c r="G201" s="1196"/>
      <c r="H201" s="1242"/>
      <c r="I201" s="1147"/>
      <c r="J201" s="1147"/>
      <c r="K201" s="1147"/>
      <c r="L201" s="1163"/>
      <c r="M201" s="1358"/>
      <c r="N201" s="1147"/>
      <c r="O201" s="1147"/>
      <c r="P201" s="1147"/>
      <c r="Q201" s="1163"/>
      <c r="R201" s="450"/>
      <c r="S201" s="450"/>
      <c r="T201" s="450"/>
      <c r="U201" s="450"/>
      <c r="V201" s="450"/>
      <c r="W201" s="450"/>
      <c r="X201" s="450"/>
      <c r="Y201" s="450"/>
      <c r="Z201" s="450"/>
      <c r="AA201" s="450"/>
      <c r="AB201" s="450"/>
      <c r="AC201" s="450"/>
      <c r="AD201" s="450"/>
      <c r="AE201" s="450"/>
      <c r="AF201" s="450"/>
      <c r="AG201" s="450"/>
      <c r="AH201" s="450"/>
      <c r="AI201" s="450"/>
      <c r="AJ201" s="450"/>
      <c r="AK201" s="450"/>
      <c r="AL201" s="450"/>
      <c r="AM201" s="450"/>
      <c r="AN201" s="450"/>
      <c r="AO201" s="450"/>
      <c r="AP201" s="450"/>
      <c r="AQ201" s="450"/>
      <c r="AR201" s="450"/>
      <c r="AS201" s="450"/>
      <c r="AT201" s="450"/>
      <c r="AU201" s="450"/>
      <c r="AV201" s="450"/>
      <c r="AW201" s="450"/>
      <c r="AX201" s="450"/>
      <c r="AY201" s="450"/>
      <c r="BA201" s="845"/>
      <c r="BB201" s="173"/>
      <c r="BC201" s="513"/>
      <c r="BD201" s="445"/>
      <c r="BE201" s="445"/>
      <c r="BF201" s="445"/>
      <c r="BG201" s="514"/>
      <c r="BH201" s="524"/>
      <c r="BI201" s="445"/>
      <c r="BJ201" s="445"/>
      <c r="BK201" s="445"/>
      <c r="BL201" s="514"/>
      <c r="BM201" s="524"/>
      <c r="BN201" s="445"/>
      <c r="BO201" s="445"/>
      <c r="BP201" s="445"/>
      <c r="BQ201" s="514"/>
    </row>
    <row r="202" s="135" customFormat="true" ht="15" customHeight="true" x14ac:dyDescent="0.2">
      <c r="A202" s="1144"/>
      <c r="B202" s="1227"/>
      <c r="C202" s="1358"/>
      <c r="D202" s="1147"/>
      <c r="E202" s="1147"/>
      <c r="F202" s="1147"/>
      <c r="G202" s="1196"/>
      <c r="H202" s="1242"/>
      <c r="I202" s="1147"/>
      <c r="J202" s="1147"/>
      <c r="K202" s="1147"/>
      <c r="L202" s="1163"/>
      <c r="M202" s="1358"/>
      <c r="N202" s="1147"/>
      <c r="O202" s="1147"/>
      <c r="P202" s="1147"/>
      <c r="Q202" s="1163"/>
      <c r="R202" s="450"/>
      <c r="S202" s="450"/>
      <c r="T202" s="450"/>
      <c r="U202" s="450"/>
      <c r="V202" s="450"/>
      <c r="W202" s="450"/>
      <c r="X202" s="450"/>
      <c r="Y202" s="450"/>
      <c r="Z202" s="450"/>
      <c r="AA202" s="450"/>
      <c r="AB202" s="450"/>
      <c r="AC202" s="450"/>
      <c r="AD202" s="450"/>
      <c r="AE202" s="450"/>
      <c r="AF202" s="450"/>
      <c r="AG202" s="450"/>
      <c r="AH202" s="450"/>
      <c r="AI202" s="450"/>
      <c r="AJ202" s="450"/>
      <c r="AK202" s="450"/>
      <c r="AL202" s="450"/>
      <c r="AM202" s="450"/>
      <c r="AN202" s="450"/>
      <c r="AO202" s="450"/>
      <c r="AP202" s="450"/>
      <c r="AQ202" s="450"/>
      <c r="AR202" s="450"/>
      <c r="AS202" s="450"/>
      <c r="AT202" s="450"/>
      <c r="AU202" s="450"/>
      <c r="AV202" s="450"/>
      <c r="AW202" s="450"/>
      <c r="AX202" s="450"/>
      <c r="AY202" s="450"/>
      <c r="BA202" s="845"/>
      <c r="BB202" s="173"/>
      <c r="BC202" s="513"/>
      <c r="BD202" s="445"/>
      <c r="BE202" s="445"/>
      <c r="BF202" s="445"/>
      <c r="BG202" s="514"/>
      <c r="BH202" s="524"/>
      <c r="BI202" s="445"/>
      <c r="BJ202" s="445"/>
      <c r="BK202" s="445"/>
      <c r="BL202" s="514"/>
      <c r="BM202" s="524"/>
      <c r="BN202" s="445"/>
      <c r="BO202" s="445"/>
      <c r="BP202" s="445"/>
      <c r="BQ202" s="514"/>
    </row>
    <row r="203" s="1081" customFormat="true" ht="15" customHeight="true" x14ac:dyDescent="0.2">
      <c r="A203" s="3054"/>
      <c r="B203" s="1422"/>
      <c r="C203" s="1352"/>
      <c r="D203" s="1353"/>
      <c r="E203" s="1353"/>
      <c r="F203" s="1353"/>
      <c r="G203" s="1354"/>
      <c r="H203" s="1355"/>
      <c r="I203" s="1353"/>
      <c r="J203" s="1353"/>
      <c r="K203" s="1353"/>
      <c r="L203" s="1356"/>
      <c r="M203" s="1357"/>
      <c r="N203" s="1353"/>
      <c r="O203" s="1353"/>
      <c r="P203" s="1353"/>
      <c r="Q203" s="2747"/>
      <c r="R203" s="450"/>
      <c r="S203" s="450"/>
      <c r="T203" s="450"/>
      <c r="U203" s="450"/>
      <c r="V203" s="450"/>
      <c r="W203" s="450"/>
      <c r="X203" s="450"/>
      <c r="Y203" s="450"/>
      <c r="Z203" s="450"/>
      <c r="AA203" s="450"/>
      <c r="AB203" s="450"/>
      <c r="AC203" s="450"/>
      <c r="AD203" s="450"/>
      <c r="AE203" s="450"/>
      <c r="AF203" s="450"/>
      <c r="AG203" s="450"/>
      <c r="AH203" s="450"/>
      <c r="AI203" s="450"/>
      <c r="AJ203" s="450"/>
      <c r="AK203" s="450"/>
      <c r="AL203" s="450"/>
      <c r="AM203" s="450"/>
      <c r="AN203" s="450"/>
      <c r="AO203" s="450"/>
      <c r="AP203" s="450"/>
      <c r="AQ203" s="450"/>
      <c r="AR203" s="450"/>
      <c r="AS203" s="450"/>
      <c r="AT203" s="450"/>
      <c r="AU203" s="450"/>
      <c r="AV203" s="450"/>
      <c r="AW203" s="450"/>
      <c r="AX203" s="450"/>
      <c r="AY203" s="450"/>
      <c r="BA203" s="845"/>
      <c r="BB203" s="173"/>
      <c r="BC203" s="513"/>
      <c r="BD203" s="445"/>
      <c r="BE203" s="445"/>
      <c r="BF203" s="445"/>
      <c r="BG203" s="514"/>
      <c r="BH203" s="524"/>
      <c r="BI203" s="445"/>
      <c r="BJ203" s="445"/>
      <c r="BK203" s="445"/>
      <c r="BL203" s="514"/>
      <c r="BM203" s="524"/>
      <c r="BN203" s="445"/>
      <c r="BO203" s="445"/>
      <c r="BP203" s="445"/>
      <c r="BQ203" s="514"/>
    </row>
    <row r="204" s="1081" customFormat="true" ht="15" customHeight="true" x14ac:dyDescent="0.2">
      <c r="A204" s="3054"/>
      <c r="B204" s="1422"/>
      <c r="C204" s="1352"/>
      <c r="D204" s="1353"/>
      <c r="E204" s="1353"/>
      <c r="F204" s="1353"/>
      <c r="G204" s="1354"/>
      <c r="H204" s="1355"/>
      <c r="I204" s="1353"/>
      <c r="J204" s="1353"/>
      <c r="K204" s="1353"/>
      <c r="L204" s="1356"/>
      <c r="M204" s="1357"/>
      <c r="N204" s="1353"/>
      <c r="O204" s="1353"/>
      <c r="P204" s="1353"/>
      <c r="Q204" s="2747"/>
      <c r="R204" s="450"/>
      <c r="S204" s="450"/>
      <c r="T204" s="450"/>
      <c r="U204" s="450"/>
      <c r="V204" s="450"/>
      <c r="W204" s="450"/>
      <c r="X204" s="450"/>
      <c r="Y204" s="450"/>
      <c r="Z204" s="450"/>
      <c r="AA204" s="450"/>
      <c r="AB204" s="450"/>
      <c r="AC204" s="450"/>
      <c r="AD204" s="450"/>
      <c r="AE204" s="450"/>
      <c r="AF204" s="450"/>
      <c r="AG204" s="450"/>
      <c r="AH204" s="450"/>
      <c r="AI204" s="450"/>
      <c r="AJ204" s="450"/>
      <c r="AK204" s="450"/>
      <c r="AL204" s="450"/>
      <c r="AM204" s="450"/>
      <c r="AN204" s="450"/>
      <c r="AO204" s="450"/>
      <c r="AP204" s="450"/>
      <c r="AQ204" s="450"/>
      <c r="AR204" s="450"/>
      <c r="AS204" s="450"/>
      <c r="AT204" s="450"/>
      <c r="AU204" s="450"/>
      <c r="AV204" s="450"/>
      <c r="AW204" s="450"/>
      <c r="AX204" s="450"/>
      <c r="AY204" s="450"/>
      <c r="BA204" s="845"/>
      <c r="BB204" s="173"/>
      <c r="BC204" s="513"/>
      <c r="BD204" s="445"/>
      <c r="BE204" s="445"/>
      <c r="BF204" s="445"/>
      <c r="BG204" s="514"/>
      <c r="BH204" s="524"/>
      <c r="BI204" s="445"/>
      <c r="BJ204" s="445"/>
      <c r="BK204" s="445"/>
      <c r="BL204" s="514"/>
      <c r="BM204" s="524"/>
      <c r="BN204" s="445"/>
      <c r="BO204" s="445"/>
      <c r="BP204" s="445"/>
      <c r="BQ204" s="514"/>
    </row>
    <row r="205" s="1081" customFormat="true" ht="15" customHeight="true" x14ac:dyDescent="0.2">
      <c r="A205" s="3055"/>
      <c r="B205" s="1423"/>
      <c r="C205" s="1377"/>
      <c r="D205" s="1378"/>
      <c r="E205" s="1378"/>
      <c r="F205" s="1378"/>
      <c r="G205" s="1379"/>
      <c r="H205" s="1380"/>
      <c r="I205" s="1378"/>
      <c r="J205" s="1378"/>
      <c r="K205" s="1378"/>
      <c r="L205" s="1381"/>
      <c r="M205" s="1382"/>
      <c r="N205" s="1378"/>
      <c r="O205" s="1378"/>
      <c r="P205" s="1378"/>
      <c r="Q205" s="2753"/>
      <c r="R205" s="450"/>
      <c r="S205" s="450"/>
      <c r="T205" s="450"/>
      <c r="U205" s="450"/>
      <c r="V205" s="450"/>
      <c r="W205" s="450"/>
      <c r="X205" s="450"/>
      <c r="Y205" s="450"/>
      <c r="Z205" s="450"/>
      <c r="AA205" s="450"/>
      <c r="AB205" s="450"/>
      <c r="AC205" s="450"/>
      <c r="AD205" s="450"/>
      <c r="AE205" s="450"/>
      <c r="AF205" s="450"/>
      <c r="AG205" s="450"/>
      <c r="AH205" s="450"/>
      <c r="AI205" s="450"/>
      <c r="AJ205" s="450"/>
      <c r="AK205" s="450"/>
      <c r="AL205" s="450"/>
      <c r="AM205" s="450"/>
      <c r="AN205" s="450"/>
      <c r="AO205" s="450"/>
      <c r="AP205" s="450"/>
      <c r="AQ205" s="450"/>
      <c r="AR205" s="450"/>
      <c r="AS205" s="450"/>
      <c r="AT205" s="450"/>
      <c r="AU205" s="450"/>
      <c r="AV205" s="450"/>
      <c r="AW205" s="450"/>
      <c r="AX205" s="450"/>
      <c r="AY205" s="450"/>
      <c r="BA205" s="845"/>
      <c r="BB205" s="173"/>
      <c r="BC205" s="534"/>
      <c r="BD205" s="531"/>
      <c r="BE205" s="531"/>
      <c r="BF205" s="531"/>
      <c r="BG205" s="533"/>
      <c r="BH205" s="530"/>
      <c r="BI205" s="531"/>
      <c r="BJ205" s="531"/>
      <c r="BK205" s="531"/>
      <c r="BL205" s="533"/>
      <c r="BM205" s="530"/>
      <c r="BN205" s="531"/>
      <c r="BO205" s="531"/>
      <c r="BP205" s="531"/>
      <c r="BQ205" s="533"/>
    </row>
    <row r="206" s="1071" customFormat="true" ht="250.15" customHeight="true" x14ac:dyDescent="0.2">
      <c r="B206" s="1081"/>
      <c r="R206" s="240"/>
      <c r="S206" s="240"/>
      <c r="T206" s="240"/>
      <c r="U206" s="240"/>
      <c r="V206" s="240"/>
      <c r="W206" s="240"/>
      <c r="X206" s="240"/>
      <c r="Y206" s="240"/>
      <c r="Z206" s="240"/>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BA206" s="132"/>
      <c r="BB206" s="130"/>
      <c r="BC206" s="130"/>
      <c r="BD206" s="130"/>
      <c r="BE206" s="130"/>
      <c r="BF206" s="130"/>
      <c r="BG206" s="130"/>
      <c r="BH206" s="130"/>
      <c r="BI206" s="130"/>
      <c r="BJ206" s="130"/>
      <c r="BK206" s="130"/>
      <c r="BL206" s="130"/>
      <c r="BM206" s="130"/>
      <c r="BN206" s="130"/>
      <c r="BO206" s="130"/>
      <c r="BP206" s="130"/>
      <c r="BQ206" s="130"/>
    </row>
    <row r="207" s="111" customFormat="true" ht="18" customHeight="true" x14ac:dyDescent="0.2">
      <c r="R207" s="235"/>
      <c r="S207" s="235"/>
      <c r="T207" s="235"/>
      <c r="U207" s="235"/>
      <c r="V207" s="235"/>
      <c r="W207" s="235"/>
      <c r="X207" s="235"/>
      <c r="Y207" s="235"/>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BB207" s="134"/>
    </row>
    <row r="208" s="111" customFormat="true" ht="22.5" customHeight="true" x14ac:dyDescent="0.35">
      <c r="A208" s="3035" t="str">
        <f>A1026</f>
        <v>Congo</v>
      </c>
      <c r="B208" s="3036"/>
      <c r="R208" s="235"/>
      <c r="S208" s="235"/>
      <c r="T208" s="235"/>
      <c r="U208" s="235"/>
      <c r="V208" s="235"/>
      <c r="W208" s="235"/>
      <c r="X208" s="235"/>
      <c r="Y208" s="235"/>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BB208" s="134"/>
    </row>
    <row r="209" s="111" customFormat="true" ht="22.5" customHeight="true" x14ac:dyDescent="0.35">
      <c r="A209" s="138" t="str">
        <f>A1034</f>
        <v>2003</v>
      </c>
      <c r="B209" s="139"/>
      <c r="R209" s="235"/>
      <c r="S209" s="235"/>
      <c r="T209" s="235"/>
      <c r="U209" s="235"/>
      <c r="V209" s="235"/>
      <c r="W209" s="235"/>
      <c r="X209" s="235"/>
      <c r="Y209" s="235"/>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BB209" s="134"/>
    </row>
    <row r="210" s="111" customFormat="true" ht="22.5" customHeight="true" x14ac:dyDescent="0.35">
      <c r="A210" s="846" t="s">
        <v>112</v>
      </c>
      <c r="B210" s="141"/>
      <c r="R210" s="235"/>
      <c r="S210" s="235"/>
      <c r="T210" s="235"/>
      <c r="U210" s="235"/>
      <c r="V210" s="235"/>
      <c r="W210" s="235"/>
      <c r="X210" s="235"/>
      <c r="Y210" s="235"/>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BB210" s="134"/>
    </row>
    <row r="211" s="111" customFormat="true" ht="20.1" customHeight="true" x14ac:dyDescent="0.35">
      <c r="A211" s="143" t="s">
        <v>97</v>
      </c>
      <c r="B211" s="139"/>
      <c r="R211" s="235"/>
      <c r="S211" s="235"/>
      <c r="T211" s="235"/>
      <c r="U211" s="235"/>
      <c r="V211" s="235"/>
      <c r="W211" s="235"/>
      <c r="X211" s="235"/>
      <c r="Y211" s="235"/>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BB211" s="134"/>
    </row>
    <row r="212" s="111" customFormat="true" ht="15" customHeight="true" x14ac:dyDescent="0.2">
      <c r="A212" s="847" t="s">
        <v>98</v>
      </c>
      <c r="B212" s="248"/>
      <c r="R212" s="235"/>
      <c r="S212" s="235"/>
      <c r="T212" s="235"/>
      <c r="U212" s="235"/>
      <c r="V212" s="235"/>
      <c r="W212" s="235"/>
      <c r="X212" s="235"/>
      <c r="Y212" s="235"/>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BB212" s="134"/>
    </row>
    <row r="213" s="111" customFormat="true" ht="15" customHeight="true" x14ac:dyDescent="0.2">
      <c r="A213" s="152" t="s">
        <v>40</v>
      </c>
      <c r="B213" s="151"/>
      <c r="R213" s="235"/>
      <c r="S213" s="235"/>
      <c r="T213" s="235"/>
      <c r="U213" s="235"/>
      <c r="V213" s="235"/>
      <c r="W213" s="235"/>
      <c r="X213" s="235"/>
      <c r="Y213" s="235"/>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BB213" s="134"/>
    </row>
    <row r="214" s="111" customFormat="true" ht="15" customHeight="true" x14ac:dyDescent="0.2">
      <c r="A214" s="150" t="s">
        <v>39</v>
      </c>
      <c r="B214" s="151"/>
      <c r="R214" s="235"/>
      <c r="S214" s="235"/>
      <c r="T214" s="235"/>
      <c r="U214" s="235"/>
      <c r="V214" s="235"/>
      <c r="W214" s="235"/>
      <c r="X214" s="235"/>
      <c r="Y214" s="235"/>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BB214" s="134"/>
    </row>
    <row r="215" s="111" customFormat="true" ht="15" customHeight="true" x14ac:dyDescent="0.2">
      <c r="A215" s="150" t="s">
        <v>136</v>
      </c>
      <c r="B215" s="247" t="str">
        <f>A1025</f>
        <v>WHS03</v>
      </c>
      <c r="R215" s="235"/>
      <c r="S215" s="235"/>
      <c r="T215" s="235"/>
      <c r="U215" s="235"/>
      <c r="V215" s="235"/>
      <c r="W215" s="235"/>
      <c r="X215" s="235"/>
      <c r="Y215" s="235"/>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BB215" s="134"/>
    </row>
    <row r="216" s="111" customFormat="true" ht="15" customHeight="true" x14ac:dyDescent="0.2">
      <c r="A216" s="1076"/>
      <c r="B216" s="1074"/>
      <c r="R216" s="235"/>
      <c r="S216" s="235"/>
      <c r="T216" s="235"/>
      <c r="U216" s="235"/>
      <c r="V216" s="235"/>
      <c r="W216" s="235"/>
      <c r="X216" s="235"/>
      <c r="Y216" s="235"/>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BB216" s="134"/>
    </row>
    <row r="217" s="111" customFormat="true" ht="15" customHeight="true" x14ac:dyDescent="0.2">
      <c r="A217" s="1076"/>
      <c r="B217" s="1075"/>
      <c r="R217" s="235"/>
      <c r="S217" s="235"/>
      <c r="T217" s="235"/>
      <c r="U217" s="235"/>
      <c r="V217" s="235"/>
      <c r="W217" s="235"/>
      <c r="X217" s="235"/>
      <c r="Y217" s="235"/>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BB217" s="134"/>
    </row>
    <row r="218" s="111" customFormat="true" ht="18" customHeight="true" x14ac:dyDescent="0.2">
      <c r="A218" s="1076"/>
      <c r="B218" s="1074"/>
      <c r="R218" s="235"/>
      <c r="S218" s="235"/>
      <c r="T218" s="235"/>
      <c r="U218" s="235"/>
      <c r="V218" s="235"/>
      <c r="W218" s="235"/>
      <c r="X218" s="235"/>
      <c r="Y218" s="235"/>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BB218" s="134"/>
    </row>
    <row r="219" s="111" customFormat="true" ht="18" customHeight="true" x14ac:dyDescent="0.2">
      <c r="A219" s="1077"/>
      <c r="B219" s="1078"/>
      <c r="R219" s="235"/>
      <c r="S219" s="235"/>
      <c r="T219" s="235"/>
      <c r="U219" s="235"/>
      <c r="V219" s="235"/>
      <c r="W219" s="235"/>
      <c r="X219" s="235"/>
      <c r="Y219" s="235"/>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BB219" s="134"/>
    </row>
    <row r="220" s="135" customFormat="true" ht="15" customHeight="true" x14ac:dyDescent="0.2">
      <c r="A220" s="114" t="s">
        <v>86</v>
      </c>
      <c r="B220" s="230"/>
      <c r="C220" s="3080" t="s">
        <v>115</v>
      </c>
      <c r="D220" s="3081"/>
      <c r="E220" s="3081"/>
      <c r="F220" s="3081"/>
      <c r="G220" s="3082"/>
      <c r="H220" s="3083" t="s">
        <v>38</v>
      </c>
      <c r="I220" s="3084"/>
      <c r="J220" s="3084"/>
      <c r="K220" s="3084"/>
      <c r="L220" s="3085"/>
      <c r="M220" s="3086" t="s">
        <v>37</v>
      </c>
      <c r="N220" s="3087"/>
      <c r="O220" s="3087"/>
      <c r="P220" s="3087"/>
      <c r="Q220" s="3088"/>
      <c r="R220" s="450"/>
      <c r="S220" s="450"/>
      <c r="T220" s="450"/>
      <c r="U220" s="450"/>
      <c r="V220" s="450"/>
      <c r="W220" s="450"/>
      <c r="X220" s="450"/>
      <c r="Y220" s="450"/>
      <c r="Z220" s="450"/>
      <c r="AA220" s="450"/>
      <c r="AB220" s="450"/>
      <c r="AC220" s="450"/>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BA220" s="241" t="s">
        <v>131</v>
      </c>
      <c r="BB220" s="114" t="s">
        <v>86</v>
      </c>
      <c r="BC220" s="3150" t="s">
        <v>115</v>
      </c>
      <c r="BD220" s="3151"/>
      <c r="BE220" s="3151"/>
      <c r="BF220" s="3151"/>
      <c r="BG220" s="3152"/>
      <c r="BH220" s="3153" t="s">
        <v>38</v>
      </c>
      <c r="BI220" s="3151"/>
      <c r="BJ220" s="3151"/>
      <c r="BK220" s="3151"/>
      <c r="BL220" s="3152"/>
      <c r="BM220" s="3153" t="s">
        <v>37</v>
      </c>
      <c r="BN220" s="3151"/>
      <c r="BO220" s="3151"/>
      <c r="BP220" s="3151"/>
      <c r="BQ220" s="3154"/>
    </row>
    <row r="221" s="135" customFormat="true" ht="12.75" x14ac:dyDescent="0.2">
      <c r="A221" s="209" t="s">
        <v>87</v>
      </c>
      <c r="B221" s="281"/>
      <c r="C221" s="419" t="s">
        <v>0</v>
      </c>
      <c r="D221" s="420" t="s">
        <v>1</v>
      </c>
      <c r="E221" s="420" t="s">
        <v>2</v>
      </c>
      <c r="F221" s="420" t="s">
        <v>3</v>
      </c>
      <c r="G221" s="421" t="s">
        <v>4</v>
      </c>
      <c r="H221" s="1193" t="s">
        <v>0</v>
      </c>
      <c r="I221" s="1140" t="s">
        <v>1</v>
      </c>
      <c r="J221" s="1140" t="s">
        <v>2</v>
      </c>
      <c r="K221" s="1140" t="s">
        <v>3</v>
      </c>
      <c r="L221" s="1141" t="s">
        <v>4</v>
      </c>
      <c r="M221" s="1180" t="s">
        <v>0</v>
      </c>
      <c r="N221" s="1140" t="s">
        <v>1</v>
      </c>
      <c r="O221" s="1140" t="s">
        <v>2</v>
      </c>
      <c r="P221" s="1140" t="s">
        <v>3</v>
      </c>
      <c r="Q221" s="1142" t="s">
        <v>4</v>
      </c>
      <c r="R221" s="450"/>
      <c r="S221" s="450"/>
      <c r="T221" s="450"/>
      <c r="U221" s="450"/>
      <c r="V221" s="450"/>
      <c r="W221" s="450"/>
      <c r="X221" s="450"/>
      <c r="Y221" s="450"/>
      <c r="Z221" s="450"/>
      <c r="AA221" s="450"/>
      <c r="AB221" s="450"/>
      <c r="AC221" s="450"/>
      <c r="AD221" s="450"/>
      <c r="AE221" s="450"/>
      <c r="AF221" s="450"/>
      <c r="AG221" s="450"/>
      <c r="AH221" s="450"/>
      <c r="AI221" s="450"/>
      <c r="AJ221" s="450"/>
      <c r="AK221" s="450"/>
      <c r="AL221" s="450"/>
      <c r="AM221" s="450"/>
      <c r="AN221" s="450"/>
      <c r="AO221" s="450"/>
      <c r="AP221" s="450"/>
      <c r="AQ221" s="450"/>
      <c r="AR221" s="450"/>
      <c r="AS221" s="450"/>
      <c r="AT221" s="450"/>
      <c r="AU221" s="450"/>
      <c r="AV221" s="450"/>
      <c r="AW221" s="450"/>
      <c r="AX221" s="450"/>
      <c r="AY221" s="450"/>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row>
    <row r="222" s="135" customFormat="true" ht="15" customHeight="true" x14ac:dyDescent="0.2">
      <c r="A222" s="3089" t="s">
        <v>36</v>
      </c>
      <c r="B222" s="1424" t="s">
        <v>15</v>
      </c>
      <c r="C222" s="1438" t="s">
        <v>35</v>
      </c>
      <c r="D222" s="1446" t="s">
        <v>35</v>
      </c>
      <c r="E222" s="1446" t="s">
        <v>35</v>
      </c>
      <c r="F222" s="1446" t="s">
        <v>35</v>
      </c>
      <c r="G222" s="1454" t="s">
        <v>35</v>
      </c>
      <c r="H222" s="1462" t="s">
        <v>35</v>
      </c>
      <c r="I222" s="1446" t="s">
        <v>35</v>
      </c>
      <c r="J222" s="1446" t="s">
        <v>35</v>
      </c>
      <c r="K222" s="1446" t="s">
        <v>35</v>
      </c>
      <c r="L222" s="1470" t="s">
        <v>35</v>
      </c>
      <c r="M222" s="1438" t="s">
        <v>35</v>
      </c>
      <c r="N222" s="1446" t="s">
        <v>35</v>
      </c>
      <c r="O222" s="1446" t="s">
        <v>35</v>
      </c>
      <c r="P222" s="1446" t="s">
        <v>35</v>
      </c>
      <c r="Q222" s="1470" t="s">
        <v>35</v>
      </c>
      <c r="R222" s="450"/>
      <c r="S222" s="450"/>
      <c r="T222" s="450"/>
      <c r="U222" s="450"/>
      <c r="V222" s="450"/>
      <c r="W222" s="450"/>
      <c r="X222" s="450"/>
      <c r="Y222" s="450"/>
      <c r="Z222" s="450"/>
      <c r="AA222" s="450"/>
      <c r="AB222" s="450"/>
      <c r="AC222" s="450"/>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BA222" s="3155" t="s">
        <v>36</v>
      </c>
      <c r="BB222" s="174" t="s">
        <v>15</v>
      </c>
      <c r="BC222" s="1490" t="s">
        <v>35</v>
      </c>
      <c r="BD222" s="1509" t="s">
        <v>35</v>
      </c>
      <c r="BE222" s="1509" t="s">
        <v>35</v>
      </c>
      <c r="BF222" s="1509" t="s">
        <v>35</v>
      </c>
      <c r="BG222" s="1529" t="s">
        <v>35</v>
      </c>
      <c r="BH222" s="1549" t="s">
        <v>35</v>
      </c>
      <c r="BI222" s="1509" t="s">
        <v>35</v>
      </c>
      <c r="BJ222" s="1509" t="s">
        <v>35</v>
      </c>
      <c r="BK222" s="1509" t="s">
        <v>35</v>
      </c>
      <c r="BL222" s="1529" t="s">
        <v>35</v>
      </c>
      <c r="BM222" s="1549" t="s">
        <v>35</v>
      </c>
      <c r="BN222" s="1509" t="s">
        <v>35</v>
      </c>
      <c r="BO222" s="1509" t="s">
        <v>35</v>
      </c>
      <c r="BP222" s="1509" t="s">
        <v>35</v>
      </c>
      <c r="BQ222" s="1529" t="s">
        <v>35</v>
      </c>
    </row>
    <row r="223" s="135" customFormat="true" ht="15" customHeight="true" x14ac:dyDescent="0.2">
      <c r="A223" s="3090"/>
      <c r="B223" s="1425" t="s">
        <v>16</v>
      </c>
      <c r="C223" s="1439" t="s">
        <v>35</v>
      </c>
      <c r="D223" s="1447" t="s">
        <v>35</v>
      </c>
      <c r="E223" s="1447" t="s">
        <v>35</v>
      </c>
      <c r="F223" s="1447" t="s">
        <v>35</v>
      </c>
      <c r="G223" s="1455" t="s">
        <v>35</v>
      </c>
      <c r="H223" s="1463" t="s">
        <v>35</v>
      </c>
      <c r="I223" s="1447" t="s">
        <v>35</v>
      </c>
      <c r="J223" s="1447" t="s">
        <v>35</v>
      </c>
      <c r="K223" s="1447" t="s">
        <v>35</v>
      </c>
      <c r="L223" s="1471" t="s">
        <v>35</v>
      </c>
      <c r="M223" s="1439" t="s">
        <v>35</v>
      </c>
      <c r="N223" s="1447" t="s">
        <v>35</v>
      </c>
      <c r="O223" s="1447" t="s">
        <v>35</v>
      </c>
      <c r="P223" s="1447" t="s">
        <v>35</v>
      </c>
      <c r="Q223" s="1471" t="s">
        <v>35</v>
      </c>
      <c r="R223" s="450"/>
      <c r="S223" s="450"/>
      <c r="T223" s="450"/>
      <c r="U223" s="450"/>
      <c r="V223" s="450"/>
      <c r="W223" s="450"/>
      <c r="X223" s="450"/>
      <c r="Y223" s="450"/>
      <c r="Z223" s="450"/>
      <c r="AA223" s="450"/>
      <c r="AB223" s="450"/>
      <c r="AC223" s="450"/>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BA223" s="3156"/>
      <c r="BB223" s="175" t="s">
        <v>16</v>
      </c>
      <c r="BC223" s="1491" t="s">
        <v>35</v>
      </c>
      <c r="BD223" s="1510" t="s">
        <v>35</v>
      </c>
      <c r="BE223" s="1510" t="s">
        <v>35</v>
      </c>
      <c r="BF223" s="1510" t="s">
        <v>35</v>
      </c>
      <c r="BG223" s="1530" t="s">
        <v>35</v>
      </c>
      <c r="BH223" s="1550" t="s">
        <v>35</v>
      </c>
      <c r="BI223" s="1510" t="s">
        <v>35</v>
      </c>
      <c r="BJ223" s="1510" t="s">
        <v>35</v>
      </c>
      <c r="BK223" s="1510" t="s">
        <v>35</v>
      </c>
      <c r="BL223" s="1530" t="s">
        <v>35</v>
      </c>
      <c r="BM223" s="1550" t="s">
        <v>35</v>
      </c>
      <c r="BN223" s="1510" t="s">
        <v>35</v>
      </c>
      <c r="BO223" s="1510" t="s">
        <v>35</v>
      </c>
      <c r="BP223" s="1510" t="s">
        <v>35</v>
      </c>
      <c r="BQ223" s="1530" t="s">
        <v>35</v>
      </c>
    </row>
    <row r="224" s="135" customFormat="true" ht="15" customHeight="true" x14ac:dyDescent="0.2">
      <c r="A224" s="3091"/>
      <c r="B224" s="1426" t="s">
        <v>20</v>
      </c>
      <c r="C224" s="1440" t="s">
        <v>35</v>
      </c>
      <c r="D224" s="1448" t="s">
        <v>35</v>
      </c>
      <c r="E224" s="1448" t="s">
        <v>35</v>
      </c>
      <c r="F224" s="1448" t="s">
        <v>35</v>
      </c>
      <c r="G224" s="1456" t="s">
        <v>35</v>
      </c>
      <c r="H224" s="1464" t="s">
        <v>35</v>
      </c>
      <c r="I224" s="1448" t="s">
        <v>35</v>
      </c>
      <c r="J224" s="1448" t="s">
        <v>35</v>
      </c>
      <c r="K224" s="1448" t="s">
        <v>35</v>
      </c>
      <c r="L224" s="1472" t="s">
        <v>35</v>
      </c>
      <c r="M224" s="1440" t="s">
        <v>35</v>
      </c>
      <c r="N224" s="1448" t="s">
        <v>35</v>
      </c>
      <c r="O224" s="1448" t="s">
        <v>35</v>
      </c>
      <c r="P224" s="1448" t="s">
        <v>35</v>
      </c>
      <c r="Q224" s="1472" t="s">
        <v>35</v>
      </c>
      <c r="R224" s="450"/>
      <c r="S224" s="450"/>
      <c r="T224" s="450"/>
      <c r="U224" s="450"/>
      <c r="V224" s="450"/>
      <c r="W224" s="450"/>
      <c r="X224" s="450"/>
      <c r="Y224" s="450"/>
      <c r="Z224" s="450"/>
      <c r="AA224" s="450"/>
      <c r="AB224" s="450"/>
      <c r="AC224" s="450"/>
      <c r="AD224" s="450"/>
      <c r="AE224" s="450"/>
      <c r="AF224" s="450"/>
      <c r="AG224" s="450"/>
      <c r="AH224" s="450"/>
      <c r="AI224" s="450"/>
      <c r="AJ224" s="450"/>
      <c r="AK224" s="450"/>
      <c r="AL224" s="450"/>
      <c r="AM224" s="450"/>
      <c r="AN224" s="450"/>
      <c r="AO224" s="450"/>
      <c r="AP224" s="450"/>
      <c r="AQ224" s="450"/>
      <c r="AR224" s="450"/>
      <c r="AS224" s="450"/>
      <c r="AT224" s="450"/>
      <c r="AU224" s="450"/>
      <c r="AV224" s="450"/>
      <c r="AW224" s="450"/>
      <c r="AX224" s="450"/>
      <c r="AY224" s="450"/>
      <c r="BA224" s="3156"/>
      <c r="BB224" s="175" t="s">
        <v>20</v>
      </c>
      <c r="BC224" s="1491" t="s">
        <v>35</v>
      </c>
      <c r="BD224" s="1510" t="s">
        <v>35</v>
      </c>
      <c r="BE224" s="1510" t="s">
        <v>35</v>
      </c>
      <c r="BF224" s="1510" t="s">
        <v>35</v>
      </c>
      <c r="BG224" s="1530" t="s">
        <v>35</v>
      </c>
      <c r="BH224" s="1550" t="s">
        <v>35</v>
      </c>
      <c r="BI224" s="1510" t="s">
        <v>35</v>
      </c>
      <c r="BJ224" s="1510" t="s">
        <v>35</v>
      </c>
      <c r="BK224" s="1510" t="s">
        <v>35</v>
      </c>
      <c r="BL224" s="1530" t="s">
        <v>35</v>
      </c>
      <c r="BM224" s="1550" t="s">
        <v>35</v>
      </c>
      <c r="BN224" s="1510" t="s">
        <v>35</v>
      </c>
      <c r="BO224" s="1510" t="s">
        <v>35</v>
      </c>
      <c r="BP224" s="1510" t="s">
        <v>35</v>
      </c>
      <c r="BQ224" s="1530" t="s">
        <v>35</v>
      </c>
    </row>
    <row r="225" s="135" customFormat="true" ht="15" customHeight="true" x14ac:dyDescent="0.2">
      <c r="A225" s="1219"/>
      <c r="B225" s="1228"/>
      <c r="C225" s="1358"/>
      <c r="D225" s="1147"/>
      <c r="E225" s="1147"/>
      <c r="F225" s="1147"/>
      <c r="G225" s="1196"/>
      <c r="H225" s="1242"/>
      <c r="I225" s="1147"/>
      <c r="J225" s="1147"/>
      <c r="K225" s="1147"/>
      <c r="L225" s="1163"/>
      <c r="M225" s="1358"/>
      <c r="N225" s="1147"/>
      <c r="O225" s="1147"/>
      <c r="P225" s="1147"/>
      <c r="Q225" s="1163"/>
      <c r="R225" s="450"/>
      <c r="S225" s="450"/>
      <c r="T225" s="450"/>
      <c r="U225" s="450"/>
      <c r="V225" s="450"/>
      <c r="W225" s="450"/>
      <c r="X225" s="450"/>
      <c r="Y225" s="450"/>
      <c r="Z225" s="450"/>
      <c r="AA225" s="450"/>
      <c r="AB225" s="450"/>
      <c r="AC225" s="450"/>
      <c r="AD225" s="450"/>
      <c r="AE225" s="450"/>
      <c r="AF225" s="450"/>
      <c r="AG225" s="450"/>
      <c r="AH225" s="450"/>
      <c r="AI225" s="450"/>
      <c r="AJ225" s="450"/>
      <c r="AK225" s="450"/>
      <c r="AL225" s="450"/>
      <c r="AM225" s="450"/>
      <c r="AN225" s="450"/>
      <c r="AO225" s="450"/>
      <c r="AP225" s="450"/>
      <c r="AQ225" s="450"/>
      <c r="AR225" s="450"/>
      <c r="AS225" s="450"/>
      <c r="AT225" s="450"/>
      <c r="AU225" s="450"/>
      <c r="AV225" s="450"/>
      <c r="AW225" s="450"/>
      <c r="AX225" s="450"/>
      <c r="AY225" s="450"/>
      <c r="BA225" s="3156" t="s">
        <v>70</v>
      </c>
      <c r="BB225" s="175" t="s">
        <v>71</v>
      </c>
      <c r="BC225" s="1491" t="s">
        <v>35</v>
      </c>
      <c r="BD225" s="1510" t="s">
        <v>35</v>
      </c>
      <c r="BE225" s="1510" t="s">
        <v>35</v>
      </c>
      <c r="BF225" s="1510" t="s">
        <v>35</v>
      </c>
      <c r="BG225" s="1530" t="s">
        <v>35</v>
      </c>
      <c r="BH225" s="1550" t="s">
        <v>35</v>
      </c>
      <c r="BI225" s="1510" t="s">
        <v>35</v>
      </c>
      <c r="BJ225" s="1510" t="s">
        <v>35</v>
      </c>
      <c r="BK225" s="1510" t="s">
        <v>35</v>
      </c>
      <c r="BL225" s="1530" t="s">
        <v>35</v>
      </c>
      <c r="BM225" s="1550" t="s">
        <v>35</v>
      </c>
      <c r="BN225" s="1510" t="s">
        <v>35</v>
      </c>
      <c r="BO225" s="1510" t="s">
        <v>35</v>
      </c>
      <c r="BP225" s="1510" t="s">
        <v>35</v>
      </c>
      <c r="BQ225" s="1530" t="s">
        <v>35</v>
      </c>
    </row>
    <row r="226" s="135" customFormat="true" ht="15" customHeight="true" x14ac:dyDescent="0.2">
      <c r="A226" s="1214"/>
      <c r="B226" s="1427"/>
      <c r="C226" s="1159"/>
      <c r="D226" s="1160"/>
      <c r="E226" s="1160"/>
      <c r="F226" s="1160"/>
      <c r="G226" s="1202"/>
      <c r="H226" s="1194"/>
      <c r="I226" s="1160"/>
      <c r="J226" s="1160"/>
      <c r="K226" s="1160"/>
      <c r="L226" s="1169"/>
      <c r="M226" s="1181"/>
      <c r="N226" s="1160"/>
      <c r="O226" s="1160"/>
      <c r="P226" s="1160"/>
      <c r="Q226" s="2754"/>
      <c r="R226" s="450"/>
      <c r="S226" s="450"/>
      <c r="T226" s="450"/>
      <c r="U226" s="450"/>
      <c r="V226" s="450"/>
      <c r="W226" s="450"/>
      <c r="X226" s="450"/>
      <c r="Y226" s="450"/>
      <c r="Z226" s="450"/>
      <c r="AA226" s="450"/>
      <c r="AB226" s="450"/>
      <c r="AC226" s="450"/>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BA226" s="3156"/>
      <c r="BB226" s="175" t="s">
        <v>72</v>
      </c>
      <c r="BC226" s="1491" t="s">
        <v>35</v>
      </c>
      <c r="BD226" s="1510" t="s">
        <v>35</v>
      </c>
      <c r="BE226" s="1510" t="s">
        <v>35</v>
      </c>
      <c r="BF226" s="1510" t="s">
        <v>35</v>
      </c>
      <c r="BG226" s="1530" t="s">
        <v>35</v>
      </c>
      <c r="BH226" s="1550" t="s">
        <v>35</v>
      </c>
      <c r="BI226" s="1510" t="s">
        <v>35</v>
      </c>
      <c r="BJ226" s="1510" t="s">
        <v>35</v>
      </c>
      <c r="BK226" s="1510" t="s">
        <v>35</v>
      </c>
      <c r="BL226" s="1530" t="s">
        <v>35</v>
      </c>
      <c r="BM226" s="1550" t="s">
        <v>35</v>
      </c>
      <c r="BN226" s="1510" t="s">
        <v>35</v>
      </c>
      <c r="BO226" s="1510" t="s">
        <v>35</v>
      </c>
      <c r="BP226" s="1510" t="s">
        <v>35</v>
      </c>
      <c r="BQ226" s="1530" t="s">
        <v>35</v>
      </c>
    </row>
    <row r="227" s="135" customFormat="true" ht="15" customHeight="true" x14ac:dyDescent="0.2">
      <c r="A227" s="1215"/>
      <c r="B227" s="1428"/>
      <c r="C227" s="1161"/>
      <c r="D227" s="1162"/>
      <c r="E227" s="1162"/>
      <c r="F227" s="1162"/>
      <c r="G227" s="1203"/>
      <c r="H227" s="1195"/>
      <c r="I227" s="1162"/>
      <c r="J227" s="1162"/>
      <c r="K227" s="1162"/>
      <c r="L227" s="1170"/>
      <c r="M227" s="1182"/>
      <c r="N227" s="1162"/>
      <c r="O227" s="1162"/>
      <c r="P227" s="1162"/>
      <c r="Q227" s="2755"/>
      <c r="R227" s="450"/>
      <c r="S227" s="450"/>
      <c r="T227" s="450"/>
      <c r="U227" s="450"/>
      <c r="V227" s="450"/>
      <c r="W227" s="450"/>
      <c r="X227" s="450"/>
      <c r="Y227" s="450"/>
      <c r="Z227" s="450"/>
      <c r="AA227" s="450"/>
      <c r="AB227" s="450"/>
      <c r="AC227" s="450"/>
      <c r="AD227" s="450"/>
      <c r="AE227" s="450"/>
      <c r="AF227" s="450"/>
      <c r="AG227" s="450"/>
      <c r="AH227" s="450"/>
      <c r="AI227" s="450"/>
      <c r="AJ227" s="450"/>
      <c r="AK227" s="450"/>
      <c r="AL227" s="450"/>
      <c r="AM227" s="450"/>
      <c r="AN227" s="450"/>
      <c r="AO227" s="450"/>
      <c r="AP227" s="450"/>
      <c r="AQ227" s="450"/>
      <c r="AR227" s="450"/>
      <c r="AS227" s="450"/>
      <c r="AT227" s="450"/>
      <c r="AU227" s="450"/>
      <c r="AV227" s="450"/>
      <c r="AW227" s="450"/>
      <c r="AX227" s="450"/>
      <c r="AY227" s="450"/>
      <c r="BA227" s="3156" t="s">
        <v>95</v>
      </c>
      <c r="BB227" s="175" t="s">
        <v>61</v>
      </c>
      <c r="BC227" s="1491" t="s">
        <v>35</v>
      </c>
      <c r="BD227" s="1510" t="s">
        <v>35</v>
      </c>
      <c r="BE227" s="1510" t="s">
        <v>35</v>
      </c>
      <c r="BF227" s="1510" t="s">
        <v>35</v>
      </c>
      <c r="BG227" s="1530" t="s">
        <v>35</v>
      </c>
      <c r="BH227" s="1550" t="s">
        <v>35</v>
      </c>
      <c r="BI227" s="1510" t="s">
        <v>35</v>
      </c>
      <c r="BJ227" s="1510" t="s">
        <v>35</v>
      </c>
      <c r="BK227" s="1510" t="s">
        <v>35</v>
      </c>
      <c r="BL227" s="1530" t="s">
        <v>35</v>
      </c>
      <c r="BM227" s="1550" t="s">
        <v>35</v>
      </c>
      <c r="BN227" s="1510" t="s">
        <v>35</v>
      </c>
      <c r="BO227" s="1510" t="s">
        <v>35</v>
      </c>
      <c r="BP227" s="1510" t="s">
        <v>35</v>
      </c>
      <c r="BQ227" s="1530" t="s">
        <v>35</v>
      </c>
    </row>
    <row r="228" s="135" customFormat="true" ht="15" customHeight="true" x14ac:dyDescent="0.2">
      <c r="A228" s="1216"/>
      <c r="B228" s="1429"/>
      <c r="C228" s="1393"/>
      <c r="D228" s="1394"/>
      <c r="E228" s="1394"/>
      <c r="F228" s="1394"/>
      <c r="G228" s="1395"/>
      <c r="H228" s="1396"/>
      <c r="I228" s="1394"/>
      <c r="J228" s="1394"/>
      <c r="K228" s="1394"/>
      <c r="L228" s="1397"/>
      <c r="M228" s="1393"/>
      <c r="N228" s="1394"/>
      <c r="O228" s="1394"/>
      <c r="P228" s="1394"/>
      <c r="Q228" s="1397"/>
      <c r="R228" s="450"/>
      <c r="S228" s="450"/>
      <c r="T228" s="450"/>
      <c r="U228" s="450"/>
      <c r="V228" s="450"/>
      <c r="W228" s="450"/>
      <c r="X228" s="450"/>
      <c r="Y228" s="450"/>
      <c r="Z228" s="450"/>
      <c r="AA228" s="450"/>
      <c r="AB228" s="450"/>
      <c r="AC228" s="450"/>
      <c r="AD228" s="450"/>
      <c r="AE228" s="450"/>
      <c r="AF228" s="450"/>
      <c r="AG228" s="450"/>
      <c r="AH228" s="450"/>
      <c r="AI228" s="450"/>
      <c r="AJ228" s="450"/>
      <c r="AK228" s="450"/>
      <c r="AL228" s="450"/>
      <c r="AM228" s="450"/>
      <c r="AN228" s="450"/>
      <c r="AO228" s="450"/>
      <c r="AP228" s="450"/>
      <c r="AQ228" s="450"/>
      <c r="AR228" s="450"/>
      <c r="AS228" s="450"/>
      <c r="AT228" s="450"/>
      <c r="AU228" s="450"/>
      <c r="AV228" s="450"/>
      <c r="AW228" s="450"/>
      <c r="AX228" s="450"/>
      <c r="AY228" s="450"/>
      <c r="BA228" s="3156"/>
      <c r="BB228" s="175" t="s">
        <v>92</v>
      </c>
      <c r="BC228" s="1491" t="s">
        <v>35</v>
      </c>
      <c r="BD228" s="1510" t="s">
        <v>35</v>
      </c>
      <c r="BE228" s="1510" t="s">
        <v>35</v>
      </c>
      <c r="BF228" s="1510" t="s">
        <v>35</v>
      </c>
      <c r="BG228" s="1530" t="s">
        <v>35</v>
      </c>
      <c r="BH228" s="1550" t="s">
        <v>35</v>
      </c>
      <c r="BI228" s="1510" t="s">
        <v>35</v>
      </c>
      <c r="BJ228" s="1510" t="s">
        <v>35</v>
      </c>
      <c r="BK228" s="1510" t="s">
        <v>35</v>
      </c>
      <c r="BL228" s="1530" t="s">
        <v>35</v>
      </c>
      <c r="BM228" s="1550" t="s">
        <v>35</v>
      </c>
      <c r="BN228" s="1510" t="s">
        <v>35</v>
      </c>
      <c r="BO228" s="1510" t="s">
        <v>35</v>
      </c>
      <c r="BP228" s="1510" t="s">
        <v>35</v>
      </c>
      <c r="BQ228" s="1530" t="s">
        <v>35</v>
      </c>
    </row>
    <row r="229" s="135" customFormat="true" ht="15" customHeight="true" x14ac:dyDescent="0.2">
      <c r="A229" s="1217"/>
      <c r="B229" s="1430"/>
      <c r="C229" s="1383"/>
      <c r="D229" s="1384"/>
      <c r="E229" s="1384"/>
      <c r="F229" s="1384"/>
      <c r="G229" s="1385"/>
      <c r="H229" s="1386"/>
      <c r="I229" s="1384"/>
      <c r="J229" s="1384"/>
      <c r="K229" s="1384"/>
      <c r="L229" s="1387"/>
      <c r="M229" s="1383"/>
      <c r="N229" s="1384"/>
      <c r="O229" s="1384"/>
      <c r="P229" s="1384"/>
      <c r="Q229" s="1387"/>
      <c r="R229" s="450"/>
      <c r="S229" s="450"/>
      <c r="T229" s="450"/>
      <c r="U229" s="450"/>
      <c r="V229" s="450"/>
      <c r="W229" s="450"/>
      <c r="X229" s="450"/>
      <c r="Y229" s="450"/>
      <c r="Z229" s="450"/>
      <c r="AA229" s="450"/>
      <c r="AB229" s="450"/>
      <c r="AC229" s="450"/>
      <c r="AD229" s="450"/>
      <c r="AE229" s="450"/>
      <c r="AF229" s="450"/>
      <c r="AG229" s="450"/>
      <c r="AH229" s="450"/>
      <c r="AI229" s="450"/>
      <c r="AJ229" s="450"/>
      <c r="AK229" s="450"/>
      <c r="AL229" s="450"/>
      <c r="AM229" s="450"/>
      <c r="AN229" s="450"/>
      <c r="AO229" s="450"/>
      <c r="AP229" s="450"/>
      <c r="AQ229" s="450"/>
      <c r="AR229" s="450"/>
      <c r="AS229" s="450"/>
      <c r="AT229" s="450"/>
      <c r="AU229" s="450"/>
      <c r="AV229" s="450"/>
      <c r="AW229" s="450"/>
      <c r="AX229" s="450"/>
      <c r="AY229" s="450"/>
      <c r="BA229" s="3156"/>
      <c r="BB229" s="175" t="s">
        <v>93</v>
      </c>
      <c r="BC229" s="1491" t="s">
        <v>35</v>
      </c>
      <c r="BD229" s="1510" t="s">
        <v>35</v>
      </c>
      <c r="BE229" s="1510" t="s">
        <v>35</v>
      </c>
      <c r="BF229" s="1510" t="s">
        <v>35</v>
      </c>
      <c r="BG229" s="1530" t="s">
        <v>35</v>
      </c>
      <c r="BH229" s="1550" t="s">
        <v>35</v>
      </c>
      <c r="BI229" s="1510" t="s">
        <v>35</v>
      </c>
      <c r="BJ229" s="1510" t="s">
        <v>35</v>
      </c>
      <c r="BK229" s="1510" t="s">
        <v>35</v>
      </c>
      <c r="BL229" s="1530" t="s">
        <v>35</v>
      </c>
      <c r="BM229" s="1550" t="s">
        <v>35</v>
      </c>
      <c r="BN229" s="1510" t="s">
        <v>35</v>
      </c>
      <c r="BO229" s="1510" t="s">
        <v>35</v>
      </c>
      <c r="BP229" s="1510" t="s">
        <v>35</v>
      </c>
      <c r="BQ229" s="1530" t="s">
        <v>35</v>
      </c>
    </row>
    <row r="230" s="135" customFormat="true" ht="15" customHeight="true" x14ac:dyDescent="0.2">
      <c r="A230" s="1218"/>
      <c r="B230" s="1431"/>
      <c r="C230" s="1388"/>
      <c r="D230" s="1389"/>
      <c r="E230" s="1389"/>
      <c r="F230" s="1389"/>
      <c r="G230" s="1390"/>
      <c r="H230" s="1391"/>
      <c r="I230" s="1389"/>
      <c r="J230" s="1389"/>
      <c r="K230" s="1389"/>
      <c r="L230" s="1392"/>
      <c r="M230" s="1388"/>
      <c r="N230" s="1389"/>
      <c r="O230" s="1389"/>
      <c r="P230" s="1389"/>
      <c r="Q230" s="1392"/>
      <c r="R230" s="450"/>
      <c r="S230" s="450"/>
      <c r="T230" s="450"/>
      <c r="U230" s="450"/>
      <c r="V230" s="450"/>
      <c r="W230" s="450"/>
      <c r="X230" s="450"/>
      <c r="Y230" s="450"/>
      <c r="Z230" s="450"/>
      <c r="AA230" s="450"/>
      <c r="AB230" s="450"/>
      <c r="AC230" s="450"/>
      <c r="AD230" s="450"/>
      <c r="AE230" s="450"/>
      <c r="AF230" s="450"/>
      <c r="AG230" s="450"/>
      <c r="AH230" s="450"/>
      <c r="AI230" s="450"/>
      <c r="AJ230" s="450"/>
      <c r="AK230" s="450"/>
      <c r="AL230" s="450"/>
      <c r="AM230" s="450"/>
      <c r="AN230" s="450"/>
      <c r="AO230" s="450"/>
      <c r="AP230" s="450"/>
      <c r="AQ230" s="450"/>
      <c r="AR230" s="450"/>
      <c r="AS230" s="450"/>
      <c r="AT230" s="450"/>
      <c r="AU230" s="450"/>
      <c r="AV230" s="450"/>
      <c r="AW230" s="450"/>
      <c r="AX230" s="450"/>
      <c r="AY230" s="450"/>
      <c r="BA230" s="3156"/>
      <c r="BB230" s="175" t="s">
        <v>94</v>
      </c>
      <c r="BC230" s="1491" t="s">
        <v>35</v>
      </c>
      <c r="BD230" s="1510" t="s">
        <v>35</v>
      </c>
      <c r="BE230" s="1510" t="s">
        <v>35</v>
      </c>
      <c r="BF230" s="1510" t="s">
        <v>35</v>
      </c>
      <c r="BG230" s="1530" t="s">
        <v>35</v>
      </c>
      <c r="BH230" s="1550" t="s">
        <v>35</v>
      </c>
      <c r="BI230" s="1510" t="s">
        <v>35</v>
      </c>
      <c r="BJ230" s="1510" t="s">
        <v>35</v>
      </c>
      <c r="BK230" s="1510" t="s">
        <v>35</v>
      </c>
      <c r="BL230" s="1530" t="s">
        <v>35</v>
      </c>
      <c r="BM230" s="1550" t="s">
        <v>35</v>
      </c>
      <c r="BN230" s="1510" t="s">
        <v>35</v>
      </c>
      <c r="BO230" s="1510" t="s">
        <v>35</v>
      </c>
      <c r="BP230" s="1510" t="s">
        <v>35</v>
      </c>
      <c r="BQ230" s="1530" t="s">
        <v>35</v>
      </c>
    </row>
    <row r="231" s="135" customFormat="true" ht="15" customHeight="true" x14ac:dyDescent="0.2">
      <c r="A231" s="1143"/>
      <c r="B231" s="1223"/>
      <c r="C231" s="1358"/>
      <c r="D231" s="1147"/>
      <c r="E231" s="1147"/>
      <c r="F231" s="1147"/>
      <c r="G231" s="1196"/>
      <c r="H231" s="1242"/>
      <c r="I231" s="1147"/>
      <c r="J231" s="1147"/>
      <c r="K231" s="1147"/>
      <c r="L231" s="1163"/>
      <c r="M231" s="1358"/>
      <c r="N231" s="1147"/>
      <c r="O231" s="1147"/>
      <c r="P231" s="1147"/>
      <c r="Q231" s="1163"/>
      <c r="R231" s="450"/>
      <c r="S231" s="450"/>
      <c r="T231" s="450"/>
      <c r="U231" s="450"/>
      <c r="V231" s="450"/>
      <c r="W231" s="450"/>
      <c r="X231" s="450"/>
      <c r="Y231" s="450"/>
      <c r="Z231" s="450"/>
      <c r="AA231" s="450"/>
      <c r="AB231" s="450"/>
      <c r="AC231" s="450"/>
      <c r="AD231" s="450"/>
      <c r="AE231" s="450"/>
      <c r="AF231" s="450"/>
      <c r="AG231" s="450"/>
      <c r="AH231" s="450"/>
      <c r="AI231" s="450"/>
      <c r="AJ231" s="450"/>
      <c r="AK231" s="450"/>
      <c r="AL231" s="450"/>
      <c r="AM231" s="450"/>
      <c r="AN231" s="450"/>
      <c r="AO231" s="450"/>
      <c r="AP231" s="450"/>
      <c r="AQ231" s="450"/>
      <c r="AR231" s="450"/>
      <c r="AS231" s="450"/>
      <c r="AT231" s="450"/>
      <c r="AU231" s="450"/>
      <c r="AV231" s="450"/>
      <c r="AW231" s="450"/>
      <c r="AX231" s="450"/>
      <c r="AY231" s="450"/>
      <c r="BA231" s="1072"/>
      <c r="BB231" s="175"/>
      <c r="BC231" s="517"/>
      <c r="BD231" s="447"/>
      <c r="BE231" s="447"/>
      <c r="BF231" s="447"/>
      <c r="BG231" s="518"/>
      <c r="BH231" s="526"/>
      <c r="BI231" s="447"/>
      <c r="BJ231" s="447"/>
      <c r="BK231" s="447"/>
      <c r="BL231" s="518"/>
      <c r="BM231" s="526"/>
      <c r="BN231" s="447"/>
      <c r="BO231" s="447"/>
      <c r="BP231" s="447"/>
      <c r="BQ231" s="518"/>
    </row>
    <row r="232" s="135" customFormat="true" ht="15" customHeight="true" x14ac:dyDescent="0.2">
      <c r="A232" s="1143"/>
      <c r="B232" s="1223"/>
      <c r="C232" s="1358"/>
      <c r="D232" s="1147"/>
      <c r="E232" s="1147"/>
      <c r="F232" s="1147"/>
      <c r="G232" s="1196"/>
      <c r="H232" s="1242"/>
      <c r="I232" s="1147"/>
      <c r="J232" s="1147"/>
      <c r="K232" s="1147"/>
      <c r="L232" s="1163"/>
      <c r="M232" s="1358"/>
      <c r="N232" s="1147"/>
      <c r="O232" s="1147"/>
      <c r="P232" s="1147"/>
      <c r="Q232" s="1163"/>
      <c r="R232" s="450"/>
      <c r="S232" s="450"/>
      <c r="T232" s="450"/>
      <c r="U232" s="450"/>
      <c r="V232" s="450"/>
      <c r="W232" s="450"/>
      <c r="X232" s="450"/>
      <c r="Y232" s="450"/>
      <c r="Z232" s="450"/>
      <c r="AA232" s="450"/>
      <c r="AB232" s="450"/>
      <c r="AC232" s="450"/>
      <c r="AD232" s="450"/>
      <c r="AE232" s="450"/>
      <c r="AF232" s="450"/>
      <c r="AG232" s="450"/>
      <c r="AH232" s="450"/>
      <c r="AI232" s="450"/>
      <c r="AJ232" s="450"/>
      <c r="AK232" s="450"/>
      <c r="AL232" s="450"/>
      <c r="AM232" s="450"/>
      <c r="AN232" s="450"/>
      <c r="AO232" s="450"/>
      <c r="AP232" s="450"/>
      <c r="AQ232" s="450"/>
      <c r="AR232" s="450"/>
      <c r="AS232" s="450"/>
      <c r="AT232" s="450"/>
      <c r="AU232" s="450"/>
      <c r="AV232" s="450"/>
      <c r="AW232" s="450"/>
      <c r="AX232" s="450"/>
      <c r="AY232" s="450"/>
      <c r="BA232" s="850"/>
      <c r="BB232" s="175"/>
      <c r="BC232" s="517"/>
      <c r="BD232" s="447"/>
      <c r="BE232" s="447"/>
      <c r="BF232" s="447"/>
      <c r="BG232" s="518"/>
      <c r="BH232" s="526"/>
      <c r="BI232" s="447"/>
      <c r="BJ232" s="447"/>
      <c r="BK232" s="447"/>
      <c r="BL232" s="518"/>
      <c r="BM232" s="526"/>
      <c r="BN232" s="447"/>
      <c r="BO232" s="447"/>
      <c r="BP232" s="447"/>
      <c r="BQ232" s="518"/>
    </row>
    <row r="233" s="135" customFormat="true" ht="15" customHeight="true" x14ac:dyDescent="0.2">
      <c r="A233" s="1143"/>
      <c r="B233" s="1223"/>
      <c r="C233" s="1358"/>
      <c r="D233" s="1147"/>
      <c r="E233" s="1147"/>
      <c r="F233" s="1147"/>
      <c r="G233" s="1196"/>
      <c r="H233" s="1242"/>
      <c r="I233" s="1147"/>
      <c r="J233" s="1147"/>
      <c r="K233" s="1147"/>
      <c r="L233" s="1163"/>
      <c r="M233" s="1358"/>
      <c r="N233" s="1147"/>
      <c r="O233" s="1147"/>
      <c r="P233" s="1147"/>
      <c r="Q233" s="1163"/>
      <c r="R233" s="450"/>
      <c r="S233" s="450"/>
      <c r="T233" s="450"/>
      <c r="U233" s="450"/>
      <c r="V233" s="450"/>
      <c r="W233" s="450"/>
      <c r="X233" s="450"/>
      <c r="Y233" s="450"/>
      <c r="Z233" s="450"/>
      <c r="AA233" s="450"/>
      <c r="AB233" s="450"/>
      <c r="AC233" s="450"/>
      <c r="AD233" s="450"/>
      <c r="AE233" s="450"/>
      <c r="AF233" s="450"/>
      <c r="AG233" s="450"/>
      <c r="AH233" s="450"/>
      <c r="AI233" s="450"/>
      <c r="AJ233" s="450"/>
      <c r="AK233" s="450"/>
      <c r="AL233" s="450"/>
      <c r="AM233" s="450"/>
      <c r="AN233" s="450"/>
      <c r="AO233" s="450"/>
      <c r="AP233" s="450"/>
      <c r="AQ233" s="450"/>
      <c r="AR233" s="450"/>
      <c r="AS233" s="450"/>
      <c r="AT233" s="450"/>
      <c r="AU233" s="450"/>
      <c r="AV233" s="450"/>
      <c r="AW233" s="450"/>
      <c r="AX233" s="450"/>
      <c r="AY233" s="450"/>
      <c r="BA233" s="850"/>
      <c r="BB233" s="175"/>
      <c r="BC233" s="517"/>
      <c r="BD233" s="447"/>
      <c r="BE233" s="447"/>
      <c r="BF233" s="447"/>
      <c r="BG233" s="518"/>
      <c r="BH233" s="526"/>
      <c r="BI233" s="447"/>
      <c r="BJ233" s="447"/>
      <c r="BK233" s="447"/>
      <c r="BL233" s="518"/>
      <c r="BM233" s="526"/>
      <c r="BN233" s="447"/>
      <c r="BO233" s="447"/>
      <c r="BP233" s="447"/>
      <c r="BQ233" s="518"/>
    </row>
    <row r="234" s="135" customFormat="true" ht="15" customHeight="true" x14ac:dyDescent="0.2">
      <c r="A234" s="1143"/>
      <c r="B234" s="1223"/>
      <c r="C234" s="1358"/>
      <c r="D234" s="1147"/>
      <c r="E234" s="1147"/>
      <c r="F234" s="1147"/>
      <c r="G234" s="1196"/>
      <c r="H234" s="1242"/>
      <c r="I234" s="1147"/>
      <c r="J234" s="1147"/>
      <c r="K234" s="1147"/>
      <c r="L234" s="1163"/>
      <c r="M234" s="1358"/>
      <c r="N234" s="1147"/>
      <c r="O234" s="1147"/>
      <c r="P234" s="1147"/>
      <c r="Q234" s="1163"/>
      <c r="R234" s="450"/>
      <c r="S234" s="450"/>
      <c r="T234" s="450"/>
      <c r="U234" s="450"/>
      <c r="V234" s="450"/>
      <c r="W234" s="450"/>
      <c r="X234" s="450"/>
      <c r="Y234" s="450"/>
      <c r="Z234" s="450"/>
      <c r="AA234" s="450"/>
      <c r="AB234" s="450"/>
      <c r="AC234" s="450"/>
      <c r="AD234" s="450"/>
      <c r="AE234" s="450"/>
      <c r="AF234" s="450"/>
      <c r="AG234" s="450"/>
      <c r="AH234" s="450"/>
      <c r="AI234" s="450"/>
      <c r="AJ234" s="450"/>
      <c r="AK234" s="450"/>
      <c r="AL234" s="450"/>
      <c r="AM234" s="450"/>
      <c r="AN234" s="450"/>
      <c r="AO234" s="450"/>
      <c r="AP234" s="450"/>
      <c r="AQ234" s="450"/>
      <c r="AR234" s="450"/>
      <c r="AS234" s="450"/>
      <c r="AT234" s="450"/>
      <c r="AU234" s="450"/>
      <c r="AV234" s="450"/>
      <c r="AW234" s="450"/>
      <c r="AX234" s="450"/>
      <c r="AY234" s="450"/>
      <c r="BA234" s="850"/>
      <c r="BB234" s="175"/>
      <c r="BC234" s="517"/>
      <c r="BD234" s="447"/>
      <c r="BE234" s="447"/>
      <c r="BF234" s="447"/>
      <c r="BG234" s="518"/>
      <c r="BH234" s="526"/>
      <c r="BI234" s="447"/>
      <c r="BJ234" s="447"/>
      <c r="BK234" s="447"/>
      <c r="BL234" s="518"/>
      <c r="BM234" s="526"/>
      <c r="BN234" s="447"/>
      <c r="BO234" s="447"/>
      <c r="BP234" s="447"/>
      <c r="BQ234" s="518"/>
    </row>
    <row r="235" s="135" customFormat="true" ht="15" customHeight="true" x14ac:dyDescent="0.2">
      <c r="A235" s="1143"/>
      <c r="B235" s="1223"/>
      <c r="C235" s="1358"/>
      <c r="D235" s="1147"/>
      <c r="E235" s="1147"/>
      <c r="F235" s="1147"/>
      <c r="G235" s="1196"/>
      <c r="H235" s="1242"/>
      <c r="I235" s="1147"/>
      <c r="J235" s="1147"/>
      <c r="K235" s="1147"/>
      <c r="L235" s="1163"/>
      <c r="M235" s="1358"/>
      <c r="N235" s="1147"/>
      <c r="O235" s="1147"/>
      <c r="P235" s="1147"/>
      <c r="Q235" s="1163"/>
      <c r="R235" s="450"/>
      <c r="S235" s="450"/>
      <c r="T235" s="450"/>
      <c r="U235" s="450"/>
      <c r="V235" s="450"/>
      <c r="W235" s="450"/>
      <c r="X235" s="450"/>
      <c r="Y235" s="450"/>
      <c r="Z235" s="450"/>
      <c r="AA235" s="450"/>
      <c r="AB235" s="450"/>
      <c r="AC235" s="450"/>
      <c r="AD235" s="450"/>
      <c r="AE235" s="450"/>
      <c r="AF235" s="450"/>
      <c r="AG235" s="450"/>
      <c r="AH235" s="450"/>
      <c r="AI235" s="450"/>
      <c r="AJ235" s="450"/>
      <c r="AK235" s="450"/>
      <c r="AL235" s="450"/>
      <c r="AM235" s="450"/>
      <c r="AN235" s="450"/>
      <c r="AO235" s="450"/>
      <c r="AP235" s="450"/>
      <c r="AQ235" s="450"/>
      <c r="AR235" s="450"/>
      <c r="AS235" s="450"/>
      <c r="AT235" s="450"/>
      <c r="AU235" s="450"/>
      <c r="AV235" s="450"/>
      <c r="AW235" s="450"/>
      <c r="AX235" s="450"/>
      <c r="AY235" s="450"/>
      <c r="BA235" s="850"/>
      <c r="BB235" s="175"/>
      <c r="BC235" s="517"/>
      <c r="BD235" s="447"/>
      <c r="BE235" s="447"/>
      <c r="BF235" s="447"/>
      <c r="BG235" s="518"/>
      <c r="BH235" s="526"/>
      <c r="BI235" s="447"/>
      <c r="BJ235" s="447"/>
      <c r="BK235" s="447"/>
      <c r="BL235" s="518"/>
      <c r="BM235" s="526"/>
      <c r="BN235" s="447"/>
      <c r="BO235" s="447"/>
      <c r="BP235" s="447"/>
      <c r="BQ235" s="518"/>
    </row>
    <row r="236" s="135" customFormat="true" ht="15" customHeight="true" x14ac:dyDescent="0.2">
      <c r="A236" s="1143"/>
      <c r="B236" s="1223"/>
      <c r="C236" s="1358"/>
      <c r="D236" s="1147"/>
      <c r="E236" s="1147"/>
      <c r="F236" s="1147"/>
      <c r="G236" s="1196"/>
      <c r="H236" s="1242"/>
      <c r="I236" s="1147"/>
      <c r="J236" s="1147"/>
      <c r="K236" s="1147"/>
      <c r="L236" s="1163"/>
      <c r="M236" s="1358"/>
      <c r="N236" s="1147"/>
      <c r="O236" s="1147"/>
      <c r="P236" s="1147"/>
      <c r="Q236" s="1163"/>
      <c r="R236" s="450"/>
      <c r="S236" s="450"/>
      <c r="T236" s="450"/>
      <c r="U236" s="450"/>
      <c r="V236" s="450"/>
      <c r="W236" s="450"/>
      <c r="X236" s="450"/>
      <c r="Y236" s="450"/>
      <c r="Z236" s="450"/>
      <c r="AA236" s="450"/>
      <c r="AB236" s="450"/>
      <c r="AC236" s="450"/>
      <c r="AD236" s="450"/>
      <c r="AE236" s="450"/>
      <c r="AF236" s="450"/>
      <c r="AG236" s="450"/>
      <c r="AH236" s="450"/>
      <c r="AI236" s="450"/>
      <c r="AJ236" s="450"/>
      <c r="AK236" s="450"/>
      <c r="AL236" s="450"/>
      <c r="AM236" s="450"/>
      <c r="AN236" s="450"/>
      <c r="AO236" s="450"/>
      <c r="AP236" s="450"/>
      <c r="AQ236" s="450"/>
      <c r="AR236" s="450"/>
      <c r="AS236" s="450"/>
      <c r="AT236" s="450"/>
      <c r="AU236" s="450"/>
      <c r="AV236" s="450"/>
      <c r="AW236" s="450"/>
      <c r="AX236" s="450"/>
      <c r="AY236" s="450"/>
      <c r="BA236" s="850"/>
      <c r="BB236" s="175"/>
      <c r="BC236" s="517"/>
      <c r="BD236" s="447"/>
      <c r="BE236" s="447"/>
      <c r="BF236" s="447"/>
      <c r="BG236" s="518"/>
      <c r="BH236" s="526"/>
      <c r="BI236" s="447"/>
      <c r="BJ236" s="447"/>
      <c r="BK236" s="447"/>
      <c r="BL236" s="518"/>
      <c r="BM236" s="526"/>
      <c r="BN236" s="447"/>
      <c r="BO236" s="447"/>
      <c r="BP236" s="447"/>
      <c r="BQ236" s="518"/>
    </row>
    <row r="237" s="135" customFormat="true" ht="15" customHeight="true" x14ac:dyDescent="0.2">
      <c r="A237" s="1143"/>
      <c r="B237" s="1223"/>
      <c r="C237" s="1358"/>
      <c r="D237" s="1147"/>
      <c r="E237" s="1147"/>
      <c r="F237" s="1147"/>
      <c r="G237" s="1196"/>
      <c r="H237" s="1242"/>
      <c r="I237" s="1147"/>
      <c r="J237" s="1147"/>
      <c r="K237" s="1147"/>
      <c r="L237" s="1163"/>
      <c r="M237" s="1358"/>
      <c r="N237" s="1147"/>
      <c r="O237" s="1147"/>
      <c r="P237" s="1147"/>
      <c r="Q237" s="1163"/>
      <c r="R237" s="450"/>
      <c r="S237" s="450"/>
      <c r="T237" s="450"/>
      <c r="U237" s="450"/>
      <c r="V237" s="450"/>
      <c r="W237" s="450"/>
      <c r="X237" s="450"/>
      <c r="Y237" s="450"/>
      <c r="Z237" s="450"/>
      <c r="AA237" s="450"/>
      <c r="AB237" s="450"/>
      <c r="AC237" s="450"/>
      <c r="AD237" s="450"/>
      <c r="AE237" s="450"/>
      <c r="AF237" s="450"/>
      <c r="AG237" s="450"/>
      <c r="AH237" s="450"/>
      <c r="AI237" s="450"/>
      <c r="AJ237" s="450"/>
      <c r="AK237" s="450"/>
      <c r="AL237" s="450"/>
      <c r="AM237" s="450"/>
      <c r="AN237" s="450"/>
      <c r="AO237" s="450"/>
      <c r="AP237" s="450"/>
      <c r="AQ237" s="450"/>
      <c r="AR237" s="450"/>
      <c r="AS237" s="450"/>
      <c r="AT237" s="450"/>
      <c r="AU237" s="450"/>
      <c r="AV237" s="450"/>
      <c r="AW237" s="450"/>
      <c r="AX237" s="450"/>
      <c r="AY237" s="450"/>
      <c r="BA237" s="850"/>
      <c r="BB237" s="175"/>
      <c r="BC237" s="517"/>
      <c r="BD237" s="447"/>
      <c r="BE237" s="447"/>
      <c r="BF237" s="447"/>
      <c r="BG237" s="518"/>
      <c r="BH237" s="526"/>
      <c r="BI237" s="447"/>
      <c r="BJ237" s="447"/>
      <c r="BK237" s="447"/>
      <c r="BL237" s="518"/>
      <c r="BM237" s="526"/>
      <c r="BN237" s="447"/>
      <c r="BO237" s="447"/>
      <c r="BP237" s="447"/>
      <c r="BQ237" s="518"/>
    </row>
    <row r="238" s="135" customFormat="true" ht="15" customHeight="true" x14ac:dyDescent="0.2">
      <c r="A238" s="1143"/>
      <c r="B238" s="1223"/>
      <c r="C238" s="1358"/>
      <c r="D238" s="1147"/>
      <c r="E238" s="1147"/>
      <c r="F238" s="1147"/>
      <c r="G238" s="1196"/>
      <c r="H238" s="1242"/>
      <c r="I238" s="1147"/>
      <c r="J238" s="1147"/>
      <c r="K238" s="1147"/>
      <c r="L238" s="1163"/>
      <c r="M238" s="1358"/>
      <c r="N238" s="1147"/>
      <c r="O238" s="1147"/>
      <c r="P238" s="1147"/>
      <c r="Q238" s="1163"/>
      <c r="R238" s="450"/>
      <c r="S238" s="450"/>
      <c r="T238" s="450"/>
      <c r="U238" s="450"/>
      <c r="V238" s="450"/>
      <c r="W238" s="450"/>
      <c r="X238" s="450"/>
      <c r="Y238" s="450"/>
      <c r="Z238" s="450"/>
      <c r="AA238" s="450"/>
      <c r="AB238" s="450"/>
      <c r="AC238" s="450"/>
      <c r="AD238" s="450"/>
      <c r="AE238" s="450"/>
      <c r="AF238" s="450"/>
      <c r="AG238" s="450"/>
      <c r="AH238" s="450"/>
      <c r="AI238" s="450"/>
      <c r="AJ238" s="450"/>
      <c r="AK238" s="450"/>
      <c r="AL238" s="450"/>
      <c r="AM238" s="450"/>
      <c r="AN238" s="450"/>
      <c r="AO238" s="450"/>
      <c r="AP238" s="450"/>
      <c r="AQ238" s="450"/>
      <c r="AR238" s="450"/>
      <c r="AS238" s="450"/>
      <c r="AT238" s="450"/>
      <c r="AU238" s="450"/>
      <c r="AV238" s="450"/>
      <c r="AW238" s="450"/>
      <c r="AX238" s="450"/>
      <c r="AY238" s="450"/>
      <c r="BA238" s="850"/>
      <c r="BB238" s="175"/>
      <c r="BC238" s="517"/>
      <c r="BD238" s="447"/>
      <c r="BE238" s="447"/>
      <c r="BF238" s="447"/>
      <c r="BG238" s="518"/>
      <c r="BH238" s="526"/>
      <c r="BI238" s="447"/>
      <c r="BJ238" s="447"/>
      <c r="BK238" s="447"/>
      <c r="BL238" s="518"/>
      <c r="BM238" s="526"/>
      <c r="BN238" s="447"/>
      <c r="BO238" s="447"/>
      <c r="BP238" s="447"/>
      <c r="BQ238" s="518"/>
    </row>
    <row r="239" s="135" customFormat="true" ht="15" customHeight="true" x14ac:dyDescent="0.2">
      <c r="A239" s="1143"/>
      <c r="B239" s="1223"/>
      <c r="C239" s="1358"/>
      <c r="D239" s="1147"/>
      <c r="E239" s="1147"/>
      <c r="F239" s="1147"/>
      <c r="G239" s="1196"/>
      <c r="H239" s="1242"/>
      <c r="I239" s="1147"/>
      <c r="J239" s="1147"/>
      <c r="K239" s="1147"/>
      <c r="L239" s="1163"/>
      <c r="M239" s="1358"/>
      <c r="N239" s="1147"/>
      <c r="O239" s="1147"/>
      <c r="P239" s="1147"/>
      <c r="Q239" s="1163"/>
      <c r="R239" s="450"/>
      <c r="S239" s="450"/>
      <c r="T239" s="450"/>
      <c r="U239" s="450"/>
      <c r="V239" s="450"/>
      <c r="W239" s="450"/>
      <c r="X239" s="450"/>
      <c r="Y239" s="450"/>
      <c r="Z239" s="450"/>
      <c r="AA239" s="450"/>
      <c r="AB239" s="450"/>
      <c r="AC239" s="450"/>
      <c r="AD239" s="450"/>
      <c r="AE239" s="450"/>
      <c r="AF239" s="450"/>
      <c r="AG239" s="450"/>
      <c r="AH239" s="450"/>
      <c r="AI239" s="450"/>
      <c r="AJ239" s="450"/>
      <c r="AK239" s="450"/>
      <c r="AL239" s="450"/>
      <c r="AM239" s="450"/>
      <c r="AN239" s="450"/>
      <c r="AO239" s="450"/>
      <c r="AP239" s="450"/>
      <c r="AQ239" s="450"/>
      <c r="AR239" s="450"/>
      <c r="AS239" s="450"/>
      <c r="AT239" s="450"/>
      <c r="AU239" s="450"/>
      <c r="AV239" s="450"/>
      <c r="AW239" s="450"/>
      <c r="AX239" s="450"/>
      <c r="AY239" s="450"/>
      <c r="BA239" s="850"/>
      <c r="BB239" s="175"/>
      <c r="BC239" s="517"/>
      <c r="BD239" s="447"/>
      <c r="BE239" s="447"/>
      <c r="BF239" s="447"/>
      <c r="BG239" s="518"/>
      <c r="BH239" s="526"/>
      <c r="BI239" s="447"/>
      <c r="BJ239" s="447"/>
      <c r="BK239" s="447"/>
      <c r="BL239" s="518"/>
      <c r="BM239" s="526"/>
      <c r="BN239" s="447"/>
      <c r="BO239" s="447"/>
      <c r="BP239" s="447"/>
      <c r="BQ239" s="518"/>
    </row>
    <row r="240" s="135" customFormat="true" ht="15" customHeight="true" x14ac:dyDescent="0.2">
      <c r="A240" s="1143"/>
      <c r="B240" s="1223"/>
      <c r="C240" s="1358"/>
      <c r="D240" s="1147"/>
      <c r="E240" s="1147"/>
      <c r="F240" s="1147"/>
      <c r="G240" s="1196"/>
      <c r="H240" s="1242"/>
      <c r="I240" s="1147"/>
      <c r="J240" s="1147"/>
      <c r="K240" s="1147"/>
      <c r="L240" s="1163"/>
      <c r="M240" s="1358"/>
      <c r="N240" s="1147"/>
      <c r="O240" s="1147"/>
      <c r="P240" s="1147"/>
      <c r="Q240" s="1163"/>
      <c r="R240" s="450"/>
      <c r="S240" s="450"/>
      <c r="T240" s="450"/>
      <c r="U240" s="450"/>
      <c r="V240" s="450"/>
      <c r="W240" s="450"/>
      <c r="X240" s="450"/>
      <c r="Y240" s="450"/>
      <c r="Z240" s="450"/>
      <c r="AA240" s="450"/>
      <c r="AB240" s="450"/>
      <c r="AC240" s="450"/>
      <c r="AD240" s="450"/>
      <c r="AE240" s="450"/>
      <c r="AF240" s="450"/>
      <c r="AG240" s="450"/>
      <c r="AH240" s="450"/>
      <c r="AI240" s="450"/>
      <c r="AJ240" s="450"/>
      <c r="AK240" s="450"/>
      <c r="AL240" s="450"/>
      <c r="AM240" s="450"/>
      <c r="AN240" s="450"/>
      <c r="AO240" s="450"/>
      <c r="AP240" s="450"/>
      <c r="AQ240" s="450"/>
      <c r="AR240" s="450"/>
      <c r="AS240" s="450"/>
      <c r="AT240" s="450"/>
      <c r="AU240" s="450"/>
      <c r="AV240" s="450"/>
      <c r="AW240" s="450"/>
      <c r="AX240" s="450"/>
      <c r="AY240" s="450"/>
      <c r="BA240" s="850"/>
      <c r="BB240" s="175"/>
      <c r="BC240" s="517"/>
      <c r="BD240" s="447"/>
      <c r="BE240" s="447"/>
      <c r="BF240" s="447"/>
      <c r="BG240" s="518"/>
      <c r="BH240" s="526"/>
      <c r="BI240" s="447"/>
      <c r="BJ240" s="447"/>
      <c r="BK240" s="447"/>
      <c r="BL240" s="518"/>
      <c r="BM240" s="526"/>
      <c r="BN240" s="447"/>
      <c r="BO240" s="447"/>
      <c r="BP240" s="447"/>
      <c r="BQ240" s="518"/>
    </row>
    <row r="241" s="135" customFormat="true" ht="15" customHeight="true" x14ac:dyDescent="0.2">
      <c r="A241" s="1143"/>
      <c r="B241" s="1223"/>
      <c r="C241" s="1358"/>
      <c r="D241" s="1147"/>
      <c r="E241" s="1147"/>
      <c r="F241" s="1147"/>
      <c r="G241" s="1196"/>
      <c r="H241" s="1242"/>
      <c r="I241" s="1147"/>
      <c r="J241" s="1147"/>
      <c r="K241" s="1147"/>
      <c r="L241" s="1163"/>
      <c r="M241" s="1358"/>
      <c r="N241" s="1147"/>
      <c r="O241" s="1147"/>
      <c r="P241" s="1147"/>
      <c r="Q241" s="1163"/>
      <c r="R241" s="450"/>
      <c r="S241" s="450"/>
      <c r="T241" s="450"/>
      <c r="U241" s="450"/>
      <c r="V241" s="450"/>
      <c r="W241" s="450"/>
      <c r="X241" s="450"/>
      <c r="Y241" s="450"/>
      <c r="Z241" s="450"/>
      <c r="AA241" s="450"/>
      <c r="AB241" s="450"/>
      <c r="AC241" s="450"/>
      <c r="AD241" s="450"/>
      <c r="AE241" s="450"/>
      <c r="AF241" s="450"/>
      <c r="AG241" s="450"/>
      <c r="AH241" s="450"/>
      <c r="AI241" s="450"/>
      <c r="AJ241" s="450"/>
      <c r="AK241" s="450"/>
      <c r="AL241" s="450"/>
      <c r="AM241" s="450"/>
      <c r="AN241" s="450"/>
      <c r="AO241" s="450"/>
      <c r="AP241" s="450"/>
      <c r="AQ241" s="450"/>
      <c r="AR241" s="450"/>
      <c r="AS241" s="450"/>
      <c r="AT241" s="450"/>
      <c r="AU241" s="450"/>
      <c r="AV241" s="450"/>
      <c r="AW241" s="450"/>
      <c r="AX241" s="450"/>
      <c r="AY241" s="450"/>
      <c r="BA241" s="850"/>
      <c r="BB241" s="175"/>
      <c r="BC241" s="517"/>
      <c r="BD241" s="447"/>
      <c r="BE241" s="447"/>
      <c r="BF241" s="447"/>
      <c r="BG241" s="518"/>
      <c r="BH241" s="526"/>
      <c r="BI241" s="447"/>
      <c r="BJ241" s="447"/>
      <c r="BK241" s="447"/>
      <c r="BL241" s="518"/>
      <c r="BM241" s="526"/>
      <c r="BN241" s="447"/>
      <c r="BO241" s="447"/>
      <c r="BP241" s="447"/>
      <c r="BQ241" s="518"/>
    </row>
    <row r="242" s="135" customFormat="true" ht="15" customHeight="true" x14ac:dyDescent="0.2">
      <c r="A242" s="1143"/>
      <c r="B242" s="1223"/>
      <c r="C242" s="1358"/>
      <c r="D242" s="1147"/>
      <c r="E242" s="1147"/>
      <c r="F242" s="1147"/>
      <c r="G242" s="1196"/>
      <c r="H242" s="1242"/>
      <c r="I242" s="1147"/>
      <c r="J242" s="1147"/>
      <c r="K242" s="1147"/>
      <c r="L242" s="1163"/>
      <c r="M242" s="1358"/>
      <c r="N242" s="1147"/>
      <c r="O242" s="1147"/>
      <c r="P242" s="1147"/>
      <c r="Q242" s="1163"/>
      <c r="R242" s="450"/>
      <c r="S242" s="450"/>
      <c r="T242" s="450"/>
      <c r="U242" s="450"/>
      <c r="V242" s="450"/>
      <c r="W242" s="450"/>
      <c r="X242" s="450"/>
      <c r="Y242" s="450"/>
      <c r="Z242" s="450"/>
      <c r="AA242" s="450"/>
      <c r="AB242" s="450"/>
      <c r="AC242" s="450"/>
      <c r="AD242" s="450"/>
      <c r="AE242" s="450"/>
      <c r="AF242" s="450"/>
      <c r="AG242" s="450"/>
      <c r="AH242" s="450"/>
      <c r="AI242" s="450"/>
      <c r="AJ242" s="450"/>
      <c r="AK242" s="450"/>
      <c r="AL242" s="450"/>
      <c r="AM242" s="450"/>
      <c r="AN242" s="450"/>
      <c r="AO242" s="450"/>
      <c r="AP242" s="450"/>
      <c r="AQ242" s="450"/>
      <c r="AR242" s="450"/>
      <c r="AS242" s="450"/>
      <c r="AT242" s="450"/>
      <c r="AU242" s="450"/>
      <c r="AV242" s="450"/>
      <c r="AW242" s="450"/>
      <c r="AX242" s="450"/>
      <c r="AY242" s="450"/>
      <c r="BA242" s="850"/>
      <c r="BB242" s="175"/>
      <c r="BC242" s="517"/>
      <c r="BD242" s="447"/>
      <c r="BE242" s="447"/>
      <c r="BF242" s="447"/>
      <c r="BG242" s="518"/>
      <c r="BH242" s="526"/>
      <c r="BI242" s="447"/>
      <c r="BJ242" s="447"/>
      <c r="BK242" s="447"/>
      <c r="BL242" s="518"/>
      <c r="BM242" s="526"/>
      <c r="BN242" s="447"/>
      <c r="BO242" s="447"/>
      <c r="BP242" s="447"/>
      <c r="BQ242" s="518"/>
    </row>
    <row r="243" s="135" customFormat="true" ht="15" customHeight="true" x14ac:dyDescent="0.2">
      <c r="A243" s="1143"/>
      <c r="B243" s="1223"/>
      <c r="C243" s="1358"/>
      <c r="D243" s="1147"/>
      <c r="E243" s="1147"/>
      <c r="F243" s="1147"/>
      <c r="G243" s="1196"/>
      <c r="H243" s="1242"/>
      <c r="I243" s="1147"/>
      <c r="J243" s="1147"/>
      <c r="K243" s="1147"/>
      <c r="L243" s="1163"/>
      <c r="M243" s="1358"/>
      <c r="N243" s="1147"/>
      <c r="O243" s="1147"/>
      <c r="P243" s="1147"/>
      <c r="Q243" s="1163"/>
      <c r="R243" s="450"/>
      <c r="S243" s="450"/>
      <c r="T243" s="450"/>
      <c r="U243" s="450"/>
      <c r="V243" s="450"/>
      <c r="W243" s="450"/>
      <c r="X243" s="450"/>
      <c r="Y243" s="450"/>
      <c r="Z243" s="450"/>
      <c r="AA243" s="450"/>
      <c r="AB243" s="450"/>
      <c r="AC243" s="450"/>
      <c r="AD243" s="450"/>
      <c r="AE243" s="450"/>
      <c r="AF243" s="450"/>
      <c r="AG243" s="450"/>
      <c r="AH243" s="450"/>
      <c r="AI243" s="450"/>
      <c r="AJ243" s="450"/>
      <c r="AK243" s="450"/>
      <c r="AL243" s="450"/>
      <c r="AM243" s="450"/>
      <c r="AN243" s="450"/>
      <c r="AO243" s="450"/>
      <c r="AP243" s="450"/>
      <c r="AQ243" s="450"/>
      <c r="AR243" s="450"/>
      <c r="AS243" s="450"/>
      <c r="AT243" s="450"/>
      <c r="AU243" s="450"/>
      <c r="AV243" s="450"/>
      <c r="AW243" s="450"/>
      <c r="AX243" s="450"/>
      <c r="AY243" s="450"/>
      <c r="BA243" s="850"/>
      <c r="BB243" s="175"/>
      <c r="BC243" s="517"/>
      <c r="BD243" s="447"/>
      <c r="BE243" s="447"/>
      <c r="BF243" s="447"/>
      <c r="BG243" s="518"/>
      <c r="BH243" s="526"/>
      <c r="BI243" s="447"/>
      <c r="BJ243" s="447"/>
      <c r="BK243" s="447"/>
      <c r="BL243" s="518"/>
      <c r="BM243" s="526"/>
      <c r="BN243" s="447"/>
      <c r="BO243" s="447"/>
      <c r="BP243" s="447"/>
      <c r="BQ243" s="518"/>
    </row>
    <row r="244" s="135" customFormat="true" ht="15" customHeight="true" x14ac:dyDescent="0.2">
      <c r="A244" s="1143"/>
      <c r="B244" s="1223"/>
      <c r="C244" s="1358"/>
      <c r="D244" s="1147"/>
      <c r="E244" s="1147"/>
      <c r="F244" s="1147"/>
      <c r="G244" s="1196"/>
      <c r="H244" s="1242"/>
      <c r="I244" s="1147"/>
      <c r="J244" s="1147"/>
      <c r="K244" s="1147"/>
      <c r="L244" s="1163"/>
      <c r="M244" s="1358"/>
      <c r="N244" s="1147"/>
      <c r="O244" s="1147"/>
      <c r="P244" s="1147"/>
      <c r="Q244" s="1163"/>
      <c r="R244" s="450"/>
      <c r="S244" s="450"/>
      <c r="T244" s="450"/>
      <c r="U244" s="450"/>
      <c r="V244" s="450"/>
      <c r="W244" s="450"/>
      <c r="X244" s="450"/>
      <c r="Y244" s="450"/>
      <c r="Z244" s="450"/>
      <c r="AA244" s="450"/>
      <c r="AB244" s="450"/>
      <c r="AC244" s="450"/>
      <c r="AD244" s="450"/>
      <c r="AE244" s="450"/>
      <c r="AF244" s="450"/>
      <c r="AG244" s="450"/>
      <c r="AH244" s="450"/>
      <c r="AI244" s="450"/>
      <c r="AJ244" s="450"/>
      <c r="AK244" s="450"/>
      <c r="AL244" s="450"/>
      <c r="AM244" s="450"/>
      <c r="AN244" s="450"/>
      <c r="AO244" s="450"/>
      <c r="AP244" s="450"/>
      <c r="AQ244" s="450"/>
      <c r="AR244" s="450"/>
      <c r="AS244" s="450"/>
      <c r="AT244" s="450"/>
      <c r="AU244" s="450"/>
      <c r="AV244" s="450"/>
      <c r="AW244" s="450"/>
      <c r="AX244" s="450"/>
      <c r="AY244" s="450"/>
      <c r="BA244" s="850"/>
      <c r="BB244" s="175"/>
      <c r="BC244" s="517"/>
      <c r="BD244" s="447"/>
      <c r="BE244" s="447"/>
      <c r="BF244" s="447"/>
      <c r="BG244" s="518"/>
      <c r="BH244" s="526"/>
      <c r="BI244" s="447"/>
      <c r="BJ244" s="447"/>
      <c r="BK244" s="447"/>
      <c r="BL244" s="518"/>
      <c r="BM244" s="526"/>
      <c r="BN244" s="447"/>
      <c r="BO244" s="447"/>
      <c r="BP244" s="447"/>
      <c r="BQ244" s="518"/>
    </row>
    <row r="245" s="135" customFormat="true" ht="15" customHeight="true" x14ac:dyDescent="0.2">
      <c r="A245" s="1143"/>
      <c r="B245" s="1223"/>
      <c r="C245" s="1358"/>
      <c r="D245" s="1147"/>
      <c r="E245" s="1147"/>
      <c r="F245" s="1147"/>
      <c r="G245" s="1196"/>
      <c r="H245" s="1242"/>
      <c r="I245" s="1147"/>
      <c r="J245" s="1147"/>
      <c r="K245" s="1147"/>
      <c r="L245" s="1163"/>
      <c r="M245" s="1358"/>
      <c r="N245" s="1147"/>
      <c r="O245" s="1147"/>
      <c r="P245" s="1147"/>
      <c r="Q245" s="1163"/>
      <c r="R245" s="450"/>
      <c r="S245" s="450"/>
      <c r="T245" s="450"/>
      <c r="U245" s="450"/>
      <c r="V245" s="450"/>
      <c r="W245" s="450"/>
      <c r="X245" s="450"/>
      <c r="Y245" s="450"/>
      <c r="Z245" s="450"/>
      <c r="AA245" s="450"/>
      <c r="AB245" s="450"/>
      <c r="AC245" s="450"/>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c r="AX245" s="450"/>
      <c r="AY245" s="450"/>
      <c r="BA245" s="850"/>
      <c r="BB245" s="175"/>
      <c r="BC245" s="517"/>
      <c r="BD245" s="447"/>
      <c r="BE245" s="447"/>
      <c r="BF245" s="447"/>
      <c r="BG245" s="518"/>
      <c r="BH245" s="526"/>
      <c r="BI245" s="447"/>
      <c r="BJ245" s="447"/>
      <c r="BK245" s="447"/>
      <c r="BL245" s="518"/>
      <c r="BM245" s="526"/>
      <c r="BN245" s="447"/>
      <c r="BO245" s="447"/>
      <c r="BP245" s="447"/>
      <c r="BQ245" s="518"/>
    </row>
    <row r="246" s="135" customFormat="true" ht="15" customHeight="true" x14ac:dyDescent="0.2">
      <c r="A246" s="1143"/>
      <c r="B246" s="1223"/>
      <c r="C246" s="1358"/>
      <c r="D246" s="1147"/>
      <c r="E246" s="1147"/>
      <c r="F246" s="1147"/>
      <c r="G246" s="1196"/>
      <c r="H246" s="1242"/>
      <c r="I246" s="1147"/>
      <c r="J246" s="1147"/>
      <c r="K246" s="1147"/>
      <c r="L246" s="1163"/>
      <c r="M246" s="1358"/>
      <c r="N246" s="1147"/>
      <c r="O246" s="1147"/>
      <c r="P246" s="1147"/>
      <c r="Q246" s="1163"/>
      <c r="R246" s="450"/>
      <c r="S246" s="450"/>
      <c r="T246" s="450"/>
      <c r="U246" s="450"/>
      <c r="V246" s="450"/>
      <c r="W246" s="450"/>
      <c r="X246" s="450"/>
      <c r="Y246" s="450"/>
      <c r="Z246" s="450"/>
      <c r="AA246" s="450"/>
      <c r="AB246" s="450"/>
      <c r="AC246" s="450"/>
      <c r="AD246" s="450"/>
      <c r="AE246" s="450"/>
      <c r="AF246" s="450"/>
      <c r="AG246" s="450"/>
      <c r="AH246" s="450"/>
      <c r="AI246" s="450"/>
      <c r="AJ246" s="450"/>
      <c r="AK246" s="450"/>
      <c r="AL246" s="450"/>
      <c r="AM246" s="450"/>
      <c r="AN246" s="450"/>
      <c r="AO246" s="450"/>
      <c r="AP246" s="450"/>
      <c r="AQ246" s="450"/>
      <c r="AR246" s="450"/>
      <c r="AS246" s="450"/>
      <c r="AT246" s="450"/>
      <c r="AU246" s="450"/>
      <c r="AV246" s="450"/>
      <c r="AW246" s="450"/>
      <c r="AX246" s="450"/>
      <c r="AY246" s="450"/>
      <c r="BA246" s="850"/>
      <c r="BB246" s="175"/>
      <c r="BC246" s="517"/>
      <c r="BD246" s="447"/>
      <c r="BE246" s="447"/>
      <c r="BF246" s="447"/>
      <c r="BG246" s="518"/>
      <c r="BH246" s="526"/>
      <c r="BI246" s="447"/>
      <c r="BJ246" s="447"/>
      <c r="BK246" s="447"/>
      <c r="BL246" s="518"/>
      <c r="BM246" s="526"/>
      <c r="BN246" s="447"/>
      <c r="BO246" s="447"/>
      <c r="BP246" s="447"/>
      <c r="BQ246" s="518"/>
    </row>
    <row r="247" s="135" customFormat="true" ht="15" customHeight="true" x14ac:dyDescent="0.2">
      <c r="A247" s="1143"/>
      <c r="B247" s="1223"/>
      <c r="C247" s="1358"/>
      <c r="D247" s="1147"/>
      <c r="E247" s="1147"/>
      <c r="F247" s="1147"/>
      <c r="G247" s="1196"/>
      <c r="H247" s="1242"/>
      <c r="I247" s="1147"/>
      <c r="J247" s="1147"/>
      <c r="K247" s="1147"/>
      <c r="L247" s="1163"/>
      <c r="M247" s="1358"/>
      <c r="N247" s="1147"/>
      <c r="O247" s="1147"/>
      <c r="P247" s="1147"/>
      <c r="Q247" s="1163"/>
      <c r="R247" s="450"/>
      <c r="S247" s="450"/>
      <c r="T247" s="450"/>
      <c r="U247" s="450"/>
      <c r="V247" s="450"/>
      <c r="W247" s="450"/>
      <c r="X247" s="450"/>
      <c r="Y247" s="450"/>
      <c r="Z247" s="450"/>
      <c r="AA247" s="450"/>
      <c r="AB247" s="450"/>
      <c r="AC247" s="450"/>
      <c r="AD247" s="450"/>
      <c r="AE247" s="450"/>
      <c r="AF247" s="450"/>
      <c r="AG247" s="450"/>
      <c r="AH247" s="450"/>
      <c r="AI247" s="450"/>
      <c r="AJ247" s="450"/>
      <c r="AK247" s="450"/>
      <c r="AL247" s="450"/>
      <c r="AM247" s="450"/>
      <c r="AN247" s="450"/>
      <c r="AO247" s="450"/>
      <c r="AP247" s="450"/>
      <c r="AQ247" s="450"/>
      <c r="AR247" s="450"/>
      <c r="AS247" s="450"/>
      <c r="AT247" s="450"/>
      <c r="AU247" s="450"/>
      <c r="AV247" s="450"/>
      <c r="AW247" s="450"/>
      <c r="AX247" s="450"/>
      <c r="AY247" s="450"/>
      <c r="BA247" s="850"/>
      <c r="BB247" s="175"/>
      <c r="BC247" s="517"/>
      <c r="BD247" s="447"/>
      <c r="BE247" s="447"/>
      <c r="BF247" s="447"/>
      <c r="BG247" s="518"/>
      <c r="BH247" s="526"/>
      <c r="BI247" s="447"/>
      <c r="BJ247" s="447"/>
      <c r="BK247" s="447"/>
      <c r="BL247" s="518"/>
      <c r="BM247" s="526"/>
      <c r="BN247" s="447"/>
      <c r="BO247" s="447"/>
      <c r="BP247" s="447"/>
      <c r="BQ247" s="518"/>
    </row>
    <row r="248" s="135" customFormat="true" ht="15" customHeight="true" x14ac:dyDescent="0.2">
      <c r="A248" s="1400"/>
      <c r="B248" s="1229"/>
      <c r="C248" s="1398"/>
      <c r="D248" s="1255"/>
      <c r="E248" s="1255"/>
      <c r="F248" s="1255"/>
      <c r="G248" s="1256"/>
      <c r="H248" s="1254"/>
      <c r="I248" s="1255"/>
      <c r="J248" s="1255"/>
      <c r="K248" s="1255"/>
      <c r="L248" s="1399"/>
      <c r="M248" s="1398"/>
      <c r="N248" s="1255"/>
      <c r="O248" s="1255"/>
      <c r="P248" s="1255"/>
      <c r="Q248" s="1399"/>
      <c r="R248" s="450"/>
      <c r="S248" s="450"/>
      <c r="T248" s="450"/>
      <c r="U248" s="450"/>
      <c r="V248" s="450"/>
      <c r="W248" s="450"/>
      <c r="X248" s="450"/>
      <c r="Y248" s="450"/>
      <c r="Z248" s="450"/>
      <c r="AA248" s="450"/>
      <c r="AB248" s="450"/>
      <c r="AC248" s="450"/>
      <c r="AD248" s="450"/>
      <c r="AE248" s="450"/>
      <c r="AF248" s="450"/>
      <c r="AG248" s="450"/>
      <c r="AH248" s="450"/>
      <c r="AI248" s="450"/>
      <c r="AJ248" s="450"/>
      <c r="AK248" s="450"/>
      <c r="AL248" s="450"/>
      <c r="AM248" s="450"/>
      <c r="AN248" s="450"/>
      <c r="AO248" s="450"/>
      <c r="AP248" s="450"/>
      <c r="AQ248" s="450"/>
      <c r="AR248" s="450"/>
      <c r="AS248" s="450"/>
      <c r="AT248" s="450"/>
      <c r="AU248" s="450"/>
      <c r="AV248" s="450"/>
      <c r="AW248" s="450"/>
      <c r="AX248" s="450"/>
      <c r="AY248" s="450"/>
      <c r="BA248" s="850"/>
      <c r="BB248" s="175"/>
      <c r="BC248" s="519"/>
      <c r="BD248" s="520"/>
      <c r="BE248" s="520"/>
      <c r="BF248" s="520"/>
      <c r="BG248" s="521"/>
      <c r="BH248" s="527"/>
      <c r="BI248" s="520"/>
      <c r="BJ248" s="520"/>
      <c r="BK248" s="520"/>
      <c r="BL248" s="521"/>
      <c r="BM248" s="527"/>
      <c r="BN248" s="520"/>
      <c r="BO248" s="520"/>
      <c r="BP248" s="520"/>
      <c r="BQ248" s="521"/>
    </row>
    <row r="249" s="135" customFormat="true" ht="250.15" customHeight="true" x14ac:dyDescent="0.2">
      <c r="R249" s="1070"/>
      <c r="S249" s="1070"/>
      <c r="T249" s="1070"/>
      <c r="U249" s="1070"/>
      <c r="V249" s="1070"/>
      <c r="W249" s="1070"/>
      <c r="X249" s="1070"/>
      <c r="Y249" s="1070"/>
      <c r="Z249" s="1070"/>
      <c r="AA249" s="1070"/>
      <c r="AB249" s="1070"/>
      <c r="AC249" s="1070"/>
      <c r="AD249" s="1070"/>
      <c r="AE249" s="1070"/>
      <c r="AF249" s="1070"/>
      <c r="AG249" s="1070"/>
      <c r="AH249" s="1070"/>
      <c r="AI249" s="1070"/>
      <c r="AJ249" s="1070"/>
      <c r="AK249" s="1070"/>
      <c r="AL249" s="1070"/>
      <c r="AM249" s="1070"/>
      <c r="AN249" s="1070"/>
      <c r="AO249" s="1070"/>
      <c r="AP249" s="1070"/>
      <c r="AQ249" s="1070"/>
      <c r="AR249" s="1070"/>
      <c r="AS249" s="1070"/>
      <c r="AT249" s="1070"/>
      <c r="AU249" s="1070"/>
      <c r="AV249" s="1070"/>
      <c r="AW249" s="1070"/>
      <c r="AX249" s="1070"/>
      <c r="AY249" s="1070"/>
      <c r="BA249" s="132"/>
      <c r="BB249" s="130"/>
      <c r="BC249" s="130"/>
      <c r="BD249" s="130"/>
      <c r="BE249" s="130"/>
      <c r="BF249" s="130"/>
      <c r="BG249" s="130"/>
      <c r="BH249" s="130"/>
      <c r="BI249" s="130"/>
      <c r="BJ249" s="130"/>
      <c r="BK249" s="130"/>
      <c r="BL249" s="130"/>
      <c r="BM249" s="130"/>
      <c r="BN249" s="130"/>
      <c r="BO249" s="130"/>
      <c r="BP249" s="130"/>
      <c r="BQ249" s="130"/>
    </row>
    <row r="250" s="762" customFormat="true" ht="19.15" customHeight="true" x14ac:dyDescent="0.2">
      <c r="R250" s="1069"/>
      <c r="S250" s="1069"/>
      <c r="T250" s="1069"/>
      <c r="U250" s="1069"/>
      <c r="V250" s="1069"/>
      <c r="W250" s="1069"/>
      <c r="X250" s="1069"/>
      <c r="Y250" s="1069"/>
      <c r="Z250" s="1069"/>
      <c r="AA250" s="1069"/>
      <c r="AB250" s="1069"/>
      <c r="AC250" s="1069"/>
      <c r="AD250" s="1069"/>
      <c r="AE250" s="1069"/>
      <c r="AF250" s="1069"/>
      <c r="AG250" s="1069"/>
      <c r="AH250" s="1069"/>
      <c r="AI250" s="1069"/>
      <c r="AJ250" s="1069"/>
      <c r="AK250" s="1069"/>
      <c r="AL250" s="1069"/>
      <c r="AM250" s="1069"/>
      <c r="AN250" s="1069"/>
      <c r="AO250" s="1069"/>
      <c r="AP250" s="1069"/>
      <c r="AQ250" s="1069"/>
      <c r="AR250" s="1069"/>
      <c r="AS250" s="1069"/>
      <c r="AT250" s="1069"/>
      <c r="AU250" s="1069"/>
      <c r="AV250" s="1069"/>
      <c r="AW250" s="1069"/>
      <c r="AX250" s="1069"/>
      <c r="AY250" s="1069"/>
      <c r="BA250" s="841"/>
      <c r="BB250" s="268"/>
      <c r="BC250" s="841"/>
      <c r="BD250" s="841"/>
      <c r="BE250" s="841"/>
      <c r="BF250" s="841"/>
      <c r="BG250" s="841"/>
      <c r="BH250" s="841"/>
      <c r="BI250" s="841"/>
      <c r="BJ250" s="841"/>
      <c r="BK250" s="841"/>
      <c r="BL250" s="841"/>
      <c r="BM250" s="841"/>
      <c r="BN250" s="841"/>
      <c r="BO250" s="841"/>
      <c r="BP250" s="841"/>
      <c r="BQ250" s="841"/>
    </row>
    <row r="251" s="762" customFormat="true" ht="12.75" x14ac:dyDescent="0.2">
      <c r="R251" s="1069"/>
      <c r="S251" s="1069"/>
      <c r="T251" s="1069"/>
      <c r="U251" s="1069"/>
      <c r="V251" s="1069"/>
      <c r="W251" s="1069"/>
      <c r="X251" s="1069"/>
      <c r="Y251" s="1069"/>
      <c r="Z251" s="1069"/>
      <c r="AA251" s="1069"/>
      <c r="AB251" s="1069"/>
      <c r="AC251" s="1069"/>
      <c r="AD251" s="1069"/>
      <c r="AE251" s="1069"/>
      <c r="AF251" s="1069"/>
      <c r="AG251" s="1069"/>
      <c r="AH251" s="1069"/>
      <c r="AI251" s="1069"/>
      <c r="AJ251" s="1069"/>
      <c r="AK251" s="1069"/>
      <c r="AL251" s="1069"/>
      <c r="AM251" s="1069"/>
      <c r="AN251" s="1069"/>
      <c r="AO251" s="1069"/>
      <c r="AP251" s="1069"/>
      <c r="AQ251" s="1069"/>
      <c r="AR251" s="1069"/>
      <c r="AS251" s="1069"/>
      <c r="AT251" s="1069"/>
      <c r="AU251" s="1069"/>
      <c r="AV251" s="1069"/>
      <c r="AW251" s="1069"/>
      <c r="AX251" s="1069"/>
      <c r="AY251" s="1069"/>
      <c r="BA251" s="841"/>
      <c r="BB251" s="268"/>
      <c r="BC251" s="841"/>
      <c r="BD251" s="841"/>
      <c r="BE251" s="841"/>
      <c r="BF251" s="841"/>
      <c r="BG251" s="841"/>
      <c r="BH251" s="841"/>
      <c r="BI251" s="841"/>
      <c r="BJ251" s="841"/>
      <c r="BK251" s="841"/>
      <c r="BL251" s="841"/>
      <c r="BM251" s="841"/>
      <c r="BN251" s="841"/>
      <c r="BO251" s="841"/>
      <c r="BP251" s="841"/>
      <c r="BQ251" s="841"/>
    </row>
    <row r="252" s="762" customFormat="true" ht="12.75" x14ac:dyDescent="0.2">
      <c r="R252" s="1069"/>
      <c r="S252" s="1069"/>
      <c r="T252" s="1069"/>
      <c r="U252" s="1069"/>
      <c r="V252" s="1069"/>
      <c r="W252" s="1069"/>
      <c r="X252" s="1069"/>
      <c r="Y252" s="1069"/>
      <c r="Z252" s="1069"/>
      <c r="AA252" s="1069"/>
      <c r="AB252" s="1069"/>
      <c r="AC252" s="1069"/>
      <c r="AD252" s="1069"/>
      <c r="AE252" s="1069"/>
      <c r="AF252" s="1069"/>
      <c r="AG252" s="1069"/>
      <c r="AH252" s="1069"/>
      <c r="AI252" s="1069"/>
      <c r="AJ252" s="1069"/>
      <c r="AK252" s="1069"/>
      <c r="AL252" s="1069"/>
      <c r="AM252" s="1069"/>
      <c r="AN252" s="1069"/>
      <c r="AO252" s="1069"/>
      <c r="AP252" s="1069"/>
      <c r="AQ252" s="1069"/>
      <c r="AR252" s="1069"/>
      <c r="AS252" s="1069"/>
      <c r="AT252" s="1069"/>
      <c r="AU252" s="1069"/>
      <c r="AV252" s="1069"/>
      <c r="AW252" s="1069"/>
      <c r="AX252" s="1069"/>
      <c r="AY252" s="1069"/>
      <c r="BA252" s="841"/>
      <c r="BB252" s="268"/>
      <c r="BC252" s="841"/>
      <c r="BD252" s="841"/>
      <c r="BE252" s="841"/>
      <c r="BF252" s="841"/>
      <c r="BG252" s="841"/>
      <c r="BH252" s="841"/>
      <c r="BI252" s="841"/>
      <c r="BJ252" s="841"/>
      <c r="BK252" s="841"/>
      <c r="BL252" s="841"/>
      <c r="BM252" s="841"/>
      <c r="BN252" s="841"/>
      <c r="BO252" s="841"/>
      <c r="BP252" s="841"/>
      <c r="BQ252" s="841"/>
    </row>
    <row r="253" s="762" customFormat="true" ht="12.75" x14ac:dyDescent="0.2">
      <c r="R253" s="1069"/>
      <c r="S253" s="1069"/>
      <c r="T253" s="1069"/>
      <c r="U253" s="1069"/>
      <c r="V253" s="1069"/>
      <c r="W253" s="1069"/>
      <c r="X253" s="1069"/>
      <c r="Y253" s="1069"/>
      <c r="Z253" s="1069"/>
      <c r="AA253" s="1069"/>
      <c r="AB253" s="1069"/>
      <c r="AC253" s="1069"/>
      <c r="AD253" s="1069"/>
      <c r="AE253" s="1069"/>
      <c r="AF253" s="1069"/>
      <c r="AG253" s="1069"/>
      <c r="AH253" s="1069"/>
      <c r="AI253" s="1069"/>
      <c r="AJ253" s="1069"/>
      <c r="AK253" s="1069"/>
      <c r="AL253" s="1069"/>
      <c r="AM253" s="1069"/>
      <c r="AN253" s="1069"/>
      <c r="AO253" s="1069"/>
      <c r="AP253" s="1069"/>
      <c r="AQ253" s="1069"/>
      <c r="AR253" s="1069"/>
      <c r="AS253" s="1069"/>
      <c r="AT253" s="1069"/>
      <c r="AU253" s="1069"/>
      <c r="AV253" s="1069"/>
      <c r="AW253" s="1069"/>
      <c r="AX253" s="1069"/>
      <c r="AY253" s="1069"/>
      <c r="BA253" s="841"/>
      <c r="BB253" s="268"/>
      <c r="BC253" s="841"/>
      <c r="BD253" s="841"/>
      <c r="BE253" s="841"/>
      <c r="BF253" s="841"/>
      <c r="BG253" s="841"/>
      <c r="BH253" s="841"/>
      <c r="BI253" s="841"/>
      <c r="BJ253" s="841"/>
      <c r="BK253" s="841"/>
      <c r="BL253" s="841"/>
      <c r="BM253" s="841"/>
      <c r="BN253" s="841"/>
      <c r="BO253" s="841"/>
      <c r="BP253" s="841"/>
      <c r="BQ253" s="841"/>
    </row>
    <row r="254" s="762" customFormat="true" ht="12.75" x14ac:dyDescent="0.2">
      <c r="R254" s="1069"/>
      <c r="S254" s="1069"/>
      <c r="T254" s="1069"/>
      <c r="U254" s="1069"/>
      <c r="V254" s="1069"/>
      <c r="W254" s="1069"/>
      <c r="X254" s="1069"/>
      <c r="Y254" s="1069"/>
      <c r="Z254" s="1069"/>
      <c r="AA254" s="1069"/>
      <c r="AB254" s="1069"/>
      <c r="AC254" s="1069"/>
      <c r="AD254" s="1069"/>
      <c r="AE254" s="1069"/>
      <c r="AF254" s="1069"/>
      <c r="AG254" s="1069"/>
      <c r="AH254" s="1069"/>
      <c r="AI254" s="1069"/>
      <c r="AJ254" s="1069"/>
      <c r="AK254" s="1069"/>
      <c r="AL254" s="1069"/>
      <c r="AM254" s="1069"/>
      <c r="AN254" s="1069"/>
      <c r="AO254" s="1069"/>
      <c r="AP254" s="1069"/>
      <c r="AQ254" s="1069"/>
      <c r="AR254" s="1069"/>
      <c r="AS254" s="1069"/>
      <c r="AT254" s="1069"/>
      <c r="AU254" s="1069"/>
      <c r="AV254" s="1069"/>
      <c r="AW254" s="1069"/>
      <c r="AX254" s="1069"/>
      <c r="AY254" s="1069"/>
      <c r="BA254" s="841"/>
      <c r="BB254" s="268"/>
      <c r="BC254" s="841"/>
      <c r="BD254" s="841"/>
      <c r="BE254" s="841"/>
      <c r="BF254" s="841"/>
      <c r="BG254" s="841"/>
      <c r="BH254" s="841"/>
      <c r="BI254" s="841"/>
      <c r="BJ254" s="841"/>
      <c r="BK254" s="841"/>
      <c r="BL254" s="841"/>
      <c r="BM254" s="841"/>
      <c r="BN254" s="841"/>
      <c r="BO254" s="841"/>
      <c r="BP254" s="841"/>
      <c r="BQ254" s="841"/>
    </row>
    <row r="255" s="762" customFormat="true" ht="12.75" x14ac:dyDescent="0.2">
      <c r="R255" s="1069"/>
      <c r="S255" s="1069"/>
      <c r="T255" s="1069"/>
      <c r="U255" s="1069"/>
      <c r="V255" s="1069"/>
      <c r="W255" s="1069"/>
      <c r="X255" s="1069"/>
      <c r="Y255" s="1069"/>
      <c r="Z255" s="1069"/>
      <c r="AA255" s="1069"/>
      <c r="AB255" s="1069"/>
      <c r="AC255" s="1069"/>
      <c r="AD255" s="1069"/>
      <c r="AE255" s="1069"/>
      <c r="AF255" s="1069"/>
      <c r="AG255" s="1069"/>
      <c r="AH255" s="1069"/>
      <c r="AI255" s="1069"/>
      <c r="AJ255" s="1069"/>
      <c r="AK255" s="1069"/>
      <c r="AL255" s="1069"/>
      <c r="AM255" s="1069"/>
      <c r="AN255" s="1069"/>
      <c r="AO255" s="1069"/>
      <c r="AP255" s="1069"/>
      <c r="AQ255" s="1069"/>
      <c r="AR255" s="1069"/>
      <c r="AS255" s="1069"/>
      <c r="AT255" s="1069"/>
      <c r="AU255" s="1069"/>
      <c r="AV255" s="1069"/>
      <c r="AW255" s="1069"/>
      <c r="AX255" s="1069"/>
      <c r="AY255" s="1069"/>
      <c r="BA255" s="841"/>
      <c r="BB255" s="268"/>
      <c r="BC255" s="841"/>
      <c r="BD255" s="841"/>
      <c r="BE255" s="841"/>
      <c r="BF255" s="841"/>
      <c r="BG255" s="841"/>
      <c r="BH255" s="841"/>
      <c r="BI255" s="841"/>
      <c r="BJ255" s="841"/>
      <c r="BK255" s="841"/>
      <c r="BL255" s="841"/>
      <c r="BM255" s="841"/>
      <c r="BN255" s="841"/>
      <c r="BO255" s="841"/>
      <c r="BP255" s="841"/>
      <c r="BQ255" s="841"/>
    </row>
    <row r="256" s="762" customFormat="true" ht="12.75" x14ac:dyDescent="0.2">
      <c r="R256" s="1069"/>
      <c r="S256" s="1069"/>
      <c r="T256" s="1069"/>
      <c r="U256" s="1069"/>
      <c r="V256" s="1069"/>
      <c r="W256" s="1069"/>
      <c r="X256" s="1069"/>
      <c r="Y256" s="1069"/>
      <c r="Z256" s="1069"/>
      <c r="AA256" s="1069"/>
      <c r="AB256" s="1069"/>
      <c r="AC256" s="1069"/>
      <c r="AD256" s="1069"/>
      <c r="AE256" s="1069"/>
      <c r="AF256" s="1069"/>
      <c r="AG256" s="1069"/>
      <c r="AH256" s="1069"/>
      <c r="AI256" s="1069"/>
      <c r="AJ256" s="1069"/>
      <c r="AK256" s="1069"/>
      <c r="AL256" s="1069"/>
      <c r="AM256" s="1069"/>
      <c r="AN256" s="1069"/>
      <c r="AO256" s="1069"/>
      <c r="AP256" s="1069"/>
      <c r="AQ256" s="1069"/>
      <c r="AR256" s="1069"/>
      <c r="AS256" s="1069"/>
      <c r="AT256" s="1069"/>
      <c r="AU256" s="1069"/>
      <c r="AV256" s="1069"/>
      <c r="AW256" s="1069"/>
      <c r="AX256" s="1069"/>
      <c r="AY256" s="1069"/>
      <c r="BA256" s="841"/>
      <c r="BB256" s="268"/>
      <c r="BC256" s="841"/>
      <c r="BD256" s="841"/>
      <c r="BE256" s="841"/>
      <c r="BF256" s="841"/>
      <c r="BG256" s="841"/>
      <c r="BH256" s="841"/>
      <c r="BI256" s="841"/>
      <c r="BJ256" s="841"/>
      <c r="BK256" s="841"/>
      <c r="BL256" s="841"/>
      <c r="BM256" s="841"/>
      <c r="BN256" s="841"/>
      <c r="BO256" s="841"/>
      <c r="BP256" s="841"/>
      <c r="BQ256" s="841"/>
    </row>
    <row r="257" s="762" customFormat="true" ht="18" customHeight="true" x14ac:dyDescent="0.2">
      <c r="R257" s="1069"/>
      <c r="S257" s="1069"/>
      <c r="T257" s="1069"/>
      <c r="U257" s="1069"/>
      <c r="V257" s="1069"/>
      <c r="W257" s="1069"/>
      <c r="X257" s="1069"/>
      <c r="Y257" s="1069"/>
      <c r="Z257" s="1069"/>
      <c r="AA257" s="1069"/>
      <c r="AB257" s="1069"/>
      <c r="AC257" s="1069"/>
      <c r="AD257" s="1069"/>
      <c r="AE257" s="1069"/>
      <c r="AF257" s="1069"/>
      <c r="AG257" s="1069"/>
      <c r="AH257" s="1069"/>
      <c r="AI257" s="1069"/>
      <c r="AJ257" s="1069"/>
      <c r="AK257" s="1069"/>
      <c r="AL257" s="1069"/>
      <c r="AM257" s="1069"/>
      <c r="AN257" s="1069"/>
      <c r="AO257" s="1069"/>
      <c r="AP257" s="1069"/>
      <c r="AQ257" s="1069"/>
      <c r="AR257" s="1069"/>
      <c r="AS257" s="1069"/>
      <c r="AT257" s="1069"/>
      <c r="AU257" s="1069"/>
      <c r="AV257" s="1069"/>
      <c r="AW257" s="1069"/>
      <c r="AX257" s="1069"/>
      <c r="AY257" s="1069"/>
      <c r="BA257" s="841"/>
      <c r="BB257" s="268"/>
      <c r="BC257" s="841"/>
      <c r="BD257" s="841"/>
      <c r="BE257" s="841"/>
      <c r="BF257" s="841"/>
      <c r="BG257" s="841"/>
      <c r="BH257" s="841"/>
      <c r="BI257" s="841"/>
      <c r="BJ257" s="841"/>
      <c r="BK257" s="841"/>
      <c r="BL257" s="841"/>
      <c r="BM257" s="841"/>
      <c r="BN257" s="841"/>
      <c r="BO257" s="841"/>
      <c r="BP257" s="841"/>
      <c r="BQ257" s="841"/>
    </row>
    <row r="258" s="762" customFormat="true" ht="18" customHeight="true" x14ac:dyDescent="0.2">
      <c r="R258" s="1069"/>
      <c r="S258" s="1069"/>
      <c r="T258" s="1069"/>
      <c r="U258" s="1069"/>
      <c r="V258" s="1069"/>
      <c r="W258" s="1069"/>
      <c r="X258" s="1069"/>
      <c r="Y258" s="1069"/>
      <c r="Z258" s="1069"/>
      <c r="AA258" s="1069"/>
      <c r="AB258" s="1069"/>
      <c r="AC258" s="1069"/>
      <c r="AD258" s="1069"/>
      <c r="AE258" s="1069"/>
      <c r="AF258" s="1069"/>
      <c r="AG258" s="1069"/>
      <c r="AH258" s="1069"/>
      <c r="AI258" s="1069"/>
      <c r="AJ258" s="1069"/>
      <c r="AK258" s="1069"/>
      <c r="AL258" s="1069"/>
      <c r="AM258" s="1069"/>
      <c r="AN258" s="1069"/>
      <c r="AO258" s="1069"/>
      <c r="AP258" s="1069"/>
      <c r="AQ258" s="1069"/>
      <c r="AR258" s="1069"/>
      <c r="AS258" s="1069"/>
      <c r="AT258" s="1069"/>
      <c r="AU258" s="1069"/>
      <c r="AV258" s="1069"/>
      <c r="AW258" s="1069"/>
      <c r="AX258" s="1069"/>
      <c r="AY258" s="1069"/>
      <c r="BA258" s="841"/>
      <c r="BB258" s="268"/>
      <c r="BC258" s="841"/>
      <c r="BD258" s="841"/>
      <c r="BE258" s="841"/>
      <c r="BF258" s="841"/>
      <c r="BG258" s="841"/>
      <c r="BH258" s="841"/>
      <c r="BI258" s="841"/>
      <c r="BJ258" s="841"/>
      <c r="BK258" s="841"/>
      <c r="BL258" s="841"/>
      <c r="BM258" s="841"/>
      <c r="BN258" s="841"/>
      <c r="BO258" s="841"/>
      <c r="BP258" s="841"/>
      <c r="BQ258" s="841"/>
    </row>
    <row r="259" s="135" customFormat="true" ht="15" customHeight="true" x14ac:dyDescent="0.2">
      <c r="R259" s="1070"/>
      <c r="S259" s="1070"/>
      <c r="T259" s="1070"/>
      <c r="U259" s="1070"/>
      <c r="V259" s="1070"/>
      <c r="W259" s="1070"/>
      <c r="X259" s="1070"/>
      <c r="Y259" s="1070"/>
      <c r="Z259" s="1070"/>
      <c r="AA259" s="1070"/>
      <c r="AB259" s="1070"/>
      <c r="AC259" s="1070"/>
      <c r="AD259" s="1070"/>
      <c r="AE259" s="1070"/>
      <c r="AF259" s="1070"/>
      <c r="AG259" s="1070"/>
      <c r="AH259" s="1070"/>
      <c r="AI259" s="1070"/>
      <c r="AJ259" s="1070"/>
      <c r="AK259" s="1070"/>
      <c r="AL259" s="1070"/>
      <c r="AM259" s="1070"/>
      <c r="AN259" s="1070"/>
      <c r="AO259" s="1070"/>
      <c r="AP259" s="1070"/>
      <c r="AQ259" s="1070"/>
      <c r="AR259" s="1070"/>
      <c r="AS259" s="1070"/>
      <c r="AT259" s="1070"/>
      <c r="AU259" s="1070"/>
      <c r="AV259" s="1070"/>
      <c r="AW259" s="1070"/>
      <c r="AX259" s="1070"/>
      <c r="AY259" s="1070"/>
      <c r="BA259" s="241" t="s">
        <v>131</v>
      </c>
      <c r="BB259" s="137" t="s">
        <v>85</v>
      </c>
      <c r="BC259" s="3157" t="s">
        <v>115</v>
      </c>
      <c r="BD259" s="3158"/>
      <c r="BE259" s="3158"/>
      <c r="BF259" s="3158"/>
      <c r="BG259" s="3159"/>
      <c r="BH259" s="3160" t="s">
        <v>38</v>
      </c>
      <c r="BI259" s="3158"/>
      <c r="BJ259" s="3158"/>
      <c r="BK259" s="3158"/>
      <c r="BL259" s="3159"/>
      <c r="BM259" s="3160" t="s">
        <v>37</v>
      </c>
      <c r="BN259" s="3158"/>
      <c r="BO259" s="3158"/>
      <c r="BP259" s="3158"/>
      <c r="BQ259" s="3161"/>
    </row>
    <row r="260" s="135" customFormat="true" ht="12.75" x14ac:dyDescent="0.2">
      <c r="R260" s="1070"/>
      <c r="S260" s="1070"/>
      <c r="T260" s="1070"/>
      <c r="U260" s="1070"/>
      <c r="V260" s="1070"/>
      <c r="W260" s="1070"/>
      <c r="X260" s="1070"/>
      <c r="Y260" s="1070"/>
      <c r="Z260" s="1070"/>
      <c r="AA260" s="1070"/>
      <c r="AB260" s="1070"/>
      <c r="AC260" s="1070"/>
      <c r="AD260" s="1070"/>
      <c r="AE260" s="1070"/>
      <c r="AF260" s="1070"/>
      <c r="AG260" s="1070"/>
      <c r="AH260" s="1070"/>
      <c r="AI260" s="1070"/>
      <c r="AJ260" s="1070"/>
      <c r="AK260" s="1070"/>
      <c r="AL260" s="1070"/>
      <c r="AM260" s="1070"/>
      <c r="AN260" s="1070"/>
      <c r="AO260" s="1070"/>
      <c r="AP260" s="1070"/>
      <c r="AQ260" s="1070"/>
      <c r="AR260" s="1070"/>
      <c r="AS260" s="1070"/>
      <c r="AT260" s="1070"/>
      <c r="AU260" s="1070"/>
      <c r="AV260" s="1070"/>
      <c r="AW260" s="1070"/>
      <c r="AX260" s="1070"/>
      <c r="AY260" s="107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row>
    <row r="261" s="135" customFormat="true" ht="15" customHeight="true" x14ac:dyDescent="0.2">
      <c r="R261" s="1070"/>
      <c r="S261" s="1070"/>
      <c r="T261" s="1070"/>
      <c r="U261" s="1070"/>
      <c r="V261" s="1070"/>
      <c r="W261" s="1070"/>
      <c r="X261" s="1070"/>
      <c r="Y261" s="1070"/>
      <c r="Z261" s="1070"/>
      <c r="AA261" s="1070"/>
      <c r="AB261" s="1070"/>
      <c r="AC261" s="1070"/>
      <c r="AD261" s="1070"/>
      <c r="AE261" s="1070"/>
      <c r="AF261" s="1070"/>
      <c r="AG261" s="1070"/>
      <c r="AH261" s="1070"/>
      <c r="AI261" s="1070"/>
      <c r="AJ261" s="1070"/>
      <c r="AK261" s="1070"/>
      <c r="AL261" s="1070"/>
      <c r="AM261" s="1070"/>
      <c r="AN261" s="1070"/>
      <c r="AO261" s="1070"/>
      <c r="AP261" s="1070"/>
      <c r="AQ261" s="1070"/>
      <c r="AR261" s="1070"/>
      <c r="AS261" s="1070"/>
      <c r="AT261" s="1070"/>
      <c r="AU261" s="1070"/>
      <c r="AV261" s="1070"/>
      <c r="AW261" s="1070"/>
      <c r="AX261" s="1070"/>
      <c r="AY261" s="1070"/>
      <c r="BA261" s="3162" t="s">
        <v>73</v>
      </c>
      <c r="BB261" s="430" t="s">
        <v>49</v>
      </c>
      <c r="BC261" s="1492" t="s">
        <v>35</v>
      </c>
      <c r="BD261" s="1511" t="s">
        <v>35</v>
      </c>
      <c r="BE261" s="1511" t="s">
        <v>35</v>
      </c>
      <c r="BF261" s="1511" t="s">
        <v>35</v>
      </c>
      <c r="BG261" s="1531" t="s">
        <v>35</v>
      </c>
      <c r="BH261" s="1551" t="s">
        <v>35</v>
      </c>
      <c r="BI261" s="1511" t="s">
        <v>35</v>
      </c>
      <c r="BJ261" s="1511" t="s">
        <v>35</v>
      </c>
      <c r="BK261" s="1511" t="s">
        <v>35</v>
      </c>
      <c r="BL261" s="1531" t="s">
        <v>35</v>
      </c>
      <c r="BM261" s="1551" t="s">
        <v>35</v>
      </c>
      <c r="BN261" s="1511" t="s">
        <v>35</v>
      </c>
      <c r="BO261" s="1511" t="s">
        <v>35</v>
      </c>
      <c r="BP261" s="1511" t="s">
        <v>35</v>
      </c>
      <c r="BQ261" s="1531" t="s">
        <v>35</v>
      </c>
    </row>
    <row r="262" s="135" customFormat="true" ht="15" customHeight="true" x14ac:dyDescent="0.2">
      <c r="R262" s="1070"/>
      <c r="S262" s="1070"/>
      <c r="T262" s="1070"/>
      <c r="U262" s="1070"/>
      <c r="V262" s="1070"/>
      <c r="W262" s="1070"/>
      <c r="X262" s="1070"/>
      <c r="Y262" s="1070"/>
      <c r="Z262" s="1070"/>
      <c r="AA262" s="1070"/>
      <c r="AB262" s="1070"/>
      <c r="AC262" s="1070"/>
      <c r="AD262" s="1070"/>
      <c r="AE262" s="1070"/>
      <c r="AF262" s="1070"/>
      <c r="AG262" s="1070"/>
      <c r="AH262" s="1070"/>
      <c r="AI262" s="1070"/>
      <c r="AJ262" s="1070"/>
      <c r="AK262" s="1070"/>
      <c r="AL262" s="1070"/>
      <c r="AM262" s="1070"/>
      <c r="AN262" s="1070"/>
      <c r="AO262" s="1070"/>
      <c r="AP262" s="1070"/>
      <c r="AQ262" s="1070"/>
      <c r="AR262" s="1070"/>
      <c r="AS262" s="1070"/>
      <c r="AT262" s="1070"/>
      <c r="AU262" s="1070"/>
      <c r="AV262" s="1070"/>
      <c r="AW262" s="1070"/>
      <c r="AX262" s="1070"/>
      <c r="AY262" s="1070"/>
      <c r="BA262" s="3136"/>
      <c r="BB262" s="431" t="s">
        <v>48</v>
      </c>
      <c r="BC262" s="1493" t="s">
        <v>35</v>
      </c>
      <c r="BD262" s="1512" t="s">
        <v>35</v>
      </c>
      <c r="BE262" s="1512" t="s">
        <v>35</v>
      </c>
      <c r="BF262" s="1512" t="s">
        <v>35</v>
      </c>
      <c r="BG262" s="1532" t="s">
        <v>35</v>
      </c>
      <c r="BH262" s="1552" t="s">
        <v>35</v>
      </c>
      <c r="BI262" s="1512" t="s">
        <v>35</v>
      </c>
      <c r="BJ262" s="1512" t="s">
        <v>35</v>
      </c>
      <c r="BK262" s="1512" t="s">
        <v>35</v>
      </c>
      <c r="BL262" s="1532" t="s">
        <v>35</v>
      </c>
      <c r="BM262" s="1552" t="s">
        <v>35</v>
      </c>
      <c r="BN262" s="1512" t="s">
        <v>35</v>
      </c>
      <c r="BO262" s="1512" t="s">
        <v>35</v>
      </c>
      <c r="BP262" s="1512" t="s">
        <v>35</v>
      </c>
      <c r="BQ262" s="1532" t="s">
        <v>35</v>
      </c>
    </row>
    <row r="263" s="135" customFormat="true" ht="15" customHeight="true" x14ac:dyDescent="0.2">
      <c r="R263" s="1070"/>
      <c r="S263" s="1070"/>
      <c r="T263" s="1070"/>
      <c r="U263" s="1070"/>
      <c r="V263" s="1070"/>
      <c r="W263" s="1070"/>
      <c r="X263" s="1070"/>
      <c r="Y263" s="1070"/>
      <c r="Z263" s="1070"/>
      <c r="AA263" s="1070"/>
      <c r="AB263" s="1070"/>
      <c r="AC263" s="1070"/>
      <c r="AD263" s="1070"/>
      <c r="AE263" s="1070"/>
      <c r="AF263" s="1070"/>
      <c r="AG263" s="1070"/>
      <c r="AH263" s="1070"/>
      <c r="AI263" s="1070"/>
      <c r="AJ263" s="1070"/>
      <c r="AK263" s="1070"/>
      <c r="AL263" s="1070"/>
      <c r="AM263" s="1070"/>
      <c r="AN263" s="1070"/>
      <c r="AO263" s="1070"/>
      <c r="AP263" s="1070"/>
      <c r="AQ263" s="1070"/>
      <c r="AR263" s="1070"/>
      <c r="AS263" s="1070"/>
      <c r="AT263" s="1070"/>
      <c r="AU263" s="1070"/>
      <c r="AV263" s="1070"/>
      <c r="AW263" s="1070"/>
      <c r="AX263" s="1070"/>
      <c r="AY263" s="1070"/>
      <c r="BA263" s="3136"/>
      <c r="BB263" s="431" t="s">
        <v>113</v>
      </c>
      <c r="BC263" s="1493" t="s">
        <v>35</v>
      </c>
      <c r="BD263" s="1512" t="s">
        <v>35</v>
      </c>
      <c r="BE263" s="1512" t="s">
        <v>35</v>
      </c>
      <c r="BF263" s="1512" t="s">
        <v>35</v>
      </c>
      <c r="BG263" s="1532" t="s">
        <v>35</v>
      </c>
      <c r="BH263" s="1552" t="s">
        <v>35</v>
      </c>
      <c r="BI263" s="1512" t="s">
        <v>35</v>
      </c>
      <c r="BJ263" s="1512" t="s">
        <v>35</v>
      </c>
      <c r="BK263" s="1512" t="s">
        <v>35</v>
      </c>
      <c r="BL263" s="1532" t="s">
        <v>35</v>
      </c>
      <c r="BM263" s="1552" t="s">
        <v>35</v>
      </c>
      <c r="BN263" s="1512" t="s">
        <v>35</v>
      </c>
      <c r="BO263" s="1512" t="s">
        <v>35</v>
      </c>
      <c r="BP263" s="1512" t="s">
        <v>35</v>
      </c>
      <c r="BQ263" s="1532" t="s">
        <v>35</v>
      </c>
    </row>
    <row r="264" s="135" customFormat="true" ht="15" customHeight="true" x14ac:dyDescent="0.2">
      <c r="R264" s="1070"/>
      <c r="S264" s="1070"/>
      <c r="T264" s="1070"/>
      <c r="U264" s="1070"/>
      <c r="V264" s="1070"/>
      <c r="W264" s="1070"/>
      <c r="X264" s="1070"/>
      <c r="Y264" s="1070"/>
      <c r="Z264" s="1070"/>
      <c r="AA264" s="1070"/>
      <c r="AB264" s="1070"/>
      <c r="AC264" s="1070"/>
      <c r="AD264" s="1070"/>
      <c r="AE264" s="1070"/>
      <c r="AF264" s="1070"/>
      <c r="AG264" s="1070"/>
      <c r="AH264" s="1070"/>
      <c r="AI264" s="1070"/>
      <c r="AJ264" s="1070"/>
      <c r="AK264" s="1070"/>
      <c r="AL264" s="1070"/>
      <c r="AM264" s="1070"/>
      <c r="AN264" s="1070"/>
      <c r="AO264" s="1070"/>
      <c r="AP264" s="1070"/>
      <c r="AQ264" s="1070"/>
      <c r="AR264" s="1070"/>
      <c r="AS264" s="1070"/>
      <c r="AT264" s="1070"/>
      <c r="AU264" s="1070"/>
      <c r="AV264" s="1070"/>
      <c r="AW264" s="1070"/>
      <c r="AX264" s="1070"/>
      <c r="AY264" s="1070"/>
      <c r="BA264" s="3136" t="s">
        <v>74</v>
      </c>
      <c r="BB264" s="431" t="s">
        <v>89</v>
      </c>
      <c r="BC264" s="1493" t="s">
        <v>35</v>
      </c>
      <c r="BD264" s="1512" t="s">
        <v>35</v>
      </c>
      <c r="BE264" s="1512" t="s">
        <v>35</v>
      </c>
      <c r="BF264" s="1512" t="s">
        <v>35</v>
      </c>
      <c r="BG264" s="1532" t="s">
        <v>35</v>
      </c>
      <c r="BH264" s="1552" t="s">
        <v>35</v>
      </c>
      <c r="BI264" s="1512" t="s">
        <v>35</v>
      </c>
      <c r="BJ264" s="1512" t="s">
        <v>35</v>
      </c>
      <c r="BK264" s="1512" t="s">
        <v>35</v>
      </c>
      <c r="BL264" s="1532" t="s">
        <v>35</v>
      </c>
      <c r="BM264" s="1552" t="s">
        <v>35</v>
      </c>
      <c r="BN264" s="1512" t="s">
        <v>35</v>
      </c>
      <c r="BO264" s="1512" t="s">
        <v>35</v>
      </c>
      <c r="BP264" s="1512" t="s">
        <v>35</v>
      </c>
      <c r="BQ264" s="1532" t="s">
        <v>35</v>
      </c>
    </row>
    <row r="265" s="135" customFormat="true" ht="15" customHeight="true" x14ac:dyDescent="0.2">
      <c r="R265" s="1070"/>
      <c r="S265" s="1070"/>
      <c r="T265" s="1070"/>
      <c r="U265" s="1070"/>
      <c r="V265" s="1070"/>
      <c r="W265" s="1070"/>
      <c r="X265" s="1070"/>
      <c r="Y265" s="1070"/>
      <c r="Z265" s="1070"/>
      <c r="AA265" s="1070"/>
      <c r="AB265" s="1070"/>
      <c r="AC265" s="1070"/>
      <c r="AD265" s="1070"/>
      <c r="AE265" s="1070"/>
      <c r="AF265" s="1070"/>
      <c r="AG265" s="1070"/>
      <c r="AH265" s="1070"/>
      <c r="AI265" s="1070"/>
      <c r="AJ265" s="1070"/>
      <c r="AK265" s="1070"/>
      <c r="AL265" s="1070"/>
      <c r="AM265" s="1070"/>
      <c r="AN265" s="1070"/>
      <c r="AO265" s="1070"/>
      <c r="AP265" s="1070"/>
      <c r="AQ265" s="1070"/>
      <c r="AR265" s="1070"/>
      <c r="AS265" s="1070"/>
      <c r="AT265" s="1070"/>
      <c r="AU265" s="1070"/>
      <c r="AV265" s="1070"/>
      <c r="AW265" s="1070"/>
      <c r="AX265" s="1070"/>
      <c r="AY265" s="1070"/>
      <c r="BA265" s="3136"/>
      <c r="BB265" s="431" t="s">
        <v>90</v>
      </c>
      <c r="BC265" s="1493" t="s">
        <v>35</v>
      </c>
      <c r="BD265" s="1512" t="s">
        <v>35</v>
      </c>
      <c r="BE265" s="1512" t="s">
        <v>35</v>
      </c>
      <c r="BF265" s="1512" t="s">
        <v>35</v>
      </c>
      <c r="BG265" s="1532" t="s">
        <v>35</v>
      </c>
      <c r="BH265" s="1552" t="s">
        <v>35</v>
      </c>
      <c r="BI265" s="1512" t="s">
        <v>35</v>
      </c>
      <c r="BJ265" s="1512" t="s">
        <v>35</v>
      </c>
      <c r="BK265" s="1512" t="s">
        <v>35</v>
      </c>
      <c r="BL265" s="1532" t="s">
        <v>35</v>
      </c>
      <c r="BM265" s="1552" t="s">
        <v>35</v>
      </c>
      <c r="BN265" s="1512" t="s">
        <v>35</v>
      </c>
      <c r="BO265" s="1512" t="s">
        <v>35</v>
      </c>
      <c r="BP265" s="1512" t="s">
        <v>35</v>
      </c>
      <c r="BQ265" s="1532" t="s">
        <v>35</v>
      </c>
    </row>
    <row r="266" s="135" customFormat="true" ht="15" customHeight="true" x14ac:dyDescent="0.2">
      <c r="R266" s="1070"/>
      <c r="S266" s="1070"/>
      <c r="T266" s="1070"/>
      <c r="U266" s="1070"/>
      <c r="V266" s="1070"/>
      <c r="W266" s="1070"/>
      <c r="X266" s="1070"/>
      <c r="Y266" s="1070"/>
      <c r="Z266" s="1070"/>
      <c r="AA266" s="1070"/>
      <c r="AB266" s="1070"/>
      <c r="AC266" s="1070"/>
      <c r="AD266" s="1070"/>
      <c r="AE266" s="1070"/>
      <c r="AF266" s="1070"/>
      <c r="AG266" s="1070"/>
      <c r="AH266" s="1070"/>
      <c r="AI266" s="1070"/>
      <c r="AJ266" s="1070"/>
      <c r="AK266" s="1070"/>
      <c r="AL266" s="1070"/>
      <c r="AM266" s="1070"/>
      <c r="AN266" s="1070"/>
      <c r="AO266" s="1070"/>
      <c r="AP266" s="1070"/>
      <c r="AQ266" s="1070"/>
      <c r="AR266" s="1070"/>
      <c r="AS266" s="1070"/>
      <c r="AT266" s="1070"/>
      <c r="AU266" s="1070"/>
      <c r="AV266" s="1070"/>
      <c r="AW266" s="1070"/>
      <c r="AX266" s="1070"/>
      <c r="AY266" s="1070"/>
      <c r="BA266" s="3136"/>
      <c r="BB266" s="431" t="s">
        <v>91</v>
      </c>
      <c r="BC266" s="1493" t="s">
        <v>35</v>
      </c>
      <c r="BD266" s="1512" t="s">
        <v>35</v>
      </c>
      <c r="BE266" s="1512" t="s">
        <v>35</v>
      </c>
      <c r="BF266" s="1512" t="s">
        <v>35</v>
      </c>
      <c r="BG266" s="1532" t="s">
        <v>35</v>
      </c>
      <c r="BH266" s="1552" t="s">
        <v>35</v>
      </c>
      <c r="BI266" s="1512" t="s">
        <v>35</v>
      </c>
      <c r="BJ266" s="1512" t="s">
        <v>35</v>
      </c>
      <c r="BK266" s="1512" t="s">
        <v>35</v>
      </c>
      <c r="BL266" s="1532" t="s">
        <v>35</v>
      </c>
      <c r="BM266" s="1552" t="s">
        <v>35</v>
      </c>
      <c r="BN266" s="1512" t="s">
        <v>35</v>
      </c>
      <c r="BO266" s="1512" t="s">
        <v>35</v>
      </c>
      <c r="BP266" s="1512" t="s">
        <v>35</v>
      </c>
      <c r="BQ266" s="1532" t="s">
        <v>35</v>
      </c>
    </row>
    <row r="267" s="135" customFormat="true" ht="15" customHeight="true" x14ac:dyDescent="0.2">
      <c r="R267" s="1070"/>
      <c r="S267" s="1070"/>
      <c r="T267" s="1070"/>
      <c r="U267" s="1070"/>
      <c r="V267" s="1070"/>
      <c r="W267" s="1070"/>
      <c r="X267" s="1070"/>
      <c r="Y267" s="1070"/>
      <c r="Z267" s="1070"/>
      <c r="AA267" s="1070"/>
      <c r="AB267" s="1070"/>
      <c r="AC267" s="1070"/>
      <c r="AD267" s="1070"/>
      <c r="AE267" s="1070"/>
      <c r="AF267" s="1070"/>
      <c r="AG267" s="1070"/>
      <c r="AH267" s="1070"/>
      <c r="AI267" s="1070"/>
      <c r="AJ267" s="1070"/>
      <c r="AK267" s="1070"/>
      <c r="AL267" s="1070"/>
      <c r="AM267" s="1070"/>
      <c r="AN267" s="1070"/>
      <c r="AO267" s="1070"/>
      <c r="AP267" s="1070"/>
      <c r="AQ267" s="1070"/>
      <c r="AR267" s="1070"/>
      <c r="AS267" s="1070"/>
      <c r="AT267" s="1070"/>
      <c r="AU267" s="1070"/>
      <c r="AV267" s="1070"/>
      <c r="AW267" s="1070"/>
      <c r="AX267" s="1070"/>
      <c r="AY267" s="1070"/>
      <c r="BA267" s="3136"/>
      <c r="BB267" s="431" t="s">
        <v>113</v>
      </c>
      <c r="BC267" s="1493" t="s">
        <v>35</v>
      </c>
      <c r="BD267" s="1512" t="s">
        <v>35</v>
      </c>
      <c r="BE267" s="1512" t="s">
        <v>35</v>
      </c>
      <c r="BF267" s="1512" t="s">
        <v>35</v>
      </c>
      <c r="BG267" s="1532" t="s">
        <v>35</v>
      </c>
      <c r="BH267" s="1552" t="s">
        <v>35</v>
      </c>
      <c r="BI267" s="1512" t="s">
        <v>35</v>
      </c>
      <c r="BJ267" s="1512" t="s">
        <v>35</v>
      </c>
      <c r="BK267" s="1512" t="s">
        <v>35</v>
      </c>
      <c r="BL267" s="1532" t="s">
        <v>35</v>
      </c>
      <c r="BM267" s="1552" t="s">
        <v>35</v>
      </c>
      <c r="BN267" s="1512" t="s">
        <v>35</v>
      </c>
      <c r="BO267" s="1512" t="s">
        <v>35</v>
      </c>
      <c r="BP267" s="1512" t="s">
        <v>35</v>
      </c>
      <c r="BQ267" s="1532" t="s">
        <v>35</v>
      </c>
    </row>
    <row r="268" s="135" customFormat="true" ht="15" customHeight="true" x14ac:dyDescent="0.2">
      <c r="R268" s="1070"/>
      <c r="S268" s="1070"/>
      <c r="T268" s="1070"/>
      <c r="U268" s="1070"/>
      <c r="V268" s="1070"/>
      <c r="W268" s="1070"/>
      <c r="X268" s="1070"/>
      <c r="Y268" s="1070"/>
      <c r="Z268" s="1070"/>
      <c r="AA268" s="1070"/>
      <c r="AB268" s="1070"/>
      <c r="AC268" s="1070"/>
      <c r="AD268" s="1070"/>
      <c r="AE268" s="1070"/>
      <c r="AF268" s="1070"/>
      <c r="AG268" s="1070"/>
      <c r="AH268" s="1070"/>
      <c r="AI268" s="1070"/>
      <c r="AJ268" s="1070"/>
      <c r="AK268" s="1070"/>
      <c r="AL268" s="1070"/>
      <c r="AM268" s="1070"/>
      <c r="AN268" s="1070"/>
      <c r="AO268" s="1070"/>
      <c r="AP268" s="1070"/>
      <c r="AQ268" s="1070"/>
      <c r="AR268" s="1070"/>
      <c r="AS268" s="1070"/>
      <c r="AT268" s="1070"/>
      <c r="AU268" s="1070"/>
      <c r="AV268" s="1070"/>
      <c r="AW268" s="1070"/>
      <c r="AX268" s="1070"/>
      <c r="AY268" s="1070"/>
      <c r="BA268" s="3136" t="s">
        <v>116</v>
      </c>
      <c r="BB268" s="431" t="s">
        <v>89</v>
      </c>
      <c r="BC268" s="1493" t="s">
        <v>35</v>
      </c>
      <c r="BD268" s="1512" t="s">
        <v>35</v>
      </c>
      <c r="BE268" s="1512" t="s">
        <v>35</v>
      </c>
      <c r="BF268" s="1512" t="s">
        <v>35</v>
      </c>
      <c r="BG268" s="1532" t="s">
        <v>35</v>
      </c>
      <c r="BH268" s="1552" t="s">
        <v>35</v>
      </c>
      <c r="BI268" s="1512" t="s">
        <v>35</v>
      </c>
      <c r="BJ268" s="1512" t="s">
        <v>35</v>
      </c>
      <c r="BK268" s="1512" t="s">
        <v>35</v>
      </c>
      <c r="BL268" s="1532" t="s">
        <v>35</v>
      </c>
      <c r="BM268" s="1552" t="s">
        <v>35</v>
      </c>
      <c r="BN268" s="1512" t="s">
        <v>35</v>
      </c>
      <c r="BO268" s="1512" t="s">
        <v>35</v>
      </c>
      <c r="BP268" s="1512" t="s">
        <v>35</v>
      </c>
      <c r="BQ268" s="1532" t="s">
        <v>35</v>
      </c>
    </row>
    <row r="269" s="135" customFormat="true" ht="15" customHeight="true" x14ac:dyDescent="0.2">
      <c r="R269" s="1070"/>
      <c r="S269" s="1070"/>
      <c r="T269" s="1070"/>
      <c r="U269" s="1070"/>
      <c r="V269" s="1070"/>
      <c r="W269" s="1070"/>
      <c r="X269" s="1070"/>
      <c r="Y269" s="1070"/>
      <c r="Z269" s="1070"/>
      <c r="AA269" s="1070"/>
      <c r="AB269" s="1070"/>
      <c r="AC269" s="1070"/>
      <c r="AD269" s="1070"/>
      <c r="AE269" s="1070"/>
      <c r="AF269" s="1070"/>
      <c r="AG269" s="1070"/>
      <c r="AH269" s="1070"/>
      <c r="AI269" s="1070"/>
      <c r="AJ269" s="1070"/>
      <c r="AK269" s="1070"/>
      <c r="AL269" s="1070"/>
      <c r="AM269" s="1070"/>
      <c r="AN269" s="1070"/>
      <c r="AO269" s="1070"/>
      <c r="AP269" s="1070"/>
      <c r="AQ269" s="1070"/>
      <c r="AR269" s="1070"/>
      <c r="AS269" s="1070"/>
      <c r="AT269" s="1070"/>
      <c r="AU269" s="1070"/>
      <c r="AV269" s="1070"/>
      <c r="AW269" s="1070"/>
      <c r="AX269" s="1070"/>
      <c r="AY269" s="1070"/>
      <c r="BA269" s="3136"/>
      <c r="BB269" s="431" t="s">
        <v>90</v>
      </c>
      <c r="BC269" s="1493" t="s">
        <v>35</v>
      </c>
      <c r="BD269" s="1512" t="s">
        <v>35</v>
      </c>
      <c r="BE269" s="1512" t="s">
        <v>35</v>
      </c>
      <c r="BF269" s="1512" t="s">
        <v>35</v>
      </c>
      <c r="BG269" s="1532" t="s">
        <v>35</v>
      </c>
      <c r="BH269" s="1552" t="s">
        <v>35</v>
      </c>
      <c r="BI269" s="1512" t="s">
        <v>35</v>
      </c>
      <c r="BJ269" s="1512" t="s">
        <v>35</v>
      </c>
      <c r="BK269" s="1512" t="s">
        <v>35</v>
      </c>
      <c r="BL269" s="1532" t="s">
        <v>35</v>
      </c>
      <c r="BM269" s="1552" t="s">
        <v>35</v>
      </c>
      <c r="BN269" s="1512" t="s">
        <v>35</v>
      </c>
      <c r="BO269" s="1512" t="s">
        <v>35</v>
      </c>
      <c r="BP269" s="1512" t="s">
        <v>35</v>
      </c>
      <c r="BQ269" s="1532" t="s">
        <v>35</v>
      </c>
    </row>
    <row r="270" s="135" customFormat="true" ht="15" customHeight="true" x14ac:dyDescent="0.2">
      <c r="R270" s="1070"/>
      <c r="S270" s="1070"/>
      <c r="T270" s="1070"/>
      <c r="U270" s="1070"/>
      <c r="V270" s="1070"/>
      <c r="W270" s="1070"/>
      <c r="X270" s="1070"/>
      <c r="Y270" s="1070"/>
      <c r="Z270" s="1070"/>
      <c r="AA270" s="1070"/>
      <c r="AB270" s="1070"/>
      <c r="AC270" s="1070"/>
      <c r="AD270" s="1070"/>
      <c r="AE270" s="1070"/>
      <c r="AF270" s="1070"/>
      <c r="AG270" s="1070"/>
      <c r="AH270" s="1070"/>
      <c r="AI270" s="1070"/>
      <c r="AJ270" s="1070"/>
      <c r="AK270" s="1070"/>
      <c r="AL270" s="1070"/>
      <c r="AM270" s="1070"/>
      <c r="AN270" s="1070"/>
      <c r="AO270" s="1070"/>
      <c r="AP270" s="1070"/>
      <c r="AQ270" s="1070"/>
      <c r="AR270" s="1070"/>
      <c r="AS270" s="1070"/>
      <c r="AT270" s="1070"/>
      <c r="AU270" s="1070"/>
      <c r="AV270" s="1070"/>
      <c r="AW270" s="1070"/>
      <c r="AX270" s="1070"/>
      <c r="AY270" s="1070"/>
      <c r="BA270" s="3136"/>
      <c r="BB270" s="431" t="s">
        <v>91</v>
      </c>
      <c r="BC270" s="1493" t="s">
        <v>35</v>
      </c>
      <c r="BD270" s="1512" t="s">
        <v>35</v>
      </c>
      <c r="BE270" s="1512" t="s">
        <v>35</v>
      </c>
      <c r="BF270" s="1512" t="s">
        <v>35</v>
      </c>
      <c r="BG270" s="1532" t="s">
        <v>35</v>
      </c>
      <c r="BH270" s="1552" t="s">
        <v>35</v>
      </c>
      <c r="BI270" s="1512" t="s">
        <v>35</v>
      </c>
      <c r="BJ270" s="1512" t="s">
        <v>35</v>
      </c>
      <c r="BK270" s="1512" t="s">
        <v>35</v>
      </c>
      <c r="BL270" s="1532" t="s">
        <v>35</v>
      </c>
      <c r="BM270" s="1552" t="s">
        <v>35</v>
      </c>
      <c r="BN270" s="1512" t="s">
        <v>35</v>
      </c>
      <c r="BO270" s="1512" t="s">
        <v>35</v>
      </c>
      <c r="BP270" s="1512" t="s">
        <v>35</v>
      </c>
      <c r="BQ270" s="1532" t="s">
        <v>35</v>
      </c>
    </row>
    <row r="271" s="135" customFormat="true" ht="15" customHeight="true" x14ac:dyDescent="0.2">
      <c r="R271" s="1070"/>
      <c r="S271" s="1070"/>
      <c r="T271" s="1070"/>
      <c r="U271" s="1070"/>
      <c r="V271" s="1070"/>
      <c r="W271" s="1070"/>
      <c r="X271" s="1070"/>
      <c r="Y271" s="1070"/>
      <c r="Z271" s="1070"/>
      <c r="AA271" s="1070"/>
      <c r="AB271" s="1070"/>
      <c r="AC271" s="1070"/>
      <c r="AD271" s="1070"/>
      <c r="AE271" s="1070"/>
      <c r="AF271" s="1070"/>
      <c r="AG271" s="1070"/>
      <c r="AH271" s="1070"/>
      <c r="AI271" s="1070"/>
      <c r="AJ271" s="1070"/>
      <c r="AK271" s="1070"/>
      <c r="AL271" s="1070"/>
      <c r="AM271" s="1070"/>
      <c r="AN271" s="1070"/>
      <c r="AO271" s="1070"/>
      <c r="AP271" s="1070"/>
      <c r="AQ271" s="1070"/>
      <c r="AR271" s="1070"/>
      <c r="AS271" s="1070"/>
      <c r="AT271" s="1070"/>
      <c r="AU271" s="1070"/>
      <c r="AV271" s="1070"/>
      <c r="AW271" s="1070"/>
      <c r="AX271" s="1070"/>
      <c r="AY271" s="1070"/>
      <c r="BA271" s="3136" t="s">
        <v>75</v>
      </c>
      <c r="BB271" s="431" t="s">
        <v>49</v>
      </c>
      <c r="BC271" s="1493" t="s">
        <v>35</v>
      </c>
      <c r="BD271" s="1513" t="s">
        <v>35</v>
      </c>
      <c r="BE271" s="1513" t="s">
        <v>35</v>
      </c>
      <c r="BF271" s="1513" t="s">
        <v>35</v>
      </c>
      <c r="BG271" s="1533" t="s">
        <v>35</v>
      </c>
      <c r="BH271" s="1493" t="s">
        <v>35</v>
      </c>
      <c r="BI271" s="1513" t="s">
        <v>35</v>
      </c>
      <c r="BJ271" s="1513" t="s">
        <v>35</v>
      </c>
      <c r="BK271" s="1513" t="s">
        <v>35</v>
      </c>
      <c r="BL271" s="1533" t="s">
        <v>35</v>
      </c>
      <c r="BM271" s="1493" t="s">
        <v>35</v>
      </c>
      <c r="BN271" s="1513" t="s">
        <v>35</v>
      </c>
      <c r="BO271" s="1513" t="s">
        <v>35</v>
      </c>
      <c r="BP271" s="1513" t="s">
        <v>35</v>
      </c>
      <c r="BQ271" s="1533" t="s">
        <v>35</v>
      </c>
    </row>
    <row r="272" s="135" customFormat="true" ht="15" customHeight="true" x14ac:dyDescent="0.2">
      <c r="R272" s="1070"/>
      <c r="S272" s="1070"/>
      <c r="T272" s="1070"/>
      <c r="U272" s="1070"/>
      <c r="V272" s="1070"/>
      <c r="W272" s="1070"/>
      <c r="X272" s="1070"/>
      <c r="Y272" s="1070"/>
      <c r="Z272" s="1070"/>
      <c r="AA272" s="1070"/>
      <c r="AB272" s="1070"/>
      <c r="AC272" s="1070"/>
      <c r="AD272" s="1070"/>
      <c r="AE272" s="1070"/>
      <c r="AF272" s="1070"/>
      <c r="AG272" s="1070"/>
      <c r="AH272" s="1070"/>
      <c r="AI272" s="1070"/>
      <c r="AJ272" s="1070"/>
      <c r="AK272" s="1070"/>
      <c r="AL272" s="1070"/>
      <c r="AM272" s="1070"/>
      <c r="AN272" s="1070"/>
      <c r="AO272" s="1070"/>
      <c r="AP272" s="1070"/>
      <c r="AQ272" s="1070"/>
      <c r="AR272" s="1070"/>
      <c r="AS272" s="1070"/>
      <c r="AT272" s="1070"/>
      <c r="AU272" s="1070"/>
      <c r="AV272" s="1070"/>
      <c r="AW272" s="1070"/>
      <c r="AX272" s="1070"/>
      <c r="AY272" s="1070"/>
      <c r="BA272" s="3136"/>
      <c r="BB272" s="431" t="s">
        <v>48</v>
      </c>
      <c r="BC272" s="1493" t="s">
        <v>35</v>
      </c>
      <c r="BD272" s="1513" t="s">
        <v>35</v>
      </c>
      <c r="BE272" s="1513" t="s">
        <v>35</v>
      </c>
      <c r="BF272" s="1513" t="s">
        <v>35</v>
      </c>
      <c r="BG272" s="1533" t="s">
        <v>35</v>
      </c>
      <c r="BH272" s="1493" t="s">
        <v>35</v>
      </c>
      <c r="BI272" s="1513" t="s">
        <v>35</v>
      </c>
      <c r="BJ272" s="1513" t="s">
        <v>35</v>
      </c>
      <c r="BK272" s="1513" t="s">
        <v>35</v>
      </c>
      <c r="BL272" s="1533" t="s">
        <v>35</v>
      </c>
      <c r="BM272" s="1493" t="s">
        <v>35</v>
      </c>
      <c r="BN272" s="1513" t="s">
        <v>35</v>
      </c>
      <c r="BO272" s="1513" t="s">
        <v>35</v>
      </c>
      <c r="BP272" s="1513" t="s">
        <v>35</v>
      </c>
      <c r="BQ272" s="1533" t="s">
        <v>35</v>
      </c>
    </row>
    <row r="273" s="135" customFormat="true" ht="15" customHeight="true" x14ac:dyDescent="0.2">
      <c r="R273" s="1070"/>
      <c r="S273" s="1070"/>
      <c r="T273" s="1070"/>
      <c r="U273" s="1070"/>
      <c r="V273" s="1070"/>
      <c r="W273" s="1070"/>
      <c r="X273" s="1070"/>
      <c r="Y273" s="1070"/>
      <c r="Z273" s="1070"/>
      <c r="AA273" s="1070"/>
      <c r="AB273" s="1070"/>
      <c r="AC273" s="1070"/>
      <c r="AD273" s="1070"/>
      <c r="AE273" s="1070"/>
      <c r="AF273" s="1070"/>
      <c r="AG273" s="1070"/>
      <c r="AH273" s="1070"/>
      <c r="AI273" s="1070"/>
      <c r="AJ273" s="1070"/>
      <c r="AK273" s="1070"/>
      <c r="AL273" s="1070"/>
      <c r="AM273" s="1070"/>
      <c r="AN273" s="1070"/>
      <c r="AO273" s="1070"/>
      <c r="AP273" s="1070"/>
      <c r="AQ273" s="1070"/>
      <c r="AR273" s="1070"/>
      <c r="AS273" s="1070"/>
      <c r="AT273" s="1070"/>
      <c r="AU273" s="1070"/>
      <c r="AV273" s="1070"/>
      <c r="AW273" s="1070"/>
      <c r="AX273" s="1070"/>
      <c r="AY273" s="1070"/>
      <c r="BA273" s="3136"/>
      <c r="BB273" s="431" t="s">
        <v>113</v>
      </c>
      <c r="BC273" s="1493" t="s">
        <v>35</v>
      </c>
      <c r="BD273" s="1513" t="s">
        <v>35</v>
      </c>
      <c r="BE273" s="1513" t="s">
        <v>35</v>
      </c>
      <c r="BF273" s="1513" t="s">
        <v>35</v>
      </c>
      <c r="BG273" s="1533" t="s">
        <v>35</v>
      </c>
      <c r="BH273" s="1493" t="s">
        <v>35</v>
      </c>
      <c r="BI273" s="1513" t="s">
        <v>35</v>
      </c>
      <c r="BJ273" s="1513" t="s">
        <v>35</v>
      </c>
      <c r="BK273" s="1513" t="s">
        <v>35</v>
      </c>
      <c r="BL273" s="1533" t="s">
        <v>35</v>
      </c>
      <c r="BM273" s="1493" t="s">
        <v>35</v>
      </c>
      <c r="BN273" s="1513" t="s">
        <v>35</v>
      </c>
      <c r="BO273" s="1513" t="s">
        <v>35</v>
      </c>
      <c r="BP273" s="1513" t="s">
        <v>35</v>
      </c>
      <c r="BQ273" s="1533" t="s">
        <v>35</v>
      </c>
    </row>
    <row r="274" s="135" customFormat="true" ht="15" customHeight="true" x14ac:dyDescent="0.2">
      <c r="R274" s="1070"/>
      <c r="S274" s="1070"/>
      <c r="T274" s="1070"/>
      <c r="U274" s="1070"/>
      <c r="V274" s="1070"/>
      <c r="W274" s="1070"/>
      <c r="X274" s="1070"/>
      <c r="Y274" s="1070"/>
      <c r="Z274" s="1070"/>
      <c r="AA274" s="1070"/>
      <c r="AB274" s="1070"/>
      <c r="AC274" s="1070"/>
      <c r="AD274" s="1070"/>
      <c r="AE274" s="1070"/>
      <c r="AF274" s="1070"/>
      <c r="AG274" s="1070"/>
      <c r="AH274" s="1070"/>
      <c r="AI274" s="1070"/>
      <c r="AJ274" s="1070"/>
      <c r="AK274" s="1070"/>
      <c r="AL274" s="1070"/>
      <c r="AM274" s="1070"/>
      <c r="AN274" s="1070"/>
      <c r="AO274" s="1070"/>
      <c r="AP274" s="1070"/>
      <c r="AQ274" s="1070"/>
      <c r="AR274" s="1070"/>
      <c r="AS274" s="1070"/>
      <c r="AT274" s="1070"/>
      <c r="AU274" s="1070"/>
      <c r="AV274" s="1070"/>
      <c r="AW274" s="1070"/>
      <c r="AX274" s="1070"/>
      <c r="AY274" s="1070"/>
      <c r="BA274" s="3136" t="s">
        <v>76</v>
      </c>
      <c r="BB274" s="431" t="s">
        <v>49</v>
      </c>
      <c r="BC274" s="1493" t="s">
        <v>35</v>
      </c>
      <c r="BD274" s="1512" t="s">
        <v>35</v>
      </c>
      <c r="BE274" s="1512" t="s">
        <v>35</v>
      </c>
      <c r="BF274" s="1512" t="s">
        <v>35</v>
      </c>
      <c r="BG274" s="1532" t="s">
        <v>35</v>
      </c>
      <c r="BH274" s="1552" t="s">
        <v>35</v>
      </c>
      <c r="BI274" s="1512" t="s">
        <v>35</v>
      </c>
      <c r="BJ274" s="1512" t="s">
        <v>35</v>
      </c>
      <c r="BK274" s="1512" t="s">
        <v>35</v>
      </c>
      <c r="BL274" s="1532" t="s">
        <v>35</v>
      </c>
      <c r="BM274" s="1552" t="s">
        <v>35</v>
      </c>
      <c r="BN274" s="1512" t="s">
        <v>35</v>
      </c>
      <c r="BO274" s="1512" t="s">
        <v>35</v>
      </c>
      <c r="BP274" s="1512" t="s">
        <v>35</v>
      </c>
      <c r="BQ274" s="1532" t="s">
        <v>35</v>
      </c>
    </row>
    <row r="275" s="135" customFormat="true" ht="15" customHeight="true" x14ac:dyDescent="0.2">
      <c r="R275" s="1070"/>
      <c r="S275" s="1070"/>
      <c r="T275" s="1070"/>
      <c r="U275" s="1070"/>
      <c r="V275" s="1070"/>
      <c r="W275" s="1070"/>
      <c r="X275" s="1070"/>
      <c r="Y275" s="1070"/>
      <c r="Z275" s="1070"/>
      <c r="AA275" s="1070"/>
      <c r="AB275" s="1070"/>
      <c r="AC275" s="1070"/>
      <c r="AD275" s="1070"/>
      <c r="AE275" s="1070"/>
      <c r="AF275" s="1070"/>
      <c r="AG275" s="1070"/>
      <c r="AH275" s="1070"/>
      <c r="AI275" s="1070"/>
      <c r="AJ275" s="1070"/>
      <c r="AK275" s="1070"/>
      <c r="AL275" s="1070"/>
      <c r="AM275" s="1070"/>
      <c r="AN275" s="1070"/>
      <c r="AO275" s="1070"/>
      <c r="AP275" s="1070"/>
      <c r="AQ275" s="1070"/>
      <c r="AR275" s="1070"/>
      <c r="AS275" s="1070"/>
      <c r="AT275" s="1070"/>
      <c r="AU275" s="1070"/>
      <c r="AV275" s="1070"/>
      <c r="AW275" s="1070"/>
      <c r="AX275" s="1070"/>
      <c r="AY275" s="1070"/>
      <c r="BA275" s="3136"/>
      <c r="BB275" s="431" t="s">
        <v>48</v>
      </c>
      <c r="BC275" s="1493" t="s">
        <v>35</v>
      </c>
      <c r="BD275" s="1512" t="s">
        <v>35</v>
      </c>
      <c r="BE275" s="1512" t="s">
        <v>35</v>
      </c>
      <c r="BF275" s="1512" t="s">
        <v>35</v>
      </c>
      <c r="BG275" s="1532" t="s">
        <v>35</v>
      </c>
      <c r="BH275" s="1552" t="s">
        <v>35</v>
      </c>
      <c r="BI275" s="1512" t="s">
        <v>35</v>
      </c>
      <c r="BJ275" s="1512" t="s">
        <v>35</v>
      </c>
      <c r="BK275" s="1512" t="s">
        <v>35</v>
      </c>
      <c r="BL275" s="1532" t="s">
        <v>35</v>
      </c>
      <c r="BM275" s="1552" t="s">
        <v>35</v>
      </c>
      <c r="BN275" s="1512" t="s">
        <v>35</v>
      </c>
      <c r="BO275" s="1512" t="s">
        <v>35</v>
      </c>
      <c r="BP275" s="1512" t="s">
        <v>35</v>
      </c>
      <c r="BQ275" s="1532" t="s">
        <v>35</v>
      </c>
    </row>
    <row r="276" s="135" customFormat="true" ht="15" customHeight="true" x14ac:dyDescent="0.2">
      <c r="R276" s="1070"/>
      <c r="S276" s="1070"/>
      <c r="T276" s="1070"/>
      <c r="U276" s="1070"/>
      <c r="V276" s="1070"/>
      <c r="W276" s="1070"/>
      <c r="X276" s="1070"/>
      <c r="Y276" s="1070"/>
      <c r="Z276" s="1070"/>
      <c r="AA276" s="1070"/>
      <c r="AB276" s="1070"/>
      <c r="AC276" s="1070"/>
      <c r="AD276" s="1070"/>
      <c r="AE276" s="1070"/>
      <c r="AF276" s="1070"/>
      <c r="AG276" s="1070"/>
      <c r="AH276" s="1070"/>
      <c r="AI276" s="1070"/>
      <c r="AJ276" s="1070"/>
      <c r="AK276" s="1070"/>
      <c r="AL276" s="1070"/>
      <c r="AM276" s="1070"/>
      <c r="AN276" s="1070"/>
      <c r="AO276" s="1070"/>
      <c r="AP276" s="1070"/>
      <c r="AQ276" s="1070"/>
      <c r="AR276" s="1070"/>
      <c r="AS276" s="1070"/>
      <c r="AT276" s="1070"/>
      <c r="AU276" s="1070"/>
      <c r="AV276" s="1070"/>
      <c r="AW276" s="1070"/>
      <c r="AX276" s="1070"/>
      <c r="AY276" s="1070"/>
      <c r="BA276" s="3136"/>
      <c r="BB276" s="431" t="s">
        <v>114</v>
      </c>
      <c r="BC276" s="1493" t="s">
        <v>35</v>
      </c>
      <c r="BD276" s="1512" t="s">
        <v>35</v>
      </c>
      <c r="BE276" s="1512" t="s">
        <v>35</v>
      </c>
      <c r="BF276" s="1512" t="s">
        <v>35</v>
      </c>
      <c r="BG276" s="1532" t="s">
        <v>35</v>
      </c>
      <c r="BH276" s="1552" t="s">
        <v>35</v>
      </c>
      <c r="BI276" s="1512" t="s">
        <v>35</v>
      </c>
      <c r="BJ276" s="1512" t="s">
        <v>35</v>
      </c>
      <c r="BK276" s="1512" t="s">
        <v>35</v>
      </c>
      <c r="BL276" s="1532" t="s">
        <v>35</v>
      </c>
      <c r="BM276" s="1552" t="s">
        <v>35</v>
      </c>
      <c r="BN276" s="1512" t="s">
        <v>35</v>
      </c>
      <c r="BO276" s="1512" t="s">
        <v>35</v>
      </c>
      <c r="BP276" s="1512" t="s">
        <v>35</v>
      </c>
      <c r="BQ276" s="1532" t="s">
        <v>35</v>
      </c>
    </row>
    <row r="277" s="135" customFormat="true" ht="15" customHeight="true" x14ac:dyDescent="0.2">
      <c r="R277" s="1070"/>
      <c r="S277" s="1070"/>
      <c r="T277" s="1070"/>
      <c r="U277" s="1070"/>
      <c r="V277" s="1070"/>
      <c r="W277" s="1070"/>
      <c r="X277" s="1070"/>
      <c r="Y277" s="1070"/>
      <c r="Z277" s="1070"/>
      <c r="AA277" s="1070"/>
      <c r="AB277" s="1070"/>
      <c r="AC277" s="1070"/>
      <c r="AD277" s="1070"/>
      <c r="AE277" s="1070"/>
      <c r="AF277" s="1070"/>
      <c r="AG277" s="1070"/>
      <c r="AH277" s="1070"/>
      <c r="AI277" s="1070"/>
      <c r="AJ277" s="1070"/>
      <c r="AK277" s="1070"/>
      <c r="AL277" s="1070"/>
      <c r="AM277" s="1070"/>
      <c r="AN277" s="1070"/>
      <c r="AO277" s="1070"/>
      <c r="AP277" s="1070"/>
      <c r="AQ277" s="1070"/>
      <c r="AR277" s="1070"/>
      <c r="AS277" s="1070"/>
      <c r="AT277" s="1070"/>
      <c r="AU277" s="1070"/>
      <c r="AV277" s="1070"/>
      <c r="AW277" s="1070"/>
      <c r="AX277" s="1070"/>
      <c r="AY277" s="1070"/>
      <c r="BA277" s="3136" t="s">
        <v>77</v>
      </c>
      <c r="BB277" s="431" t="s">
        <v>78</v>
      </c>
      <c r="BC277" s="1493" t="s">
        <v>35</v>
      </c>
      <c r="BD277" s="1512" t="s">
        <v>35</v>
      </c>
      <c r="BE277" s="1512" t="s">
        <v>35</v>
      </c>
      <c r="BF277" s="1512" t="s">
        <v>35</v>
      </c>
      <c r="BG277" s="1532" t="s">
        <v>35</v>
      </c>
      <c r="BH277" s="1552" t="s">
        <v>35</v>
      </c>
      <c r="BI277" s="1512" t="s">
        <v>35</v>
      </c>
      <c r="BJ277" s="1512" t="s">
        <v>35</v>
      </c>
      <c r="BK277" s="1512" t="s">
        <v>35</v>
      </c>
      <c r="BL277" s="1532" t="s">
        <v>35</v>
      </c>
      <c r="BM277" s="1552" t="s">
        <v>35</v>
      </c>
      <c r="BN277" s="1512" t="s">
        <v>35</v>
      </c>
      <c r="BO277" s="1512" t="s">
        <v>35</v>
      </c>
      <c r="BP277" s="1512" t="s">
        <v>35</v>
      </c>
      <c r="BQ277" s="1532" t="s">
        <v>35</v>
      </c>
    </row>
    <row r="278" s="135" customFormat="true" ht="15" customHeight="true" x14ac:dyDescent="0.2">
      <c r="R278" s="1070"/>
      <c r="S278" s="1070"/>
      <c r="T278" s="1070"/>
      <c r="U278" s="1070"/>
      <c r="V278" s="1070"/>
      <c r="W278" s="1070"/>
      <c r="X278" s="1070"/>
      <c r="Y278" s="1070"/>
      <c r="Z278" s="1070"/>
      <c r="AA278" s="1070"/>
      <c r="AB278" s="1070"/>
      <c r="AC278" s="1070"/>
      <c r="AD278" s="1070"/>
      <c r="AE278" s="1070"/>
      <c r="AF278" s="1070"/>
      <c r="AG278" s="1070"/>
      <c r="AH278" s="1070"/>
      <c r="AI278" s="1070"/>
      <c r="AJ278" s="1070"/>
      <c r="AK278" s="1070"/>
      <c r="AL278" s="1070"/>
      <c r="AM278" s="1070"/>
      <c r="AN278" s="1070"/>
      <c r="AO278" s="1070"/>
      <c r="AP278" s="1070"/>
      <c r="AQ278" s="1070"/>
      <c r="AR278" s="1070"/>
      <c r="AS278" s="1070"/>
      <c r="AT278" s="1070"/>
      <c r="AU278" s="1070"/>
      <c r="AV278" s="1070"/>
      <c r="AW278" s="1070"/>
      <c r="AX278" s="1070"/>
      <c r="AY278" s="1070"/>
      <c r="BA278" s="3136"/>
      <c r="BB278" s="431" t="s">
        <v>79</v>
      </c>
      <c r="BC278" s="1493" t="s">
        <v>35</v>
      </c>
      <c r="BD278" s="1512" t="s">
        <v>35</v>
      </c>
      <c r="BE278" s="1512" t="s">
        <v>35</v>
      </c>
      <c r="BF278" s="1512" t="s">
        <v>35</v>
      </c>
      <c r="BG278" s="1532" t="s">
        <v>35</v>
      </c>
      <c r="BH278" s="1552" t="s">
        <v>35</v>
      </c>
      <c r="BI278" s="1512" t="s">
        <v>35</v>
      </c>
      <c r="BJ278" s="1512" t="s">
        <v>35</v>
      </c>
      <c r="BK278" s="1512" t="s">
        <v>35</v>
      </c>
      <c r="BL278" s="1532" t="s">
        <v>35</v>
      </c>
      <c r="BM278" s="1552" t="s">
        <v>35</v>
      </c>
      <c r="BN278" s="1512" t="s">
        <v>35</v>
      </c>
      <c r="BO278" s="1512" t="s">
        <v>35</v>
      </c>
      <c r="BP278" s="1512" t="s">
        <v>35</v>
      </c>
      <c r="BQ278" s="1532" t="s">
        <v>35</v>
      </c>
    </row>
    <row r="279" s="135" customFormat="true" ht="15" customHeight="true" x14ac:dyDescent="0.2">
      <c r="R279" s="1070"/>
      <c r="S279" s="1070"/>
      <c r="T279" s="1070"/>
      <c r="U279" s="1070"/>
      <c r="V279" s="1070"/>
      <c r="W279" s="1070"/>
      <c r="X279" s="1070"/>
      <c r="Y279" s="1070"/>
      <c r="Z279" s="1070"/>
      <c r="AA279" s="1070"/>
      <c r="AB279" s="1070"/>
      <c r="AC279" s="1070"/>
      <c r="AD279" s="1070"/>
      <c r="AE279" s="1070"/>
      <c r="AF279" s="1070"/>
      <c r="AG279" s="1070"/>
      <c r="AH279" s="1070"/>
      <c r="AI279" s="1070"/>
      <c r="AJ279" s="1070"/>
      <c r="AK279" s="1070"/>
      <c r="AL279" s="1070"/>
      <c r="AM279" s="1070"/>
      <c r="AN279" s="1070"/>
      <c r="AO279" s="1070"/>
      <c r="AP279" s="1070"/>
      <c r="AQ279" s="1070"/>
      <c r="AR279" s="1070"/>
      <c r="AS279" s="1070"/>
      <c r="AT279" s="1070"/>
      <c r="AU279" s="1070"/>
      <c r="AV279" s="1070"/>
      <c r="AW279" s="1070"/>
      <c r="AX279" s="1070"/>
      <c r="AY279" s="1070"/>
      <c r="BA279" s="3136"/>
      <c r="BB279" s="431" t="s">
        <v>80</v>
      </c>
      <c r="BC279" s="1493" t="s">
        <v>35</v>
      </c>
      <c r="BD279" s="1513" t="s">
        <v>35</v>
      </c>
      <c r="BE279" s="1513" t="s">
        <v>35</v>
      </c>
      <c r="BF279" s="1513" t="s">
        <v>35</v>
      </c>
      <c r="BG279" s="1533" t="s">
        <v>35</v>
      </c>
      <c r="BH279" s="1493" t="s">
        <v>35</v>
      </c>
      <c r="BI279" s="1513" t="s">
        <v>35</v>
      </c>
      <c r="BJ279" s="1513" t="s">
        <v>35</v>
      </c>
      <c r="BK279" s="1513" t="s">
        <v>35</v>
      </c>
      <c r="BL279" s="1533" t="s">
        <v>35</v>
      </c>
      <c r="BM279" s="1493" t="s">
        <v>35</v>
      </c>
      <c r="BN279" s="1513" t="s">
        <v>35</v>
      </c>
      <c r="BO279" s="1513" t="s">
        <v>35</v>
      </c>
      <c r="BP279" s="1513" t="s">
        <v>35</v>
      </c>
      <c r="BQ279" s="1533" t="s">
        <v>35</v>
      </c>
    </row>
    <row r="280" s="135" customFormat="true" ht="15" customHeight="true" x14ac:dyDescent="0.2">
      <c r="R280" s="1070"/>
      <c r="S280" s="1070"/>
      <c r="T280" s="1070"/>
      <c r="U280" s="1070"/>
      <c r="V280" s="1070"/>
      <c r="W280" s="1070"/>
      <c r="X280" s="1070"/>
      <c r="Y280" s="1070"/>
      <c r="Z280" s="1070"/>
      <c r="AA280" s="1070"/>
      <c r="AB280" s="1070"/>
      <c r="AC280" s="1070"/>
      <c r="AD280" s="1070"/>
      <c r="AE280" s="1070"/>
      <c r="AF280" s="1070"/>
      <c r="AG280" s="1070"/>
      <c r="AH280" s="1070"/>
      <c r="AI280" s="1070"/>
      <c r="AJ280" s="1070"/>
      <c r="AK280" s="1070"/>
      <c r="AL280" s="1070"/>
      <c r="AM280" s="1070"/>
      <c r="AN280" s="1070"/>
      <c r="AO280" s="1070"/>
      <c r="AP280" s="1070"/>
      <c r="AQ280" s="1070"/>
      <c r="AR280" s="1070"/>
      <c r="AS280" s="1070"/>
      <c r="AT280" s="1070"/>
      <c r="AU280" s="1070"/>
      <c r="AV280" s="1070"/>
      <c r="AW280" s="1070"/>
      <c r="AX280" s="1070"/>
      <c r="AY280" s="1070"/>
      <c r="BA280" s="3136"/>
      <c r="BB280" s="431" t="s">
        <v>81</v>
      </c>
      <c r="BC280" s="1493" t="s">
        <v>35</v>
      </c>
      <c r="BD280" s="1513" t="s">
        <v>35</v>
      </c>
      <c r="BE280" s="1513" t="s">
        <v>35</v>
      </c>
      <c r="BF280" s="1513" t="s">
        <v>35</v>
      </c>
      <c r="BG280" s="1533" t="s">
        <v>35</v>
      </c>
      <c r="BH280" s="1493" t="s">
        <v>35</v>
      </c>
      <c r="BI280" s="1513" t="s">
        <v>35</v>
      </c>
      <c r="BJ280" s="1513" t="s">
        <v>35</v>
      </c>
      <c r="BK280" s="1513" t="s">
        <v>35</v>
      </c>
      <c r="BL280" s="1533" t="s">
        <v>35</v>
      </c>
      <c r="BM280" s="1493" t="s">
        <v>35</v>
      </c>
      <c r="BN280" s="1513" t="s">
        <v>35</v>
      </c>
      <c r="BO280" s="1513" t="s">
        <v>35</v>
      </c>
      <c r="BP280" s="1513" t="s">
        <v>35</v>
      </c>
      <c r="BQ280" s="1533" t="s">
        <v>35</v>
      </c>
    </row>
    <row r="281" s="135" customFormat="true" ht="15" customHeight="true" x14ac:dyDescent="0.2">
      <c r="R281" s="1070"/>
      <c r="S281" s="1070"/>
      <c r="T281" s="1070"/>
      <c r="U281" s="1070"/>
      <c r="V281" s="1070"/>
      <c r="W281" s="1070"/>
      <c r="X281" s="1070"/>
      <c r="Y281" s="1070"/>
      <c r="Z281" s="1070"/>
      <c r="AA281" s="1070"/>
      <c r="AB281" s="1070"/>
      <c r="AC281" s="1070"/>
      <c r="AD281" s="1070"/>
      <c r="AE281" s="1070"/>
      <c r="AF281" s="1070"/>
      <c r="AG281" s="1070"/>
      <c r="AH281" s="1070"/>
      <c r="AI281" s="1070"/>
      <c r="AJ281" s="1070"/>
      <c r="AK281" s="1070"/>
      <c r="AL281" s="1070"/>
      <c r="AM281" s="1070"/>
      <c r="AN281" s="1070"/>
      <c r="AO281" s="1070"/>
      <c r="AP281" s="1070"/>
      <c r="AQ281" s="1070"/>
      <c r="AR281" s="1070"/>
      <c r="AS281" s="1070"/>
      <c r="AT281" s="1070"/>
      <c r="AU281" s="1070"/>
      <c r="AV281" s="1070"/>
      <c r="AW281" s="1070"/>
      <c r="AX281" s="1070"/>
      <c r="AY281" s="1070"/>
      <c r="BA281" s="3136"/>
      <c r="BB281" s="431" t="s">
        <v>82</v>
      </c>
      <c r="BC281" s="1493" t="s">
        <v>35</v>
      </c>
      <c r="BD281" s="1513" t="s">
        <v>35</v>
      </c>
      <c r="BE281" s="1513" t="s">
        <v>35</v>
      </c>
      <c r="BF281" s="1513" t="s">
        <v>35</v>
      </c>
      <c r="BG281" s="1533" t="s">
        <v>35</v>
      </c>
      <c r="BH281" s="1493" t="s">
        <v>35</v>
      </c>
      <c r="BI281" s="1513" t="s">
        <v>35</v>
      </c>
      <c r="BJ281" s="1513" t="s">
        <v>35</v>
      </c>
      <c r="BK281" s="1513" t="s">
        <v>35</v>
      </c>
      <c r="BL281" s="1533" t="s">
        <v>35</v>
      </c>
      <c r="BM281" s="1493" t="s">
        <v>35</v>
      </c>
      <c r="BN281" s="1513" t="s">
        <v>35</v>
      </c>
      <c r="BO281" s="1513" t="s">
        <v>35</v>
      </c>
      <c r="BP281" s="1513" t="s">
        <v>35</v>
      </c>
      <c r="BQ281" s="1533" t="s">
        <v>35</v>
      </c>
    </row>
    <row r="282" s="135" customFormat="true" ht="15" customHeight="true" x14ac:dyDescent="0.2">
      <c r="R282" s="1070"/>
      <c r="S282" s="1070"/>
      <c r="T282" s="1070"/>
      <c r="U282" s="1070"/>
      <c r="V282" s="1070"/>
      <c r="W282" s="1070"/>
      <c r="X282" s="1070"/>
      <c r="Y282" s="1070"/>
      <c r="Z282" s="1070"/>
      <c r="AA282" s="1070"/>
      <c r="AB282" s="1070"/>
      <c r="AC282" s="1070"/>
      <c r="AD282" s="1070"/>
      <c r="AE282" s="1070"/>
      <c r="AF282" s="1070"/>
      <c r="AG282" s="1070"/>
      <c r="AH282" s="1070"/>
      <c r="AI282" s="1070"/>
      <c r="AJ282" s="1070"/>
      <c r="AK282" s="1070"/>
      <c r="AL282" s="1070"/>
      <c r="AM282" s="1070"/>
      <c r="AN282" s="1070"/>
      <c r="AO282" s="1070"/>
      <c r="AP282" s="1070"/>
      <c r="AQ282" s="1070"/>
      <c r="AR282" s="1070"/>
      <c r="AS282" s="1070"/>
      <c r="AT282" s="1070"/>
      <c r="AU282" s="1070"/>
      <c r="AV282" s="1070"/>
      <c r="AW282" s="1070"/>
      <c r="AX282" s="1070"/>
      <c r="AY282" s="1070"/>
      <c r="BA282" s="3136"/>
      <c r="BB282" s="431" t="s">
        <v>83</v>
      </c>
      <c r="BC282" s="1493" t="s">
        <v>35</v>
      </c>
      <c r="BD282" s="1513" t="s">
        <v>35</v>
      </c>
      <c r="BE282" s="1513" t="s">
        <v>35</v>
      </c>
      <c r="BF282" s="1513" t="s">
        <v>35</v>
      </c>
      <c r="BG282" s="1533" t="s">
        <v>35</v>
      </c>
      <c r="BH282" s="1493" t="s">
        <v>35</v>
      </c>
      <c r="BI282" s="1513" t="s">
        <v>35</v>
      </c>
      <c r="BJ282" s="1513" t="s">
        <v>35</v>
      </c>
      <c r="BK282" s="1513" t="s">
        <v>35</v>
      </c>
      <c r="BL282" s="1533" t="s">
        <v>35</v>
      </c>
      <c r="BM282" s="1493" t="s">
        <v>35</v>
      </c>
      <c r="BN282" s="1513" t="s">
        <v>35</v>
      </c>
      <c r="BO282" s="1513" t="s">
        <v>35</v>
      </c>
      <c r="BP282" s="1513" t="s">
        <v>35</v>
      </c>
      <c r="BQ282" s="1533" t="s">
        <v>35</v>
      </c>
    </row>
    <row r="283" s="135" customFormat="true" ht="15" customHeight="true" x14ac:dyDescent="0.2">
      <c r="R283" s="1070"/>
      <c r="S283" s="1070"/>
      <c r="T283" s="1070"/>
      <c r="U283" s="1070"/>
      <c r="V283" s="1070"/>
      <c r="W283" s="1070"/>
      <c r="X283" s="1070"/>
      <c r="Y283" s="1070"/>
      <c r="Z283" s="1070"/>
      <c r="AA283" s="1070"/>
      <c r="AB283" s="1070"/>
      <c r="AC283" s="1070"/>
      <c r="AD283" s="1070"/>
      <c r="AE283" s="1070"/>
      <c r="AF283" s="1070"/>
      <c r="AG283" s="1070"/>
      <c r="AH283" s="1070"/>
      <c r="AI283" s="1070"/>
      <c r="AJ283" s="1070"/>
      <c r="AK283" s="1070"/>
      <c r="AL283" s="1070"/>
      <c r="AM283" s="1070"/>
      <c r="AN283" s="1070"/>
      <c r="AO283" s="1070"/>
      <c r="AP283" s="1070"/>
      <c r="AQ283" s="1070"/>
      <c r="AR283" s="1070"/>
      <c r="AS283" s="1070"/>
      <c r="AT283" s="1070"/>
      <c r="AU283" s="1070"/>
      <c r="AV283" s="1070"/>
      <c r="AW283" s="1070"/>
      <c r="AX283" s="1070"/>
      <c r="AY283" s="1070"/>
      <c r="BA283" s="3136"/>
      <c r="BB283" s="431" t="s">
        <v>84</v>
      </c>
      <c r="BC283" s="1493" t="s">
        <v>35</v>
      </c>
      <c r="BD283" s="1513" t="s">
        <v>35</v>
      </c>
      <c r="BE283" s="1513" t="s">
        <v>35</v>
      </c>
      <c r="BF283" s="1513" t="s">
        <v>35</v>
      </c>
      <c r="BG283" s="1533" t="s">
        <v>35</v>
      </c>
      <c r="BH283" s="1493" t="s">
        <v>35</v>
      </c>
      <c r="BI283" s="1513" t="s">
        <v>35</v>
      </c>
      <c r="BJ283" s="1513" t="s">
        <v>35</v>
      </c>
      <c r="BK283" s="1513" t="s">
        <v>35</v>
      </c>
      <c r="BL283" s="1533" t="s">
        <v>35</v>
      </c>
      <c r="BM283" s="1493" t="s">
        <v>35</v>
      </c>
      <c r="BN283" s="1513" t="s">
        <v>35</v>
      </c>
      <c r="BO283" s="1513" t="s">
        <v>35</v>
      </c>
      <c r="BP283" s="1513" t="s">
        <v>35</v>
      </c>
      <c r="BQ283" s="1533" t="s">
        <v>35</v>
      </c>
    </row>
    <row r="284" s="818" customFormat="true" ht="15" customHeight="true" x14ac:dyDescent="0.2">
      <c r="B284" s="787"/>
      <c r="R284" s="240"/>
      <c r="S284" s="240"/>
      <c r="T284" s="240"/>
      <c r="U284" s="240"/>
      <c r="V284" s="240"/>
      <c r="W284" s="240"/>
      <c r="X284" s="240"/>
      <c r="Y284" s="240"/>
      <c r="Z284" s="240"/>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BA284" s="3137"/>
      <c r="BB284" s="432" t="s">
        <v>114</v>
      </c>
      <c r="BC284" s="1494" t="s">
        <v>35</v>
      </c>
      <c r="BD284" s="1514" t="s">
        <v>35</v>
      </c>
      <c r="BE284" s="1514" t="s">
        <v>35</v>
      </c>
      <c r="BF284" s="1514" t="s">
        <v>35</v>
      </c>
      <c r="BG284" s="1534" t="s">
        <v>35</v>
      </c>
      <c r="BH284" s="1553" t="s">
        <v>35</v>
      </c>
      <c r="BI284" s="1514" t="s">
        <v>35</v>
      </c>
      <c r="BJ284" s="1514" t="s">
        <v>35</v>
      </c>
      <c r="BK284" s="1514" t="s">
        <v>35</v>
      </c>
      <c r="BL284" s="1534" t="s">
        <v>35</v>
      </c>
      <c r="BM284" s="1553" t="s">
        <v>35</v>
      </c>
      <c r="BN284" s="1514" t="s">
        <v>35</v>
      </c>
      <c r="BO284" s="1514" t="s">
        <v>35</v>
      </c>
      <c r="BP284" s="1514" t="s">
        <v>35</v>
      </c>
      <c r="BQ284" s="1534" t="s">
        <v>35</v>
      </c>
    </row>
    <row r="285" s="818" customFormat="true" ht="15" customHeight="true" x14ac:dyDescent="0.2">
      <c r="B285" s="787"/>
      <c r="R285" s="240"/>
      <c r="S285" s="240"/>
      <c r="T285" s="240"/>
      <c r="U285" s="240"/>
      <c r="V285" s="240"/>
      <c r="W285" s="240"/>
      <c r="X285" s="240"/>
      <c r="Y285" s="240"/>
      <c r="Z285" s="240"/>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BA285" s="132"/>
      <c r="BB285" s="130"/>
      <c r="BC285" s="130"/>
      <c r="BD285" s="130"/>
      <c r="BE285" s="130"/>
      <c r="BF285" s="130"/>
      <c r="BG285" s="130"/>
      <c r="BH285" s="130"/>
      <c r="BI285" s="130"/>
      <c r="BJ285" s="130"/>
      <c r="BK285" s="130"/>
      <c r="BL285" s="130"/>
      <c r="BM285" s="130"/>
      <c r="BN285" s="130"/>
      <c r="BO285" s="130"/>
      <c r="BP285" s="130"/>
      <c r="BQ285" s="130"/>
    </row>
    <row r="286" s="818" customFormat="true" ht="15" customHeight="true" x14ac:dyDescent="0.2">
      <c r="B286" s="787"/>
      <c r="R286" s="240"/>
      <c r="S286" s="240"/>
      <c r="T286" s="240"/>
      <c r="U286" s="240"/>
      <c r="V286" s="240"/>
      <c r="W286" s="240"/>
      <c r="X286" s="240"/>
      <c r="Y286" s="240"/>
      <c r="Z286" s="240"/>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BA286" s="132"/>
      <c r="BB286" s="130"/>
      <c r="BC286" s="130"/>
      <c r="BD286" s="130"/>
      <c r="BE286" s="130"/>
      <c r="BF286" s="130"/>
      <c r="BG286" s="130"/>
      <c r="BH286" s="130"/>
      <c r="BI286" s="130"/>
      <c r="BJ286" s="130"/>
      <c r="BK286" s="130"/>
      <c r="BL286" s="130"/>
      <c r="BM286" s="130"/>
      <c r="BN286" s="130"/>
      <c r="BO286" s="130"/>
      <c r="BP286" s="130"/>
      <c r="BQ286" s="130"/>
    </row>
    <row r="287" s="818" customFormat="true" ht="15" customHeight="true" x14ac:dyDescent="0.2">
      <c r="B287" s="787"/>
      <c r="R287" s="240"/>
      <c r="S287" s="240"/>
      <c r="T287" s="240"/>
      <c r="U287" s="240"/>
      <c r="V287" s="240"/>
      <c r="W287" s="240"/>
      <c r="X287" s="240"/>
      <c r="Y287" s="240"/>
      <c r="Z287" s="240"/>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BA287" s="132"/>
      <c r="BB287" s="130"/>
      <c r="BC287" s="130"/>
      <c r="BD287" s="130"/>
      <c r="BE287" s="130"/>
      <c r="BF287" s="130"/>
      <c r="BG287" s="130"/>
      <c r="BH287" s="130"/>
      <c r="BI287" s="130"/>
      <c r="BJ287" s="130"/>
      <c r="BK287" s="130"/>
      <c r="BL287" s="130"/>
      <c r="BM287" s="130"/>
      <c r="BN287" s="130"/>
      <c r="BO287" s="130"/>
      <c r="BP287" s="130"/>
      <c r="BQ287" s="130"/>
    </row>
    <row r="288" s="818" customFormat="true" ht="15" customHeight="true" x14ac:dyDescent="0.2">
      <c r="B288" s="787"/>
      <c r="R288" s="240"/>
      <c r="S288" s="240"/>
      <c r="T288" s="240"/>
      <c r="U288" s="240"/>
      <c r="V288" s="240"/>
      <c r="W288" s="240"/>
      <c r="X288" s="240"/>
      <c r="Y288" s="240"/>
      <c r="Z288" s="24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BA288" s="132"/>
      <c r="BB288" s="130"/>
      <c r="BC288" s="130"/>
      <c r="BD288" s="130"/>
      <c r="BE288" s="130"/>
      <c r="BF288" s="130"/>
      <c r="BG288" s="130"/>
      <c r="BH288" s="130"/>
      <c r="BI288" s="130"/>
      <c r="BJ288" s="130"/>
      <c r="BK288" s="130"/>
      <c r="BL288" s="130"/>
      <c r="BM288" s="130"/>
      <c r="BN288" s="130"/>
      <c r="BO288" s="130"/>
      <c r="BP288" s="130"/>
      <c r="BQ288" s="130"/>
    </row>
    <row r="289" s="818" customFormat="true" ht="15" customHeight="true" x14ac:dyDescent="0.2">
      <c r="A289" s="774"/>
      <c r="B289" s="775"/>
      <c r="C289" s="776"/>
      <c r="R289" s="240"/>
      <c r="S289" s="240"/>
      <c r="T289" s="240"/>
      <c r="U289" s="240"/>
      <c r="V289" s="240"/>
      <c r="W289" s="240"/>
      <c r="X289" s="240"/>
      <c r="Y289" s="240"/>
      <c r="Z289" s="240"/>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BA289" s="132"/>
      <c r="BB289" s="130"/>
      <c r="BC289" s="130"/>
      <c r="BD289" s="130"/>
      <c r="BE289" s="130"/>
      <c r="BF289" s="130"/>
      <c r="BG289" s="130"/>
      <c r="BH289" s="130"/>
      <c r="BI289" s="130"/>
      <c r="BJ289" s="130"/>
      <c r="BK289" s="130"/>
      <c r="BL289" s="130"/>
      <c r="BM289" s="130"/>
      <c r="BN289" s="130"/>
      <c r="BO289" s="130"/>
      <c r="BP289" s="130"/>
      <c r="BQ289" s="130"/>
    </row>
    <row r="290" s="818" customFormat="true" ht="15" customHeight="true" x14ac:dyDescent="0.2">
      <c r="A290" s="1082"/>
      <c r="B290" s="1083"/>
      <c r="C290" s="1084"/>
      <c r="R290" s="240"/>
      <c r="S290" s="240"/>
      <c r="T290" s="240"/>
      <c r="U290" s="240"/>
      <c r="V290" s="240"/>
      <c r="W290" s="240"/>
      <c r="X290" s="240"/>
      <c r="Y290" s="240"/>
      <c r="Z290" s="240"/>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BA290" s="132"/>
      <c r="BB290" s="130"/>
      <c r="BC290" s="130"/>
      <c r="BD290" s="130"/>
      <c r="BE290" s="130"/>
      <c r="BF290" s="130"/>
      <c r="BG290" s="130"/>
      <c r="BH290" s="130"/>
      <c r="BI290" s="130"/>
      <c r="BJ290" s="130"/>
      <c r="BK290" s="130"/>
      <c r="BL290" s="130"/>
      <c r="BM290" s="130"/>
      <c r="BN290" s="130"/>
      <c r="BO290" s="130"/>
      <c r="BP290" s="130"/>
      <c r="BQ290" s="130"/>
    </row>
    <row r="291" s="818" customFormat="true" ht="15" customHeight="true" x14ac:dyDescent="0.2">
      <c r="A291" s="1085"/>
      <c r="B291" s="1086"/>
      <c r="C291" s="1087"/>
      <c r="R291" s="240"/>
      <c r="S291" s="240"/>
      <c r="T291" s="240"/>
      <c r="U291" s="240"/>
      <c r="V291" s="240"/>
      <c r="W291" s="240"/>
      <c r="X291" s="240"/>
      <c r="Y291" s="240"/>
      <c r="Z291" s="240"/>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BA291" s="132"/>
      <c r="BB291" s="130"/>
      <c r="BC291" s="130"/>
      <c r="BD291" s="130"/>
      <c r="BE291" s="130"/>
      <c r="BF291" s="130"/>
      <c r="BG291" s="130"/>
      <c r="BH291" s="130"/>
      <c r="BI291" s="130"/>
      <c r="BJ291" s="130"/>
      <c r="BK291" s="130"/>
      <c r="BL291" s="130"/>
      <c r="BM291" s="130"/>
      <c r="BN291" s="130"/>
      <c r="BO291" s="130"/>
      <c r="BP291" s="130"/>
      <c r="BQ291" s="130"/>
    </row>
    <row r="292" s="818" customFormat="true" ht="15" customHeight="true" x14ac:dyDescent="0.2">
      <c r="A292" s="1088"/>
      <c r="B292" s="1089"/>
      <c r="C292" s="1090"/>
      <c r="R292" s="240"/>
      <c r="S292" s="240"/>
      <c r="T292" s="240"/>
      <c r="U292" s="240"/>
      <c r="V292" s="240"/>
      <c r="W292" s="240"/>
      <c r="X292" s="240"/>
      <c r="Y292" s="240"/>
      <c r="Z292" s="240"/>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BA292" s="132"/>
      <c r="BB292" s="130"/>
      <c r="BC292" s="130"/>
      <c r="BD292" s="130"/>
      <c r="BE292" s="130"/>
      <c r="BF292" s="130"/>
      <c r="BG292" s="130"/>
      <c r="BH292" s="130"/>
      <c r="BI292" s="130"/>
      <c r="BJ292" s="130"/>
      <c r="BK292" s="130"/>
      <c r="BL292" s="130"/>
      <c r="BM292" s="130"/>
      <c r="BN292" s="130"/>
      <c r="BO292" s="130"/>
      <c r="BP292" s="130"/>
      <c r="BQ292" s="130"/>
    </row>
    <row r="293" s="818" customFormat="true" ht="15" customHeight="true" x14ac:dyDescent="0.2">
      <c r="A293" s="1091"/>
      <c r="B293" s="1092"/>
      <c r="C293" s="1093"/>
      <c r="R293" s="240"/>
      <c r="S293" s="240"/>
      <c r="T293" s="240"/>
      <c r="U293" s="240"/>
      <c r="V293" s="240"/>
      <c r="W293" s="240"/>
      <c r="X293" s="240"/>
      <c r="Y293" s="240"/>
      <c r="Z293" s="24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BA293" s="132"/>
      <c r="BB293" s="130"/>
      <c r="BC293" s="130"/>
      <c r="BD293" s="130"/>
      <c r="BE293" s="130"/>
      <c r="BF293" s="130"/>
      <c r="BG293" s="130"/>
      <c r="BH293" s="130"/>
      <c r="BI293" s="130"/>
      <c r="BJ293" s="130"/>
      <c r="BK293" s="130"/>
      <c r="BL293" s="130"/>
      <c r="BM293" s="130"/>
      <c r="BN293" s="130"/>
      <c r="BO293" s="130"/>
      <c r="BP293" s="130"/>
      <c r="BQ293" s="130"/>
    </row>
    <row r="294" s="818" customFormat="true" ht="15" customHeight="true" x14ac:dyDescent="0.2">
      <c r="A294" s="1094"/>
      <c r="B294" s="1095"/>
      <c r="C294" s="1096"/>
      <c r="R294" s="240"/>
      <c r="S294" s="240"/>
      <c r="T294" s="240"/>
      <c r="U294" s="240"/>
      <c r="V294" s="240"/>
      <c r="W294" s="240"/>
      <c r="X294" s="240"/>
      <c r="Y294" s="240"/>
      <c r="Z294" s="240"/>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BA294" s="132"/>
      <c r="BB294" s="130"/>
      <c r="BC294" s="130"/>
      <c r="BD294" s="130"/>
      <c r="BE294" s="130"/>
      <c r="BF294" s="130"/>
      <c r="BG294" s="130"/>
      <c r="BH294" s="130"/>
      <c r="BI294" s="130"/>
      <c r="BJ294" s="130"/>
      <c r="BK294" s="130"/>
      <c r="BL294" s="130"/>
      <c r="BM294" s="130"/>
      <c r="BN294" s="130"/>
      <c r="BO294" s="130"/>
      <c r="BP294" s="130"/>
      <c r="BQ294" s="130"/>
    </row>
    <row r="295" s="818" customFormat="true" ht="15" customHeight="true" x14ac:dyDescent="0.2">
      <c r="A295" s="1094"/>
      <c r="B295" s="1095"/>
      <c r="C295" s="1096"/>
      <c r="R295" s="240"/>
      <c r="S295" s="240"/>
      <c r="T295" s="240"/>
      <c r="U295" s="240"/>
      <c r="V295" s="240"/>
      <c r="W295" s="240"/>
      <c r="X295" s="240"/>
      <c r="Y295" s="240"/>
      <c r="Z295" s="240"/>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BA295" s="132"/>
      <c r="BB295" s="130"/>
      <c r="BC295" s="130"/>
      <c r="BD295" s="130"/>
      <c r="BE295" s="130"/>
      <c r="BF295" s="130"/>
      <c r="BG295" s="130"/>
      <c r="BH295" s="130"/>
      <c r="BI295" s="130"/>
      <c r="BJ295" s="130"/>
      <c r="BK295" s="130"/>
      <c r="BL295" s="130"/>
      <c r="BM295" s="130"/>
      <c r="BN295" s="130"/>
      <c r="BO295" s="130"/>
      <c r="BP295" s="130"/>
      <c r="BQ295" s="130"/>
    </row>
    <row r="296" s="818" customFormat="true" ht="15" customHeight="true" x14ac:dyDescent="0.2">
      <c r="A296" s="1094"/>
      <c r="B296" s="1097"/>
      <c r="C296" s="1096"/>
      <c r="R296" s="240"/>
      <c r="S296" s="240"/>
      <c r="T296" s="240"/>
      <c r="U296" s="240"/>
      <c r="V296" s="240"/>
      <c r="W296" s="240"/>
      <c r="X296" s="240"/>
      <c r="Y296" s="240"/>
      <c r="Z296" s="240"/>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BA296" s="132"/>
      <c r="BB296" s="130"/>
      <c r="BC296" s="130"/>
      <c r="BD296" s="130"/>
      <c r="BE296" s="130"/>
      <c r="BF296" s="130"/>
      <c r="BG296" s="130"/>
      <c r="BH296" s="130"/>
      <c r="BI296" s="130"/>
      <c r="BJ296" s="130"/>
      <c r="BK296" s="130"/>
      <c r="BL296" s="130"/>
      <c r="BM296" s="130"/>
      <c r="BN296" s="130"/>
      <c r="BO296" s="130"/>
      <c r="BP296" s="130"/>
      <c r="BQ296" s="130"/>
    </row>
    <row r="297" s="818" customFormat="true" ht="15" customHeight="true" x14ac:dyDescent="0.2">
      <c r="A297" s="1098"/>
      <c r="B297" s="1099"/>
      <c r="C297" s="1100"/>
      <c r="R297" s="240"/>
      <c r="S297" s="240"/>
      <c r="T297" s="240"/>
      <c r="U297" s="240"/>
      <c r="V297" s="240"/>
      <c r="W297" s="240"/>
      <c r="X297" s="240"/>
      <c r="Y297" s="240"/>
      <c r="Z297" s="240"/>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BA297" s="132"/>
      <c r="BB297" s="130"/>
      <c r="BC297" s="130"/>
      <c r="BD297" s="130"/>
      <c r="BE297" s="130"/>
      <c r="BF297" s="130"/>
      <c r="BG297" s="130"/>
      <c r="BH297" s="130"/>
      <c r="BI297" s="130"/>
      <c r="BJ297" s="130"/>
      <c r="BK297" s="130"/>
      <c r="BL297" s="130"/>
      <c r="BM297" s="130"/>
      <c r="BN297" s="130"/>
      <c r="BO297" s="130"/>
      <c r="BP297" s="130"/>
      <c r="BQ297" s="130"/>
    </row>
    <row r="298" s="818" customFormat="true" ht="15" customHeight="true" x14ac:dyDescent="0.2">
      <c r="B298" s="787"/>
      <c r="R298" s="240"/>
      <c r="S298" s="240"/>
      <c r="T298" s="240"/>
      <c r="U298" s="240"/>
      <c r="V298" s="240"/>
      <c r="W298" s="240"/>
      <c r="X298" s="240"/>
      <c r="Y298" s="240"/>
      <c r="Z298" s="24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BA298" s="132"/>
      <c r="BB298" s="130"/>
      <c r="BC298" s="130"/>
      <c r="BD298" s="130"/>
      <c r="BE298" s="130"/>
      <c r="BF298" s="130"/>
      <c r="BG298" s="130"/>
      <c r="BH298" s="130"/>
      <c r="BI298" s="130"/>
      <c r="BJ298" s="130"/>
      <c r="BK298" s="130"/>
      <c r="BL298" s="130"/>
      <c r="BM298" s="130"/>
      <c r="BN298" s="130"/>
      <c r="BO298" s="130"/>
      <c r="BP298" s="130"/>
      <c r="BQ298" s="130"/>
    </row>
    <row r="299" s="818" customFormat="true" ht="15" customHeight="true" x14ac:dyDescent="0.2">
      <c r="A299" s="777"/>
      <c r="B299" s="778"/>
      <c r="C299" s="779"/>
      <c r="D299" s="780"/>
      <c r="R299" s="240"/>
      <c r="S299" s="240"/>
      <c r="T299" s="240"/>
      <c r="U299" s="240"/>
      <c r="V299" s="240"/>
      <c r="W299" s="240"/>
      <c r="X299" s="240"/>
      <c r="Y299" s="240"/>
      <c r="Z299" s="240"/>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BA299" s="132"/>
      <c r="BB299" s="130"/>
      <c r="BC299" s="130"/>
      <c r="BD299" s="130"/>
      <c r="BE299" s="130"/>
      <c r="BF299" s="130"/>
      <c r="BG299" s="130"/>
      <c r="BH299" s="130"/>
      <c r="BI299" s="130"/>
      <c r="BJ299" s="130"/>
      <c r="BK299" s="130"/>
      <c r="BL299" s="130"/>
      <c r="BM299" s="130"/>
      <c r="BN299" s="130"/>
      <c r="BO299" s="130"/>
      <c r="BP299" s="130"/>
      <c r="BQ299" s="130"/>
    </row>
    <row r="300" s="818" customFormat="true" ht="15" customHeight="true" x14ac:dyDescent="0.2">
      <c r="A300" s="1101"/>
      <c r="B300" s="1102"/>
      <c r="C300" s="1103"/>
      <c r="D300" s="1104"/>
      <c r="R300" s="240"/>
      <c r="S300" s="240"/>
      <c r="T300" s="240"/>
      <c r="U300" s="240"/>
      <c r="V300" s="240"/>
      <c r="W300" s="240"/>
      <c r="X300" s="240"/>
      <c r="Y300" s="240"/>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BA300" s="132"/>
      <c r="BB300" s="130"/>
      <c r="BC300" s="130"/>
      <c r="BD300" s="130"/>
      <c r="BE300" s="130"/>
      <c r="BF300" s="130"/>
      <c r="BG300" s="130"/>
      <c r="BH300" s="130"/>
      <c r="BI300" s="130"/>
      <c r="BJ300" s="130"/>
      <c r="BK300" s="130"/>
      <c r="BL300" s="130"/>
      <c r="BM300" s="130"/>
      <c r="BN300" s="130"/>
      <c r="BO300" s="130"/>
      <c r="BP300" s="130"/>
      <c r="BQ300" s="130"/>
    </row>
    <row r="301" s="818" customFormat="true" ht="15" customHeight="true" x14ac:dyDescent="0.2">
      <c r="A301" s="1105"/>
      <c r="B301" s="1106"/>
      <c r="C301" s="1107"/>
      <c r="D301" s="1108"/>
      <c r="R301" s="240"/>
      <c r="S301" s="240"/>
      <c r="T301" s="240"/>
      <c r="U301" s="240"/>
      <c r="V301" s="240"/>
      <c r="W301" s="240"/>
      <c r="X301" s="240"/>
      <c r="Y301" s="240"/>
      <c r="Z301" s="24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BA301" s="132"/>
      <c r="BB301" s="130"/>
      <c r="BC301" s="130"/>
      <c r="BD301" s="130"/>
      <c r="BE301" s="130"/>
      <c r="BF301" s="130"/>
      <c r="BG301" s="130"/>
      <c r="BH301" s="130"/>
      <c r="BI301" s="130"/>
      <c r="BJ301" s="130"/>
      <c r="BK301" s="130"/>
      <c r="BL301" s="130"/>
      <c r="BM301" s="130"/>
      <c r="BN301" s="130"/>
      <c r="BO301" s="130"/>
      <c r="BP301" s="130"/>
      <c r="BQ301" s="130"/>
    </row>
    <row r="302" s="818" customFormat="true" ht="15" customHeight="true" x14ac:dyDescent="0.2">
      <c r="A302" s="1109"/>
      <c r="B302" s="1110"/>
      <c r="C302" s="1111"/>
      <c r="D302" s="1112"/>
      <c r="R302" s="240"/>
      <c r="S302" s="240"/>
      <c r="T302" s="240"/>
      <c r="U302" s="240"/>
      <c r="V302" s="240"/>
      <c r="W302" s="240"/>
      <c r="X302" s="240"/>
      <c r="Y302" s="240"/>
      <c r="Z302" s="240"/>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BA302" s="132"/>
      <c r="BB302" s="130"/>
      <c r="BC302" s="130"/>
      <c r="BD302" s="130"/>
      <c r="BE302" s="130"/>
      <c r="BF302" s="130"/>
      <c r="BG302" s="130"/>
      <c r="BH302" s="130"/>
      <c r="BI302" s="130"/>
      <c r="BJ302" s="130"/>
      <c r="BK302" s="130"/>
      <c r="BL302" s="130"/>
      <c r="BM302" s="130"/>
      <c r="BN302" s="130"/>
      <c r="BO302" s="130"/>
      <c r="BP302" s="130"/>
      <c r="BQ302" s="130"/>
    </row>
    <row r="303" s="818" customFormat="true" ht="15" customHeight="true" x14ac:dyDescent="0.2">
      <c r="A303" s="1113"/>
      <c r="B303" s="1114"/>
      <c r="C303" s="1115"/>
      <c r="D303" s="1116"/>
      <c r="R303" s="240"/>
      <c r="S303" s="240"/>
      <c r="T303" s="240"/>
      <c r="U303" s="240"/>
      <c r="V303" s="240"/>
      <c r="W303" s="240"/>
      <c r="X303" s="240"/>
      <c r="Y303" s="240"/>
      <c r="Z303" s="240"/>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BA303" s="132"/>
      <c r="BB303" s="130"/>
      <c r="BC303" s="130"/>
      <c r="BD303" s="130"/>
      <c r="BE303" s="130"/>
      <c r="BF303" s="130"/>
      <c r="BG303" s="130"/>
      <c r="BH303" s="130"/>
      <c r="BI303" s="130"/>
      <c r="BJ303" s="130"/>
      <c r="BK303" s="130"/>
      <c r="BL303" s="130"/>
      <c r="BM303" s="130"/>
      <c r="BN303" s="130"/>
      <c r="BO303" s="130"/>
      <c r="BP303" s="130"/>
      <c r="BQ303" s="130"/>
    </row>
    <row r="304" s="818" customFormat="true" ht="15" customHeight="true" x14ac:dyDescent="0.2">
      <c r="A304" s="1117"/>
      <c r="B304" s="1118"/>
      <c r="C304" s="1119"/>
      <c r="D304" s="1120"/>
      <c r="R304" s="240"/>
      <c r="S304" s="240"/>
      <c r="T304" s="240"/>
      <c r="U304" s="240"/>
      <c r="V304" s="240"/>
      <c r="W304" s="240"/>
      <c r="X304" s="240"/>
      <c r="Y304" s="240"/>
      <c r="Z304" s="240"/>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BA304" s="132"/>
      <c r="BB304" s="130"/>
      <c r="BC304" s="130"/>
      <c r="BD304" s="130"/>
      <c r="BE304" s="130"/>
      <c r="BF304" s="130"/>
      <c r="BG304" s="130"/>
      <c r="BH304" s="130"/>
      <c r="BI304" s="130"/>
      <c r="BJ304" s="130"/>
      <c r="BK304" s="130"/>
      <c r="BL304" s="130"/>
      <c r="BM304" s="130"/>
      <c r="BN304" s="130"/>
      <c r="BO304" s="130"/>
      <c r="BP304" s="130"/>
      <c r="BQ304" s="130"/>
    </row>
    <row r="305" s="818" customFormat="true" ht="15" customHeight="true" x14ac:dyDescent="0.2">
      <c r="A305" s="1121"/>
      <c r="B305" s="1122"/>
      <c r="C305" s="1123"/>
      <c r="D305" s="1124"/>
      <c r="R305" s="240"/>
      <c r="S305" s="240"/>
      <c r="T305" s="240"/>
      <c r="U305" s="240"/>
      <c r="V305" s="240"/>
      <c r="W305" s="240"/>
      <c r="X305" s="240"/>
      <c r="Y305" s="240"/>
      <c r="Z305" s="240"/>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BA305" s="132"/>
      <c r="BB305" s="130"/>
      <c r="BC305" s="130"/>
      <c r="BD305" s="130"/>
      <c r="BE305" s="130"/>
      <c r="BF305" s="130"/>
      <c r="BG305" s="130"/>
      <c r="BH305" s="130"/>
      <c r="BI305" s="130"/>
      <c r="BJ305" s="130"/>
      <c r="BK305" s="130"/>
      <c r="BL305" s="130"/>
      <c r="BM305" s="130"/>
      <c r="BN305" s="130"/>
      <c r="BO305" s="130"/>
      <c r="BP305" s="130"/>
      <c r="BQ305" s="130"/>
    </row>
    <row r="306" s="818" customFormat="true" ht="15" customHeight="true" x14ac:dyDescent="0.2">
      <c r="B306" s="787"/>
      <c r="R306" s="240"/>
      <c r="S306" s="240"/>
      <c r="T306" s="240"/>
      <c r="U306" s="240"/>
      <c r="V306" s="240"/>
      <c r="W306" s="240"/>
      <c r="X306" s="240"/>
      <c r="Y306" s="240"/>
      <c r="Z306" s="24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BA306" s="132"/>
      <c r="BB306" s="130"/>
      <c r="BC306" s="130"/>
      <c r="BD306" s="130"/>
      <c r="BE306" s="130"/>
      <c r="BF306" s="130"/>
      <c r="BG306" s="130"/>
      <c r="BH306" s="130"/>
      <c r="BI306" s="130"/>
      <c r="BJ306" s="130"/>
      <c r="BK306" s="130"/>
      <c r="BL306" s="130"/>
      <c r="BM306" s="130"/>
      <c r="BN306" s="130"/>
      <c r="BO306" s="130"/>
      <c r="BP306" s="130"/>
      <c r="BQ306" s="130"/>
    </row>
    <row r="307" s="818" customFormat="true" ht="15" customHeight="true" x14ac:dyDescent="0.2">
      <c r="B307" s="787"/>
      <c r="R307" s="240"/>
      <c r="S307" s="240"/>
      <c r="T307" s="240"/>
      <c r="U307" s="240"/>
      <c r="V307" s="240"/>
      <c r="W307" s="240"/>
      <c r="X307" s="240"/>
      <c r="Y307" s="240"/>
      <c r="Z307" s="24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BA307" s="132"/>
      <c r="BB307" s="130"/>
      <c r="BC307" s="130"/>
      <c r="BD307" s="130"/>
      <c r="BE307" s="130"/>
      <c r="BF307" s="130"/>
      <c r="BG307" s="130"/>
      <c r="BH307" s="130"/>
      <c r="BI307" s="130"/>
      <c r="BJ307" s="130"/>
      <c r="BK307" s="130"/>
      <c r="BL307" s="130"/>
      <c r="BM307" s="130"/>
      <c r="BN307" s="130"/>
      <c r="BO307" s="130"/>
      <c r="BP307" s="130"/>
      <c r="BQ307" s="130"/>
    </row>
    <row r="308" s="818" customFormat="true" ht="15" customHeight="true" x14ac:dyDescent="0.2">
      <c r="B308" s="787"/>
      <c r="R308" s="240"/>
      <c r="S308" s="240"/>
      <c r="T308" s="240"/>
      <c r="U308" s="240"/>
      <c r="V308" s="240"/>
      <c r="W308" s="240"/>
      <c r="X308" s="240"/>
      <c r="Y308" s="240"/>
      <c r="Z308" s="24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BA308" s="132"/>
      <c r="BB308" s="130"/>
      <c r="BC308" s="130"/>
      <c r="BD308" s="130"/>
      <c r="BE308" s="130"/>
      <c r="BF308" s="130"/>
      <c r="BG308" s="130"/>
      <c r="BH308" s="130"/>
      <c r="BI308" s="130"/>
      <c r="BJ308" s="130"/>
      <c r="BK308" s="130"/>
      <c r="BL308" s="130"/>
      <c r="BM308" s="130"/>
      <c r="BN308" s="130"/>
      <c r="BO308" s="130"/>
      <c r="BP308" s="130"/>
      <c r="BQ308" s="130"/>
    </row>
    <row r="309" s="818" customFormat="true" ht="15" customHeight="true" x14ac:dyDescent="0.2">
      <c r="B309" s="787"/>
      <c r="R309" s="240"/>
      <c r="S309" s="240"/>
      <c r="T309" s="240"/>
      <c r="U309" s="240"/>
      <c r="V309" s="240"/>
      <c r="W309" s="240"/>
      <c r="X309" s="240"/>
      <c r="Y309" s="240"/>
      <c r="Z309" s="24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BA309" s="132"/>
      <c r="BB309" s="130"/>
      <c r="BC309" s="130"/>
      <c r="BD309" s="130"/>
      <c r="BE309" s="130"/>
      <c r="BF309" s="130"/>
      <c r="BG309" s="130"/>
      <c r="BH309" s="130"/>
      <c r="BI309" s="130"/>
      <c r="BJ309" s="130"/>
      <c r="BK309" s="130"/>
      <c r="BL309" s="130"/>
      <c r="BM309" s="130"/>
      <c r="BN309" s="130"/>
      <c r="BO309" s="130"/>
      <c r="BP309" s="130"/>
      <c r="BQ309" s="130"/>
    </row>
    <row r="310" s="818" customFormat="true" ht="15" customHeight="true" x14ac:dyDescent="0.2">
      <c r="B310" s="787"/>
      <c r="R310" s="240"/>
      <c r="S310" s="240"/>
      <c r="T310" s="240"/>
      <c r="U310" s="240"/>
      <c r="V310" s="240"/>
      <c r="W310" s="240"/>
      <c r="X310" s="240"/>
      <c r="Y310" s="240"/>
      <c r="Z310" s="24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BA310" s="132"/>
      <c r="BB310" s="130"/>
      <c r="BC310" s="130"/>
      <c r="BD310" s="130"/>
      <c r="BE310" s="130"/>
      <c r="BF310" s="130"/>
      <c r="BG310" s="130"/>
      <c r="BH310" s="130"/>
      <c r="BI310" s="130"/>
      <c r="BJ310" s="130"/>
      <c r="BK310" s="130"/>
      <c r="BL310" s="130"/>
      <c r="BM310" s="130"/>
      <c r="BN310" s="130"/>
      <c r="BO310" s="130"/>
      <c r="BP310" s="130"/>
      <c r="BQ310" s="130"/>
    </row>
    <row r="311" s="818" customFormat="true" ht="15" customHeight="true" x14ac:dyDescent="0.2">
      <c r="B311" s="787"/>
      <c r="R311" s="240"/>
      <c r="S311" s="240"/>
      <c r="T311" s="240"/>
      <c r="U311" s="240"/>
      <c r="V311" s="240"/>
      <c r="W311" s="240"/>
      <c r="X311" s="240"/>
      <c r="Y311" s="240"/>
      <c r="Z311" s="24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BA311" s="132"/>
      <c r="BB311" s="130"/>
      <c r="BC311" s="130"/>
      <c r="BD311" s="130"/>
      <c r="BE311" s="130"/>
      <c r="BF311" s="130"/>
      <c r="BG311" s="130"/>
      <c r="BH311" s="130"/>
      <c r="BI311" s="130"/>
      <c r="BJ311" s="130"/>
      <c r="BK311" s="130"/>
      <c r="BL311" s="130"/>
      <c r="BM311" s="130"/>
      <c r="BN311" s="130"/>
      <c r="BO311" s="130"/>
      <c r="BP311" s="130"/>
      <c r="BQ311" s="130"/>
    </row>
    <row r="312" s="818" customFormat="true" ht="15" customHeight="true" x14ac:dyDescent="0.2">
      <c r="B312" s="787"/>
      <c r="R312" s="240"/>
      <c r="S312" s="240"/>
      <c r="T312" s="240"/>
      <c r="U312" s="240"/>
      <c r="V312" s="240"/>
      <c r="W312" s="240"/>
      <c r="X312" s="240"/>
      <c r="Y312" s="240"/>
      <c r="Z312" s="24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BA312" s="132"/>
      <c r="BB312" s="130"/>
      <c r="BC312" s="130"/>
      <c r="BD312" s="130"/>
      <c r="BE312" s="130"/>
      <c r="BF312" s="130"/>
      <c r="BG312" s="130"/>
      <c r="BH312" s="130"/>
      <c r="BI312" s="130"/>
      <c r="BJ312" s="130"/>
      <c r="BK312" s="130"/>
      <c r="BL312" s="130"/>
      <c r="BM312" s="130"/>
      <c r="BN312" s="130"/>
      <c r="BO312" s="130"/>
      <c r="BP312" s="130"/>
      <c r="BQ312" s="130"/>
    </row>
    <row r="313" s="818" customFormat="true" ht="15" customHeight="true" x14ac:dyDescent="0.2">
      <c r="B313" s="787"/>
      <c r="R313" s="240"/>
      <c r="S313" s="240"/>
      <c r="T313" s="240"/>
      <c r="U313" s="240"/>
      <c r="V313" s="240"/>
      <c r="W313" s="240"/>
      <c r="X313" s="240"/>
      <c r="Y313" s="240"/>
      <c r="Z313" s="24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BA313" s="132"/>
      <c r="BB313" s="130"/>
      <c r="BC313" s="130"/>
      <c r="BD313" s="130"/>
      <c r="BE313" s="130"/>
      <c r="BF313" s="130"/>
      <c r="BG313" s="130"/>
      <c r="BH313" s="130"/>
      <c r="BI313" s="130"/>
      <c r="BJ313" s="130"/>
      <c r="BK313" s="130"/>
      <c r="BL313" s="130"/>
      <c r="BM313" s="130"/>
      <c r="BN313" s="130"/>
      <c r="BO313" s="130"/>
      <c r="BP313" s="130"/>
      <c r="BQ313" s="130"/>
    </row>
    <row r="314" s="818" customFormat="true" ht="15" customHeight="true" x14ac:dyDescent="0.2">
      <c r="B314" s="787"/>
      <c r="R314" s="240"/>
      <c r="S314" s="240"/>
      <c r="T314" s="240"/>
      <c r="U314" s="240"/>
      <c r="V314" s="240"/>
      <c r="W314" s="240"/>
      <c r="X314" s="240"/>
      <c r="Y314" s="240"/>
      <c r="Z314" s="24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BA314" s="132"/>
      <c r="BB314" s="130"/>
      <c r="BC314" s="130"/>
      <c r="BD314" s="130"/>
      <c r="BE314" s="130"/>
      <c r="BF314" s="130"/>
      <c r="BG314" s="130"/>
      <c r="BH314" s="130"/>
      <c r="BI314" s="130"/>
      <c r="BJ314" s="130"/>
      <c r="BK314" s="130"/>
      <c r="BL314" s="130"/>
      <c r="BM314" s="130"/>
      <c r="BN314" s="130"/>
      <c r="BO314" s="130"/>
      <c r="BP314" s="130"/>
      <c r="BQ314" s="130"/>
    </row>
    <row r="315" s="818" customFormat="true" ht="15" customHeight="true" x14ac:dyDescent="0.2">
      <c r="B315" s="787"/>
      <c r="R315" s="240"/>
      <c r="S315" s="240"/>
      <c r="T315" s="240"/>
      <c r="U315" s="240"/>
      <c r="V315" s="240"/>
      <c r="W315" s="240"/>
      <c r="X315" s="240"/>
      <c r="Y315" s="240"/>
      <c r="Z315" s="24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BA315" s="132"/>
      <c r="BB315" s="130"/>
      <c r="BC315" s="130"/>
      <c r="BD315" s="130"/>
      <c r="BE315" s="130"/>
      <c r="BF315" s="130"/>
      <c r="BG315" s="130"/>
      <c r="BH315" s="130"/>
      <c r="BI315" s="130"/>
      <c r="BJ315" s="130"/>
      <c r="BK315" s="130"/>
      <c r="BL315" s="130"/>
      <c r="BM315" s="130"/>
      <c r="BN315" s="130"/>
      <c r="BO315" s="130"/>
      <c r="BP315" s="130"/>
      <c r="BQ315" s="130"/>
    </row>
    <row r="316" s="818" customFormat="true" ht="15" customHeight="true" x14ac:dyDescent="0.2">
      <c r="B316" s="787"/>
      <c r="R316" s="240"/>
      <c r="S316" s="240"/>
      <c r="T316" s="240"/>
      <c r="U316" s="240"/>
      <c r="V316" s="240"/>
      <c r="W316" s="240"/>
      <c r="X316" s="240"/>
      <c r="Y316" s="240"/>
      <c r="Z316" s="24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BA316" s="132"/>
      <c r="BB316" s="130"/>
      <c r="BC316" s="130"/>
      <c r="BD316" s="130"/>
      <c r="BE316" s="130"/>
      <c r="BF316" s="130"/>
      <c r="BG316" s="130"/>
      <c r="BH316" s="130"/>
      <c r="BI316" s="130"/>
      <c r="BJ316" s="130"/>
      <c r="BK316" s="130"/>
      <c r="BL316" s="130"/>
      <c r="BM316" s="130"/>
      <c r="BN316" s="130"/>
      <c r="BO316" s="130"/>
      <c r="BP316" s="130"/>
      <c r="BQ316" s="130"/>
    </row>
    <row r="317" s="818" customFormat="true" ht="15" customHeight="true" x14ac:dyDescent="0.2">
      <c r="B317" s="787"/>
      <c r="R317" s="240"/>
      <c r="S317" s="240"/>
      <c r="T317" s="240"/>
      <c r="U317" s="240"/>
      <c r="V317" s="240"/>
      <c r="W317" s="240"/>
      <c r="X317" s="240"/>
      <c r="Y317" s="240"/>
      <c r="Z317" s="24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BA317" s="132"/>
      <c r="BB317" s="130"/>
      <c r="BC317" s="130"/>
      <c r="BD317" s="130"/>
      <c r="BE317" s="130"/>
      <c r="BF317" s="130"/>
      <c r="BG317" s="130"/>
      <c r="BH317" s="130"/>
      <c r="BI317" s="130"/>
      <c r="BJ317" s="130"/>
      <c r="BK317" s="130"/>
      <c r="BL317" s="130"/>
      <c r="BM317" s="130"/>
      <c r="BN317" s="130"/>
      <c r="BO317" s="130"/>
      <c r="BP317" s="130"/>
      <c r="BQ317" s="130"/>
    </row>
    <row r="318" s="818" customFormat="true" ht="15" customHeight="true" x14ac:dyDescent="0.2">
      <c r="B318" s="787"/>
      <c r="R318" s="240"/>
      <c r="S318" s="240"/>
      <c r="T318" s="240"/>
      <c r="U318" s="240"/>
      <c r="V318" s="240"/>
      <c r="W318" s="240"/>
      <c r="X318" s="240"/>
      <c r="Y318" s="240"/>
      <c r="Z318" s="24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BA318" s="132"/>
      <c r="BB318" s="130"/>
      <c r="BC318" s="130"/>
      <c r="BD318" s="130"/>
      <c r="BE318" s="130"/>
      <c r="BF318" s="130"/>
      <c r="BG318" s="130"/>
      <c r="BH318" s="130"/>
      <c r="BI318" s="130"/>
      <c r="BJ318" s="130"/>
      <c r="BK318" s="130"/>
      <c r="BL318" s="130"/>
      <c r="BM318" s="130"/>
      <c r="BN318" s="130"/>
      <c r="BO318" s="130"/>
      <c r="BP318" s="130"/>
      <c r="BQ318" s="130"/>
    </row>
    <row r="319" s="818" customFormat="true" ht="15" customHeight="true" x14ac:dyDescent="0.2">
      <c r="B319" s="787"/>
      <c r="R319" s="240"/>
      <c r="S319" s="240"/>
      <c r="T319" s="240"/>
      <c r="U319" s="240"/>
      <c r="V319" s="240"/>
      <c r="W319" s="240"/>
      <c r="X319" s="240"/>
      <c r="Y319" s="240"/>
      <c r="Z319" s="24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BA319" s="132"/>
      <c r="BB319" s="130"/>
      <c r="BC319" s="130"/>
      <c r="BD319" s="130"/>
      <c r="BE319" s="130"/>
      <c r="BF319" s="130"/>
      <c r="BG319" s="130"/>
      <c r="BH319" s="130"/>
      <c r="BI319" s="130"/>
      <c r="BJ319" s="130"/>
      <c r="BK319" s="130"/>
      <c r="BL319" s="130"/>
      <c r="BM319" s="130"/>
      <c r="BN319" s="130"/>
      <c r="BO319" s="130"/>
      <c r="BP319" s="130"/>
      <c r="BQ319" s="130"/>
    </row>
    <row r="320" s="818" customFormat="true" ht="15" customHeight="true" x14ac:dyDescent="0.2">
      <c r="B320" s="787"/>
      <c r="R320" s="240"/>
      <c r="S320" s="240"/>
      <c r="T320" s="240"/>
      <c r="U320" s="240"/>
      <c r="V320" s="240"/>
      <c r="W320" s="240"/>
      <c r="X320" s="240"/>
      <c r="Y320" s="240"/>
      <c r="Z320" s="24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BA320" s="132"/>
      <c r="BB320" s="130"/>
      <c r="BC320" s="130"/>
      <c r="BD320" s="130"/>
      <c r="BE320" s="130"/>
      <c r="BF320" s="130"/>
      <c r="BG320" s="130"/>
      <c r="BH320" s="130"/>
      <c r="BI320" s="130"/>
      <c r="BJ320" s="130"/>
      <c r="BK320" s="130"/>
      <c r="BL320" s="130"/>
      <c r="BM320" s="130"/>
      <c r="BN320" s="130"/>
      <c r="BO320" s="130"/>
      <c r="BP320" s="130"/>
      <c r="BQ320" s="130"/>
    </row>
    <row r="321" s="818" customFormat="true" ht="15" customHeight="true" x14ac:dyDescent="0.2">
      <c r="B321" s="787"/>
      <c r="R321" s="240"/>
      <c r="S321" s="240"/>
      <c r="T321" s="240"/>
      <c r="U321" s="240"/>
      <c r="V321" s="240"/>
      <c r="W321" s="240"/>
      <c r="X321" s="240"/>
      <c r="Y321" s="240"/>
      <c r="Z321" s="24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BA321" s="132"/>
      <c r="BB321" s="130"/>
      <c r="BC321" s="130"/>
      <c r="BD321" s="130"/>
      <c r="BE321" s="130"/>
      <c r="BF321" s="130"/>
      <c r="BG321" s="130"/>
      <c r="BH321" s="130"/>
      <c r="BI321" s="130"/>
      <c r="BJ321" s="130"/>
      <c r="BK321" s="130"/>
      <c r="BL321" s="130"/>
      <c r="BM321" s="130"/>
      <c r="BN321" s="130"/>
      <c r="BO321" s="130"/>
      <c r="BP321" s="130"/>
      <c r="BQ321" s="130"/>
    </row>
    <row r="322" s="818" customFormat="true" ht="15" customHeight="true" x14ac:dyDescent="0.2">
      <c r="B322" s="787"/>
      <c r="R322" s="240"/>
      <c r="S322" s="240"/>
      <c r="T322" s="240"/>
      <c r="U322" s="240"/>
      <c r="V322" s="240"/>
      <c r="W322" s="240"/>
      <c r="X322" s="240"/>
      <c r="Y322" s="240"/>
      <c r="Z322" s="24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BA322" s="132"/>
      <c r="BB322" s="130"/>
      <c r="BC322" s="130"/>
      <c r="BD322" s="130"/>
      <c r="BE322" s="130"/>
      <c r="BF322" s="130"/>
      <c r="BG322" s="130"/>
      <c r="BH322" s="130"/>
      <c r="BI322" s="130"/>
      <c r="BJ322" s="130"/>
      <c r="BK322" s="130"/>
      <c r="BL322" s="130"/>
      <c r="BM322" s="130"/>
      <c r="BN322" s="130"/>
      <c r="BO322" s="130"/>
      <c r="BP322" s="130"/>
      <c r="BQ322" s="130"/>
    </row>
    <row r="323" s="818" customFormat="true" ht="15" customHeight="true" x14ac:dyDescent="0.2">
      <c r="B323" s="787"/>
      <c r="R323" s="240"/>
      <c r="S323" s="240"/>
      <c r="T323" s="240"/>
      <c r="U323" s="240"/>
      <c r="V323" s="240"/>
      <c r="W323" s="240"/>
      <c r="X323" s="240"/>
      <c r="Y323" s="240"/>
      <c r="Z323" s="24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BA323" s="132"/>
      <c r="BB323" s="130"/>
      <c r="BC323" s="130"/>
      <c r="BD323" s="130"/>
      <c r="BE323" s="130"/>
      <c r="BF323" s="130"/>
      <c r="BG323" s="130"/>
      <c r="BH323" s="130"/>
      <c r="BI323" s="130"/>
      <c r="BJ323" s="130"/>
      <c r="BK323" s="130"/>
      <c r="BL323" s="130"/>
      <c r="BM323" s="130"/>
      <c r="BN323" s="130"/>
      <c r="BO323" s="130"/>
      <c r="BP323" s="130"/>
      <c r="BQ323" s="130"/>
    </row>
    <row r="324" s="818" customFormat="true" ht="15" customHeight="true" x14ac:dyDescent="0.2">
      <c r="B324" s="787"/>
      <c r="R324" s="240"/>
      <c r="S324" s="240"/>
      <c r="T324" s="240"/>
      <c r="U324" s="240"/>
      <c r="V324" s="240"/>
      <c r="W324" s="240"/>
      <c r="X324" s="240"/>
      <c r="Y324" s="240"/>
      <c r="Z324" s="24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BA324" s="132"/>
      <c r="BB324" s="130"/>
      <c r="BC324" s="130"/>
      <c r="BD324" s="130"/>
      <c r="BE324" s="130"/>
      <c r="BF324" s="130"/>
      <c r="BG324" s="130"/>
      <c r="BH324" s="130"/>
      <c r="BI324" s="130"/>
      <c r="BJ324" s="130"/>
      <c r="BK324" s="130"/>
      <c r="BL324" s="130"/>
      <c r="BM324" s="130"/>
      <c r="BN324" s="130"/>
      <c r="BO324" s="130"/>
      <c r="BP324" s="130"/>
      <c r="BQ324" s="130"/>
    </row>
    <row r="325" s="818" customFormat="true" ht="15" customHeight="true" x14ac:dyDescent="0.2">
      <c r="B325" s="787"/>
      <c r="R325" s="240"/>
      <c r="S325" s="240"/>
      <c r="T325" s="240"/>
      <c r="U325" s="240"/>
      <c r="V325" s="240"/>
      <c r="W325" s="240"/>
      <c r="X325" s="240"/>
      <c r="Y325" s="240"/>
      <c r="Z325" s="24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BA325" s="132"/>
      <c r="BB325" s="130"/>
      <c r="BC325" s="130"/>
      <c r="BD325" s="130"/>
      <c r="BE325" s="130"/>
      <c r="BF325" s="130"/>
      <c r="BG325" s="130"/>
      <c r="BH325" s="130"/>
      <c r="BI325" s="130"/>
      <c r="BJ325" s="130"/>
      <c r="BK325" s="130"/>
      <c r="BL325" s="130"/>
      <c r="BM325" s="130"/>
      <c r="BN325" s="130"/>
      <c r="BO325" s="130"/>
      <c r="BP325" s="130"/>
      <c r="BQ325" s="130"/>
    </row>
    <row r="326" s="818" customFormat="true" ht="15" customHeight="true" x14ac:dyDescent="0.2">
      <c r="B326" s="787"/>
      <c r="R326" s="240"/>
      <c r="S326" s="240"/>
      <c r="T326" s="240"/>
      <c r="U326" s="240"/>
      <c r="V326" s="240"/>
      <c r="W326" s="240"/>
      <c r="X326" s="240"/>
      <c r="Y326" s="240"/>
      <c r="Z326" s="24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BA326" s="132"/>
      <c r="BB326" s="130"/>
      <c r="BC326" s="130"/>
      <c r="BD326" s="130"/>
      <c r="BE326" s="130"/>
      <c r="BF326" s="130"/>
      <c r="BG326" s="130"/>
      <c r="BH326" s="130"/>
      <c r="BI326" s="130"/>
      <c r="BJ326" s="130"/>
      <c r="BK326" s="130"/>
      <c r="BL326" s="130"/>
      <c r="BM326" s="130"/>
      <c r="BN326" s="130"/>
      <c r="BO326" s="130"/>
      <c r="BP326" s="130"/>
      <c r="BQ326" s="130"/>
    </row>
    <row r="327" s="818" customFormat="true" ht="15" customHeight="true" x14ac:dyDescent="0.2">
      <c r="B327" s="787"/>
      <c r="R327" s="240"/>
      <c r="S327" s="240"/>
      <c r="T327" s="240"/>
      <c r="U327" s="240"/>
      <c r="V327" s="240"/>
      <c r="W327" s="240"/>
      <c r="X327" s="240"/>
      <c r="Y327" s="240"/>
      <c r="Z327" s="24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BA327" s="132"/>
      <c r="BB327" s="130"/>
      <c r="BC327" s="130"/>
      <c r="BD327" s="130"/>
      <c r="BE327" s="130"/>
      <c r="BF327" s="130"/>
      <c r="BG327" s="130"/>
      <c r="BH327" s="130"/>
      <c r="BI327" s="130"/>
      <c r="BJ327" s="130"/>
      <c r="BK327" s="130"/>
      <c r="BL327" s="130"/>
      <c r="BM327" s="130"/>
      <c r="BN327" s="130"/>
      <c r="BO327" s="130"/>
      <c r="BP327" s="130"/>
      <c r="BQ327" s="130"/>
    </row>
    <row r="328" s="818" customFormat="true" ht="15" customHeight="true" x14ac:dyDescent="0.2">
      <c r="B328" s="787"/>
      <c r="R328" s="240"/>
      <c r="S328" s="240"/>
      <c r="T328" s="240"/>
      <c r="U328" s="240"/>
      <c r="V328" s="240"/>
      <c r="W328" s="240"/>
      <c r="X328" s="240"/>
      <c r="Y328" s="240"/>
      <c r="Z328" s="24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BA328" s="132"/>
      <c r="BB328" s="130"/>
      <c r="BC328" s="130"/>
      <c r="BD328" s="130"/>
      <c r="BE328" s="130"/>
      <c r="BF328" s="130"/>
      <c r="BG328" s="130"/>
      <c r="BH328" s="130"/>
      <c r="BI328" s="130"/>
      <c r="BJ328" s="130"/>
      <c r="BK328" s="130"/>
      <c r="BL328" s="130"/>
      <c r="BM328" s="130"/>
      <c r="BN328" s="130"/>
      <c r="BO328" s="130"/>
      <c r="BP328" s="130"/>
      <c r="BQ328" s="130"/>
    </row>
    <row r="329" s="818" customFormat="true" ht="250.15" customHeight="true" x14ac:dyDescent="0.2">
      <c r="B329" s="787"/>
      <c r="R329" s="240"/>
      <c r="S329" s="240"/>
      <c r="T329" s="240"/>
      <c r="U329" s="240"/>
      <c r="V329" s="240"/>
      <c r="W329" s="240"/>
      <c r="X329" s="240"/>
      <c r="Y329" s="240"/>
      <c r="Z329" s="24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BA329" s="132"/>
      <c r="BB329" s="130"/>
      <c r="BC329" s="130"/>
      <c r="BD329" s="130"/>
      <c r="BE329" s="130"/>
      <c r="BF329" s="130"/>
      <c r="BG329" s="130"/>
      <c r="BH329" s="130"/>
      <c r="BI329" s="130"/>
      <c r="BJ329" s="130"/>
      <c r="BK329" s="130"/>
      <c r="BL329" s="130"/>
      <c r="BM329" s="130"/>
      <c r="BN329" s="130"/>
      <c r="BO329" s="130"/>
      <c r="BP329" s="130"/>
      <c r="BQ329" s="130"/>
    </row>
    <row r="330" s="242" customFormat="true" ht="19.15" customHeight="true" x14ac:dyDescent="0.2">
      <c r="B330" s="763"/>
      <c r="R330" s="235"/>
      <c r="S330" s="235"/>
      <c r="T330" s="235"/>
      <c r="U330" s="235"/>
      <c r="V330" s="235"/>
      <c r="W330" s="235"/>
      <c r="X330" s="235"/>
      <c r="Y330" s="235"/>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BA330" s="135"/>
      <c r="BB330" s="135"/>
      <c r="BC330" s="841"/>
      <c r="BD330" s="841"/>
      <c r="BE330" s="841"/>
      <c r="BF330" s="841"/>
      <c r="BG330" s="841"/>
      <c r="BH330" s="841"/>
      <c r="BI330" s="841"/>
      <c r="BJ330" s="841"/>
      <c r="BK330" s="841"/>
      <c r="BL330" s="841"/>
      <c r="BM330" s="841"/>
      <c r="BN330" s="841"/>
      <c r="BO330" s="841"/>
      <c r="BP330" s="841"/>
      <c r="BQ330" s="841"/>
    </row>
    <row r="331" s="242" customFormat="true" ht="15" customHeight="true" x14ac:dyDescent="0.2">
      <c r="B331" s="763"/>
      <c r="R331" s="235"/>
      <c r="S331" s="235"/>
      <c r="T331" s="235"/>
      <c r="U331" s="235"/>
      <c r="V331" s="235"/>
      <c r="W331" s="235"/>
      <c r="X331" s="235"/>
      <c r="Y331" s="235"/>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BA331" s="135"/>
      <c r="BB331" s="135"/>
      <c r="BC331" s="841"/>
      <c r="BD331" s="841"/>
      <c r="BE331" s="841"/>
      <c r="BF331" s="841"/>
      <c r="BG331" s="841"/>
      <c r="BH331" s="841"/>
      <c r="BI331" s="841"/>
      <c r="BJ331" s="841"/>
      <c r="BK331" s="841"/>
      <c r="BL331" s="841"/>
      <c r="BM331" s="841"/>
      <c r="BN331" s="841"/>
      <c r="BO331" s="841"/>
      <c r="BP331" s="841"/>
      <c r="BQ331" s="841"/>
    </row>
    <row r="332" s="242" customFormat="true" ht="15" customHeight="true" x14ac:dyDescent="0.2">
      <c r="B332" s="763"/>
      <c r="R332" s="235"/>
      <c r="S332" s="235"/>
      <c r="T332" s="235"/>
      <c r="U332" s="235"/>
      <c r="V332" s="235"/>
      <c r="W332" s="235"/>
      <c r="X332" s="235"/>
      <c r="Y332" s="235"/>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BA332" s="135"/>
      <c r="BB332" s="135"/>
      <c r="BC332" s="841"/>
      <c r="BD332" s="841"/>
      <c r="BE332" s="841"/>
      <c r="BF332" s="841"/>
      <c r="BG332" s="841"/>
      <c r="BH332" s="841"/>
      <c r="BI332" s="841"/>
      <c r="BJ332" s="841"/>
      <c r="BK332" s="841"/>
      <c r="BL332" s="841"/>
      <c r="BM332" s="841"/>
      <c r="BN332" s="841"/>
      <c r="BO332" s="841"/>
      <c r="BP332" s="841"/>
      <c r="BQ332" s="841"/>
    </row>
    <row r="333" s="242" customFormat="true" ht="15" customHeight="true" x14ac:dyDescent="0.2">
      <c r="B333" s="763"/>
      <c r="R333" s="235"/>
      <c r="S333" s="235"/>
      <c r="T333" s="235"/>
      <c r="U333" s="235"/>
      <c r="V333" s="235"/>
      <c r="W333" s="235"/>
      <c r="X333" s="235"/>
      <c r="Y333" s="235"/>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BA333" s="135"/>
      <c r="BB333" s="135"/>
      <c r="BC333" s="841"/>
      <c r="BD333" s="841"/>
      <c r="BE333" s="841"/>
      <c r="BF333" s="841"/>
      <c r="BG333" s="841"/>
      <c r="BH333" s="841"/>
      <c r="BI333" s="841"/>
      <c r="BJ333" s="841"/>
      <c r="BK333" s="841"/>
      <c r="BL333" s="841"/>
      <c r="BM333" s="841"/>
      <c r="BN333" s="841"/>
      <c r="BO333" s="841"/>
      <c r="BP333" s="841"/>
      <c r="BQ333" s="841"/>
    </row>
    <row r="334" s="242" customFormat="true" ht="15" customHeight="true" x14ac:dyDescent="0.2">
      <c r="B334" s="763"/>
      <c r="R334" s="235"/>
      <c r="S334" s="235"/>
      <c r="T334" s="235"/>
      <c r="U334" s="235"/>
      <c r="V334" s="235"/>
      <c r="W334" s="235"/>
      <c r="X334" s="235"/>
      <c r="Y334" s="235"/>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BA334" s="135"/>
      <c r="BB334" s="135"/>
      <c r="BC334" s="841"/>
      <c r="BD334" s="841"/>
      <c r="BE334" s="841"/>
      <c r="BF334" s="841"/>
      <c r="BG334" s="841"/>
      <c r="BH334" s="841"/>
      <c r="BI334" s="841"/>
      <c r="BJ334" s="841"/>
      <c r="BK334" s="841"/>
      <c r="BL334" s="841"/>
      <c r="BM334" s="841"/>
      <c r="BN334" s="841"/>
      <c r="BO334" s="841"/>
      <c r="BP334" s="841"/>
      <c r="BQ334" s="841"/>
    </row>
    <row r="335" s="242" customFormat="true" ht="15" customHeight="true" x14ac:dyDescent="0.2">
      <c r="B335" s="763"/>
      <c r="R335" s="235"/>
      <c r="S335" s="235"/>
      <c r="T335" s="235"/>
      <c r="U335" s="235"/>
      <c r="V335" s="235"/>
      <c r="W335" s="235"/>
      <c r="X335" s="235"/>
      <c r="Y335" s="235"/>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BA335" s="135"/>
      <c r="BB335" s="135"/>
      <c r="BC335" s="841"/>
      <c r="BD335" s="841"/>
      <c r="BE335" s="841"/>
      <c r="BF335" s="841"/>
      <c r="BG335" s="841"/>
      <c r="BH335" s="841"/>
      <c r="BI335" s="841"/>
      <c r="BJ335" s="841"/>
      <c r="BK335" s="841"/>
      <c r="BL335" s="841"/>
      <c r="BM335" s="841"/>
      <c r="BN335" s="841"/>
      <c r="BO335" s="841"/>
      <c r="BP335" s="841"/>
      <c r="BQ335" s="841"/>
    </row>
    <row r="336" s="242" customFormat="true" ht="15" customHeight="true" x14ac:dyDescent="0.2">
      <c r="B336" s="763"/>
      <c r="R336" s="235"/>
      <c r="S336" s="235"/>
      <c r="T336" s="235"/>
      <c r="U336" s="235"/>
      <c r="V336" s="235"/>
      <c r="W336" s="235"/>
      <c r="X336" s="235"/>
      <c r="Y336" s="235"/>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BA336" s="135"/>
      <c r="BB336" s="135"/>
      <c r="BC336" s="841"/>
      <c r="BD336" s="841"/>
      <c r="BE336" s="841"/>
      <c r="BF336" s="841"/>
      <c r="BG336" s="841"/>
      <c r="BH336" s="841"/>
      <c r="BI336" s="841"/>
      <c r="BJ336" s="841"/>
      <c r="BK336" s="841"/>
      <c r="BL336" s="841"/>
      <c r="BM336" s="841"/>
      <c r="BN336" s="841"/>
      <c r="BO336" s="841"/>
      <c r="BP336" s="841"/>
      <c r="BQ336" s="841"/>
    </row>
    <row r="337" s="242" customFormat="true" ht="18" customHeight="true" x14ac:dyDescent="0.2">
      <c r="B337" s="763"/>
      <c r="R337" s="235"/>
      <c r="S337" s="235"/>
      <c r="T337" s="235"/>
      <c r="U337" s="235"/>
      <c r="V337" s="235"/>
      <c r="W337" s="235"/>
      <c r="X337" s="235"/>
      <c r="Y337" s="235"/>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BA337" s="135"/>
      <c r="BB337" s="135"/>
      <c r="BC337" s="841"/>
      <c r="BD337" s="841"/>
      <c r="BE337" s="841"/>
      <c r="BF337" s="841"/>
      <c r="BG337" s="841"/>
      <c r="BH337" s="841"/>
      <c r="BI337" s="841"/>
      <c r="BJ337" s="841"/>
      <c r="BK337" s="841"/>
      <c r="BL337" s="841"/>
      <c r="BM337" s="841"/>
      <c r="BN337" s="841"/>
      <c r="BO337" s="841"/>
      <c r="BP337" s="841"/>
      <c r="BQ337" s="841"/>
    </row>
    <row r="338" s="242" customFormat="true" ht="18" customHeight="true" x14ac:dyDescent="0.2">
      <c r="B338" s="763"/>
      <c r="R338" s="235"/>
      <c r="S338" s="235"/>
      <c r="T338" s="235"/>
      <c r="U338" s="235"/>
      <c r="V338" s="235"/>
      <c r="W338" s="235"/>
      <c r="X338" s="235"/>
      <c r="Y338" s="235"/>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BA338" s="135"/>
      <c r="BB338" s="135"/>
      <c r="BC338" s="841"/>
      <c r="BD338" s="841"/>
      <c r="BE338" s="841"/>
      <c r="BF338" s="841"/>
      <c r="BG338" s="841"/>
      <c r="BH338" s="841"/>
      <c r="BI338" s="841"/>
      <c r="BJ338" s="841"/>
      <c r="BK338" s="841"/>
      <c r="BL338" s="841"/>
      <c r="BM338" s="841"/>
      <c r="BN338" s="841"/>
      <c r="BO338" s="841"/>
      <c r="BP338" s="841"/>
      <c r="BQ338" s="841"/>
    </row>
    <row r="339" s="818" customFormat="true" ht="15" customHeight="true" x14ac:dyDescent="0.2">
      <c r="B339" s="787"/>
      <c r="R339" s="240"/>
      <c r="S339" s="240"/>
      <c r="T339" s="240"/>
      <c r="U339" s="240"/>
      <c r="V339" s="240"/>
      <c r="W339" s="240"/>
      <c r="X339" s="240"/>
      <c r="Y339" s="240"/>
      <c r="Z339" s="24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BA339" s="241" t="s">
        <v>131</v>
      </c>
      <c r="BB339" s="117" t="s">
        <v>130</v>
      </c>
      <c r="BC339" s="3138" t="s">
        <v>115</v>
      </c>
      <c r="BD339" s="3139"/>
      <c r="BE339" s="3139"/>
      <c r="BF339" s="3139"/>
      <c r="BG339" s="3140"/>
      <c r="BH339" s="3141" t="s">
        <v>38</v>
      </c>
      <c r="BI339" s="3139"/>
      <c r="BJ339" s="3139"/>
      <c r="BK339" s="3139"/>
      <c r="BL339" s="3140"/>
      <c r="BM339" s="3141" t="s">
        <v>37</v>
      </c>
      <c r="BN339" s="3139"/>
      <c r="BO339" s="3139"/>
      <c r="BP339" s="3139"/>
      <c r="BQ339" s="3142"/>
    </row>
    <row r="340" s="818" customFormat="true" ht="12.75" x14ac:dyDescent="0.2">
      <c r="B340" s="787"/>
      <c r="R340" s="240"/>
      <c r="S340" s="240"/>
      <c r="T340" s="240"/>
      <c r="U340" s="240"/>
      <c r="V340" s="240"/>
      <c r="W340" s="240"/>
      <c r="X340" s="240"/>
      <c r="Y340" s="240"/>
      <c r="Z340" s="24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row>
    <row r="341" s="818" customFormat="true" ht="15" customHeight="true" x14ac:dyDescent="0.2">
      <c r="B341" s="787"/>
      <c r="R341" s="240"/>
      <c r="S341" s="240"/>
      <c r="T341" s="240"/>
      <c r="U341" s="240"/>
      <c r="V341" s="240"/>
      <c r="W341" s="240"/>
      <c r="X341" s="240"/>
      <c r="Y341" s="240"/>
      <c r="Z341" s="24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BA341" s="3143" t="s">
        <v>154</v>
      </c>
      <c r="BB341" s="176" t="s">
        <v>49</v>
      </c>
      <c r="BC341" s="1495" t="s">
        <v>35</v>
      </c>
      <c r="BD341" s="1515" t="s">
        <v>35</v>
      </c>
      <c r="BE341" s="1515" t="s">
        <v>35</v>
      </c>
      <c r="BF341" s="1515" t="s">
        <v>35</v>
      </c>
      <c r="BG341" s="1535" t="s">
        <v>35</v>
      </c>
      <c r="BH341" s="1554" t="s">
        <v>35</v>
      </c>
      <c r="BI341" s="1515" t="s">
        <v>35</v>
      </c>
      <c r="BJ341" s="1515" t="s">
        <v>35</v>
      </c>
      <c r="BK341" s="1515" t="s">
        <v>35</v>
      </c>
      <c r="BL341" s="1535" t="s">
        <v>35</v>
      </c>
      <c r="BM341" s="1554" t="s">
        <v>35</v>
      </c>
      <c r="BN341" s="1515" t="s">
        <v>35</v>
      </c>
      <c r="BO341" s="1515" t="s">
        <v>35</v>
      </c>
      <c r="BP341" s="1515" t="s">
        <v>35</v>
      </c>
      <c r="BQ341" s="1535" t="s">
        <v>35</v>
      </c>
    </row>
    <row r="342" s="818" customFormat="true" ht="15" customHeight="true" x14ac:dyDescent="0.2">
      <c r="B342" s="787"/>
      <c r="R342" s="240"/>
      <c r="S342" s="240"/>
      <c r="T342" s="240"/>
      <c r="U342" s="240"/>
      <c r="V342" s="240"/>
      <c r="W342" s="240"/>
      <c r="X342" s="240"/>
      <c r="Y342" s="240"/>
      <c r="Z342" s="24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BA342" s="3144"/>
      <c r="BB342" s="177" t="s">
        <v>48</v>
      </c>
      <c r="BC342" s="1496" t="s">
        <v>35</v>
      </c>
      <c r="BD342" s="1516" t="s">
        <v>35</v>
      </c>
      <c r="BE342" s="1516" t="s">
        <v>35</v>
      </c>
      <c r="BF342" s="1516" t="s">
        <v>35</v>
      </c>
      <c r="BG342" s="1536" t="s">
        <v>35</v>
      </c>
      <c r="BH342" s="1555" t="s">
        <v>35</v>
      </c>
      <c r="BI342" s="1516" t="s">
        <v>35</v>
      </c>
      <c r="BJ342" s="1516" t="s">
        <v>35</v>
      </c>
      <c r="BK342" s="1516" t="s">
        <v>35</v>
      </c>
      <c r="BL342" s="1536" t="s">
        <v>35</v>
      </c>
      <c r="BM342" s="1555" t="s">
        <v>35</v>
      </c>
      <c r="BN342" s="1516" t="s">
        <v>35</v>
      </c>
      <c r="BO342" s="1516" t="s">
        <v>35</v>
      </c>
      <c r="BP342" s="1516" t="s">
        <v>35</v>
      </c>
      <c r="BQ342" s="1536" t="s">
        <v>35</v>
      </c>
    </row>
    <row r="343" s="818" customFormat="true" ht="15" customHeight="true" x14ac:dyDescent="0.2">
      <c r="B343" s="787"/>
      <c r="R343" s="240"/>
      <c r="S343" s="240"/>
      <c r="T343" s="240"/>
      <c r="U343" s="240"/>
      <c r="V343" s="240"/>
      <c r="W343" s="240"/>
      <c r="X343" s="240"/>
      <c r="Y343" s="240"/>
      <c r="Z343" s="24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BA343" s="3145" t="s">
        <v>149</v>
      </c>
      <c r="BB343" s="177" t="s">
        <v>49</v>
      </c>
      <c r="BC343" s="1496" t="s">
        <v>35</v>
      </c>
      <c r="BD343" s="1516" t="s">
        <v>35</v>
      </c>
      <c r="BE343" s="1516" t="s">
        <v>35</v>
      </c>
      <c r="BF343" s="1516" t="s">
        <v>35</v>
      </c>
      <c r="BG343" s="1536" t="s">
        <v>35</v>
      </c>
      <c r="BH343" s="1555" t="s">
        <v>35</v>
      </c>
      <c r="BI343" s="1516" t="s">
        <v>35</v>
      </c>
      <c r="BJ343" s="1516" t="s">
        <v>35</v>
      </c>
      <c r="BK343" s="1516" t="s">
        <v>35</v>
      </c>
      <c r="BL343" s="1536" t="s">
        <v>35</v>
      </c>
      <c r="BM343" s="1555" t="s">
        <v>35</v>
      </c>
      <c r="BN343" s="1516" t="s">
        <v>35</v>
      </c>
      <c r="BO343" s="1516" t="s">
        <v>35</v>
      </c>
      <c r="BP343" s="1516" t="s">
        <v>35</v>
      </c>
      <c r="BQ343" s="1536" t="s">
        <v>35</v>
      </c>
    </row>
    <row r="344" s="818" customFormat="true" ht="15" customHeight="true" x14ac:dyDescent="0.2">
      <c r="B344" s="787"/>
      <c r="R344" s="240"/>
      <c r="S344" s="240"/>
      <c r="T344" s="240"/>
      <c r="U344" s="240"/>
      <c r="V344" s="240"/>
      <c r="W344" s="240"/>
      <c r="X344" s="240"/>
      <c r="Y344" s="240"/>
      <c r="Z344" s="24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BA344" s="3144"/>
      <c r="BB344" s="177" t="s">
        <v>48</v>
      </c>
      <c r="BC344" s="1496" t="s">
        <v>35</v>
      </c>
      <c r="BD344" s="1516" t="s">
        <v>35</v>
      </c>
      <c r="BE344" s="1516" t="s">
        <v>35</v>
      </c>
      <c r="BF344" s="1516" t="s">
        <v>35</v>
      </c>
      <c r="BG344" s="1536" t="s">
        <v>35</v>
      </c>
      <c r="BH344" s="1555" t="s">
        <v>35</v>
      </c>
      <c r="BI344" s="1516" t="s">
        <v>35</v>
      </c>
      <c r="BJ344" s="1516" t="s">
        <v>35</v>
      </c>
      <c r="BK344" s="1516" t="s">
        <v>35</v>
      </c>
      <c r="BL344" s="1536" t="s">
        <v>35</v>
      </c>
      <c r="BM344" s="1555" t="s">
        <v>35</v>
      </c>
      <c r="BN344" s="1516" t="s">
        <v>35</v>
      </c>
      <c r="BO344" s="1516" t="s">
        <v>35</v>
      </c>
      <c r="BP344" s="1516" t="s">
        <v>35</v>
      </c>
      <c r="BQ344" s="1536" t="s">
        <v>35</v>
      </c>
    </row>
    <row r="345" s="818" customFormat="true" ht="15" customHeight="true" x14ac:dyDescent="0.2">
      <c r="B345" s="787"/>
      <c r="R345" s="240"/>
      <c r="S345" s="240"/>
      <c r="T345" s="240"/>
      <c r="U345" s="240"/>
      <c r="V345" s="240"/>
      <c r="W345" s="240"/>
      <c r="X345" s="240"/>
      <c r="Y345" s="240"/>
      <c r="Z345" s="24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BA345" s="3145" t="s">
        <v>150</v>
      </c>
      <c r="BB345" s="177" t="s">
        <v>49</v>
      </c>
      <c r="BC345" s="1496" t="s">
        <v>35</v>
      </c>
      <c r="BD345" s="1516" t="s">
        <v>35</v>
      </c>
      <c r="BE345" s="1516" t="s">
        <v>35</v>
      </c>
      <c r="BF345" s="1516" t="s">
        <v>35</v>
      </c>
      <c r="BG345" s="1536" t="s">
        <v>35</v>
      </c>
      <c r="BH345" s="1555" t="s">
        <v>35</v>
      </c>
      <c r="BI345" s="1516" t="s">
        <v>35</v>
      </c>
      <c r="BJ345" s="1516" t="s">
        <v>35</v>
      </c>
      <c r="BK345" s="1516" t="s">
        <v>35</v>
      </c>
      <c r="BL345" s="1536" t="s">
        <v>35</v>
      </c>
      <c r="BM345" s="1555" t="s">
        <v>35</v>
      </c>
      <c r="BN345" s="1516" t="s">
        <v>35</v>
      </c>
      <c r="BO345" s="1516" t="s">
        <v>35</v>
      </c>
      <c r="BP345" s="1516" t="s">
        <v>35</v>
      </c>
      <c r="BQ345" s="1536" t="s">
        <v>35</v>
      </c>
    </row>
    <row r="346" s="818" customFormat="true" ht="15" customHeight="true" x14ac:dyDescent="0.2">
      <c r="B346" s="787"/>
      <c r="R346" s="240"/>
      <c r="S346" s="240"/>
      <c r="T346" s="240"/>
      <c r="U346" s="240"/>
      <c r="V346" s="240"/>
      <c r="W346" s="240"/>
      <c r="X346" s="240"/>
      <c r="Y346" s="240"/>
      <c r="Z346" s="24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BA346" s="3144"/>
      <c r="BB346" s="177" t="s">
        <v>48</v>
      </c>
      <c r="BC346" s="1496" t="s">
        <v>35</v>
      </c>
      <c r="BD346" s="1516" t="s">
        <v>35</v>
      </c>
      <c r="BE346" s="1516" t="s">
        <v>35</v>
      </c>
      <c r="BF346" s="1516" t="s">
        <v>35</v>
      </c>
      <c r="BG346" s="1536" t="s">
        <v>35</v>
      </c>
      <c r="BH346" s="1555" t="s">
        <v>35</v>
      </c>
      <c r="BI346" s="1516" t="s">
        <v>35</v>
      </c>
      <c r="BJ346" s="1516" t="s">
        <v>35</v>
      </c>
      <c r="BK346" s="1516" t="s">
        <v>35</v>
      </c>
      <c r="BL346" s="1536" t="s">
        <v>35</v>
      </c>
      <c r="BM346" s="1555" t="s">
        <v>35</v>
      </c>
      <c r="BN346" s="1516" t="s">
        <v>35</v>
      </c>
      <c r="BO346" s="1516" t="s">
        <v>35</v>
      </c>
      <c r="BP346" s="1516" t="s">
        <v>35</v>
      </c>
      <c r="BQ346" s="1536" t="s">
        <v>35</v>
      </c>
    </row>
    <row r="347" s="818" customFormat="true" ht="15" customHeight="true" x14ac:dyDescent="0.2">
      <c r="B347" s="787"/>
      <c r="R347" s="240"/>
      <c r="S347" s="240"/>
      <c r="T347" s="240"/>
      <c r="U347" s="240"/>
      <c r="V347" s="240"/>
      <c r="W347" s="240"/>
      <c r="X347" s="240"/>
      <c r="Y347" s="240"/>
      <c r="Z347" s="24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BA347" s="3145" t="s">
        <v>151</v>
      </c>
      <c r="BB347" s="177" t="s">
        <v>49</v>
      </c>
      <c r="BC347" s="1496" t="s">
        <v>35</v>
      </c>
      <c r="BD347" s="1516" t="s">
        <v>35</v>
      </c>
      <c r="BE347" s="1516" t="s">
        <v>35</v>
      </c>
      <c r="BF347" s="1516" t="s">
        <v>35</v>
      </c>
      <c r="BG347" s="1536" t="s">
        <v>35</v>
      </c>
      <c r="BH347" s="1555" t="s">
        <v>35</v>
      </c>
      <c r="BI347" s="1516" t="s">
        <v>35</v>
      </c>
      <c r="BJ347" s="1516" t="s">
        <v>35</v>
      </c>
      <c r="BK347" s="1516" t="s">
        <v>35</v>
      </c>
      <c r="BL347" s="1536" t="s">
        <v>35</v>
      </c>
      <c r="BM347" s="1555" t="s">
        <v>35</v>
      </c>
      <c r="BN347" s="1516" t="s">
        <v>35</v>
      </c>
      <c r="BO347" s="1516" t="s">
        <v>35</v>
      </c>
      <c r="BP347" s="1516" t="s">
        <v>35</v>
      </c>
      <c r="BQ347" s="1536" t="s">
        <v>35</v>
      </c>
    </row>
    <row r="348" s="818" customFormat="true" ht="15" customHeight="true" x14ac:dyDescent="0.2">
      <c r="B348" s="787"/>
      <c r="R348" s="240"/>
      <c r="S348" s="240"/>
      <c r="T348" s="240"/>
      <c r="U348" s="240"/>
      <c r="V348" s="240"/>
      <c r="W348" s="240"/>
      <c r="X348" s="240"/>
      <c r="Y348" s="240"/>
      <c r="Z348" s="24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BA348" s="3144"/>
      <c r="BB348" s="177" t="s">
        <v>48</v>
      </c>
      <c r="BC348" s="1496" t="s">
        <v>35</v>
      </c>
      <c r="BD348" s="1516" t="s">
        <v>35</v>
      </c>
      <c r="BE348" s="1516" t="s">
        <v>35</v>
      </c>
      <c r="BF348" s="1516" t="s">
        <v>35</v>
      </c>
      <c r="BG348" s="1536" t="s">
        <v>35</v>
      </c>
      <c r="BH348" s="1555" t="s">
        <v>35</v>
      </c>
      <c r="BI348" s="1516" t="s">
        <v>35</v>
      </c>
      <c r="BJ348" s="1516" t="s">
        <v>35</v>
      </c>
      <c r="BK348" s="1516" t="s">
        <v>35</v>
      </c>
      <c r="BL348" s="1536" t="s">
        <v>35</v>
      </c>
      <c r="BM348" s="1555" t="s">
        <v>35</v>
      </c>
      <c r="BN348" s="1516" t="s">
        <v>35</v>
      </c>
      <c r="BO348" s="1516" t="s">
        <v>35</v>
      </c>
      <c r="BP348" s="1516" t="s">
        <v>35</v>
      </c>
      <c r="BQ348" s="1536" t="s">
        <v>35</v>
      </c>
    </row>
    <row r="349" s="818" customFormat="true" ht="15" customHeight="true" x14ac:dyDescent="0.2">
      <c r="B349" s="787"/>
      <c r="R349" s="240"/>
      <c r="S349" s="240"/>
      <c r="T349" s="240"/>
      <c r="U349" s="240"/>
      <c r="V349" s="240"/>
      <c r="W349" s="240"/>
      <c r="X349" s="240"/>
      <c r="Y349" s="240"/>
      <c r="Z349" s="24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BA349" s="3145" t="s">
        <v>152</v>
      </c>
      <c r="BB349" s="177" t="s">
        <v>49</v>
      </c>
      <c r="BC349" s="1496" t="s">
        <v>35</v>
      </c>
      <c r="BD349" s="1516" t="s">
        <v>35</v>
      </c>
      <c r="BE349" s="1516" t="s">
        <v>35</v>
      </c>
      <c r="BF349" s="1516" t="s">
        <v>35</v>
      </c>
      <c r="BG349" s="1536" t="s">
        <v>35</v>
      </c>
      <c r="BH349" s="1555" t="s">
        <v>35</v>
      </c>
      <c r="BI349" s="1516" t="s">
        <v>35</v>
      </c>
      <c r="BJ349" s="1516" t="s">
        <v>35</v>
      </c>
      <c r="BK349" s="1516" t="s">
        <v>35</v>
      </c>
      <c r="BL349" s="1536" t="s">
        <v>35</v>
      </c>
      <c r="BM349" s="1555" t="s">
        <v>35</v>
      </c>
      <c r="BN349" s="1516" t="s">
        <v>35</v>
      </c>
      <c r="BO349" s="1516" t="s">
        <v>35</v>
      </c>
      <c r="BP349" s="1516" t="s">
        <v>35</v>
      </c>
      <c r="BQ349" s="1536" t="s">
        <v>35</v>
      </c>
    </row>
    <row r="350" s="818" customFormat="true" ht="15" customHeight="true" x14ac:dyDescent="0.2">
      <c r="B350" s="787"/>
      <c r="R350" s="240"/>
      <c r="S350" s="240"/>
      <c r="T350" s="240"/>
      <c r="U350" s="240"/>
      <c r="V350" s="240"/>
      <c r="W350" s="240"/>
      <c r="X350" s="240"/>
      <c r="Y350" s="240"/>
      <c r="Z350" s="24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BA350" s="3144"/>
      <c r="BB350" s="177" t="s">
        <v>48</v>
      </c>
      <c r="BC350" s="1496" t="s">
        <v>35</v>
      </c>
      <c r="BD350" s="1516" t="s">
        <v>35</v>
      </c>
      <c r="BE350" s="1516" t="s">
        <v>35</v>
      </c>
      <c r="BF350" s="1516" t="s">
        <v>35</v>
      </c>
      <c r="BG350" s="1536" t="s">
        <v>35</v>
      </c>
      <c r="BH350" s="1555" t="s">
        <v>35</v>
      </c>
      <c r="BI350" s="1516" t="s">
        <v>35</v>
      </c>
      <c r="BJ350" s="1516" t="s">
        <v>35</v>
      </c>
      <c r="BK350" s="1516" t="s">
        <v>35</v>
      </c>
      <c r="BL350" s="1536" t="s">
        <v>35</v>
      </c>
      <c r="BM350" s="1555" t="s">
        <v>35</v>
      </c>
      <c r="BN350" s="1516" t="s">
        <v>35</v>
      </c>
      <c r="BO350" s="1516" t="s">
        <v>35</v>
      </c>
      <c r="BP350" s="1516" t="s">
        <v>35</v>
      </c>
      <c r="BQ350" s="1536" t="s">
        <v>35</v>
      </c>
    </row>
    <row r="351" s="818" customFormat="true" ht="15" customHeight="true" x14ac:dyDescent="0.2">
      <c r="B351" s="787"/>
      <c r="R351" s="240"/>
      <c r="S351" s="240"/>
      <c r="T351" s="240"/>
      <c r="U351" s="240"/>
      <c r="V351" s="240"/>
      <c r="W351" s="240"/>
      <c r="X351" s="240"/>
      <c r="Y351" s="240"/>
      <c r="Z351" s="24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BA351" s="3145" t="s">
        <v>153</v>
      </c>
      <c r="BB351" s="177" t="s">
        <v>49</v>
      </c>
      <c r="BC351" s="1496" t="s">
        <v>35</v>
      </c>
      <c r="BD351" s="1516" t="s">
        <v>35</v>
      </c>
      <c r="BE351" s="1516" t="s">
        <v>35</v>
      </c>
      <c r="BF351" s="1516" t="s">
        <v>35</v>
      </c>
      <c r="BG351" s="1536" t="s">
        <v>35</v>
      </c>
      <c r="BH351" s="1555" t="s">
        <v>35</v>
      </c>
      <c r="BI351" s="1516" t="s">
        <v>35</v>
      </c>
      <c r="BJ351" s="1516" t="s">
        <v>35</v>
      </c>
      <c r="BK351" s="1516" t="s">
        <v>35</v>
      </c>
      <c r="BL351" s="1536" t="s">
        <v>35</v>
      </c>
      <c r="BM351" s="1555" t="s">
        <v>35</v>
      </c>
      <c r="BN351" s="1516" t="s">
        <v>35</v>
      </c>
      <c r="BO351" s="1516" t="s">
        <v>35</v>
      </c>
      <c r="BP351" s="1516" t="s">
        <v>35</v>
      </c>
      <c r="BQ351" s="1536" t="s">
        <v>35</v>
      </c>
    </row>
    <row r="352" s="818" customFormat="true" ht="15" customHeight="true" x14ac:dyDescent="0.2">
      <c r="B352" s="787"/>
      <c r="R352" s="240"/>
      <c r="S352" s="240"/>
      <c r="T352" s="240"/>
      <c r="U352" s="240"/>
      <c r="V352" s="240"/>
      <c r="W352" s="240"/>
      <c r="X352" s="240"/>
      <c r="Y352" s="240"/>
      <c r="Z352" s="24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BA352" s="3144"/>
      <c r="BB352" s="177" t="s">
        <v>48</v>
      </c>
      <c r="BC352" s="1496" t="s">
        <v>35</v>
      </c>
      <c r="BD352" s="1516" t="s">
        <v>35</v>
      </c>
      <c r="BE352" s="1516" t="s">
        <v>35</v>
      </c>
      <c r="BF352" s="1516" t="s">
        <v>35</v>
      </c>
      <c r="BG352" s="1536" t="s">
        <v>35</v>
      </c>
      <c r="BH352" s="1555" t="s">
        <v>35</v>
      </c>
      <c r="BI352" s="1516" t="s">
        <v>35</v>
      </c>
      <c r="BJ352" s="1516" t="s">
        <v>35</v>
      </c>
      <c r="BK352" s="1516" t="s">
        <v>35</v>
      </c>
      <c r="BL352" s="1536" t="s">
        <v>35</v>
      </c>
      <c r="BM352" s="1555" t="s">
        <v>35</v>
      </c>
      <c r="BN352" s="1516" t="s">
        <v>35</v>
      </c>
      <c r="BO352" s="1516" t="s">
        <v>35</v>
      </c>
      <c r="BP352" s="1516" t="s">
        <v>35</v>
      </c>
      <c r="BQ352" s="1536" t="s">
        <v>35</v>
      </c>
    </row>
    <row r="353" s="818" customFormat="true" ht="15" customHeight="true" x14ac:dyDescent="0.2">
      <c r="B353" s="787"/>
      <c r="R353" s="240"/>
      <c r="S353" s="240"/>
      <c r="T353" s="240"/>
      <c r="U353" s="240"/>
      <c r="V353" s="240"/>
      <c r="W353" s="240"/>
      <c r="X353" s="240"/>
      <c r="Y353" s="240"/>
      <c r="Z353" s="24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BA353" s="3145" t="s">
        <v>142</v>
      </c>
      <c r="BB353" s="177" t="s">
        <v>49</v>
      </c>
      <c r="BC353" s="1496" t="s">
        <v>35</v>
      </c>
      <c r="BD353" s="1516" t="s">
        <v>35</v>
      </c>
      <c r="BE353" s="1516" t="s">
        <v>35</v>
      </c>
      <c r="BF353" s="1516" t="s">
        <v>35</v>
      </c>
      <c r="BG353" s="1536" t="s">
        <v>35</v>
      </c>
      <c r="BH353" s="1555" t="s">
        <v>35</v>
      </c>
      <c r="BI353" s="1516" t="s">
        <v>35</v>
      </c>
      <c r="BJ353" s="1516" t="s">
        <v>35</v>
      </c>
      <c r="BK353" s="1516" t="s">
        <v>35</v>
      </c>
      <c r="BL353" s="1536" t="s">
        <v>35</v>
      </c>
      <c r="BM353" s="1555" t="s">
        <v>35</v>
      </c>
      <c r="BN353" s="1516" t="s">
        <v>35</v>
      </c>
      <c r="BO353" s="1516" t="s">
        <v>35</v>
      </c>
      <c r="BP353" s="1516" t="s">
        <v>35</v>
      </c>
      <c r="BQ353" s="1536" t="s">
        <v>35</v>
      </c>
    </row>
    <row r="354" s="818" customFormat="true" ht="15" customHeight="true" x14ac:dyDescent="0.2">
      <c r="B354" s="787"/>
      <c r="R354" s="240"/>
      <c r="S354" s="240"/>
      <c r="T354" s="240"/>
      <c r="U354" s="240"/>
      <c r="V354" s="240"/>
      <c r="W354" s="240"/>
      <c r="X354" s="240"/>
      <c r="Y354" s="240"/>
      <c r="Z354" s="24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BA354" s="3146"/>
      <c r="BB354" s="178" t="s">
        <v>48</v>
      </c>
      <c r="BC354" s="1497" t="s">
        <v>35</v>
      </c>
      <c r="BD354" s="1517" t="s">
        <v>35</v>
      </c>
      <c r="BE354" s="1517" t="s">
        <v>35</v>
      </c>
      <c r="BF354" s="1517" t="s">
        <v>35</v>
      </c>
      <c r="BG354" s="1537" t="s">
        <v>35</v>
      </c>
      <c r="BH354" s="1556" t="s">
        <v>35</v>
      </c>
      <c r="BI354" s="1517" t="s">
        <v>35</v>
      </c>
      <c r="BJ354" s="1517" t="s">
        <v>35</v>
      </c>
      <c r="BK354" s="1517" t="s">
        <v>35</v>
      </c>
      <c r="BL354" s="1537" t="s">
        <v>35</v>
      </c>
      <c r="BM354" s="1556" t="s">
        <v>35</v>
      </c>
      <c r="BN354" s="1517" t="s">
        <v>35</v>
      </c>
      <c r="BO354" s="1517" t="s">
        <v>35</v>
      </c>
      <c r="BP354" s="1517" t="s">
        <v>35</v>
      </c>
      <c r="BQ354" s="1537" t="s">
        <v>35</v>
      </c>
    </row>
    <row r="355" s="818" customFormat="true" ht="15" customHeight="true" x14ac:dyDescent="0.2">
      <c r="B355" s="787"/>
      <c r="R355" s="240"/>
      <c r="S355" s="240"/>
      <c r="T355" s="240"/>
      <c r="U355" s="240"/>
      <c r="V355" s="240"/>
      <c r="W355" s="240"/>
      <c r="X355" s="240"/>
      <c r="Y355" s="240"/>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BA355" s="272"/>
      <c r="BB355" s="135"/>
      <c r="BC355" s="449"/>
      <c r="BD355" s="449"/>
      <c r="BE355" s="449"/>
      <c r="BF355" s="449"/>
      <c r="BG355" s="449"/>
      <c r="BH355" s="449"/>
      <c r="BI355" s="449"/>
      <c r="BJ355" s="449"/>
      <c r="BK355" s="449"/>
      <c r="BL355" s="449"/>
      <c r="BM355" s="449"/>
      <c r="BN355" s="449"/>
      <c r="BO355" s="449"/>
      <c r="BP355" s="449"/>
      <c r="BQ355" s="449"/>
    </row>
    <row r="356" s="818" customFormat="true" ht="15" customHeight="true" x14ac:dyDescent="0.2">
      <c r="B356" s="787"/>
      <c r="R356" s="240"/>
      <c r="S356" s="240"/>
      <c r="T356" s="240"/>
      <c r="U356" s="240"/>
      <c r="V356" s="240"/>
      <c r="W356" s="240"/>
      <c r="X356" s="240"/>
      <c r="Y356" s="240"/>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BA356" s="272"/>
      <c r="BB356" s="135"/>
      <c r="BC356" s="272"/>
      <c r="BD356" s="272"/>
      <c r="BE356" s="272"/>
      <c r="BF356" s="272"/>
      <c r="BG356" s="272"/>
      <c r="BH356" s="272"/>
      <c r="BI356" s="272"/>
      <c r="BJ356" s="272"/>
      <c r="BK356" s="272"/>
      <c r="BL356" s="272"/>
      <c r="BM356" s="272"/>
      <c r="BN356" s="272"/>
      <c r="BO356" s="272"/>
      <c r="BP356" s="272"/>
      <c r="BQ356" s="272"/>
    </row>
    <row r="357" s="131" customFormat="true" ht="15" customHeight="true" x14ac:dyDescent="0.2">
      <c r="B357" s="133"/>
      <c r="R357" s="240"/>
      <c r="S357" s="240"/>
      <c r="T357" s="240"/>
      <c r="U357" s="240"/>
      <c r="V357" s="240"/>
      <c r="W357" s="240"/>
      <c r="X357" s="240"/>
      <c r="Y357" s="240"/>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BA357" s="272"/>
      <c r="BB357" s="135"/>
      <c r="BC357" s="272"/>
      <c r="BD357" s="272"/>
      <c r="BE357" s="272"/>
      <c r="BF357" s="272"/>
      <c r="BG357" s="272"/>
      <c r="BH357" s="272"/>
      <c r="BI357" s="272"/>
      <c r="BJ357" s="272"/>
      <c r="BK357" s="272"/>
      <c r="BL357" s="272"/>
      <c r="BM357" s="272"/>
      <c r="BN357" s="272"/>
      <c r="BO357" s="272"/>
      <c r="BP357" s="272"/>
      <c r="BQ357" s="272"/>
    </row>
    <row r="358" s="131" customFormat="true" ht="15" customHeight="true" x14ac:dyDescent="0.2">
      <c r="B358" s="133"/>
      <c r="R358" s="240"/>
      <c r="S358" s="240"/>
      <c r="T358" s="240"/>
      <c r="U358" s="240"/>
      <c r="V358" s="240"/>
      <c r="W358" s="240"/>
      <c r="X358" s="240"/>
      <c r="Y358" s="240"/>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BA358" s="272"/>
      <c r="BB358" s="135"/>
      <c r="BC358" s="272"/>
      <c r="BD358" s="272"/>
      <c r="BE358" s="272"/>
      <c r="BF358" s="272"/>
      <c r="BG358" s="272"/>
      <c r="BH358" s="272"/>
      <c r="BI358" s="272"/>
      <c r="BJ358" s="272"/>
      <c r="BK358" s="272"/>
      <c r="BL358" s="272"/>
      <c r="BM358" s="272"/>
      <c r="BN358" s="272"/>
      <c r="BO358" s="272"/>
      <c r="BP358" s="272"/>
      <c r="BQ358" s="272"/>
    </row>
    <row r="359" s="131" customFormat="true" ht="15" customHeight="true" x14ac:dyDescent="0.2">
      <c r="B359" s="133"/>
      <c r="R359" s="240"/>
      <c r="S359" s="240"/>
      <c r="T359" s="240"/>
      <c r="U359" s="240"/>
      <c r="V359" s="240"/>
      <c r="W359" s="240"/>
      <c r="X359" s="240"/>
      <c r="Y359" s="240"/>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BA359" s="272"/>
      <c r="BB359" s="135"/>
      <c r="BC359" s="272"/>
      <c r="BD359" s="272"/>
      <c r="BE359" s="272"/>
      <c r="BF359" s="272"/>
      <c r="BG359" s="272"/>
      <c r="BH359" s="272"/>
      <c r="BI359" s="272"/>
      <c r="BJ359" s="272"/>
      <c r="BK359" s="272"/>
      <c r="BL359" s="272"/>
      <c r="BM359" s="272"/>
      <c r="BN359" s="272"/>
      <c r="BO359" s="272"/>
      <c r="BP359" s="272"/>
      <c r="BQ359" s="272"/>
    </row>
    <row r="360" s="131" customFormat="true" ht="15" customHeight="true" x14ac:dyDescent="0.2">
      <c r="B360" s="133"/>
      <c r="R360" s="240"/>
      <c r="S360" s="240"/>
      <c r="T360" s="240"/>
      <c r="U360" s="240"/>
      <c r="V360" s="240"/>
      <c r="W360" s="240"/>
      <c r="X360" s="240"/>
      <c r="Y360" s="240"/>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BA360" s="272"/>
      <c r="BB360" s="135"/>
      <c r="BC360" s="272"/>
      <c r="BD360" s="272"/>
      <c r="BE360" s="272"/>
      <c r="BF360" s="272"/>
      <c r="BG360" s="272"/>
      <c r="BH360" s="272"/>
      <c r="BI360" s="272"/>
      <c r="BJ360" s="272"/>
      <c r="BK360" s="272"/>
      <c r="BL360" s="272"/>
      <c r="BM360" s="272"/>
      <c r="BN360" s="272"/>
      <c r="BO360" s="272"/>
      <c r="BP360" s="272"/>
      <c r="BQ360" s="272"/>
    </row>
    <row r="361" s="131" customFormat="true" ht="15" customHeight="true" x14ac:dyDescent="0.2">
      <c r="B361" s="133"/>
      <c r="R361" s="240"/>
      <c r="S361" s="240"/>
      <c r="T361" s="240"/>
      <c r="U361" s="240"/>
      <c r="V361" s="240"/>
      <c r="W361" s="240"/>
      <c r="X361" s="240"/>
      <c r="Y361" s="240"/>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BA361" s="272"/>
      <c r="BB361" s="135"/>
      <c r="BC361" s="272"/>
      <c r="BD361" s="272"/>
      <c r="BE361" s="272"/>
      <c r="BF361" s="272"/>
      <c r="BG361" s="272"/>
      <c r="BH361" s="272"/>
      <c r="BI361" s="272"/>
      <c r="BJ361" s="272"/>
      <c r="BK361" s="272"/>
      <c r="BL361" s="272"/>
      <c r="BM361" s="272"/>
      <c r="BN361" s="272"/>
      <c r="BO361" s="272"/>
      <c r="BP361" s="272"/>
      <c r="BQ361" s="272"/>
    </row>
    <row r="362" s="131" customFormat="true" ht="15" customHeight="true" x14ac:dyDescent="0.2">
      <c r="B362" s="133"/>
      <c r="R362" s="240"/>
      <c r="S362" s="240"/>
      <c r="T362" s="240"/>
      <c r="U362" s="240"/>
      <c r="V362" s="240"/>
      <c r="W362" s="240"/>
      <c r="X362" s="240"/>
      <c r="Y362" s="240"/>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BA362" s="272"/>
      <c r="BB362" s="135"/>
      <c r="BC362" s="272"/>
      <c r="BD362" s="272"/>
      <c r="BE362" s="272"/>
      <c r="BF362" s="272"/>
      <c r="BG362" s="272"/>
      <c r="BH362" s="272"/>
      <c r="BI362" s="272"/>
      <c r="BJ362" s="272"/>
      <c r="BK362" s="272"/>
      <c r="BL362" s="272"/>
      <c r="BM362" s="272"/>
      <c r="BN362" s="272"/>
      <c r="BO362" s="272"/>
      <c r="BP362" s="272"/>
      <c r="BQ362" s="272"/>
    </row>
    <row r="363" s="131" customFormat="true" ht="15" customHeight="true" x14ac:dyDescent="0.2">
      <c r="B363" s="133"/>
      <c r="R363" s="240"/>
      <c r="S363" s="240"/>
      <c r="T363" s="240"/>
      <c r="U363" s="240"/>
      <c r="V363" s="240"/>
      <c r="W363" s="240"/>
      <c r="X363" s="240"/>
      <c r="Y363" s="240"/>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BA363" s="272"/>
      <c r="BB363" s="135"/>
      <c r="BC363" s="272"/>
      <c r="BD363" s="272"/>
      <c r="BE363" s="272"/>
      <c r="BF363" s="272"/>
      <c r="BG363" s="272"/>
      <c r="BH363" s="272"/>
      <c r="BI363" s="272"/>
      <c r="BJ363" s="272"/>
      <c r="BK363" s="272"/>
      <c r="BL363" s="272"/>
      <c r="BM363" s="272"/>
      <c r="BN363" s="272"/>
      <c r="BO363" s="272"/>
      <c r="BP363" s="272"/>
      <c r="BQ363" s="272"/>
    </row>
    <row r="364" s="131" customFormat="true" ht="15" customHeight="true" x14ac:dyDescent="0.2">
      <c r="B364" s="133"/>
      <c r="R364" s="240"/>
      <c r="S364" s="240"/>
      <c r="T364" s="240"/>
      <c r="U364" s="240"/>
      <c r="V364" s="240"/>
      <c r="W364" s="240"/>
      <c r="X364" s="240"/>
      <c r="Y364" s="240"/>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BA364" s="272"/>
      <c r="BB364" s="135"/>
      <c r="BC364" s="272"/>
      <c r="BD364" s="272"/>
      <c r="BE364" s="272"/>
      <c r="BF364" s="272"/>
      <c r="BG364" s="272"/>
      <c r="BH364" s="272"/>
      <c r="BI364" s="272"/>
      <c r="BJ364" s="272"/>
      <c r="BK364" s="272"/>
      <c r="BL364" s="272"/>
      <c r="BM364" s="272"/>
      <c r="BN364" s="272"/>
      <c r="BO364" s="272"/>
      <c r="BP364" s="272"/>
      <c r="BQ364" s="272"/>
    </row>
    <row r="365" s="131" customFormat="true" ht="15" customHeight="true" x14ac:dyDescent="0.2">
      <c r="B365" s="133"/>
      <c r="R365" s="240"/>
      <c r="S365" s="240"/>
      <c r="T365" s="240"/>
      <c r="U365" s="240"/>
      <c r="V365" s="240"/>
      <c r="W365" s="240"/>
      <c r="X365" s="240"/>
      <c r="Y365" s="240"/>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BA365" s="272"/>
      <c r="BB365" s="135"/>
      <c r="BC365" s="272"/>
      <c r="BD365" s="272"/>
      <c r="BE365" s="272"/>
      <c r="BF365" s="272"/>
      <c r="BG365" s="272"/>
      <c r="BH365" s="272"/>
      <c r="BI365" s="272"/>
      <c r="BJ365" s="272"/>
      <c r="BK365" s="272"/>
      <c r="BL365" s="272"/>
      <c r="BM365" s="272"/>
      <c r="BN365" s="272"/>
      <c r="BO365" s="272"/>
      <c r="BP365" s="272"/>
      <c r="BQ365" s="272"/>
    </row>
    <row r="366" s="131" customFormat="true" ht="15" customHeight="true" x14ac:dyDescent="0.2">
      <c r="B366" s="133"/>
      <c r="R366" s="240"/>
      <c r="S366" s="240"/>
      <c r="T366" s="240"/>
      <c r="U366" s="240"/>
      <c r="V366" s="240"/>
      <c r="W366" s="240"/>
      <c r="X366" s="240"/>
      <c r="Y366" s="240"/>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BA366" s="272"/>
      <c r="BB366" s="135"/>
      <c r="BC366" s="272"/>
      <c r="BD366" s="272"/>
      <c r="BE366" s="272"/>
      <c r="BF366" s="272"/>
      <c r="BG366" s="272"/>
      <c r="BH366" s="272"/>
      <c r="BI366" s="272"/>
      <c r="BJ366" s="272"/>
      <c r="BK366" s="272"/>
      <c r="BL366" s="272"/>
      <c r="BM366" s="272"/>
      <c r="BN366" s="272"/>
      <c r="BO366" s="272"/>
      <c r="BP366" s="272"/>
      <c r="BQ366" s="272"/>
    </row>
    <row r="367" s="131" customFormat="true" ht="15" customHeight="true" x14ac:dyDescent="0.2">
      <c r="B367" s="133"/>
      <c r="R367" s="240"/>
      <c r="S367" s="240"/>
      <c r="T367" s="240"/>
      <c r="U367" s="240"/>
      <c r="V367" s="240"/>
      <c r="W367" s="240"/>
      <c r="X367" s="240"/>
      <c r="Y367" s="240"/>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BA367" s="272"/>
      <c r="BB367" s="135"/>
      <c r="BC367" s="272"/>
      <c r="BD367" s="272"/>
      <c r="BE367" s="272"/>
      <c r="BF367" s="272"/>
      <c r="BG367" s="272"/>
      <c r="BH367" s="272"/>
      <c r="BI367" s="272"/>
      <c r="BJ367" s="272"/>
      <c r="BK367" s="272"/>
      <c r="BL367" s="272"/>
      <c r="BM367" s="272"/>
      <c r="BN367" s="272"/>
      <c r="BO367" s="272"/>
      <c r="BP367" s="272"/>
      <c r="BQ367" s="272"/>
    </row>
    <row r="368" s="131" customFormat="true" ht="15" customHeight="true" x14ac:dyDescent="0.2">
      <c r="B368" s="133"/>
      <c r="R368" s="240"/>
      <c r="S368" s="240"/>
      <c r="T368" s="240"/>
      <c r="U368" s="240"/>
      <c r="V368" s="240"/>
      <c r="W368" s="240"/>
      <c r="X368" s="240"/>
      <c r="Y368" s="240"/>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BA368" s="272"/>
      <c r="BB368" s="135"/>
      <c r="BC368" s="272"/>
      <c r="BD368" s="272"/>
      <c r="BE368" s="272"/>
      <c r="BF368" s="272"/>
      <c r="BG368" s="272"/>
      <c r="BH368" s="272"/>
      <c r="BI368" s="272"/>
      <c r="BJ368" s="272"/>
      <c r="BK368" s="272"/>
      <c r="BL368" s="272"/>
      <c r="BM368" s="272"/>
      <c r="BN368" s="272"/>
      <c r="BO368" s="272"/>
      <c r="BP368" s="272"/>
      <c r="BQ368" s="272"/>
    </row>
    <row r="369" s="131" customFormat="true" ht="15" customHeight="true" x14ac:dyDescent="0.2">
      <c r="B369" s="133"/>
      <c r="R369" s="240"/>
      <c r="S369" s="240"/>
      <c r="T369" s="240"/>
      <c r="U369" s="240"/>
      <c r="V369" s="240"/>
      <c r="W369" s="240"/>
      <c r="X369" s="240"/>
      <c r="Y369" s="240"/>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BA369" s="272"/>
      <c r="BB369" s="135"/>
      <c r="BC369" s="272"/>
      <c r="BD369" s="272"/>
      <c r="BE369" s="272"/>
      <c r="BF369" s="272"/>
      <c r="BG369" s="272"/>
      <c r="BH369" s="272"/>
      <c r="BI369" s="272"/>
      <c r="BJ369" s="272"/>
      <c r="BK369" s="272"/>
      <c r="BL369" s="272"/>
      <c r="BM369" s="272"/>
      <c r="BN369" s="272"/>
      <c r="BO369" s="272"/>
      <c r="BP369" s="272"/>
      <c r="BQ369" s="272"/>
    </row>
    <row r="370" s="131" customFormat="true" ht="15" customHeight="true" x14ac:dyDescent="0.2">
      <c r="B370" s="133"/>
      <c r="R370" s="240"/>
      <c r="S370" s="240"/>
      <c r="T370" s="240"/>
      <c r="U370" s="240"/>
      <c r="V370" s="240"/>
      <c r="W370" s="240"/>
      <c r="X370" s="240"/>
      <c r="Y370" s="240"/>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BA370" s="272"/>
      <c r="BB370" s="135"/>
      <c r="BC370" s="272"/>
      <c r="BD370" s="272"/>
      <c r="BE370" s="272"/>
      <c r="BF370" s="272"/>
      <c r="BG370" s="272"/>
      <c r="BH370" s="272"/>
      <c r="BI370" s="272"/>
      <c r="BJ370" s="272"/>
      <c r="BK370" s="272"/>
      <c r="BL370" s="272"/>
      <c r="BM370" s="272"/>
      <c r="BN370" s="272"/>
      <c r="BO370" s="272"/>
      <c r="BP370" s="272"/>
      <c r="BQ370" s="272"/>
    </row>
    <row r="371" s="131" customFormat="true" ht="15" customHeight="true" x14ac:dyDescent="0.2">
      <c r="B371" s="133"/>
      <c r="R371" s="240"/>
      <c r="S371" s="240"/>
      <c r="T371" s="240"/>
      <c r="U371" s="240"/>
      <c r="V371" s="240"/>
      <c r="W371" s="240"/>
      <c r="X371" s="240"/>
      <c r="Y371" s="240"/>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BA371" s="272"/>
      <c r="BB371" s="135"/>
      <c r="BC371" s="272"/>
      <c r="BD371" s="272"/>
      <c r="BE371" s="272"/>
      <c r="BF371" s="272"/>
      <c r="BG371" s="272"/>
      <c r="BH371" s="272"/>
      <c r="BI371" s="272"/>
      <c r="BJ371" s="272"/>
      <c r="BK371" s="272"/>
      <c r="BL371" s="272"/>
      <c r="BM371" s="272"/>
      <c r="BN371" s="272"/>
      <c r="BO371" s="272"/>
      <c r="BP371" s="272"/>
      <c r="BQ371" s="272"/>
    </row>
    <row r="372" s="131" customFormat="true" ht="15" customHeight="true" x14ac:dyDescent="0.2">
      <c r="B372" s="133"/>
      <c r="R372" s="240"/>
      <c r="S372" s="240"/>
      <c r="T372" s="240"/>
      <c r="U372" s="240"/>
      <c r="V372" s="240"/>
      <c r="W372" s="240"/>
      <c r="X372" s="240"/>
      <c r="Y372" s="240"/>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BA372" s="272"/>
      <c r="BB372" s="135"/>
      <c r="BC372" s="272"/>
      <c r="BD372" s="272"/>
      <c r="BE372" s="272"/>
      <c r="BF372" s="272"/>
      <c r="BG372" s="272"/>
      <c r="BH372" s="272"/>
      <c r="BI372" s="272"/>
      <c r="BJ372" s="272"/>
      <c r="BK372" s="272"/>
      <c r="BL372" s="272"/>
      <c r="BM372" s="272"/>
      <c r="BN372" s="272"/>
      <c r="BO372" s="272"/>
      <c r="BP372" s="272"/>
      <c r="BQ372" s="272"/>
    </row>
    <row r="373" s="131" customFormat="true" ht="15" customHeight="true" x14ac:dyDescent="0.2">
      <c r="B373" s="133"/>
      <c r="R373" s="240"/>
      <c r="S373" s="240"/>
      <c r="T373" s="240"/>
      <c r="U373" s="240"/>
      <c r="V373" s="240"/>
      <c r="W373" s="240"/>
      <c r="X373" s="240"/>
      <c r="Y373" s="240"/>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BA373" s="272"/>
      <c r="BB373" s="135"/>
      <c r="BC373" s="272"/>
      <c r="BD373" s="272"/>
      <c r="BE373" s="272"/>
      <c r="BF373" s="272"/>
      <c r="BG373" s="272"/>
      <c r="BH373" s="272"/>
      <c r="BI373" s="272"/>
      <c r="BJ373" s="272"/>
      <c r="BK373" s="272"/>
      <c r="BL373" s="272"/>
      <c r="BM373" s="272"/>
      <c r="BN373" s="272"/>
      <c r="BO373" s="272"/>
      <c r="BP373" s="272"/>
      <c r="BQ373" s="272"/>
    </row>
    <row r="374" s="131" customFormat="true" ht="15" customHeight="true" x14ac:dyDescent="0.2">
      <c r="B374" s="133"/>
      <c r="R374" s="240"/>
      <c r="S374" s="240"/>
      <c r="T374" s="240"/>
      <c r="U374" s="240"/>
      <c r="V374" s="240"/>
      <c r="W374" s="240"/>
      <c r="X374" s="240"/>
      <c r="Y374" s="240"/>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BA374" s="272"/>
      <c r="BB374" s="135"/>
      <c r="BC374" s="272"/>
      <c r="BD374" s="272"/>
      <c r="BE374" s="272"/>
      <c r="BF374" s="272"/>
      <c r="BG374" s="272"/>
      <c r="BH374" s="272"/>
      <c r="BI374" s="272"/>
      <c r="BJ374" s="272"/>
      <c r="BK374" s="272"/>
      <c r="BL374" s="272"/>
      <c r="BM374" s="272"/>
      <c r="BN374" s="272"/>
      <c r="BO374" s="272"/>
      <c r="BP374" s="272"/>
      <c r="BQ374" s="272"/>
    </row>
    <row r="375" s="131" customFormat="true" ht="15" customHeight="true" x14ac:dyDescent="0.2">
      <c r="B375" s="133"/>
      <c r="R375" s="240"/>
      <c r="S375" s="240"/>
      <c r="T375" s="240"/>
      <c r="U375" s="240"/>
      <c r="V375" s="240"/>
      <c r="W375" s="240"/>
      <c r="X375" s="240"/>
      <c r="Y375" s="240"/>
      <c r="Z375" s="240"/>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BA375" s="132"/>
      <c r="BB375" s="130"/>
      <c r="BC375" s="130"/>
      <c r="BD375" s="130"/>
      <c r="BE375" s="130"/>
      <c r="BF375" s="130"/>
      <c r="BG375" s="130"/>
      <c r="BH375" s="130"/>
      <c r="BI375" s="130"/>
      <c r="BJ375" s="130"/>
      <c r="BK375" s="130"/>
      <c r="BL375" s="130"/>
      <c r="BM375" s="130"/>
      <c r="BN375" s="130"/>
      <c r="BO375" s="130"/>
      <c r="BP375" s="130"/>
      <c r="BQ375" s="130"/>
    </row>
    <row r="376" s="131" customFormat="true" ht="15" customHeight="true" x14ac:dyDescent="0.2">
      <c r="B376" s="133"/>
      <c r="R376" s="240"/>
      <c r="S376" s="240"/>
      <c r="T376" s="240"/>
      <c r="U376" s="240"/>
      <c r="V376" s="240"/>
      <c r="W376" s="240"/>
      <c r="X376" s="240"/>
      <c r="Y376" s="240"/>
      <c r="Z376" s="240"/>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BA376" s="132"/>
      <c r="BB376" s="130"/>
      <c r="BC376" s="130"/>
      <c r="BD376" s="130"/>
      <c r="BE376" s="130"/>
      <c r="BF376" s="130"/>
      <c r="BG376" s="130"/>
      <c r="BH376" s="130"/>
      <c r="BI376" s="130"/>
      <c r="BJ376" s="130"/>
      <c r="BK376" s="130"/>
      <c r="BL376" s="130"/>
      <c r="BM376" s="130"/>
      <c r="BN376" s="130"/>
      <c r="BO376" s="130"/>
      <c r="BP376" s="130"/>
      <c r="BQ376" s="130"/>
    </row>
    <row r="377" s="131" customFormat="true" ht="15" customHeight="true" x14ac:dyDescent="0.2">
      <c r="B377" s="133"/>
      <c r="R377" s="240"/>
      <c r="S377" s="240"/>
      <c r="T377" s="240"/>
      <c r="U377" s="240"/>
      <c r="V377" s="240"/>
      <c r="W377" s="240"/>
      <c r="X377" s="240"/>
      <c r="Y377" s="240"/>
      <c r="Z377" s="240"/>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BA377" s="132"/>
      <c r="BB377" s="130"/>
      <c r="BC377" s="130"/>
      <c r="BD377" s="130"/>
      <c r="BE377" s="130"/>
      <c r="BF377" s="130"/>
      <c r="BG377" s="130"/>
      <c r="BH377" s="130"/>
      <c r="BI377" s="130"/>
      <c r="BJ377" s="130"/>
      <c r="BK377" s="130"/>
      <c r="BL377" s="130"/>
      <c r="BM377" s="130"/>
      <c r="BN377" s="130"/>
      <c r="BO377" s="130"/>
      <c r="BP377" s="130"/>
      <c r="BQ377" s="130"/>
    </row>
    <row r="378" s="131" customFormat="true" ht="15" customHeight="true" x14ac:dyDescent="0.2">
      <c r="B378" s="133"/>
      <c r="R378" s="240"/>
      <c r="S378" s="240"/>
      <c r="T378" s="240"/>
      <c r="U378" s="240"/>
      <c r="V378" s="240"/>
      <c r="W378" s="240"/>
      <c r="X378" s="240"/>
      <c r="Y378" s="240"/>
      <c r="Z378" s="240"/>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BA378" s="132"/>
      <c r="BB378" s="130"/>
      <c r="BC378" s="130"/>
      <c r="BD378" s="130"/>
      <c r="BE378" s="130"/>
      <c r="BF378" s="130"/>
      <c r="BG378" s="130"/>
      <c r="BH378" s="130"/>
      <c r="BI378" s="130"/>
      <c r="BJ378" s="130"/>
      <c r="BK378" s="130"/>
      <c r="BL378" s="130"/>
      <c r="BM378" s="130"/>
      <c r="BN378" s="130"/>
      <c r="BO378" s="130"/>
      <c r="BP378" s="130"/>
      <c r="BQ378" s="130"/>
    </row>
    <row r="379" s="131" customFormat="true" ht="15" customHeight="true" x14ac:dyDescent="0.2">
      <c r="B379" s="133"/>
      <c r="R379" s="240"/>
      <c r="S379" s="240"/>
      <c r="T379" s="240"/>
      <c r="U379" s="240"/>
      <c r="V379" s="240"/>
      <c r="W379" s="240"/>
      <c r="X379" s="240"/>
      <c r="Y379" s="240"/>
      <c r="Z379" s="240"/>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BA379" s="132"/>
      <c r="BB379" s="130"/>
      <c r="BC379" s="130"/>
      <c r="BD379" s="130"/>
      <c r="BE379" s="130"/>
      <c r="BF379" s="130"/>
      <c r="BG379" s="130"/>
      <c r="BH379" s="130"/>
      <c r="BI379" s="130"/>
      <c r="BJ379" s="130"/>
      <c r="BK379" s="130"/>
      <c r="BL379" s="130"/>
      <c r="BM379" s="130"/>
      <c r="BN379" s="130"/>
      <c r="BO379" s="130"/>
      <c r="BP379" s="130"/>
      <c r="BQ379" s="130"/>
    </row>
    <row r="380" s="131" customFormat="true" ht="15" customHeight="true" x14ac:dyDescent="0.2">
      <c r="B380" s="133"/>
      <c r="R380" s="240"/>
      <c r="S380" s="240"/>
      <c r="T380" s="240"/>
      <c r="U380" s="240"/>
      <c r="V380" s="240"/>
      <c r="W380" s="240"/>
      <c r="X380" s="240"/>
      <c r="Y380" s="240"/>
      <c r="Z380" s="240"/>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BA380" s="132"/>
      <c r="BB380" s="130"/>
      <c r="BC380" s="130"/>
      <c r="BD380" s="130"/>
      <c r="BE380" s="130"/>
      <c r="BF380" s="130"/>
      <c r="BG380" s="130"/>
      <c r="BH380" s="130"/>
      <c r="BI380" s="130"/>
      <c r="BJ380" s="130"/>
      <c r="BK380" s="130"/>
      <c r="BL380" s="130"/>
      <c r="BM380" s="130"/>
      <c r="BN380" s="130"/>
      <c r="BO380" s="130"/>
      <c r="BP380" s="130"/>
      <c r="BQ380" s="130"/>
    </row>
    <row r="381" s="131" customFormat="true" ht="15" customHeight="true" x14ac:dyDescent="0.2">
      <c r="B381" s="133"/>
      <c r="R381" s="240"/>
      <c r="S381" s="240"/>
      <c r="T381" s="240"/>
      <c r="U381" s="240"/>
      <c r="V381" s="240"/>
      <c r="W381" s="240"/>
      <c r="X381" s="240"/>
      <c r="Y381" s="240"/>
      <c r="Z381" s="240"/>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BA381" s="132"/>
      <c r="BB381" s="130"/>
      <c r="BC381" s="130"/>
      <c r="BD381" s="130"/>
      <c r="BE381" s="130"/>
      <c r="BF381" s="130"/>
      <c r="BG381" s="130"/>
      <c r="BH381" s="130"/>
      <c r="BI381" s="130"/>
      <c r="BJ381" s="130"/>
      <c r="BK381" s="130"/>
      <c r="BL381" s="130"/>
      <c r="BM381" s="130"/>
      <c r="BN381" s="130"/>
      <c r="BO381" s="130"/>
      <c r="BP381" s="130"/>
      <c r="BQ381" s="130"/>
    </row>
    <row r="382" s="131" customFormat="true" ht="15" customHeight="true" x14ac:dyDescent="0.2">
      <c r="B382" s="133"/>
      <c r="R382" s="240"/>
      <c r="S382" s="240"/>
      <c r="T382" s="240"/>
      <c r="U382" s="240"/>
      <c r="V382" s="240"/>
      <c r="W382" s="240"/>
      <c r="X382" s="240"/>
      <c r="Y382" s="240"/>
      <c r="Z382" s="240"/>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BA382" s="132"/>
      <c r="BB382" s="130"/>
      <c r="BC382" s="130"/>
      <c r="BD382" s="130"/>
      <c r="BE382" s="130"/>
      <c r="BF382" s="130"/>
      <c r="BG382" s="130"/>
      <c r="BH382" s="130"/>
      <c r="BI382" s="130"/>
      <c r="BJ382" s="130"/>
      <c r="BK382" s="130"/>
      <c r="BL382" s="130"/>
      <c r="BM382" s="130"/>
      <c r="BN382" s="130"/>
      <c r="BO382" s="130"/>
      <c r="BP382" s="130"/>
      <c r="BQ382" s="130"/>
    </row>
    <row r="383" s="131" customFormat="true" ht="15" customHeight="true" x14ac:dyDescent="0.2">
      <c r="B383" s="133"/>
      <c r="R383" s="240"/>
      <c r="S383" s="240"/>
      <c r="T383" s="240"/>
      <c r="U383" s="240"/>
      <c r="V383" s="240"/>
      <c r="W383" s="240"/>
      <c r="X383" s="240"/>
      <c r="Y383" s="240"/>
      <c r="Z383" s="240"/>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BA383" s="132"/>
      <c r="BB383" s="130"/>
      <c r="BC383" s="130"/>
      <c r="BD383" s="130"/>
      <c r="BE383" s="130"/>
      <c r="BF383" s="130"/>
      <c r="BG383" s="130"/>
      <c r="BH383" s="130"/>
      <c r="BI383" s="130"/>
      <c r="BJ383" s="130"/>
      <c r="BK383" s="130"/>
      <c r="BL383" s="130"/>
      <c r="BM383" s="130"/>
      <c r="BN383" s="130"/>
      <c r="BO383" s="130"/>
      <c r="BP383" s="130"/>
      <c r="BQ383" s="130"/>
    </row>
    <row r="384" s="131" customFormat="true" ht="15" customHeight="true" x14ac:dyDescent="0.2">
      <c r="B384" s="133"/>
      <c r="R384" s="240"/>
      <c r="S384" s="240"/>
      <c r="T384" s="240"/>
      <c r="U384" s="240"/>
      <c r="V384" s="240"/>
      <c r="W384" s="240"/>
      <c r="X384" s="240"/>
      <c r="Y384" s="240"/>
      <c r="Z384" s="240"/>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BA384" s="132"/>
      <c r="BB384" s="130"/>
      <c r="BC384" s="130"/>
      <c r="BD384" s="130"/>
      <c r="BE384" s="130"/>
      <c r="BF384" s="130"/>
      <c r="BG384" s="130"/>
      <c r="BH384" s="130"/>
      <c r="BI384" s="130"/>
      <c r="BJ384" s="130"/>
      <c r="BK384" s="130"/>
      <c r="BL384" s="130"/>
      <c r="BM384" s="130"/>
      <c r="BN384" s="130"/>
      <c r="BO384" s="130"/>
      <c r="BP384" s="130"/>
      <c r="BQ384" s="130"/>
    </row>
    <row r="385" s="131" customFormat="true" ht="15" customHeight="true" x14ac:dyDescent="0.2">
      <c r="B385" s="133"/>
      <c r="R385" s="240"/>
      <c r="S385" s="240"/>
      <c r="T385" s="240"/>
      <c r="U385" s="240"/>
      <c r="V385" s="240"/>
      <c r="W385" s="240"/>
      <c r="X385" s="240"/>
      <c r="Y385" s="240"/>
      <c r="Z385" s="240"/>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BA385" s="132"/>
      <c r="BB385" s="130"/>
      <c r="BC385" s="130"/>
      <c r="BD385" s="130"/>
      <c r="BE385" s="130"/>
      <c r="BF385" s="130"/>
      <c r="BG385" s="130"/>
      <c r="BH385" s="130"/>
      <c r="BI385" s="130"/>
      <c r="BJ385" s="130"/>
      <c r="BK385" s="130"/>
      <c r="BL385" s="130"/>
      <c r="BM385" s="130"/>
      <c r="BN385" s="130"/>
      <c r="BO385" s="130"/>
      <c r="BP385" s="130"/>
      <c r="BQ385" s="130"/>
    </row>
    <row r="386" s="131" customFormat="true" ht="15" customHeight="true" x14ac:dyDescent="0.2">
      <c r="B386" s="133"/>
      <c r="R386" s="240"/>
      <c r="S386" s="240"/>
      <c r="T386" s="240"/>
      <c r="U386" s="240"/>
      <c r="V386" s="240"/>
      <c r="W386" s="240"/>
      <c r="X386" s="240"/>
      <c r="Y386" s="240"/>
      <c r="Z386" s="240"/>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BA386" s="132"/>
      <c r="BB386" s="130"/>
      <c r="BC386" s="130"/>
      <c r="BD386" s="130"/>
      <c r="BE386" s="130"/>
      <c r="BF386" s="130"/>
      <c r="BG386" s="130"/>
      <c r="BH386" s="130"/>
      <c r="BI386" s="130"/>
      <c r="BJ386" s="130"/>
      <c r="BK386" s="130"/>
      <c r="BL386" s="130"/>
      <c r="BM386" s="130"/>
      <c r="BN386" s="130"/>
      <c r="BO386" s="130"/>
      <c r="BP386" s="130"/>
      <c r="BQ386" s="130"/>
    </row>
    <row r="387" s="131" customFormat="true" ht="15" customHeight="true" x14ac:dyDescent="0.2">
      <c r="B387" s="133"/>
      <c r="R387" s="240"/>
      <c r="S387" s="240"/>
      <c r="T387" s="240"/>
      <c r="U387" s="240"/>
      <c r="V387" s="240"/>
      <c r="W387" s="240"/>
      <c r="X387" s="240"/>
      <c r="Y387" s="240"/>
      <c r="Z387" s="240"/>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BA387" s="132"/>
      <c r="BB387" s="130"/>
      <c r="BC387" s="130"/>
      <c r="BD387" s="130"/>
      <c r="BE387" s="130"/>
      <c r="BF387" s="130"/>
      <c r="BG387" s="130"/>
      <c r="BH387" s="130"/>
      <c r="BI387" s="130"/>
      <c r="BJ387" s="130"/>
      <c r="BK387" s="130"/>
      <c r="BL387" s="130"/>
      <c r="BM387" s="130"/>
      <c r="BN387" s="130"/>
      <c r="BO387" s="130"/>
      <c r="BP387" s="130"/>
      <c r="BQ387" s="130"/>
    </row>
    <row r="388" s="131" customFormat="true" ht="15" customHeight="true" x14ac:dyDescent="0.2">
      <c r="B388" s="133"/>
      <c r="R388" s="240"/>
      <c r="S388" s="240"/>
      <c r="T388" s="240"/>
      <c r="U388" s="240"/>
      <c r="V388" s="240"/>
      <c r="W388" s="240"/>
      <c r="X388" s="240"/>
      <c r="Y388" s="240"/>
      <c r="Z388" s="240"/>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BA388" s="132"/>
      <c r="BB388" s="130"/>
      <c r="BC388" s="130"/>
      <c r="BD388" s="130"/>
      <c r="BE388" s="130"/>
      <c r="BF388" s="130"/>
      <c r="BG388" s="130"/>
      <c r="BH388" s="130"/>
      <c r="BI388" s="130"/>
      <c r="BJ388" s="130"/>
      <c r="BK388" s="130"/>
      <c r="BL388" s="130"/>
      <c r="BM388" s="130"/>
      <c r="BN388" s="130"/>
      <c r="BO388" s="130"/>
      <c r="BP388" s="130"/>
      <c r="BQ388" s="130"/>
    </row>
    <row r="389" s="131" customFormat="true" ht="15" customHeight="true" x14ac:dyDescent="0.2">
      <c r="B389" s="133"/>
      <c r="R389" s="240"/>
      <c r="S389" s="240"/>
      <c r="T389" s="240"/>
      <c r="U389" s="240"/>
      <c r="V389" s="240"/>
      <c r="W389" s="240"/>
      <c r="X389" s="240"/>
      <c r="Y389" s="240"/>
      <c r="Z389" s="240"/>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BA389" s="132"/>
      <c r="BB389" s="130"/>
      <c r="BC389" s="130"/>
      <c r="BD389" s="130"/>
      <c r="BE389" s="130"/>
      <c r="BF389" s="130"/>
      <c r="BG389" s="130"/>
      <c r="BH389" s="130"/>
      <c r="BI389" s="130"/>
      <c r="BJ389" s="130"/>
      <c r="BK389" s="130"/>
      <c r="BL389" s="130"/>
      <c r="BM389" s="130"/>
      <c r="BN389" s="130"/>
      <c r="BO389" s="130"/>
      <c r="BP389" s="130"/>
      <c r="BQ389" s="130"/>
    </row>
    <row r="390" s="818" customFormat="true" ht="15" customHeight="true" x14ac:dyDescent="0.2">
      <c r="B390" s="787"/>
      <c r="R390" s="240"/>
      <c r="S390" s="240"/>
      <c r="T390" s="240"/>
      <c r="U390" s="240"/>
      <c r="V390" s="240"/>
      <c r="W390" s="240"/>
      <c r="X390" s="240"/>
      <c r="Y390" s="240"/>
      <c r="Z390" s="24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BA390" s="132"/>
      <c r="BB390" s="130"/>
      <c r="BC390" s="130"/>
      <c r="BD390" s="130"/>
      <c r="BE390" s="130"/>
      <c r="BF390" s="130"/>
      <c r="BG390" s="130"/>
      <c r="BH390" s="130"/>
      <c r="BI390" s="130"/>
      <c r="BJ390" s="130"/>
      <c r="BK390" s="130"/>
      <c r="BL390" s="130"/>
      <c r="BM390" s="130"/>
      <c r="BN390" s="130"/>
      <c r="BO390" s="130"/>
      <c r="BP390" s="130"/>
      <c r="BQ390" s="130"/>
    </row>
    <row r="391" s="818" customFormat="true" ht="15" customHeight="true" x14ac:dyDescent="0.2">
      <c r="B391" s="787"/>
      <c r="R391" s="240"/>
      <c r="S391" s="240"/>
      <c r="T391" s="240"/>
      <c r="U391" s="240"/>
      <c r="V391" s="240"/>
      <c r="W391" s="240"/>
      <c r="X391" s="240"/>
      <c r="Y391" s="240"/>
      <c r="Z391" s="24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BA391" s="132"/>
      <c r="BB391" s="130"/>
      <c r="BC391" s="130"/>
      <c r="BD391" s="130"/>
      <c r="BE391" s="130"/>
      <c r="BF391" s="130"/>
      <c r="BG391" s="130"/>
      <c r="BH391" s="130"/>
      <c r="BI391" s="130"/>
      <c r="BJ391" s="130"/>
      <c r="BK391" s="130"/>
      <c r="BL391" s="130"/>
      <c r="BM391" s="130"/>
      <c r="BN391" s="130"/>
      <c r="BO391" s="130"/>
      <c r="BP391" s="130"/>
      <c r="BQ391" s="130"/>
    </row>
    <row r="392" s="818" customFormat="true" ht="15" customHeight="true" x14ac:dyDescent="0.2">
      <c r="R392" s="240"/>
      <c r="S392" s="240"/>
      <c r="T392" s="240"/>
      <c r="U392" s="240"/>
      <c r="V392" s="240"/>
      <c r="W392" s="240"/>
      <c r="X392" s="240"/>
      <c r="Y392" s="240"/>
      <c r="Z392" s="240"/>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BA392" s="132"/>
      <c r="BB392" s="130"/>
      <c r="BC392" s="130"/>
      <c r="BD392" s="130"/>
      <c r="BE392" s="130"/>
      <c r="BF392" s="130"/>
      <c r="BG392" s="130"/>
      <c r="BH392" s="130"/>
      <c r="BI392" s="130"/>
      <c r="BJ392" s="130"/>
      <c r="BK392" s="130"/>
      <c r="BL392" s="130"/>
      <c r="BM392" s="130"/>
      <c r="BN392" s="130"/>
      <c r="BO392" s="130"/>
      <c r="BP392" s="130"/>
      <c r="BQ392" s="130"/>
    </row>
    <row r="393" s="818" customFormat="true" ht="15" customHeight="true" x14ac:dyDescent="0.2">
      <c r="R393" s="240"/>
      <c r="S393" s="240"/>
      <c r="T393" s="240"/>
      <c r="U393" s="240"/>
      <c r="V393" s="240"/>
      <c r="W393" s="240"/>
      <c r="X393" s="240"/>
      <c r="Y393" s="240"/>
      <c r="Z393" s="240"/>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BA393" s="132"/>
      <c r="BB393" s="130"/>
      <c r="BC393" s="130"/>
      <c r="BD393" s="130"/>
      <c r="BE393" s="130"/>
      <c r="BF393" s="130"/>
      <c r="BG393" s="130"/>
      <c r="BH393" s="130"/>
      <c r="BI393" s="130"/>
      <c r="BJ393" s="130"/>
      <c r="BK393" s="130"/>
      <c r="BL393" s="130"/>
      <c r="BM393" s="130"/>
      <c r="BN393" s="130"/>
      <c r="BO393" s="130"/>
      <c r="BP393" s="130"/>
      <c r="BQ393" s="130"/>
    </row>
    <row r="394" s="818" customFormat="true" ht="15" customHeight="true" x14ac:dyDescent="0.2">
      <c r="R394" s="240"/>
      <c r="S394" s="240"/>
      <c r="T394" s="240"/>
      <c r="U394" s="240"/>
      <c r="V394" s="240"/>
      <c r="W394" s="240"/>
      <c r="X394" s="240"/>
      <c r="Y394" s="240"/>
      <c r="Z394" s="240"/>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BA394" s="132"/>
      <c r="BB394" s="130"/>
      <c r="BC394" s="130"/>
      <c r="BD394" s="130"/>
      <c r="BE394" s="130"/>
      <c r="BF394" s="130"/>
      <c r="BG394" s="130"/>
      <c r="BH394" s="130"/>
      <c r="BI394" s="130"/>
      <c r="BJ394" s="130"/>
      <c r="BK394" s="130"/>
      <c r="BL394" s="130"/>
      <c r="BM394" s="130"/>
      <c r="BN394" s="130"/>
      <c r="BO394" s="130"/>
      <c r="BP394" s="130"/>
      <c r="BQ394" s="130"/>
    </row>
    <row r="395" s="818" customFormat="true" ht="15" customHeight="true" x14ac:dyDescent="0.2">
      <c r="R395" s="240"/>
      <c r="S395" s="240"/>
      <c r="T395" s="240"/>
      <c r="U395" s="240"/>
      <c r="V395" s="240"/>
      <c r="W395" s="240"/>
      <c r="X395" s="240"/>
      <c r="Y395" s="240"/>
      <c r="Z395" s="240"/>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BA395" s="132"/>
      <c r="BB395" s="130"/>
      <c r="BC395" s="130"/>
      <c r="BD395" s="130"/>
      <c r="BE395" s="130"/>
      <c r="BF395" s="130"/>
      <c r="BG395" s="130"/>
      <c r="BH395" s="130"/>
      <c r="BI395" s="130"/>
      <c r="BJ395" s="130"/>
      <c r="BK395" s="130"/>
      <c r="BL395" s="130"/>
      <c r="BM395" s="130"/>
      <c r="BN395" s="130"/>
      <c r="BO395" s="130"/>
      <c r="BP395" s="130"/>
      <c r="BQ395" s="130"/>
    </row>
    <row r="396" s="818" customFormat="true" ht="15" customHeight="true" x14ac:dyDescent="0.2">
      <c r="R396" s="240"/>
      <c r="S396" s="240"/>
      <c r="T396" s="240"/>
      <c r="U396" s="240"/>
      <c r="V396" s="240"/>
      <c r="W396" s="240"/>
      <c r="X396" s="240"/>
      <c r="Y396" s="240"/>
      <c r="Z396" s="240"/>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BA396" s="132"/>
      <c r="BB396" s="130"/>
      <c r="BC396" s="130"/>
      <c r="BD396" s="130"/>
      <c r="BE396" s="130"/>
      <c r="BF396" s="130"/>
      <c r="BG396" s="130"/>
      <c r="BH396" s="130"/>
      <c r="BI396" s="130"/>
      <c r="BJ396" s="130"/>
      <c r="BK396" s="130"/>
      <c r="BL396" s="130"/>
      <c r="BM396" s="130"/>
      <c r="BN396" s="130"/>
      <c r="BO396" s="130"/>
      <c r="BP396" s="130"/>
      <c r="BQ396" s="130"/>
    </row>
    <row r="397" s="818" customFormat="true" ht="15" customHeight="true" x14ac:dyDescent="0.2">
      <c r="R397" s="240"/>
      <c r="S397" s="240"/>
      <c r="T397" s="240"/>
      <c r="U397" s="240"/>
      <c r="V397" s="240"/>
      <c r="W397" s="240"/>
      <c r="X397" s="240"/>
      <c r="Y397" s="240"/>
      <c r="Z397" s="240"/>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BA397" s="132"/>
      <c r="BB397" s="130"/>
      <c r="BC397" s="130"/>
      <c r="BD397" s="130"/>
      <c r="BE397" s="130"/>
      <c r="BF397" s="130"/>
      <c r="BG397" s="130"/>
      <c r="BH397" s="130"/>
      <c r="BI397" s="130"/>
      <c r="BJ397" s="130"/>
      <c r="BK397" s="130"/>
      <c r="BL397" s="130"/>
      <c r="BM397" s="130"/>
      <c r="BN397" s="130"/>
      <c r="BO397" s="130"/>
      <c r="BP397" s="130"/>
      <c r="BQ397" s="130"/>
    </row>
    <row r="398" s="818" customFormat="true" ht="15" customHeight="true" x14ac:dyDescent="0.2">
      <c r="R398" s="240"/>
      <c r="S398" s="240"/>
      <c r="T398" s="240"/>
      <c r="U398" s="240"/>
      <c r="V398" s="240"/>
      <c r="W398" s="240"/>
      <c r="X398" s="240"/>
      <c r="Y398" s="240"/>
      <c r="Z398" s="240"/>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BA398" s="132"/>
      <c r="BB398" s="130"/>
      <c r="BC398" s="130"/>
      <c r="BD398" s="130"/>
      <c r="BE398" s="130"/>
      <c r="BF398" s="130"/>
      <c r="BG398" s="130"/>
      <c r="BH398" s="130"/>
      <c r="BI398" s="130"/>
      <c r="BJ398" s="130"/>
      <c r="BK398" s="130"/>
      <c r="BL398" s="130"/>
      <c r="BM398" s="130"/>
      <c r="BN398" s="130"/>
      <c r="BO398" s="130"/>
      <c r="BP398" s="130"/>
      <c r="BQ398" s="130"/>
    </row>
    <row r="399" s="842" customFormat="true" ht="15" customHeight="true" x14ac:dyDescent="0.25">
      <c r="A399" s="136"/>
      <c r="B399" s="136"/>
      <c r="C399" s="3078" t="s">
        <v>132</v>
      </c>
      <c r="D399" s="3079"/>
      <c r="E399" s="3079"/>
      <c r="F399" s="3079"/>
      <c r="G399" s="136"/>
      <c r="H399" s="3062" t="s">
        <v>133</v>
      </c>
      <c r="I399" s="3063"/>
      <c r="J399" s="3063"/>
      <c r="K399" s="3063"/>
      <c r="M399" s="3062" t="s">
        <v>134</v>
      </c>
      <c r="N399" s="3063"/>
      <c r="O399" s="3063"/>
      <c r="P399" s="3063"/>
      <c r="R399" s="235"/>
      <c r="S399" s="235"/>
      <c r="T399" s="235"/>
      <c r="U399" s="235"/>
      <c r="V399" s="235"/>
      <c r="W399" s="235"/>
      <c r="X399" s="235"/>
      <c r="Y399" s="235"/>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row>
    <row r="400" s="242" customFormat="true" ht="15" customHeight="true" x14ac:dyDescent="0.2">
      <c r="C400" s="3064" t="s">
        <v>189</v>
      </c>
      <c r="D400" s="3065"/>
      <c r="E400" s="3065"/>
      <c r="F400" s="762"/>
      <c r="G400" s="762"/>
      <c r="H400" s="3066" t="s">
        <v>189</v>
      </c>
      <c r="I400" s="3066"/>
      <c r="J400" s="3066"/>
      <c r="K400" s="762"/>
      <c r="L400" s="762"/>
      <c r="M400" s="3066" t="s">
        <v>189</v>
      </c>
      <c r="N400" s="3066"/>
      <c r="O400" s="3066"/>
      <c r="P400" s="762"/>
      <c r="Q400" s="762"/>
      <c r="R400" s="235"/>
      <c r="S400" s="235"/>
      <c r="T400" s="235"/>
      <c r="U400" s="235"/>
      <c r="V400" s="235"/>
      <c r="W400" s="235"/>
      <c r="X400" s="235"/>
      <c r="Y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BA400" s="842"/>
      <c r="BB400" s="136"/>
      <c r="BC400" s="842"/>
      <c r="BD400" s="842"/>
      <c r="BE400" s="842"/>
      <c r="BF400" s="842"/>
      <c r="BG400" s="842"/>
      <c r="BH400" s="842"/>
      <c r="BI400" s="842"/>
      <c r="BJ400" s="842"/>
      <c r="BK400" s="842"/>
      <c r="BL400" s="842"/>
      <c r="BM400" s="842"/>
      <c r="BN400" s="842"/>
      <c r="BO400" s="842"/>
      <c r="BP400" s="842"/>
      <c r="BQ400" s="842"/>
    </row>
    <row r="401" s="242" customFormat="true" ht="25.15" customHeight="true" x14ac:dyDescent="0.2">
      <c r="C401" s="3064"/>
      <c r="D401" s="3065"/>
      <c r="E401" s="781" t="s">
        <v>190</v>
      </c>
      <c r="F401" s="762"/>
      <c r="G401" s="762"/>
      <c r="H401" s="3066"/>
      <c r="I401" s="3066"/>
      <c r="J401" s="782" t="s">
        <v>190</v>
      </c>
      <c r="K401" s="762"/>
      <c r="L401" s="762"/>
      <c r="M401" s="3066"/>
      <c r="N401" s="3066"/>
      <c r="O401" s="783" t="s">
        <v>190</v>
      </c>
      <c r="P401" s="762"/>
      <c r="Q401" s="762"/>
      <c r="R401" s="235"/>
      <c r="S401" s="235"/>
      <c r="T401" s="235"/>
      <c r="U401" s="235"/>
      <c r="V401" s="235"/>
      <c r="W401" s="235"/>
      <c r="X401" s="235"/>
      <c r="Y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BA401" s="842"/>
      <c r="BB401" s="136"/>
      <c r="BC401" s="842"/>
      <c r="BD401" s="842"/>
      <c r="BE401" s="842"/>
      <c r="BF401" s="842"/>
      <c r="BG401" s="842"/>
      <c r="BH401" s="842"/>
      <c r="BI401" s="842"/>
      <c r="BJ401" s="842"/>
      <c r="BK401" s="842"/>
      <c r="BL401" s="842"/>
      <c r="BM401" s="842"/>
      <c r="BN401" s="842"/>
      <c r="BO401" s="842"/>
      <c r="BP401" s="842"/>
      <c r="BQ401" s="842"/>
    </row>
    <row r="402" s="242" customFormat="true" ht="25.15" customHeight="true" x14ac:dyDescent="0.2">
      <c r="B402" s="3092" t="s">
        <v>139</v>
      </c>
      <c r="C402" s="3065"/>
      <c r="D402" s="3065"/>
      <c r="E402" s="784" t="s">
        <v>191</v>
      </c>
      <c r="F402" s="762"/>
      <c r="G402" s="762"/>
      <c r="H402" s="3066"/>
      <c r="I402" s="3066"/>
      <c r="J402" s="785" t="s">
        <v>191</v>
      </c>
      <c r="K402" s="762"/>
      <c r="L402" s="762"/>
      <c r="M402" s="3066"/>
      <c r="N402" s="3066"/>
      <c r="O402" s="786" t="s">
        <v>191</v>
      </c>
      <c r="P402" s="762"/>
      <c r="Q402" s="762"/>
      <c r="R402" s="235"/>
      <c r="S402" s="235"/>
      <c r="T402" s="235"/>
      <c r="U402" s="235"/>
      <c r="V402" s="235"/>
      <c r="W402" s="235"/>
      <c r="X402" s="235"/>
      <c r="Y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BA402" s="842"/>
      <c r="BB402" s="136"/>
      <c r="BC402" s="842"/>
      <c r="BD402" s="842"/>
      <c r="BE402" s="842"/>
      <c r="BF402" s="842"/>
      <c r="BG402" s="842"/>
      <c r="BH402" s="842"/>
      <c r="BI402" s="842"/>
      <c r="BJ402" s="842"/>
      <c r="BK402" s="842"/>
      <c r="BL402" s="842"/>
      <c r="BM402" s="842"/>
      <c r="BN402" s="842"/>
      <c r="BO402" s="842"/>
      <c r="BP402" s="842"/>
      <c r="BQ402" s="842"/>
    </row>
    <row r="403" s="242" customFormat="true" ht="25.15" customHeight="true" x14ac:dyDescent="0.2">
      <c r="B403" s="3065"/>
      <c r="C403" s="3047" t="s">
        <v>192</v>
      </c>
      <c r="D403" s="3046"/>
      <c r="E403" s="869">
        <v>0.69887495138194222</v>
      </c>
      <c r="F403" s="868"/>
      <c r="G403" s="868"/>
      <c r="H403" s="3046" t="s">
        <v>193</v>
      </c>
      <c r="I403" s="3046"/>
      <c r="J403" s="870">
        <v>0.68424654843460853</v>
      </c>
      <c r="K403" s="868"/>
      <c r="L403" s="868"/>
      <c r="M403" s="3046" t="s">
        <v>194</v>
      </c>
      <c r="N403" s="3046"/>
      <c r="O403" s="871">
        <v>0.70224889344421348</v>
      </c>
      <c r="P403" s="868"/>
      <c r="Q403" s="868"/>
      <c r="R403" s="235"/>
      <c r="S403" s="235"/>
      <c r="T403" s="235"/>
      <c r="U403" s="235"/>
      <c r="V403" s="235"/>
      <c r="W403" s="235"/>
      <c r="X403" s="235"/>
      <c r="Y403" s="235"/>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BA403" s="237"/>
      <c r="BB403" s="424"/>
      <c r="BC403" s="237"/>
      <c r="BD403" s="237"/>
      <c r="BE403" s="237"/>
      <c r="BF403" s="237"/>
      <c r="BG403" s="237"/>
      <c r="BH403" s="237"/>
      <c r="BI403" s="237"/>
      <c r="BJ403" s="237"/>
      <c r="BK403" s="237"/>
      <c r="BL403" s="237"/>
      <c r="BM403" s="237"/>
      <c r="BN403" s="237"/>
      <c r="BO403" s="237"/>
      <c r="BP403" s="237"/>
      <c r="BQ403" s="237"/>
    </row>
    <row r="404" s="242" customFormat="true" ht="25.15" customHeight="true" x14ac:dyDescent="0.2">
      <c r="B404" s="3065"/>
      <c r="C404" s="3047" t="s">
        <v>193</v>
      </c>
      <c r="D404" s="3046"/>
      <c r="E404" s="872">
        <v>0.68186486773763133</v>
      </c>
      <c r="F404" s="868"/>
      <c r="G404" s="868"/>
      <c r="H404" s="3046" t="s">
        <v>192</v>
      </c>
      <c r="I404" s="3046"/>
      <c r="J404" s="873">
        <v>0.63112671469028669</v>
      </c>
      <c r="K404" s="868"/>
      <c r="L404" s="868"/>
      <c r="M404" s="3046" t="s">
        <v>195</v>
      </c>
      <c r="N404" s="3046"/>
      <c r="O404" s="874">
        <v>0.58776550382185633</v>
      </c>
      <c r="P404" s="868"/>
      <c r="Q404" s="868"/>
      <c r="R404" s="235"/>
      <c r="S404" s="235"/>
      <c r="T404" s="235"/>
      <c r="U404" s="235"/>
      <c r="V404" s="235"/>
      <c r="W404" s="235"/>
      <c r="X404" s="235"/>
      <c r="Y404" s="235"/>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BA404" s="237"/>
      <c r="BB404" s="424"/>
      <c r="BC404" s="237"/>
      <c r="BD404" s="237"/>
      <c r="BE404" s="237"/>
      <c r="BF404" s="237"/>
      <c r="BG404" s="237"/>
      <c r="BH404" s="237"/>
      <c r="BI404" s="237"/>
      <c r="BJ404" s="237"/>
      <c r="BK404" s="237"/>
      <c r="BL404" s="237"/>
      <c r="BM404" s="237"/>
      <c r="BN404" s="237"/>
      <c r="BO404" s="237"/>
      <c r="BP404" s="237"/>
      <c r="BQ404" s="237"/>
    </row>
    <row r="405" s="242" customFormat="true" ht="25.15" customHeight="true" x14ac:dyDescent="0.2">
      <c r="B405" s="3065"/>
      <c r="C405" s="3047" t="s">
        <v>196</v>
      </c>
      <c r="D405" s="3046"/>
      <c r="E405" s="872">
        <v>0.5998669089639671</v>
      </c>
      <c r="F405" s="868"/>
      <c r="G405" s="868"/>
      <c r="H405" s="3046" t="s">
        <v>196</v>
      </c>
      <c r="I405" s="3046"/>
      <c r="J405" s="873">
        <v>0.62178227963309374</v>
      </c>
      <c r="K405" s="868"/>
      <c r="L405" s="868"/>
      <c r="M405" s="3046" t="s">
        <v>197</v>
      </c>
      <c r="N405" s="3046"/>
      <c r="O405" s="874">
        <v>-0.52316895972645516</v>
      </c>
      <c r="P405" s="868"/>
      <c r="Q405" s="868"/>
      <c r="R405" s="235"/>
      <c r="S405" s="235"/>
      <c r="T405" s="235"/>
      <c r="U405" s="235"/>
      <c r="V405" s="235"/>
      <c r="W405" s="235"/>
      <c r="X405" s="235"/>
      <c r="Y405" s="235"/>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BA405" s="237"/>
      <c r="BB405" s="424"/>
      <c r="BC405" s="237"/>
      <c r="BD405" s="237"/>
      <c r="BE405" s="237"/>
      <c r="BF405" s="237"/>
      <c r="BG405" s="237"/>
      <c r="BH405" s="237"/>
      <c r="BI405" s="237"/>
      <c r="BJ405" s="237"/>
      <c r="BK405" s="237"/>
      <c r="BL405" s="237"/>
      <c r="BM405" s="237"/>
      <c r="BN405" s="237"/>
      <c r="BO405" s="237"/>
      <c r="BP405" s="237"/>
      <c r="BQ405" s="237"/>
    </row>
    <row r="406" s="242" customFormat="true" ht="25.15" customHeight="true" x14ac:dyDescent="0.2">
      <c r="B406" s="3065"/>
      <c r="C406" s="3047" t="s">
        <v>198</v>
      </c>
      <c r="D406" s="3046"/>
      <c r="E406" s="872">
        <v>0.59266628273045885</v>
      </c>
      <c r="F406" s="868"/>
      <c r="G406" s="868"/>
      <c r="H406" s="3046" t="s">
        <v>199</v>
      </c>
      <c r="I406" s="3046"/>
      <c r="J406" s="873">
        <v>0.57854314815649566</v>
      </c>
      <c r="K406" s="868"/>
      <c r="L406" s="868"/>
      <c r="M406" s="3046" t="s">
        <v>200</v>
      </c>
      <c r="N406" s="3046"/>
      <c r="O406" s="874">
        <v>0.43614635981408639</v>
      </c>
      <c r="P406" s="868"/>
      <c r="Q406" s="868"/>
      <c r="R406" s="235"/>
      <c r="S406" s="235"/>
      <c r="T406" s="235"/>
      <c r="U406" s="235"/>
      <c r="V406" s="235"/>
      <c r="W406" s="235"/>
      <c r="X406" s="235"/>
      <c r="Y406" s="235"/>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BA406" s="237"/>
      <c r="BB406" s="424"/>
      <c r="BC406" s="237"/>
      <c r="BD406" s="237"/>
      <c r="BE406" s="237"/>
      <c r="BF406" s="237"/>
      <c r="BG406" s="237"/>
      <c r="BH406" s="237"/>
      <c r="BI406" s="237"/>
      <c r="BJ406" s="237"/>
      <c r="BK406" s="237"/>
      <c r="BL406" s="237"/>
      <c r="BM406" s="237"/>
      <c r="BN406" s="237"/>
      <c r="BO406" s="237"/>
      <c r="BP406" s="237"/>
      <c r="BQ406" s="237"/>
    </row>
    <row r="407" s="242" customFormat="true" ht="25.15" customHeight="true" x14ac:dyDescent="0.2">
      <c r="B407" s="3065"/>
      <c r="C407" s="3047" t="s">
        <v>194</v>
      </c>
      <c r="D407" s="3046"/>
      <c r="E407" s="872">
        <v>0.5764842330603317</v>
      </c>
      <c r="F407" s="868"/>
      <c r="G407" s="868"/>
      <c r="H407" s="3046" t="s">
        <v>198</v>
      </c>
      <c r="I407" s="3046"/>
      <c r="J407" s="873">
        <v>0.5572873709602163</v>
      </c>
      <c r="K407" s="868"/>
      <c r="L407" s="868"/>
      <c r="M407" s="3046" t="s">
        <v>201</v>
      </c>
      <c r="N407" s="3046"/>
      <c r="O407" s="874">
        <v>-0.39802003834076638</v>
      </c>
      <c r="P407" s="868"/>
      <c r="Q407" s="868"/>
      <c r="R407" s="235"/>
      <c r="S407" s="235"/>
      <c r="T407" s="235"/>
      <c r="U407" s="235"/>
      <c r="V407" s="235"/>
      <c r="W407" s="235"/>
      <c r="X407" s="235"/>
      <c r="Y407" s="235"/>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BA407" s="237"/>
      <c r="BB407" s="424"/>
      <c r="BC407" s="237"/>
      <c r="BD407" s="237"/>
      <c r="BE407" s="237"/>
      <c r="BF407" s="237"/>
      <c r="BG407" s="237"/>
      <c r="BH407" s="237"/>
      <c r="BI407" s="237"/>
      <c r="BJ407" s="237"/>
      <c r="BK407" s="237"/>
      <c r="BL407" s="237"/>
      <c r="BM407" s="237"/>
      <c r="BN407" s="237"/>
      <c r="BO407" s="237"/>
      <c r="BP407" s="237"/>
      <c r="BQ407" s="237"/>
    </row>
    <row r="408" s="242" customFormat="true" ht="25.15" customHeight="true" x14ac:dyDescent="0.2">
      <c r="B408" s="3065"/>
      <c r="C408" s="3047" t="s">
        <v>200</v>
      </c>
      <c r="D408" s="3046"/>
      <c r="E408" s="872">
        <v>0.57541441060008913</v>
      </c>
      <c r="F408" s="868"/>
      <c r="G408" s="868"/>
      <c r="H408" s="3046" t="s">
        <v>202</v>
      </c>
      <c r="I408" s="3046"/>
      <c r="J408" s="873">
        <v>0.49898694690501361</v>
      </c>
      <c r="K408" s="868"/>
      <c r="L408" s="868"/>
      <c r="M408" s="3046" t="s">
        <v>203</v>
      </c>
      <c r="N408" s="3046"/>
      <c r="O408" s="874">
        <v>0.39511394433790292</v>
      </c>
      <c r="P408" s="868"/>
      <c r="Q408" s="868"/>
      <c r="R408" s="235"/>
      <c r="S408" s="235"/>
      <c r="T408" s="235"/>
      <c r="U408" s="235"/>
      <c r="V408" s="235"/>
      <c r="W408" s="235"/>
      <c r="X408" s="235"/>
      <c r="Y408" s="235"/>
      <c r="Z408" s="235"/>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BA408" s="237"/>
      <c r="BB408" s="424"/>
      <c r="BC408" s="237"/>
      <c r="BD408" s="237"/>
      <c r="BE408" s="237"/>
      <c r="BF408" s="237"/>
      <c r="BG408" s="237"/>
      <c r="BH408" s="237"/>
      <c r="BI408" s="237"/>
      <c r="BJ408" s="237"/>
      <c r="BK408" s="237"/>
      <c r="BL408" s="237"/>
      <c r="BM408" s="237"/>
      <c r="BN408" s="237"/>
      <c r="BO408" s="237"/>
      <c r="BP408" s="237"/>
      <c r="BQ408" s="237"/>
    </row>
    <row r="409" s="242" customFormat="true" ht="25.15" customHeight="true" x14ac:dyDescent="0.2">
      <c r="B409" s="3065"/>
      <c r="C409" s="3047" t="s">
        <v>199</v>
      </c>
      <c r="D409" s="3046"/>
      <c r="E409" s="872">
        <v>0.53831640478446297</v>
      </c>
      <c r="F409" s="868"/>
      <c r="G409" s="868"/>
      <c r="H409" s="3046" t="s">
        <v>200</v>
      </c>
      <c r="I409" s="3046"/>
      <c r="J409" s="873">
        <v>0.46358652347932133</v>
      </c>
      <c r="K409" s="868"/>
      <c r="L409" s="868"/>
      <c r="M409" s="3046" t="s">
        <v>204</v>
      </c>
      <c r="N409" s="3046"/>
      <c r="O409" s="874">
        <v>0.33855813893440995</v>
      </c>
      <c r="P409" s="868"/>
      <c r="Q409" s="868"/>
      <c r="R409" s="235"/>
      <c r="S409" s="235"/>
      <c r="T409" s="235"/>
      <c r="U409" s="235"/>
      <c r="V409" s="235"/>
      <c r="W409" s="235"/>
      <c r="X409" s="235"/>
      <c r="Y409" s="235"/>
      <c r="Z409" s="235"/>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BA409" s="237"/>
      <c r="BB409" s="424"/>
      <c r="BC409" s="237"/>
      <c r="BD409" s="237"/>
      <c r="BE409" s="237"/>
      <c r="BF409" s="237"/>
      <c r="BG409" s="237"/>
      <c r="BH409" s="237"/>
      <c r="BI409" s="237"/>
      <c r="BJ409" s="237"/>
      <c r="BK409" s="237"/>
      <c r="BL409" s="237"/>
      <c r="BM409" s="237"/>
      <c r="BN409" s="237"/>
      <c r="BO409" s="237"/>
      <c r="BP409" s="237"/>
      <c r="BQ409" s="237"/>
    </row>
    <row r="410" s="242" customFormat="true" ht="25.15" customHeight="true" x14ac:dyDescent="0.2">
      <c r="B410" s="3065"/>
      <c r="C410" s="3047" t="s">
        <v>197</v>
      </c>
      <c r="D410" s="3046"/>
      <c r="E410" s="872">
        <v>-0.41484814728642982</v>
      </c>
      <c r="F410" s="868"/>
      <c r="G410" s="868"/>
      <c r="H410" s="3046" t="s">
        <v>205</v>
      </c>
      <c r="I410" s="3046"/>
      <c r="J410" s="873">
        <v>-0.37020344313615888</v>
      </c>
      <c r="K410" s="868"/>
      <c r="L410" s="868"/>
      <c r="M410" s="3046" t="s">
        <v>206</v>
      </c>
      <c r="N410" s="3046"/>
      <c r="O410" s="874">
        <v>0.32846465821664289</v>
      </c>
      <c r="P410" s="868"/>
      <c r="Q410" s="868"/>
      <c r="R410" s="235"/>
      <c r="S410" s="235"/>
      <c r="T410" s="235"/>
      <c r="U410" s="235"/>
      <c r="V410" s="235"/>
      <c r="W410" s="235"/>
      <c r="X410" s="235"/>
      <c r="Y410" s="235"/>
      <c r="Z410" s="235"/>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BA410" s="237"/>
      <c r="BB410" s="424"/>
      <c r="BC410" s="237"/>
      <c r="BD410" s="237"/>
      <c r="BE410" s="237"/>
      <c r="BF410" s="237"/>
      <c r="BG410" s="237"/>
      <c r="BH410" s="237"/>
      <c r="BI410" s="237"/>
      <c r="BJ410" s="237"/>
      <c r="BK410" s="237"/>
      <c r="BL410" s="237"/>
      <c r="BM410" s="237"/>
      <c r="BN410" s="237"/>
      <c r="BO410" s="237"/>
      <c r="BP410" s="237"/>
      <c r="BQ410" s="237"/>
    </row>
    <row r="411" s="242" customFormat="true" ht="25.15" customHeight="true" x14ac:dyDescent="0.2">
      <c r="B411" s="3065"/>
      <c r="C411" s="3047" t="s">
        <v>201</v>
      </c>
      <c r="D411" s="3046"/>
      <c r="E411" s="872">
        <v>-0.37878177014507858</v>
      </c>
      <c r="F411" s="868"/>
      <c r="G411" s="868"/>
      <c r="H411" s="3046" t="s">
        <v>206</v>
      </c>
      <c r="I411" s="3046"/>
      <c r="J411" s="873">
        <v>0.3686608388569389</v>
      </c>
      <c r="K411" s="868"/>
      <c r="L411" s="868"/>
      <c r="M411" s="3046" t="s">
        <v>207</v>
      </c>
      <c r="N411" s="3046"/>
      <c r="O411" s="874">
        <v>0.32137826215904552</v>
      </c>
      <c r="P411" s="868"/>
      <c r="Q411" s="868"/>
      <c r="R411" s="235"/>
      <c r="S411" s="235"/>
      <c r="T411" s="235"/>
      <c r="U411" s="235"/>
      <c r="V411" s="235"/>
      <c r="W411" s="235"/>
      <c r="X411" s="235"/>
      <c r="Y411" s="235"/>
      <c r="Z411" s="235"/>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BA411" s="237"/>
      <c r="BB411" s="424"/>
      <c r="BC411" s="237"/>
      <c r="BD411" s="237"/>
      <c r="BE411" s="237"/>
      <c r="BF411" s="237"/>
      <c r="BG411" s="237"/>
      <c r="BH411" s="237"/>
      <c r="BI411" s="237"/>
      <c r="BJ411" s="237"/>
      <c r="BK411" s="237"/>
      <c r="BL411" s="237"/>
      <c r="BM411" s="237"/>
      <c r="BN411" s="237"/>
      <c r="BO411" s="237"/>
      <c r="BP411" s="237"/>
      <c r="BQ411" s="237"/>
    </row>
    <row r="412" s="242" customFormat="true" ht="25.15" customHeight="true" x14ac:dyDescent="0.2">
      <c r="B412" s="3065"/>
      <c r="C412" s="3047" t="s">
        <v>205</v>
      </c>
      <c r="D412" s="3046"/>
      <c r="E412" s="872">
        <v>-0.36175426248590836</v>
      </c>
      <c r="F412" s="868"/>
      <c r="G412" s="868"/>
      <c r="H412" s="3046" t="s">
        <v>194</v>
      </c>
      <c r="I412" s="3046"/>
      <c r="J412" s="873">
        <v>0.31227851738224294</v>
      </c>
      <c r="K412" s="868"/>
      <c r="L412" s="868"/>
      <c r="M412" s="3046" t="s">
        <v>208</v>
      </c>
      <c r="N412" s="3046"/>
      <c r="O412" s="874">
        <v>-0.31144198202984941</v>
      </c>
      <c r="P412" s="868"/>
      <c r="Q412" s="868"/>
      <c r="R412" s="235"/>
      <c r="S412" s="235"/>
      <c r="T412" s="235"/>
      <c r="U412" s="235"/>
      <c r="V412" s="235"/>
      <c r="W412" s="235"/>
      <c r="X412" s="235"/>
      <c r="Y412" s="235"/>
      <c r="Z412" s="235"/>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BA412" s="237"/>
      <c r="BB412" s="424"/>
      <c r="BC412" s="237"/>
      <c r="BD412" s="237"/>
      <c r="BE412" s="237"/>
      <c r="BF412" s="237"/>
      <c r="BG412" s="237"/>
      <c r="BH412" s="237"/>
      <c r="BI412" s="237"/>
      <c r="BJ412" s="237"/>
      <c r="BK412" s="237"/>
      <c r="BL412" s="237"/>
      <c r="BM412" s="237"/>
      <c r="BN412" s="237"/>
      <c r="BO412" s="237"/>
      <c r="BP412" s="237"/>
      <c r="BQ412" s="237"/>
    </row>
    <row r="413" s="242" customFormat="true" ht="25.15" customHeight="true" x14ac:dyDescent="0.2">
      <c r="B413" s="3065"/>
      <c r="C413" s="3047" t="s">
        <v>195</v>
      </c>
      <c r="D413" s="3046"/>
      <c r="E413" s="872">
        <v>0.34038356264773861</v>
      </c>
      <c r="F413" s="868"/>
      <c r="G413" s="868"/>
      <c r="H413" s="3046" t="s">
        <v>209</v>
      </c>
      <c r="I413" s="3046"/>
      <c r="J413" s="873">
        <v>0.29743953842806403</v>
      </c>
      <c r="K413" s="868"/>
      <c r="L413" s="868"/>
      <c r="M413" s="3046" t="s">
        <v>210</v>
      </c>
      <c r="N413" s="3046"/>
      <c r="O413" s="874">
        <v>0.30571676333619774</v>
      </c>
      <c r="P413" s="868"/>
      <c r="Q413" s="868"/>
      <c r="R413" s="235"/>
      <c r="S413" s="235"/>
      <c r="T413" s="235"/>
      <c r="U413" s="235"/>
      <c r="V413" s="235"/>
      <c r="W413" s="235"/>
      <c r="X413" s="235"/>
      <c r="Y413" s="235"/>
      <c r="Z413" s="235"/>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BA413" s="237"/>
      <c r="BB413" s="424"/>
      <c r="BC413" s="237"/>
      <c r="BD413" s="237"/>
      <c r="BE413" s="237"/>
      <c r="BF413" s="237"/>
      <c r="BG413" s="237"/>
      <c r="BH413" s="237"/>
      <c r="BI413" s="237"/>
      <c r="BJ413" s="237"/>
      <c r="BK413" s="237"/>
      <c r="BL413" s="237"/>
      <c r="BM413" s="237"/>
      <c r="BN413" s="237"/>
      <c r="BO413" s="237"/>
      <c r="BP413" s="237"/>
      <c r="BQ413" s="237"/>
    </row>
    <row r="414" s="242" customFormat="true" ht="25.15" customHeight="true" x14ac:dyDescent="0.2">
      <c r="B414" s="3065"/>
      <c r="C414" s="3047" t="s">
        <v>206</v>
      </c>
      <c r="D414" s="3046"/>
      <c r="E414" s="872">
        <v>0.33302776425021241</v>
      </c>
      <c r="F414" s="868"/>
      <c r="G414" s="868"/>
      <c r="H414" s="3046" t="s">
        <v>211</v>
      </c>
      <c r="I414" s="3046"/>
      <c r="J414" s="873">
        <v>0.29378074911453667</v>
      </c>
      <c r="K414" s="868"/>
      <c r="L414" s="868"/>
      <c r="M414" s="3046" t="s">
        <v>212</v>
      </c>
      <c r="N414" s="3046"/>
      <c r="O414" s="874">
        <v>0.21262440713846445</v>
      </c>
      <c r="P414" s="868"/>
      <c r="Q414" s="868"/>
      <c r="R414" s="235"/>
      <c r="S414" s="235"/>
      <c r="T414" s="235"/>
      <c r="U414" s="235"/>
      <c r="V414" s="235"/>
      <c r="W414" s="235"/>
      <c r="X414" s="235"/>
      <c r="Y414" s="235"/>
      <c r="Z414" s="235"/>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BA414" s="237"/>
      <c r="BB414" s="424"/>
      <c r="BC414" s="237"/>
      <c r="BD414" s="237"/>
      <c r="BE414" s="237"/>
      <c r="BF414" s="237"/>
      <c r="BG414" s="237"/>
      <c r="BH414" s="237"/>
      <c r="BI414" s="237"/>
      <c r="BJ414" s="237"/>
      <c r="BK414" s="237"/>
      <c r="BL414" s="237"/>
      <c r="BM414" s="237"/>
      <c r="BN414" s="237"/>
      <c r="BO414" s="237"/>
      <c r="BP414" s="237"/>
      <c r="BQ414" s="237"/>
    </row>
    <row r="415" s="242" customFormat="true" ht="25.15" customHeight="true" x14ac:dyDescent="0.2">
      <c r="B415" s="3065"/>
      <c r="C415" s="3047" t="s">
        <v>211</v>
      </c>
      <c r="D415" s="3046"/>
      <c r="E415" s="872">
        <v>0.27597422810297939</v>
      </c>
      <c r="F415" s="868"/>
      <c r="G415" s="868"/>
      <c r="H415" s="3046" t="s">
        <v>213</v>
      </c>
      <c r="I415" s="3046"/>
      <c r="J415" s="873">
        <v>0.29370971477140068</v>
      </c>
      <c r="K415" s="868"/>
      <c r="L415" s="868"/>
      <c r="M415" s="3046" t="s">
        <v>214</v>
      </c>
      <c r="N415" s="3046"/>
      <c r="O415" s="874">
        <v>-0.21040805322898334</v>
      </c>
      <c r="P415" s="868"/>
      <c r="Q415" s="868"/>
      <c r="R415" s="235"/>
      <c r="S415" s="235"/>
      <c r="T415" s="235"/>
      <c r="U415" s="235"/>
      <c r="V415" s="235"/>
      <c r="W415" s="235"/>
      <c r="X415" s="235"/>
      <c r="Y415" s="235"/>
      <c r="Z415" s="235"/>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BA415" s="237"/>
      <c r="BB415" s="424"/>
      <c r="BC415" s="237"/>
      <c r="BD415" s="237"/>
      <c r="BE415" s="237"/>
      <c r="BF415" s="237"/>
      <c r="BG415" s="237"/>
      <c r="BH415" s="237"/>
      <c r="BI415" s="237"/>
      <c r="BJ415" s="237"/>
      <c r="BK415" s="237"/>
      <c r="BL415" s="237"/>
      <c r="BM415" s="237"/>
      <c r="BN415" s="237"/>
      <c r="BO415" s="237"/>
      <c r="BP415" s="237"/>
      <c r="BQ415" s="237"/>
    </row>
    <row r="416" s="242" customFormat="true" ht="25.15" customHeight="true" x14ac:dyDescent="0.2">
      <c r="B416" s="3065"/>
      <c r="C416" s="3047" t="s">
        <v>213</v>
      </c>
      <c r="D416" s="3046"/>
      <c r="E416" s="872">
        <v>0.26558732908072652</v>
      </c>
      <c r="F416" s="868"/>
      <c r="G416" s="868"/>
      <c r="H416" s="3046" t="s">
        <v>215</v>
      </c>
      <c r="I416" s="3046"/>
      <c r="J416" s="873">
        <v>-0.27623367226917661</v>
      </c>
      <c r="K416" s="868"/>
      <c r="L416" s="868"/>
      <c r="M416" s="3046" t="s">
        <v>215</v>
      </c>
      <c r="N416" s="3046"/>
      <c r="O416" s="874">
        <v>-0.20625997841938082</v>
      </c>
      <c r="P416" s="868"/>
      <c r="Q416" s="868"/>
      <c r="R416" s="235"/>
      <c r="S416" s="235"/>
      <c r="T416" s="235"/>
      <c r="U416" s="235"/>
      <c r="V416" s="235"/>
      <c r="W416" s="235"/>
      <c r="X416" s="235"/>
      <c r="Y416" s="235"/>
      <c r="Z416" s="235"/>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BA416" s="237"/>
      <c r="BB416" s="424"/>
      <c r="BC416" s="237"/>
      <c r="BD416" s="237"/>
      <c r="BE416" s="237"/>
      <c r="BF416" s="237"/>
      <c r="BG416" s="237"/>
      <c r="BH416" s="237"/>
      <c r="BI416" s="237"/>
      <c r="BJ416" s="237"/>
      <c r="BK416" s="237"/>
      <c r="BL416" s="237"/>
      <c r="BM416" s="237"/>
      <c r="BN416" s="237"/>
      <c r="BO416" s="237"/>
      <c r="BP416" s="237"/>
      <c r="BQ416" s="237"/>
    </row>
    <row r="417" s="242" customFormat="true" ht="25.15" customHeight="true" x14ac:dyDescent="0.2">
      <c r="B417" s="3065"/>
      <c r="C417" s="3047" t="s">
        <v>216</v>
      </c>
      <c r="D417" s="3046"/>
      <c r="E417" s="872">
        <v>-0.2481222251199097</v>
      </c>
      <c r="F417" s="868"/>
      <c r="G417" s="868"/>
      <c r="H417" s="3046" t="s">
        <v>217</v>
      </c>
      <c r="I417" s="3046"/>
      <c r="J417" s="873">
        <v>0.26531950827463852</v>
      </c>
      <c r="K417" s="868"/>
      <c r="L417" s="868"/>
      <c r="M417" s="3046" t="s">
        <v>218</v>
      </c>
      <c r="N417" s="3046"/>
      <c r="O417" s="874">
        <v>0.18569415422755167</v>
      </c>
      <c r="P417" s="868"/>
      <c r="Q417" s="868"/>
      <c r="R417" s="235"/>
      <c r="S417" s="235"/>
      <c r="T417" s="235"/>
      <c r="U417" s="235"/>
      <c r="V417" s="235"/>
      <c r="W417" s="235"/>
      <c r="X417" s="235"/>
      <c r="Y417" s="235"/>
      <c r="Z417" s="235"/>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BA417" s="237"/>
      <c r="BB417" s="424"/>
      <c r="BC417" s="237"/>
      <c r="BD417" s="237"/>
      <c r="BE417" s="237"/>
      <c r="BF417" s="237"/>
      <c r="BG417" s="237"/>
      <c r="BH417" s="237"/>
      <c r="BI417" s="237"/>
      <c r="BJ417" s="237"/>
      <c r="BK417" s="237"/>
      <c r="BL417" s="237"/>
      <c r="BM417" s="237"/>
      <c r="BN417" s="237"/>
      <c r="BO417" s="237"/>
      <c r="BP417" s="237"/>
      <c r="BQ417" s="237"/>
    </row>
    <row r="418" s="242" customFormat="true" ht="25.15" customHeight="true" x14ac:dyDescent="0.2">
      <c r="B418" s="3065"/>
      <c r="C418" s="3047" t="s">
        <v>217</v>
      </c>
      <c r="D418" s="3046"/>
      <c r="E418" s="872">
        <v>0.23993653527462983</v>
      </c>
      <c r="F418" s="868"/>
      <c r="G418" s="868"/>
      <c r="H418" s="3046" t="s">
        <v>216</v>
      </c>
      <c r="I418" s="3046"/>
      <c r="J418" s="873">
        <v>-0.23371680606622786</v>
      </c>
      <c r="K418" s="868"/>
      <c r="L418" s="868"/>
      <c r="M418" s="3046" t="s">
        <v>219</v>
      </c>
      <c r="N418" s="3046"/>
      <c r="O418" s="874">
        <v>-0.17814862502936929</v>
      </c>
      <c r="P418" s="868"/>
      <c r="Q418" s="868"/>
      <c r="R418" s="235"/>
      <c r="S418" s="235"/>
      <c r="T418" s="235"/>
      <c r="U418" s="235"/>
      <c r="V418" s="235"/>
      <c r="W418" s="235"/>
      <c r="X418" s="235"/>
      <c r="Y418" s="235"/>
      <c r="Z418" s="235"/>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BA418" s="237"/>
      <c r="BB418" s="424"/>
      <c r="BC418" s="237"/>
      <c r="BD418" s="237"/>
      <c r="BE418" s="237"/>
      <c r="BF418" s="237"/>
      <c r="BG418" s="237"/>
      <c r="BH418" s="237"/>
      <c r="BI418" s="237"/>
      <c r="BJ418" s="237"/>
      <c r="BK418" s="237"/>
      <c r="BL418" s="237"/>
      <c r="BM418" s="237"/>
      <c r="BN418" s="237"/>
      <c r="BO418" s="237"/>
      <c r="BP418" s="237"/>
      <c r="BQ418" s="237"/>
    </row>
    <row r="419" s="242" customFormat="true" ht="25.15" customHeight="true" x14ac:dyDescent="0.2">
      <c r="B419" s="3065"/>
      <c r="C419" s="3047" t="s">
        <v>218</v>
      </c>
      <c r="D419" s="3046"/>
      <c r="E419" s="872">
        <v>0.22360390304694389</v>
      </c>
      <c r="F419" s="868"/>
      <c r="G419" s="868"/>
      <c r="H419" s="3046" t="s">
        <v>220</v>
      </c>
      <c r="I419" s="3046"/>
      <c r="J419" s="873">
        <v>0.20359880406771752</v>
      </c>
      <c r="K419" s="868"/>
      <c r="L419" s="868"/>
      <c r="M419" s="3046" t="s">
        <v>209</v>
      </c>
      <c r="N419" s="3046"/>
      <c r="O419" s="874">
        <v>-0.17132245551954459</v>
      </c>
      <c r="P419" s="868"/>
      <c r="Q419" s="868"/>
      <c r="R419" s="235"/>
      <c r="S419" s="235"/>
      <c r="T419" s="235"/>
      <c r="U419" s="235"/>
      <c r="V419" s="235"/>
      <c r="W419" s="235"/>
      <c r="X419" s="235"/>
      <c r="Y419" s="235"/>
      <c r="Z419" s="235"/>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BA419" s="237"/>
      <c r="BB419" s="424"/>
      <c r="BC419" s="237"/>
      <c r="BD419" s="237"/>
      <c r="BE419" s="237"/>
      <c r="BF419" s="237"/>
      <c r="BG419" s="237"/>
      <c r="BH419" s="237"/>
      <c r="BI419" s="237"/>
      <c r="BJ419" s="237"/>
      <c r="BK419" s="237"/>
      <c r="BL419" s="237"/>
      <c r="BM419" s="237"/>
      <c r="BN419" s="237"/>
      <c r="BO419" s="237"/>
      <c r="BP419" s="237"/>
      <c r="BQ419" s="237"/>
    </row>
    <row r="420" s="242" customFormat="true" ht="25.15" customHeight="true" x14ac:dyDescent="0.2">
      <c r="B420" s="3065"/>
      <c r="C420" s="3047" t="s">
        <v>221</v>
      </c>
      <c r="D420" s="3046"/>
      <c r="E420" s="872">
        <v>0.21969866030491272</v>
      </c>
      <c r="F420" s="868"/>
      <c r="G420" s="868"/>
      <c r="H420" s="3046" t="s">
        <v>204</v>
      </c>
      <c r="I420" s="3046"/>
      <c r="J420" s="873">
        <v>0.20273074153043011</v>
      </c>
      <c r="K420" s="868"/>
      <c r="L420" s="868"/>
      <c r="M420" s="3046" t="s">
        <v>217</v>
      </c>
      <c r="N420" s="3046"/>
      <c r="O420" s="874">
        <v>0.16515892633231766</v>
      </c>
      <c r="P420" s="868"/>
      <c r="Q420" s="868"/>
      <c r="R420" s="235"/>
      <c r="S420" s="235"/>
      <c r="T420" s="235"/>
      <c r="U420" s="235"/>
      <c r="V420" s="235"/>
      <c r="W420" s="235"/>
      <c r="X420" s="235"/>
      <c r="Y420" s="235"/>
      <c r="Z420" s="235"/>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BA420" s="237"/>
      <c r="BB420" s="424"/>
      <c r="BC420" s="237"/>
      <c r="BD420" s="237"/>
      <c r="BE420" s="237"/>
      <c r="BF420" s="237"/>
      <c r="BG420" s="237"/>
      <c r="BH420" s="237"/>
      <c r="BI420" s="237"/>
      <c r="BJ420" s="237"/>
      <c r="BK420" s="237"/>
      <c r="BL420" s="237"/>
      <c r="BM420" s="237"/>
      <c r="BN420" s="237"/>
      <c r="BO420" s="237"/>
      <c r="BP420" s="237"/>
      <c r="BQ420" s="237"/>
    </row>
    <row r="421" s="242" customFormat="true" ht="25.15" customHeight="true" x14ac:dyDescent="0.2">
      <c r="B421" s="3065"/>
      <c r="C421" s="3047" t="s">
        <v>204</v>
      </c>
      <c r="D421" s="3046"/>
      <c r="E421" s="872">
        <v>0.20758705658464038</v>
      </c>
      <c r="F421" s="868"/>
      <c r="G421" s="868"/>
      <c r="H421" s="3046" t="s">
        <v>221</v>
      </c>
      <c r="I421" s="3046"/>
      <c r="J421" s="873">
        <v>0.19656875963957998</v>
      </c>
      <c r="K421" s="868"/>
      <c r="L421" s="868"/>
      <c r="M421" s="3046" t="s">
        <v>222</v>
      </c>
      <c r="N421" s="3046"/>
      <c r="O421" s="874">
        <v>-0.15688133028226695</v>
      </c>
      <c r="P421" s="868"/>
      <c r="Q421" s="868"/>
      <c r="R421" s="235"/>
      <c r="S421" s="235"/>
      <c r="T421" s="235"/>
      <c r="U421" s="235"/>
      <c r="V421" s="235"/>
      <c r="W421" s="235"/>
      <c r="X421" s="235"/>
      <c r="Y421" s="235"/>
      <c r="Z421" s="235"/>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BA421" s="237"/>
      <c r="BB421" s="424"/>
      <c r="BC421" s="237"/>
      <c r="BD421" s="237"/>
      <c r="BE421" s="237"/>
      <c r="BF421" s="237"/>
      <c r="BG421" s="237"/>
      <c r="BH421" s="237"/>
      <c r="BI421" s="237"/>
      <c r="BJ421" s="237"/>
      <c r="BK421" s="237"/>
      <c r="BL421" s="237"/>
      <c r="BM421" s="237"/>
      <c r="BN421" s="237"/>
      <c r="BO421" s="237"/>
      <c r="BP421" s="237"/>
      <c r="BQ421" s="237"/>
    </row>
    <row r="422" s="242" customFormat="true" ht="25.15" customHeight="true" x14ac:dyDescent="0.2">
      <c r="B422" s="3065"/>
      <c r="C422" s="3047" t="s">
        <v>219</v>
      </c>
      <c r="D422" s="3046"/>
      <c r="E422" s="872">
        <v>-0.17273739353711945</v>
      </c>
      <c r="F422" s="868"/>
      <c r="G422" s="868"/>
      <c r="H422" s="3046" t="s">
        <v>203</v>
      </c>
      <c r="I422" s="3046"/>
      <c r="J422" s="873">
        <v>0.18507306845330851</v>
      </c>
      <c r="K422" s="868"/>
      <c r="L422" s="868"/>
      <c r="M422" s="3046" t="s">
        <v>223</v>
      </c>
      <c r="N422" s="3046"/>
      <c r="O422" s="874">
        <v>-0.15466924105570426</v>
      </c>
      <c r="P422" s="868"/>
      <c r="Q422" s="868"/>
      <c r="R422" s="235"/>
      <c r="S422" s="235"/>
      <c r="T422" s="235"/>
      <c r="U422" s="235"/>
      <c r="V422" s="235"/>
      <c r="W422" s="235"/>
      <c r="X422" s="235"/>
      <c r="Y422" s="235"/>
      <c r="Z422" s="235"/>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BA422" s="237"/>
      <c r="BB422" s="424"/>
      <c r="BC422" s="237"/>
      <c r="BD422" s="237"/>
      <c r="BE422" s="237"/>
      <c r="BF422" s="237"/>
      <c r="BG422" s="237"/>
      <c r="BH422" s="237"/>
      <c r="BI422" s="237"/>
      <c r="BJ422" s="237"/>
      <c r="BK422" s="237"/>
      <c r="BL422" s="237"/>
      <c r="BM422" s="237"/>
      <c r="BN422" s="237"/>
      <c r="BO422" s="237"/>
      <c r="BP422" s="237"/>
      <c r="BQ422" s="237"/>
    </row>
    <row r="423" s="242" customFormat="true" ht="25.15" customHeight="true" x14ac:dyDescent="0.2">
      <c r="B423" s="3065"/>
      <c r="C423" s="3047" t="s">
        <v>212</v>
      </c>
      <c r="D423" s="3046"/>
      <c r="E423" s="872">
        <v>0.16708481241580972</v>
      </c>
      <c r="F423" s="868"/>
      <c r="G423" s="868"/>
      <c r="H423" s="3046" t="s">
        <v>224</v>
      </c>
      <c r="I423" s="3046"/>
      <c r="J423" s="873">
        <v>0.16966083695167394</v>
      </c>
      <c r="K423" s="868"/>
      <c r="L423" s="868"/>
      <c r="M423" s="3046" t="s">
        <v>224</v>
      </c>
      <c r="N423" s="3046"/>
      <c r="O423" s="874">
        <v>0.15363468612439005</v>
      </c>
      <c r="P423" s="868"/>
      <c r="Q423" s="868"/>
      <c r="R423" s="235"/>
      <c r="S423" s="235"/>
      <c r="T423" s="235"/>
      <c r="U423" s="235"/>
      <c r="V423" s="235"/>
      <c r="W423" s="235"/>
      <c r="X423" s="235"/>
      <c r="Y423" s="235"/>
      <c r="Z423" s="235"/>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BA423" s="237"/>
      <c r="BB423" s="424"/>
      <c r="BC423" s="237"/>
      <c r="BD423" s="237"/>
      <c r="BE423" s="237"/>
      <c r="BF423" s="237"/>
      <c r="BG423" s="237"/>
      <c r="BH423" s="237"/>
      <c r="BI423" s="237"/>
      <c r="BJ423" s="237"/>
      <c r="BK423" s="237"/>
      <c r="BL423" s="237"/>
      <c r="BM423" s="237"/>
      <c r="BN423" s="237"/>
      <c r="BO423" s="237"/>
      <c r="BP423" s="237"/>
      <c r="BQ423" s="237"/>
    </row>
    <row r="424" s="242" customFormat="true" ht="25.15" customHeight="true" x14ac:dyDescent="0.2">
      <c r="B424" s="3065"/>
      <c r="C424" s="3047" t="s">
        <v>207</v>
      </c>
      <c r="D424" s="3046"/>
      <c r="E424" s="872">
        <v>0.164234083122244</v>
      </c>
      <c r="F424" s="868"/>
      <c r="G424" s="868"/>
      <c r="H424" s="3046" t="s">
        <v>225</v>
      </c>
      <c r="I424" s="3046"/>
      <c r="J424" s="873">
        <v>0.16926314293475031</v>
      </c>
      <c r="K424" s="868"/>
      <c r="L424" s="868"/>
      <c r="M424" s="3046" t="s">
        <v>226</v>
      </c>
      <c r="N424" s="3046"/>
      <c r="O424" s="874">
        <v>0.14850657834892766</v>
      </c>
      <c r="P424" s="868"/>
      <c r="Q424" s="868"/>
      <c r="R424" s="235"/>
      <c r="S424" s="235"/>
      <c r="T424" s="235"/>
      <c r="U424" s="235"/>
      <c r="V424" s="235"/>
      <c r="W424" s="235"/>
      <c r="X424" s="235"/>
      <c r="Y424" s="235"/>
      <c r="Z424" s="235"/>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BA424" s="237"/>
      <c r="BB424" s="424"/>
      <c r="BC424" s="237"/>
      <c r="BD424" s="237"/>
      <c r="BE424" s="237"/>
      <c r="BF424" s="237"/>
      <c r="BG424" s="237"/>
      <c r="BH424" s="237"/>
      <c r="BI424" s="237"/>
      <c r="BJ424" s="237"/>
      <c r="BK424" s="237"/>
      <c r="BL424" s="237"/>
      <c r="BM424" s="237"/>
      <c r="BN424" s="237"/>
      <c r="BO424" s="237"/>
      <c r="BP424" s="237"/>
      <c r="BQ424" s="237"/>
    </row>
    <row r="425" s="242" customFormat="true" ht="25.15" customHeight="true" x14ac:dyDescent="0.2">
      <c r="B425" s="3065"/>
      <c r="C425" s="3047" t="s">
        <v>227</v>
      </c>
      <c r="D425" s="3046"/>
      <c r="E425" s="872">
        <v>0.15641648757861157</v>
      </c>
      <c r="F425" s="868"/>
      <c r="G425" s="868"/>
      <c r="H425" s="3046" t="s">
        <v>227</v>
      </c>
      <c r="I425" s="3046"/>
      <c r="J425" s="873">
        <v>0.16362186586428995</v>
      </c>
      <c r="K425" s="868"/>
      <c r="L425" s="868"/>
      <c r="M425" s="3046" t="s">
        <v>221</v>
      </c>
      <c r="N425" s="3046"/>
      <c r="O425" s="874">
        <v>0.12941819372192281</v>
      </c>
      <c r="P425" s="868"/>
      <c r="Q425" s="868"/>
      <c r="R425" s="235"/>
      <c r="S425" s="235"/>
      <c r="T425" s="235"/>
      <c r="U425" s="235"/>
      <c r="V425" s="235"/>
      <c r="W425" s="235"/>
      <c r="X425" s="235"/>
      <c r="Y425" s="235"/>
      <c r="Z425" s="235"/>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BA425" s="237"/>
      <c r="BB425" s="424"/>
      <c r="BC425" s="237"/>
      <c r="BD425" s="237"/>
      <c r="BE425" s="237"/>
      <c r="BF425" s="237"/>
      <c r="BG425" s="237"/>
      <c r="BH425" s="237"/>
      <c r="BI425" s="237"/>
      <c r="BJ425" s="237"/>
      <c r="BK425" s="237"/>
      <c r="BL425" s="237"/>
      <c r="BM425" s="237"/>
      <c r="BN425" s="237"/>
      <c r="BO425" s="237"/>
      <c r="BP425" s="237"/>
      <c r="BQ425" s="237"/>
    </row>
    <row r="426" s="242" customFormat="true" ht="25.15" customHeight="true" x14ac:dyDescent="0.2">
      <c r="B426" s="3065"/>
      <c r="C426" s="3047" t="s">
        <v>220</v>
      </c>
      <c r="D426" s="3046"/>
      <c r="E426" s="872">
        <v>0.15370208151783821</v>
      </c>
      <c r="F426" s="868"/>
      <c r="G426" s="868"/>
      <c r="H426" s="3046" t="s">
        <v>219</v>
      </c>
      <c r="I426" s="3046"/>
      <c r="J426" s="873">
        <v>0.1594285614146726</v>
      </c>
      <c r="K426" s="868"/>
      <c r="L426" s="868"/>
      <c r="M426" s="3046" t="s">
        <v>210</v>
      </c>
      <c r="N426" s="3046"/>
      <c r="O426" s="874">
        <v>0.12708842659590605</v>
      </c>
      <c r="P426" s="868"/>
      <c r="Q426" s="868"/>
      <c r="R426" s="235"/>
      <c r="S426" s="235"/>
      <c r="T426" s="235"/>
      <c r="U426" s="235"/>
      <c r="V426" s="235"/>
      <c r="W426" s="235"/>
      <c r="X426" s="235"/>
      <c r="Y426" s="235"/>
      <c r="Z426" s="235"/>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BA426" s="237"/>
      <c r="BB426" s="424"/>
      <c r="BC426" s="237"/>
      <c r="BD426" s="237"/>
      <c r="BE426" s="237"/>
      <c r="BF426" s="237"/>
      <c r="BG426" s="237"/>
      <c r="BH426" s="237"/>
      <c r="BI426" s="237"/>
      <c r="BJ426" s="237"/>
      <c r="BK426" s="237"/>
      <c r="BL426" s="237"/>
      <c r="BM426" s="237"/>
      <c r="BN426" s="237"/>
      <c r="BO426" s="237"/>
      <c r="BP426" s="237"/>
      <c r="BQ426" s="237"/>
    </row>
    <row r="427" s="242" customFormat="true" ht="25.15" customHeight="true" x14ac:dyDescent="0.2">
      <c r="B427" s="3065"/>
      <c r="C427" s="3047" t="s">
        <v>203</v>
      </c>
      <c r="D427" s="3046"/>
      <c r="E427" s="872">
        <v>0.14417093228739578</v>
      </c>
      <c r="F427" s="868"/>
      <c r="G427" s="868"/>
      <c r="H427" s="3046" t="s">
        <v>209</v>
      </c>
      <c r="I427" s="3046"/>
      <c r="J427" s="873">
        <v>0.14117695335624508</v>
      </c>
      <c r="K427" s="868"/>
      <c r="L427" s="868"/>
      <c r="M427" s="3046" t="s">
        <v>199</v>
      </c>
      <c r="N427" s="3046"/>
      <c r="O427" s="874">
        <v>0.11521415956635472</v>
      </c>
      <c r="P427" s="868"/>
      <c r="Q427" s="868"/>
      <c r="R427" s="235"/>
      <c r="S427" s="235"/>
      <c r="T427" s="235"/>
      <c r="U427" s="235"/>
      <c r="V427" s="235"/>
      <c r="W427" s="235"/>
      <c r="X427" s="235"/>
      <c r="Y427" s="235"/>
      <c r="Z427" s="235"/>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BA427" s="237"/>
      <c r="BB427" s="424"/>
      <c r="BC427" s="237"/>
      <c r="BD427" s="237"/>
      <c r="BE427" s="237"/>
      <c r="BF427" s="237"/>
      <c r="BG427" s="237"/>
      <c r="BH427" s="237"/>
      <c r="BI427" s="237"/>
      <c r="BJ427" s="237"/>
      <c r="BK427" s="237"/>
      <c r="BL427" s="237"/>
      <c r="BM427" s="237"/>
      <c r="BN427" s="237"/>
      <c r="BO427" s="237"/>
      <c r="BP427" s="237"/>
      <c r="BQ427" s="237"/>
    </row>
    <row r="428" s="242" customFormat="true" ht="25.15" customHeight="true" x14ac:dyDescent="0.2">
      <c r="B428" s="3065"/>
      <c r="C428" s="3047" t="s">
        <v>228</v>
      </c>
      <c r="D428" s="3046"/>
      <c r="E428" s="872">
        <v>-0.12884735380247353</v>
      </c>
      <c r="F428" s="868"/>
      <c r="G428" s="868"/>
      <c r="H428" s="3046" t="s">
        <v>212</v>
      </c>
      <c r="I428" s="3046"/>
      <c r="J428" s="873">
        <v>0.13608913884576912</v>
      </c>
      <c r="K428" s="868"/>
      <c r="L428" s="868"/>
      <c r="M428" s="3046" t="s">
        <v>229</v>
      </c>
      <c r="N428" s="3046"/>
      <c r="O428" s="874">
        <v>0.10944045477157242</v>
      </c>
      <c r="P428" s="868"/>
      <c r="Q428" s="868"/>
      <c r="R428" s="235"/>
      <c r="S428" s="235"/>
      <c r="T428" s="235"/>
      <c r="U428" s="235"/>
      <c r="V428" s="235"/>
      <c r="W428" s="235"/>
      <c r="X428" s="235"/>
      <c r="Y428" s="235"/>
      <c r="Z428" s="235"/>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BA428" s="237"/>
      <c r="BB428" s="424"/>
      <c r="BC428" s="237"/>
      <c r="BD428" s="237"/>
      <c r="BE428" s="237"/>
      <c r="BF428" s="237"/>
      <c r="BG428" s="237"/>
      <c r="BH428" s="237"/>
      <c r="BI428" s="237"/>
      <c r="BJ428" s="237"/>
      <c r="BK428" s="237"/>
      <c r="BL428" s="237"/>
      <c r="BM428" s="237"/>
      <c r="BN428" s="237"/>
      <c r="BO428" s="237"/>
      <c r="BP428" s="237"/>
      <c r="BQ428" s="237"/>
    </row>
    <row r="429" s="242" customFormat="true" ht="25.15" customHeight="true" x14ac:dyDescent="0.2">
      <c r="B429" s="3065"/>
      <c r="C429" s="3047" t="s">
        <v>230</v>
      </c>
      <c r="D429" s="3046"/>
      <c r="E429" s="872">
        <v>-0.1020096559799385</v>
      </c>
      <c r="F429" s="868"/>
      <c r="G429" s="868"/>
      <c r="H429" s="3046" t="s">
        <v>228</v>
      </c>
      <c r="I429" s="3046"/>
      <c r="J429" s="873">
        <v>-0.12507862971202224</v>
      </c>
      <c r="K429" s="868"/>
      <c r="L429" s="868"/>
      <c r="M429" s="3046" t="s">
        <v>220</v>
      </c>
      <c r="N429" s="3046"/>
      <c r="O429" s="874">
        <v>-9.7605416218001492E-2</v>
      </c>
      <c r="P429" s="868"/>
      <c r="Q429" s="868"/>
      <c r="R429" s="235"/>
      <c r="S429" s="235"/>
      <c r="T429" s="235"/>
      <c r="U429" s="235"/>
      <c r="V429" s="235"/>
      <c r="W429" s="235"/>
      <c r="X429" s="235"/>
      <c r="Y429" s="235"/>
      <c r="Z429" s="235"/>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BA429" s="237"/>
      <c r="BB429" s="424"/>
      <c r="BC429" s="237"/>
      <c r="BD429" s="237"/>
      <c r="BE429" s="237"/>
      <c r="BF429" s="237"/>
      <c r="BG429" s="237"/>
      <c r="BH429" s="237"/>
      <c r="BI429" s="237"/>
      <c r="BJ429" s="237"/>
      <c r="BK429" s="237"/>
      <c r="BL429" s="237"/>
      <c r="BM429" s="237"/>
      <c r="BN429" s="237"/>
      <c r="BO429" s="237"/>
      <c r="BP429" s="237"/>
      <c r="BQ429" s="237"/>
    </row>
    <row r="430" s="242" customFormat="true" ht="25.15" customHeight="true" x14ac:dyDescent="0.2">
      <c r="B430" s="3065"/>
      <c r="C430" s="3047" t="s">
        <v>222</v>
      </c>
      <c r="D430" s="3046"/>
      <c r="E430" s="872">
        <v>-0.10176353854587149</v>
      </c>
      <c r="F430" s="868"/>
      <c r="G430" s="868"/>
      <c r="H430" s="3046" t="s">
        <v>208</v>
      </c>
      <c r="I430" s="3046"/>
      <c r="J430" s="873">
        <v>-0.12493193702195533</v>
      </c>
      <c r="K430" s="868"/>
      <c r="L430" s="868"/>
      <c r="M430" s="3046" t="s">
        <v>209</v>
      </c>
      <c r="N430" s="3046"/>
      <c r="O430" s="874">
        <v>-9.5250916519905443E-2</v>
      </c>
      <c r="P430" s="868"/>
      <c r="Q430" s="868"/>
      <c r="R430" s="235"/>
      <c r="S430" s="235"/>
      <c r="T430" s="235"/>
      <c r="U430" s="235"/>
      <c r="V430" s="235"/>
      <c r="W430" s="235"/>
      <c r="X430" s="235"/>
      <c r="Y430" s="235"/>
      <c r="Z430" s="235"/>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BA430" s="237"/>
      <c r="BB430" s="424"/>
      <c r="BC430" s="237"/>
      <c r="BD430" s="237"/>
      <c r="BE430" s="237"/>
      <c r="BF430" s="237"/>
      <c r="BG430" s="237"/>
      <c r="BH430" s="237"/>
      <c r="BI430" s="237"/>
      <c r="BJ430" s="237"/>
      <c r="BK430" s="237"/>
      <c r="BL430" s="237"/>
      <c r="BM430" s="237"/>
      <c r="BN430" s="237"/>
      <c r="BO430" s="237"/>
      <c r="BP430" s="237"/>
      <c r="BQ430" s="237"/>
    </row>
    <row r="431" s="242" customFormat="true" ht="25.15" customHeight="true" x14ac:dyDescent="0.2">
      <c r="B431" s="3065"/>
      <c r="C431" s="3047" t="s">
        <v>231</v>
      </c>
      <c r="D431" s="3046"/>
      <c r="E431" s="872">
        <v>-9.2938728395000308E-2</v>
      </c>
      <c r="F431" s="868"/>
      <c r="G431" s="868"/>
      <c r="H431" s="3046" t="s">
        <v>207</v>
      </c>
      <c r="I431" s="3046"/>
      <c r="J431" s="873">
        <v>0.11995250204186789</v>
      </c>
      <c r="K431" s="868"/>
      <c r="L431" s="868"/>
      <c r="M431" s="3046" t="s">
        <v>232</v>
      </c>
      <c r="N431" s="3046"/>
      <c r="O431" s="874">
        <v>9.0010356732160679E-2</v>
      </c>
      <c r="P431" s="868"/>
      <c r="Q431" s="868"/>
      <c r="R431" s="235"/>
      <c r="S431" s="235"/>
      <c r="T431" s="235"/>
      <c r="U431" s="235"/>
      <c r="V431" s="235"/>
      <c r="W431" s="235"/>
      <c r="X431" s="235"/>
      <c r="Y431" s="235"/>
      <c r="Z431" s="235"/>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BA431" s="237"/>
      <c r="BB431" s="424"/>
      <c r="BC431" s="237"/>
      <c r="BD431" s="237"/>
      <c r="BE431" s="237"/>
      <c r="BF431" s="237"/>
      <c r="BG431" s="237"/>
      <c r="BH431" s="237"/>
      <c r="BI431" s="237"/>
      <c r="BJ431" s="237"/>
      <c r="BK431" s="237"/>
      <c r="BL431" s="237"/>
      <c r="BM431" s="237"/>
      <c r="BN431" s="237"/>
      <c r="BO431" s="237"/>
      <c r="BP431" s="237"/>
      <c r="BQ431" s="237"/>
    </row>
    <row r="432" s="242" customFormat="true" ht="25.15" customHeight="true" x14ac:dyDescent="0.2">
      <c r="B432" s="3065"/>
      <c r="C432" s="3047" t="s">
        <v>224</v>
      </c>
      <c r="D432" s="3046"/>
      <c r="E432" s="872">
        <v>7.5466482428254947E-2</v>
      </c>
      <c r="F432" s="868"/>
      <c r="G432" s="868"/>
      <c r="H432" s="3046" t="s">
        <v>232</v>
      </c>
      <c r="I432" s="3046"/>
      <c r="J432" s="873">
        <v>0.11823755155762138</v>
      </c>
      <c r="K432" s="868"/>
      <c r="L432" s="868"/>
      <c r="M432" s="3046" t="s">
        <v>193</v>
      </c>
      <c r="N432" s="3046"/>
      <c r="O432" s="874">
        <v>6.6996660565904628E-2</v>
      </c>
      <c r="P432" s="868"/>
      <c r="Q432" s="868"/>
      <c r="R432" s="235"/>
      <c r="S432" s="235"/>
      <c r="T432" s="235"/>
      <c r="U432" s="235"/>
      <c r="V432" s="235"/>
      <c r="W432" s="235"/>
      <c r="X432" s="235"/>
      <c r="Y432" s="235"/>
      <c r="Z432" s="235"/>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BA432" s="237"/>
      <c r="BB432" s="424"/>
      <c r="BC432" s="237"/>
      <c r="BD432" s="237"/>
      <c r="BE432" s="237"/>
      <c r="BF432" s="237"/>
      <c r="BG432" s="237"/>
      <c r="BH432" s="237"/>
      <c r="BI432" s="237"/>
      <c r="BJ432" s="237"/>
      <c r="BK432" s="237"/>
      <c r="BL432" s="237"/>
      <c r="BM432" s="237"/>
      <c r="BN432" s="237"/>
      <c r="BO432" s="237"/>
      <c r="BP432" s="237"/>
      <c r="BQ432" s="237"/>
    </row>
    <row r="433" s="242" customFormat="true" ht="25.15" customHeight="true" x14ac:dyDescent="0.2">
      <c r="B433" s="3065"/>
      <c r="C433" s="3047" t="s">
        <v>233</v>
      </c>
      <c r="D433" s="3046"/>
      <c r="E433" s="872">
        <v>6.4002893717831313E-2</v>
      </c>
      <c r="F433" s="868"/>
      <c r="G433" s="868"/>
      <c r="H433" s="3046" t="s">
        <v>210</v>
      </c>
      <c r="I433" s="3046"/>
      <c r="J433" s="873">
        <v>0.10978304826876793</v>
      </c>
      <c r="K433" s="868"/>
      <c r="L433" s="868"/>
      <c r="M433" s="3046" t="s">
        <v>233</v>
      </c>
      <c r="N433" s="3046"/>
      <c r="O433" s="874">
        <v>-6.2747784066910187E-2</v>
      </c>
      <c r="P433" s="868"/>
      <c r="Q433" s="868"/>
      <c r="R433" s="235"/>
      <c r="S433" s="235"/>
      <c r="T433" s="235"/>
      <c r="U433" s="235"/>
      <c r="V433" s="235"/>
      <c r="W433" s="235"/>
      <c r="X433" s="235"/>
      <c r="Y433" s="235"/>
      <c r="Z433" s="235"/>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BA433" s="237"/>
      <c r="BB433" s="424"/>
      <c r="BC433" s="237"/>
      <c r="BD433" s="237"/>
      <c r="BE433" s="237"/>
      <c r="BF433" s="237"/>
      <c r="BG433" s="237"/>
      <c r="BH433" s="237"/>
      <c r="BI433" s="237"/>
      <c r="BJ433" s="237"/>
      <c r="BK433" s="237"/>
      <c r="BL433" s="237"/>
      <c r="BM433" s="237"/>
      <c r="BN433" s="237"/>
      <c r="BO433" s="237"/>
      <c r="BP433" s="237"/>
      <c r="BQ433" s="237"/>
    </row>
    <row r="434" s="242" customFormat="true" ht="25.15" customHeight="true" x14ac:dyDescent="0.2">
      <c r="B434" s="3065"/>
      <c r="C434" s="3047" t="s">
        <v>223</v>
      </c>
      <c r="D434" s="3046"/>
      <c r="E434" s="872">
        <v>-6.027948942079879E-2</v>
      </c>
      <c r="F434" s="868"/>
      <c r="G434" s="868"/>
      <c r="H434" s="3046" t="s">
        <v>229</v>
      </c>
      <c r="I434" s="3046"/>
      <c r="J434" s="873">
        <v>-0.10877217648394298</v>
      </c>
      <c r="K434" s="868"/>
      <c r="L434" s="868"/>
      <c r="M434" s="3046" t="s">
        <v>192</v>
      </c>
      <c r="N434" s="3046"/>
      <c r="O434" s="874">
        <v>6.0629138683047479E-2</v>
      </c>
      <c r="P434" s="868"/>
      <c r="Q434" s="868"/>
      <c r="R434" s="235"/>
      <c r="S434" s="235"/>
      <c r="T434" s="235"/>
      <c r="U434" s="235"/>
      <c r="V434" s="235"/>
      <c r="W434" s="235"/>
      <c r="X434" s="235"/>
      <c r="Y434" s="235"/>
      <c r="Z434" s="235"/>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BA434" s="237"/>
      <c r="BB434" s="424"/>
      <c r="BC434" s="237"/>
      <c r="BD434" s="237"/>
      <c r="BE434" s="237"/>
      <c r="BF434" s="237"/>
      <c r="BG434" s="237"/>
      <c r="BH434" s="237"/>
      <c r="BI434" s="237"/>
      <c r="BJ434" s="237"/>
      <c r="BK434" s="237"/>
      <c r="BL434" s="237"/>
      <c r="BM434" s="237"/>
      <c r="BN434" s="237"/>
      <c r="BO434" s="237"/>
      <c r="BP434" s="237"/>
      <c r="BQ434" s="237"/>
    </row>
    <row r="435" s="242" customFormat="true" ht="25.15" customHeight="true" x14ac:dyDescent="0.2">
      <c r="B435" s="3065"/>
      <c r="C435" s="3047" t="s">
        <v>234</v>
      </c>
      <c r="D435" s="3046"/>
      <c r="E435" s="872">
        <v>-5.6742654686013187E-2</v>
      </c>
      <c r="F435" s="868"/>
      <c r="G435" s="868"/>
      <c r="H435" s="3046" t="s">
        <v>235</v>
      </c>
      <c r="I435" s="3046"/>
      <c r="J435" s="873">
        <v>0.1021006689657866</v>
      </c>
      <c r="K435" s="868"/>
      <c r="L435" s="868"/>
      <c r="M435" s="3046" t="s">
        <v>234</v>
      </c>
      <c r="N435" s="3046"/>
      <c r="O435" s="874">
        <v>5.9566811380781841E-2</v>
      </c>
      <c r="P435" s="868"/>
      <c r="Q435" s="868"/>
      <c r="R435" s="235"/>
      <c r="S435" s="235"/>
      <c r="T435" s="235"/>
      <c r="U435" s="235"/>
      <c r="V435" s="235"/>
      <c r="W435" s="235"/>
      <c r="X435" s="235"/>
      <c r="Y435" s="235"/>
      <c r="Z435" s="235"/>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BA435" s="237"/>
      <c r="BB435" s="424"/>
      <c r="BC435" s="237"/>
      <c r="BD435" s="237"/>
      <c r="BE435" s="237"/>
      <c r="BF435" s="237"/>
      <c r="BG435" s="237"/>
      <c r="BH435" s="237"/>
      <c r="BI435" s="237"/>
      <c r="BJ435" s="237"/>
      <c r="BK435" s="237"/>
      <c r="BL435" s="237"/>
      <c r="BM435" s="237"/>
      <c r="BN435" s="237"/>
      <c r="BO435" s="237"/>
      <c r="BP435" s="237"/>
      <c r="BQ435" s="237"/>
    </row>
    <row r="436" s="242" customFormat="true" ht="25.15" customHeight="true" x14ac:dyDescent="0.2">
      <c r="B436" s="3065"/>
      <c r="C436" s="3047" t="s">
        <v>232</v>
      </c>
      <c r="D436" s="3046"/>
      <c r="E436" s="872">
        <v>-5.5448152589745697E-2</v>
      </c>
      <c r="F436" s="868"/>
      <c r="G436" s="868"/>
      <c r="H436" s="3046" t="s">
        <v>230</v>
      </c>
      <c r="I436" s="3046"/>
      <c r="J436" s="873">
        <v>-9.7782248936203381E-2</v>
      </c>
      <c r="K436" s="868"/>
      <c r="L436" s="868"/>
      <c r="M436" s="3046" t="s">
        <v>202</v>
      </c>
      <c r="N436" s="3046"/>
      <c r="O436" s="874">
        <v>-5.8271747573255338E-2</v>
      </c>
      <c r="P436" s="868"/>
      <c r="Q436" s="868"/>
      <c r="R436" s="235"/>
      <c r="S436" s="235"/>
      <c r="T436" s="235"/>
      <c r="U436" s="235"/>
      <c r="V436" s="235"/>
      <c r="W436" s="235"/>
      <c r="X436" s="235"/>
      <c r="Y436" s="235"/>
      <c r="Z436" s="235"/>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BA436" s="237"/>
      <c r="BB436" s="424"/>
      <c r="BC436" s="237"/>
      <c r="BD436" s="237"/>
      <c r="BE436" s="237"/>
      <c r="BF436" s="237"/>
      <c r="BG436" s="237"/>
      <c r="BH436" s="237"/>
      <c r="BI436" s="237"/>
      <c r="BJ436" s="237"/>
      <c r="BK436" s="237"/>
      <c r="BL436" s="237"/>
      <c r="BM436" s="237"/>
      <c r="BN436" s="237"/>
      <c r="BO436" s="237"/>
      <c r="BP436" s="237"/>
      <c r="BQ436" s="237"/>
    </row>
    <row r="437" s="242" customFormat="true" ht="25.15" customHeight="true" x14ac:dyDescent="0.2">
      <c r="B437" s="3065"/>
      <c r="C437" s="3047" t="s">
        <v>236</v>
      </c>
      <c r="D437" s="3046"/>
      <c r="E437" s="872">
        <v>5.149358212650982E-2</v>
      </c>
      <c r="F437" s="868"/>
      <c r="G437" s="868"/>
      <c r="H437" s="3046" t="s">
        <v>197</v>
      </c>
      <c r="I437" s="3046"/>
      <c r="J437" s="873">
        <v>9.4968513215086925E-2</v>
      </c>
      <c r="K437" s="868"/>
      <c r="L437" s="868"/>
      <c r="M437" s="3046" t="s">
        <v>198</v>
      </c>
      <c r="N437" s="3046"/>
      <c r="O437" s="874">
        <v>5.820565230754432E-2</v>
      </c>
      <c r="P437" s="868"/>
      <c r="Q437" s="868"/>
      <c r="R437" s="235"/>
      <c r="S437" s="235"/>
      <c r="T437" s="235"/>
      <c r="U437" s="235"/>
      <c r="V437" s="235"/>
      <c r="W437" s="235"/>
      <c r="X437" s="235"/>
      <c r="Y437" s="235"/>
      <c r="Z437" s="235"/>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BA437" s="237"/>
      <c r="BB437" s="424"/>
      <c r="BC437" s="237"/>
      <c r="BD437" s="237"/>
      <c r="BE437" s="237"/>
      <c r="BF437" s="237"/>
      <c r="BG437" s="237"/>
      <c r="BH437" s="237"/>
      <c r="BI437" s="237"/>
      <c r="BJ437" s="237"/>
      <c r="BK437" s="237"/>
      <c r="BL437" s="237"/>
      <c r="BM437" s="237"/>
      <c r="BN437" s="237"/>
      <c r="BO437" s="237"/>
      <c r="BP437" s="237"/>
      <c r="BQ437" s="237"/>
    </row>
    <row r="438" s="242" customFormat="true" ht="25.15" customHeight="true" x14ac:dyDescent="0.2">
      <c r="B438" s="3065"/>
      <c r="C438" s="3047" t="s">
        <v>229</v>
      </c>
      <c r="D438" s="3046"/>
      <c r="E438" s="872">
        <v>-5.1372745054977957E-2</v>
      </c>
      <c r="F438" s="868"/>
      <c r="G438" s="868"/>
      <c r="H438" s="3046" t="s">
        <v>231</v>
      </c>
      <c r="I438" s="3046"/>
      <c r="J438" s="873">
        <v>-9.3672080589531012E-2</v>
      </c>
      <c r="K438" s="868"/>
      <c r="L438" s="868"/>
      <c r="M438" s="3046" t="s">
        <v>205</v>
      </c>
      <c r="N438" s="3046"/>
      <c r="O438" s="874">
        <v>-4.9526741843982758E-2</v>
      </c>
      <c r="P438" s="868"/>
      <c r="Q438" s="868"/>
      <c r="R438" s="235"/>
      <c r="S438" s="235"/>
      <c r="T438" s="235"/>
      <c r="U438" s="235"/>
      <c r="V438" s="235"/>
      <c r="W438" s="235"/>
      <c r="X438" s="235"/>
      <c r="Y438" s="235"/>
      <c r="Z438" s="235"/>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BA438" s="237"/>
      <c r="BB438" s="424"/>
      <c r="BC438" s="237"/>
      <c r="BD438" s="237"/>
      <c r="BE438" s="237"/>
      <c r="BF438" s="237"/>
      <c r="BG438" s="237"/>
      <c r="BH438" s="237"/>
      <c r="BI438" s="237"/>
      <c r="BJ438" s="237"/>
      <c r="BK438" s="237"/>
      <c r="BL438" s="237"/>
      <c r="BM438" s="237"/>
      <c r="BN438" s="237"/>
      <c r="BO438" s="237"/>
      <c r="BP438" s="237"/>
      <c r="BQ438" s="237"/>
    </row>
    <row r="439" s="242" customFormat="true" ht="25.15" customHeight="true" x14ac:dyDescent="0.2">
      <c r="B439" s="3065"/>
      <c r="C439" s="3047" t="s">
        <v>210</v>
      </c>
      <c r="D439" s="3046"/>
      <c r="E439" s="872">
        <v>5.0883403162938434E-2</v>
      </c>
      <c r="F439" s="868"/>
      <c r="G439" s="868"/>
      <c r="H439" s="3046" t="s">
        <v>218</v>
      </c>
      <c r="I439" s="3046"/>
      <c r="J439" s="873">
        <v>9.3386435126005404E-2</v>
      </c>
      <c r="K439" s="868"/>
      <c r="L439" s="868"/>
      <c r="M439" s="3046" t="s">
        <v>231</v>
      </c>
      <c r="N439" s="3046"/>
      <c r="O439" s="874">
        <v>4.3663521057605348E-2</v>
      </c>
      <c r="P439" s="868"/>
      <c r="Q439" s="868"/>
      <c r="R439" s="235"/>
      <c r="S439" s="235"/>
      <c r="T439" s="235"/>
      <c r="U439" s="235"/>
      <c r="V439" s="235"/>
      <c r="W439" s="235"/>
      <c r="X439" s="235"/>
      <c r="Y439" s="235"/>
      <c r="Z439" s="235"/>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BA439" s="237"/>
      <c r="BB439" s="424"/>
      <c r="BC439" s="237"/>
      <c r="BD439" s="237"/>
      <c r="BE439" s="237"/>
      <c r="BF439" s="237"/>
      <c r="BG439" s="237"/>
      <c r="BH439" s="237"/>
      <c r="BI439" s="237"/>
      <c r="BJ439" s="237"/>
      <c r="BK439" s="237"/>
      <c r="BL439" s="237"/>
      <c r="BM439" s="237"/>
      <c r="BN439" s="237"/>
      <c r="BO439" s="237"/>
      <c r="BP439" s="237"/>
      <c r="BQ439" s="237"/>
    </row>
    <row r="440" s="242" customFormat="true" ht="25.15" customHeight="true" x14ac:dyDescent="0.2">
      <c r="B440" s="3065"/>
      <c r="C440" s="3047" t="s">
        <v>237</v>
      </c>
      <c r="D440" s="3046"/>
      <c r="E440" s="872">
        <v>3.8385342043640532E-2</v>
      </c>
      <c r="F440" s="868"/>
      <c r="G440" s="868"/>
      <c r="H440" s="3046" t="s">
        <v>195</v>
      </c>
      <c r="I440" s="3046"/>
      <c r="J440" s="873">
        <v>8.9444327226799708E-2</v>
      </c>
      <c r="K440" s="868"/>
      <c r="L440" s="868"/>
      <c r="M440" s="3046" t="s">
        <v>238</v>
      </c>
      <c r="N440" s="3046"/>
      <c r="O440" s="874">
        <v>-3.2835446471966928E-2</v>
      </c>
      <c r="P440" s="868"/>
      <c r="Q440" s="868"/>
      <c r="R440" s="235"/>
      <c r="S440" s="235"/>
      <c r="T440" s="235"/>
      <c r="U440" s="235"/>
      <c r="V440" s="235"/>
      <c r="W440" s="235"/>
      <c r="X440" s="235"/>
      <c r="Y440" s="235"/>
      <c r="Z440" s="235"/>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BA440" s="237"/>
      <c r="BB440" s="424"/>
      <c r="BC440" s="237"/>
      <c r="BD440" s="237"/>
      <c r="BE440" s="237"/>
      <c r="BF440" s="237"/>
      <c r="BG440" s="237"/>
      <c r="BH440" s="237"/>
      <c r="BI440" s="237"/>
      <c r="BJ440" s="237"/>
      <c r="BK440" s="237"/>
      <c r="BL440" s="237"/>
      <c r="BM440" s="237"/>
      <c r="BN440" s="237"/>
      <c r="BO440" s="237"/>
      <c r="BP440" s="237"/>
      <c r="BQ440" s="237"/>
    </row>
    <row r="441" s="242" customFormat="true" ht="25.15" customHeight="true" x14ac:dyDescent="0.2">
      <c r="B441" s="3065"/>
      <c r="C441" s="3047" t="s">
        <v>210</v>
      </c>
      <c r="D441" s="3046"/>
      <c r="E441" s="872">
        <v>3.1611813971669053E-2</v>
      </c>
      <c r="F441" s="868"/>
      <c r="G441" s="868"/>
      <c r="H441" s="3046" t="s">
        <v>201</v>
      </c>
      <c r="I441" s="3046"/>
      <c r="J441" s="873">
        <v>8.8565898645490887E-2</v>
      </c>
      <c r="K441" s="868"/>
      <c r="L441" s="868"/>
      <c r="M441" s="3046" t="s">
        <v>211</v>
      </c>
      <c r="N441" s="3046"/>
      <c r="O441" s="874">
        <v>2.2269531771203884E-2</v>
      </c>
      <c r="P441" s="868"/>
      <c r="Q441" s="868"/>
      <c r="R441" s="235"/>
      <c r="S441" s="235"/>
      <c r="T441" s="235"/>
      <c r="U441" s="235"/>
      <c r="V441" s="235"/>
      <c r="W441" s="235"/>
      <c r="X441" s="235"/>
      <c r="Y441" s="235"/>
      <c r="Z441" s="235"/>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BA441" s="237"/>
      <c r="BB441" s="424"/>
      <c r="BC441" s="237"/>
      <c r="BD441" s="237"/>
      <c r="BE441" s="237"/>
      <c r="BF441" s="237"/>
      <c r="BG441" s="237"/>
      <c r="BH441" s="237"/>
      <c r="BI441" s="237"/>
      <c r="BJ441" s="237"/>
      <c r="BK441" s="237"/>
      <c r="BL441" s="237"/>
      <c r="BM441" s="237"/>
      <c r="BN441" s="237"/>
      <c r="BO441" s="237"/>
      <c r="BP441" s="237"/>
      <c r="BQ441" s="237"/>
    </row>
    <row r="442" s="242" customFormat="true" ht="25.15" customHeight="true" x14ac:dyDescent="0.2">
      <c r="B442" s="3065"/>
      <c r="C442" s="3047" t="s">
        <v>235</v>
      </c>
      <c r="D442" s="3046"/>
      <c r="E442" s="872">
        <v>2.6927686509120034E-2</v>
      </c>
      <c r="F442" s="868"/>
      <c r="G442" s="868"/>
      <c r="H442" s="3046" t="s">
        <v>233</v>
      </c>
      <c r="I442" s="3046"/>
      <c r="J442" s="873">
        <v>8.7947233156824095E-2</v>
      </c>
      <c r="K442" s="868"/>
      <c r="L442" s="868"/>
      <c r="M442" s="3046" t="s">
        <v>196</v>
      </c>
      <c r="N442" s="3046"/>
      <c r="O442" s="874">
        <v>-1.6485208879204242E-2</v>
      </c>
      <c r="P442" s="868"/>
      <c r="Q442" s="868"/>
      <c r="R442" s="235"/>
      <c r="S442" s="235"/>
      <c r="T442" s="235"/>
      <c r="U442" s="235"/>
      <c r="V442" s="235"/>
      <c r="W442" s="235"/>
      <c r="X442" s="235"/>
      <c r="Y442" s="235"/>
      <c r="Z442" s="235"/>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BA442" s="237"/>
      <c r="BB442" s="424"/>
      <c r="BC442" s="237"/>
      <c r="BD442" s="237"/>
      <c r="BE442" s="237"/>
      <c r="BF442" s="237"/>
      <c r="BG442" s="237"/>
      <c r="BH442" s="237"/>
      <c r="BI442" s="237"/>
      <c r="BJ442" s="237"/>
      <c r="BK442" s="237"/>
      <c r="BL442" s="237"/>
      <c r="BM442" s="237"/>
      <c r="BN442" s="237"/>
      <c r="BO442" s="237"/>
      <c r="BP442" s="237"/>
      <c r="BQ442" s="237"/>
    </row>
    <row r="443" s="242" customFormat="true" ht="25.15" customHeight="true" x14ac:dyDescent="0.2">
      <c r="B443" s="3065"/>
      <c r="C443" s="3047" t="s">
        <v>225</v>
      </c>
      <c r="D443" s="3046"/>
      <c r="E443" s="872">
        <v>-2.4876609763972369E-2</v>
      </c>
      <c r="F443" s="868"/>
      <c r="G443" s="868"/>
      <c r="H443" s="3046" t="s">
        <v>222</v>
      </c>
      <c r="I443" s="3046"/>
      <c r="J443" s="873">
        <v>8.592406079711154E-2</v>
      </c>
      <c r="K443" s="868"/>
      <c r="L443" s="868"/>
      <c r="M443" s="3046" t="s">
        <v>225</v>
      </c>
      <c r="N443" s="3046"/>
      <c r="O443" s="874">
        <v>-1.0478073967918694E-2</v>
      </c>
      <c r="P443" s="868"/>
      <c r="Q443" s="868"/>
      <c r="R443" s="235"/>
      <c r="S443" s="235"/>
      <c r="T443" s="235"/>
      <c r="U443" s="235"/>
      <c r="V443" s="235"/>
      <c r="W443" s="235"/>
      <c r="X443" s="235"/>
      <c r="Y443" s="235"/>
      <c r="Z443" s="235"/>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BA443" s="237"/>
      <c r="BB443" s="424"/>
      <c r="BC443" s="237"/>
      <c r="BD443" s="237"/>
      <c r="BE443" s="237"/>
      <c r="BF443" s="237"/>
      <c r="BG443" s="237"/>
      <c r="BH443" s="237"/>
      <c r="BI443" s="237"/>
      <c r="BJ443" s="237"/>
      <c r="BK443" s="237"/>
      <c r="BL443" s="237"/>
      <c r="BM443" s="237"/>
      <c r="BN443" s="237"/>
      <c r="BO443" s="237"/>
      <c r="BP443" s="237"/>
      <c r="BQ443" s="237"/>
    </row>
    <row r="444" s="242" customFormat="true" ht="25.15" customHeight="true" x14ac:dyDescent="0.2">
      <c r="B444" s="3065"/>
      <c r="C444" s="3047" t="s">
        <v>209</v>
      </c>
      <c r="D444" s="3046"/>
      <c r="E444" s="872">
        <v>2.3870966258011658E-2</v>
      </c>
      <c r="F444" s="868"/>
      <c r="G444" s="868"/>
      <c r="H444" s="3046" t="s">
        <v>237</v>
      </c>
      <c r="I444" s="3046"/>
      <c r="J444" s="873">
        <v>7.5231397016492896E-2</v>
      </c>
      <c r="K444" s="868"/>
      <c r="L444" s="868"/>
      <c r="M444" s="3046" t="s">
        <v>236</v>
      </c>
      <c r="N444" s="3046"/>
      <c r="O444" s="874">
        <v>5.8149689317043129E-3</v>
      </c>
      <c r="P444" s="868"/>
      <c r="Q444" s="868"/>
      <c r="R444" s="235"/>
      <c r="S444" s="235"/>
      <c r="T444" s="235"/>
      <c r="U444" s="235"/>
      <c r="V444" s="235"/>
      <c r="W444" s="235"/>
      <c r="X444" s="235"/>
      <c r="Y444" s="235"/>
      <c r="Z444" s="235"/>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BA444" s="237"/>
      <c r="BB444" s="424"/>
      <c r="BC444" s="237"/>
      <c r="BD444" s="237"/>
      <c r="BE444" s="237"/>
      <c r="BF444" s="237"/>
      <c r="BG444" s="237"/>
      <c r="BH444" s="237"/>
      <c r="BI444" s="237"/>
      <c r="BJ444" s="237"/>
      <c r="BK444" s="237"/>
      <c r="BL444" s="237"/>
      <c r="BM444" s="237"/>
      <c r="BN444" s="237"/>
      <c r="BO444" s="237"/>
      <c r="BP444" s="237"/>
      <c r="BQ444" s="237"/>
    </row>
    <row r="445" s="242" customFormat="true" ht="25.15" customHeight="true" x14ac:dyDescent="0.2">
      <c r="B445" s="3065"/>
      <c r="C445" s="3047" t="s">
        <v>239</v>
      </c>
      <c r="D445" s="3046"/>
      <c r="E445" s="872">
        <v>2.0194514908370272E-2</v>
      </c>
      <c r="F445" s="868"/>
      <c r="G445" s="868"/>
      <c r="H445" s="3046" t="s">
        <v>234</v>
      </c>
      <c r="I445" s="3046"/>
      <c r="J445" s="873">
        <v>7.182168848821073E-2</v>
      </c>
      <c r="K445" s="868"/>
      <c r="L445" s="868"/>
      <c r="M445" s="3046" t="s">
        <v>213</v>
      </c>
      <c r="N445" s="3046"/>
      <c r="O445" s="875">
        <v>-7.827747287226525E-4</v>
      </c>
      <c r="P445" s="868"/>
      <c r="Q445" s="868"/>
      <c r="R445" s="235"/>
      <c r="S445" s="235"/>
      <c r="T445" s="235"/>
      <c r="U445" s="235"/>
      <c r="V445" s="235"/>
      <c r="W445" s="235"/>
      <c r="X445" s="235"/>
      <c r="Y445" s="235"/>
      <c r="Z445" s="235"/>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BA445" s="237"/>
      <c r="BB445" s="424"/>
      <c r="BC445" s="237"/>
      <c r="BD445" s="237"/>
      <c r="BE445" s="237"/>
      <c r="BF445" s="237"/>
      <c r="BG445" s="237"/>
      <c r="BH445" s="237"/>
      <c r="BI445" s="237"/>
      <c r="BJ445" s="237"/>
      <c r="BK445" s="237"/>
      <c r="BL445" s="237"/>
      <c r="BM445" s="237"/>
      <c r="BN445" s="237"/>
      <c r="BO445" s="237"/>
      <c r="BP445" s="237"/>
      <c r="BQ445" s="237"/>
    </row>
    <row r="446" s="242" customFormat="true" ht="25.15" customHeight="true" x14ac:dyDescent="0.2">
      <c r="C446" s="3047" t="s">
        <v>214</v>
      </c>
      <c r="D446" s="3046"/>
      <c r="E446" s="872">
        <v>-1.9406098737579459E-2</v>
      </c>
      <c r="F446" s="868"/>
      <c r="G446" s="868"/>
      <c r="H446" s="3046" t="s">
        <v>226</v>
      </c>
      <c r="I446" s="3046"/>
      <c r="J446" s="873">
        <v>5.8824333833160485E-2</v>
      </c>
      <c r="K446" s="868"/>
      <c r="L446" s="868"/>
      <c r="M446" s="3046"/>
      <c r="N446" s="3046"/>
      <c r="O446" s="868"/>
      <c r="P446" s="868"/>
      <c r="Q446" s="868"/>
      <c r="R446" s="235"/>
      <c r="S446" s="235"/>
      <c r="T446" s="235"/>
      <c r="U446" s="235"/>
      <c r="V446" s="235"/>
      <c r="W446" s="235"/>
      <c r="X446" s="235"/>
      <c r="Y446" s="235"/>
      <c r="Z446" s="235"/>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BA446" s="237"/>
      <c r="BB446" s="424"/>
      <c r="BC446" s="237"/>
      <c r="BD446" s="237"/>
      <c r="BE446" s="237"/>
      <c r="BF446" s="237"/>
      <c r="BG446" s="237"/>
      <c r="BH446" s="237"/>
      <c r="BI446" s="237"/>
      <c r="BJ446" s="237"/>
      <c r="BK446" s="237"/>
      <c r="BL446" s="237"/>
      <c r="BM446" s="237"/>
      <c r="BN446" s="237"/>
      <c r="BO446" s="237"/>
      <c r="BP446" s="237"/>
      <c r="BQ446" s="237"/>
    </row>
    <row r="447" s="242" customFormat="true" ht="25.15" customHeight="true" x14ac:dyDescent="0.2">
      <c r="C447" s="3047" t="s">
        <v>202</v>
      </c>
      <c r="D447" s="3046"/>
      <c r="E447" s="872">
        <v>1.9256753385609216E-2</v>
      </c>
      <c r="F447" s="868"/>
      <c r="G447" s="868"/>
      <c r="H447" s="3046" t="s">
        <v>238</v>
      </c>
      <c r="I447" s="3046"/>
      <c r="J447" s="873">
        <v>-5.3887222531285021E-2</v>
      </c>
      <c r="K447" s="868"/>
      <c r="L447" s="868"/>
      <c r="M447" s="3046"/>
      <c r="N447" s="3046"/>
      <c r="O447" s="868"/>
      <c r="P447" s="868"/>
      <c r="Q447" s="868"/>
      <c r="R447" s="235"/>
      <c r="S447" s="235"/>
      <c r="T447" s="235"/>
      <c r="U447" s="235"/>
      <c r="V447" s="235"/>
      <c r="W447" s="235"/>
      <c r="X447" s="235"/>
      <c r="Y447" s="235"/>
      <c r="Z447" s="235"/>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BA447" s="237"/>
      <c r="BB447" s="424"/>
      <c r="BC447" s="237"/>
      <c r="BD447" s="237"/>
      <c r="BE447" s="237"/>
      <c r="BF447" s="237"/>
      <c r="BG447" s="237"/>
      <c r="BH447" s="237"/>
      <c r="BI447" s="237"/>
      <c r="BJ447" s="237"/>
      <c r="BK447" s="237"/>
      <c r="BL447" s="237"/>
      <c r="BM447" s="237"/>
      <c r="BN447" s="237"/>
      <c r="BO447" s="237"/>
      <c r="BP447" s="237"/>
      <c r="BQ447" s="237"/>
    </row>
    <row r="448" s="242" customFormat="true" ht="25.15" customHeight="true" x14ac:dyDescent="0.2">
      <c r="C448" s="3047" t="s">
        <v>209</v>
      </c>
      <c r="D448" s="3046"/>
      <c r="E448" s="872">
        <v>1.1821383056647199E-2</v>
      </c>
      <c r="F448" s="868"/>
      <c r="G448" s="868"/>
      <c r="H448" s="3046" t="s">
        <v>239</v>
      </c>
      <c r="I448" s="3046"/>
      <c r="J448" s="873">
        <v>3.6497661097170751E-2</v>
      </c>
      <c r="K448" s="868"/>
      <c r="L448" s="868"/>
      <c r="M448" s="3046"/>
      <c r="N448" s="3046"/>
      <c r="O448" s="868"/>
      <c r="P448" s="868"/>
      <c r="Q448" s="868"/>
      <c r="R448" s="235"/>
      <c r="S448" s="235"/>
      <c r="T448" s="235"/>
      <c r="U448" s="235"/>
      <c r="V448" s="235"/>
      <c r="W448" s="235"/>
      <c r="X448" s="235"/>
      <c r="Y448" s="235"/>
      <c r="Z448" s="235"/>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BA448" s="237"/>
      <c r="BB448" s="424"/>
      <c r="BC448" s="237"/>
      <c r="BD448" s="237"/>
      <c r="BE448" s="237"/>
      <c r="BF448" s="237"/>
      <c r="BG448" s="237"/>
      <c r="BH448" s="237"/>
      <c r="BI448" s="237"/>
      <c r="BJ448" s="237"/>
      <c r="BK448" s="237"/>
      <c r="BL448" s="237"/>
      <c r="BM448" s="237"/>
      <c r="BN448" s="237"/>
      <c r="BO448" s="237"/>
      <c r="BP448" s="237"/>
      <c r="BQ448" s="237"/>
    </row>
    <row r="449" s="242" customFormat="true" ht="25.15" customHeight="true" x14ac:dyDescent="0.2">
      <c r="C449" s="3047" t="s">
        <v>208</v>
      </c>
      <c r="D449" s="3046"/>
      <c r="E449" s="872">
        <v>-1.0830613013629233E-2</v>
      </c>
      <c r="F449" s="868"/>
      <c r="G449" s="868"/>
      <c r="H449" s="3046" t="s">
        <v>223</v>
      </c>
      <c r="I449" s="3046"/>
      <c r="J449" s="873">
        <v>-2.7751215185030438E-2</v>
      </c>
      <c r="K449" s="868"/>
      <c r="L449" s="868"/>
      <c r="M449" s="3046" t="s">
        <v>240</v>
      </c>
      <c r="N449" s="3046"/>
      <c r="O449" s="3046"/>
      <c r="P449" s="868"/>
      <c r="Q449" s="868"/>
      <c r="R449" s="235"/>
      <c r="S449" s="235"/>
      <c r="T449" s="235"/>
      <c r="U449" s="235"/>
      <c r="V449" s="235"/>
      <c r="W449" s="235"/>
      <c r="X449" s="235"/>
      <c r="Y449" s="235"/>
      <c r="Z449" s="235"/>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BA449" s="237"/>
      <c r="BB449" s="424"/>
      <c r="BC449" s="237"/>
      <c r="BD449" s="237"/>
      <c r="BE449" s="237"/>
      <c r="BF449" s="237"/>
      <c r="BG449" s="237"/>
      <c r="BH449" s="237"/>
      <c r="BI449" s="237"/>
      <c r="BJ449" s="237"/>
      <c r="BK449" s="237"/>
      <c r="BL449" s="237"/>
      <c r="BM449" s="237"/>
      <c r="BN449" s="237"/>
      <c r="BO449" s="237"/>
      <c r="BP449" s="237"/>
      <c r="BQ449" s="237"/>
    </row>
    <row r="450" s="242" customFormat="true" ht="25.15" customHeight="true" x14ac:dyDescent="0.2">
      <c r="C450" s="3047" t="s">
        <v>226</v>
      </c>
      <c r="D450" s="3046"/>
      <c r="E450" s="872">
        <v>-6.521253453396764E-3</v>
      </c>
      <c r="F450" s="868"/>
      <c r="G450" s="868"/>
      <c r="H450" s="3046" t="s">
        <v>231</v>
      </c>
      <c r="I450" s="3046"/>
      <c r="J450" s="873">
        <v>2.2251559798531183E-2</v>
      </c>
      <c r="K450" s="868"/>
      <c r="L450" s="868"/>
      <c r="M450" s="3046"/>
      <c r="N450" s="3046"/>
      <c r="O450" s="852" t="s">
        <v>241</v>
      </c>
      <c r="P450" s="868"/>
      <c r="Q450" s="868"/>
      <c r="R450" s="235"/>
      <c r="S450" s="235"/>
      <c r="T450" s="235"/>
      <c r="U450" s="235"/>
      <c r="V450" s="235"/>
      <c r="W450" s="235"/>
      <c r="X450" s="235"/>
      <c r="Y450" s="235"/>
      <c r="Z450" s="235"/>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BA450" s="237"/>
      <c r="BB450" s="424"/>
      <c r="BC450" s="237"/>
      <c r="BD450" s="237"/>
      <c r="BE450" s="237"/>
      <c r="BF450" s="237"/>
      <c r="BG450" s="237"/>
      <c r="BH450" s="237"/>
      <c r="BI450" s="237"/>
      <c r="BJ450" s="237"/>
      <c r="BK450" s="237"/>
      <c r="BL450" s="237"/>
      <c r="BM450" s="237"/>
      <c r="BN450" s="237"/>
      <c r="BO450" s="237"/>
      <c r="BP450" s="237"/>
      <c r="BQ450" s="237"/>
    </row>
    <row r="451" s="242" customFormat="true" ht="25.15" customHeight="true" x14ac:dyDescent="0.2">
      <c r="C451" s="3047" t="s">
        <v>231</v>
      </c>
      <c r="D451" s="3046"/>
      <c r="E451" s="876">
        <v>3.8492260740838639E-5</v>
      </c>
      <c r="F451" s="868"/>
      <c r="G451" s="868"/>
      <c r="H451" s="3046" t="s">
        <v>236</v>
      </c>
      <c r="I451" s="3046"/>
      <c r="J451" s="873">
        <v>1.5828982526294704E-2</v>
      </c>
      <c r="K451" s="868"/>
      <c r="L451" s="868"/>
      <c r="M451" s="3046" t="s">
        <v>197</v>
      </c>
      <c r="N451" s="3046"/>
      <c r="O451" s="871">
        <v>0.27370576042126127</v>
      </c>
      <c r="P451" s="868"/>
      <c r="Q451" s="868"/>
      <c r="R451" s="235"/>
      <c r="S451" s="235"/>
      <c r="T451" s="235"/>
      <c r="U451" s="235"/>
      <c r="V451" s="235"/>
      <c r="W451" s="235"/>
      <c r="X451" s="235"/>
      <c r="Y451" s="235"/>
      <c r="Z451" s="235"/>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BA451" s="237"/>
      <c r="BB451" s="424"/>
      <c r="BC451" s="237"/>
      <c r="BD451" s="237"/>
      <c r="BE451" s="237"/>
      <c r="BF451" s="237"/>
      <c r="BG451" s="237"/>
      <c r="BH451" s="237"/>
      <c r="BI451" s="237"/>
      <c r="BJ451" s="237"/>
      <c r="BK451" s="237"/>
      <c r="BL451" s="237"/>
      <c r="BM451" s="237"/>
      <c r="BN451" s="237"/>
      <c r="BO451" s="237"/>
      <c r="BP451" s="237"/>
      <c r="BQ451" s="237"/>
    </row>
    <row r="452" s="242" customFormat="true" ht="25.15" customHeight="true" x14ac:dyDescent="0.2">
      <c r="C452" s="3047"/>
      <c r="D452" s="3046"/>
      <c r="E452" s="868"/>
      <c r="F452" s="868"/>
      <c r="G452" s="868"/>
      <c r="H452" s="3046" t="s">
        <v>210</v>
      </c>
      <c r="I452" s="3046"/>
      <c r="J452" s="873">
        <v>1.0926138805902375E-2</v>
      </c>
      <c r="K452" s="868"/>
      <c r="L452" s="868"/>
      <c r="M452" s="3046" t="s">
        <v>194</v>
      </c>
      <c r="N452" s="3046"/>
      <c r="O452" s="874">
        <v>0.49315350834362232</v>
      </c>
      <c r="P452" s="868"/>
      <c r="Q452" s="868"/>
      <c r="R452" s="235"/>
      <c r="S452" s="235"/>
      <c r="T452" s="235"/>
      <c r="U452" s="235"/>
      <c r="V452" s="235"/>
      <c r="W452" s="235"/>
      <c r="X452" s="235"/>
      <c r="Y452" s="235"/>
      <c r="Z452" s="235"/>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BA452" s="237"/>
      <c r="BB452" s="424"/>
      <c r="BC452" s="237"/>
      <c r="BD452" s="237"/>
      <c r="BE452" s="237"/>
      <c r="BF452" s="237"/>
      <c r="BG452" s="237"/>
      <c r="BH452" s="237"/>
      <c r="BI452" s="237"/>
      <c r="BJ452" s="237"/>
      <c r="BK452" s="237"/>
      <c r="BL452" s="237"/>
      <c r="BM452" s="237"/>
      <c r="BN452" s="237"/>
      <c r="BO452" s="237"/>
      <c r="BP452" s="237"/>
      <c r="BQ452" s="237"/>
    </row>
    <row r="453" s="242" customFormat="true" ht="25.15" customHeight="true" x14ac:dyDescent="0.2">
      <c r="C453" s="3047"/>
      <c r="D453" s="3046"/>
      <c r="E453" s="868"/>
      <c r="F453" s="868"/>
      <c r="G453" s="868"/>
      <c r="H453" s="3046" t="s">
        <v>214</v>
      </c>
      <c r="I453" s="3046"/>
      <c r="J453" s="877">
        <v>8.1299829321019226E-3</v>
      </c>
      <c r="K453" s="868"/>
      <c r="L453" s="868"/>
      <c r="M453" s="3046" t="s">
        <v>201</v>
      </c>
      <c r="N453" s="3046"/>
      <c r="O453" s="874">
        <v>0.15841995092078515</v>
      </c>
      <c r="P453" s="868"/>
      <c r="Q453" s="868"/>
      <c r="R453" s="235"/>
      <c r="S453" s="235"/>
      <c r="T453" s="235"/>
      <c r="U453" s="235"/>
      <c r="V453" s="235"/>
      <c r="W453" s="235"/>
      <c r="X453" s="235"/>
      <c r="Y453" s="235"/>
      <c r="Z453" s="235"/>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BA453" s="237"/>
      <c r="BB453" s="424"/>
      <c r="BC453" s="237"/>
      <c r="BD453" s="237"/>
      <c r="BE453" s="237"/>
      <c r="BF453" s="237"/>
      <c r="BG453" s="237"/>
      <c r="BH453" s="237"/>
      <c r="BI453" s="237"/>
      <c r="BJ453" s="237"/>
      <c r="BK453" s="237"/>
      <c r="BL453" s="237"/>
      <c r="BM453" s="237"/>
      <c r="BN453" s="237"/>
      <c r="BO453" s="237"/>
      <c r="BP453" s="237"/>
      <c r="BQ453" s="237"/>
    </row>
    <row r="454" s="242" customFormat="true" ht="25.15" customHeight="true" x14ac:dyDescent="0.2">
      <c r="C454" s="3047"/>
      <c r="D454" s="3046"/>
      <c r="E454" s="868"/>
      <c r="F454" s="868"/>
      <c r="G454" s="868"/>
      <c r="H454" s="3046"/>
      <c r="I454" s="3046"/>
      <c r="J454" s="868"/>
      <c r="K454" s="868"/>
      <c r="L454" s="868"/>
      <c r="M454" s="3046" t="s">
        <v>212</v>
      </c>
      <c r="N454" s="3046"/>
      <c r="O454" s="874">
        <v>4.5209138510983495E-2</v>
      </c>
      <c r="P454" s="868"/>
      <c r="Q454" s="868"/>
      <c r="R454" s="235"/>
      <c r="S454" s="235"/>
      <c r="T454" s="235"/>
      <c r="U454" s="235"/>
      <c r="V454" s="235"/>
      <c r="W454" s="235"/>
      <c r="X454" s="235"/>
      <c r="Y454" s="235"/>
      <c r="Z454" s="235"/>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BA454" s="237"/>
      <c r="BB454" s="424"/>
      <c r="BC454" s="237"/>
      <c r="BD454" s="237"/>
      <c r="BE454" s="237"/>
      <c r="BF454" s="237"/>
      <c r="BG454" s="237"/>
      <c r="BH454" s="237"/>
      <c r="BI454" s="237"/>
      <c r="BJ454" s="237"/>
      <c r="BK454" s="237"/>
      <c r="BL454" s="237"/>
      <c r="BM454" s="237"/>
      <c r="BN454" s="237"/>
      <c r="BO454" s="237"/>
      <c r="BP454" s="237"/>
      <c r="BQ454" s="237"/>
    </row>
    <row r="455" s="242" customFormat="true" ht="25.15" customHeight="true" x14ac:dyDescent="0.2">
      <c r="C455" s="3047" t="s">
        <v>240</v>
      </c>
      <c r="D455" s="3046"/>
      <c r="E455" s="3046"/>
      <c r="F455" s="868"/>
      <c r="G455" s="868"/>
      <c r="H455" s="3046"/>
      <c r="I455" s="3046"/>
      <c r="J455" s="868"/>
      <c r="K455" s="868"/>
      <c r="L455" s="868"/>
      <c r="M455" s="3046" t="s">
        <v>218</v>
      </c>
      <c r="N455" s="3046"/>
      <c r="O455" s="874">
        <v>3.4482318914285749E-2</v>
      </c>
      <c r="P455" s="868"/>
      <c r="Q455" s="868"/>
      <c r="R455" s="235"/>
      <c r="S455" s="235"/>
      <c r="T455" s="235"/>
      <c r="U455" s="235"/>
      <c r="V455" s="235"/>
      <c r="W455" s="235"/>
      <c r="X455" s="235"/>
      <c r="Y455" s="235"/>
      <c r="Z455" s="235"/>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BA455" s="237"/>
      <c r="BB455" s="424"/>
      <c r="BC455" s="237"/>
      <c r="BD455" s="237"/>
      <c r="BE455" s="237"/>
      <c r="BF455" s="237"/>
      <c r="BG455" s="237"/>
      <c r="BH455" s="237"/>
      <c r="BI455" s="237"/>
      <c r="BJ455" s="237"/>
      <c r="BK455" s="237"/>
      <c r="BL455" s="237"/>
      <c r="BM455" s="237"/>
      <c r="BN455" s="237"/>
      <c r="BO455" s="237"/>
      <c r="BP455" s="237"/>
      <c r="BQ455" s="237"/>
    </row>
    <row r="456" s="242" customFormat="true" ht="25.15" customHeight="true" x14ac:dyDescent="0.2">
      <c r="C456" s="3047"/>
      <c r="D456" s="3046"/>
      <c r="E456" s="853" t="s">
        <v>241</v>
      </c>
      <c r="F456" s="868"/>
      <c r="G456" s="868"/>
      <c r="H456" s="3046"/>
      <c r="I456" s="3046"/>
      <c r="J456" s="868"/>
      <c r="K456" s="868"/>
      <c r="L456" s="868"/>
      <c r="M456" s="3046" t="s">
        <v>236</v>
      </c>
      <c r="N456" s="3046"/>
      <c r="O456" s="874">
        <v>3.3813863676686399E-5</v>
      </c>
      <c r="P456" s="868"/>
      <c r="Q456" s="868"/>
      <c r="R456" s="235"/>
      <c r="S456" s="235"/>
      <c r="T456" s="235"/>
      <c r="U456" s="235"/>
      <c r="V456" s="235"/>
      <c r="W456" s="235"/>
      <c r="X456" s="235"/>
      <c r="Y456" s="235"/>
      <c r="Z456" s="235"/>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BA456" s="237"/>
      <c r="BB456" s="424"/>
      <c r="BC456" s="237"/>
      <c r="BD456" s="237"/>
      <c r="BE456" s="237"/>
      <c r="BF456" s="237"/>
      <c r="BG456" s="237"/>
      <c r="BH456" s="237"/>
      <c r="BI456" s="237"/>
      <c r="BJ456" s="237"/>
      <c r="BK456" s="237"/>
      <c r="BL456" s="237"/>
      <c r="BM456" s="237"/>
      <c r="BN456" s="237"/>
      <c r="BO456" s="237"/>
      <c r="BP456" s="237"/>
      <c r="BQ456" s="237"/>
    </row>
    <row r="457" s="242" customFormat="true" ht="25.15" customHeight="true" x14ac:dyDescent="0.2">
      <c r="C457" s="3047" t="s">
        <v>197</v>
      </c>
      <c r="D457" s="3046"/>
      <c r="E457" s="869">
        <v>0.17209898530698337</v>
      </c>
      <c r="F457" s="868"/>
      <c r="G457" s="868"/>
      <c r="H457" s="3046" t="s">
        <v>240</v>
      </c>
      <c r="I457" s="3046"/>
      <c r="J457" s="3046"/>
      <c r="K457" s="868"/>
      <c r="L457" s="868"/>
      <c r="M457" s="3046" t="s">
        <v>221</v>
      </c>
      <c r="N457" s="3046"/>
      <c r="O457" s="874">
        <v>1.674906886624514E-2</v>
      </c>
      <c r="P457" s="868"/>
      <c r="Q457" s="868"/>
      <c r="R457" s="235"/>
      <c r="S457" s="235"/>
      <c r="T457" s="235"/>
      <c r="U457" s="235"/>
      <c r="V457" s="235"/>
      <c r="W457" s="235"/>
      <c r="X457" s="235"/>
      <c r="Y457" s="235"/>
      <c r="Z457" s="235"/>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BA457" s="237"/>
      <c r="BB457" s="424"/>
      <c r="BC457" s="237"/>
      <c r="BD457" s="237"/>
      <c r="BE457" s="237"/>
      <c r="BF457" s="237"/>
      <c r="BG457" s="237"/>
      <c r="BH457" s="237"/>
      <c r="BI457" s="237"/>
      <c r="BJ457" s="237"/>
      <c r="BK457" s="237"/>
      <c r="BL457" s="237"/>
      <c r="BM457" s="237"/>
      <c r="BN457" s="237"/>
      <c r="BO457" s="237"/>
      <c r="BP457" s="237"/>
      <c r="BQ457" s="237"/>
    </row>
    <row r="458" s="242" customFormat="true" ht="25.15" customHeight="true" x14ac:dyDescent="0.2">
      <c r="C458" s="3047" t="s">
        <v>194</v>
      </c>
      <c r="D458" s="3046"/>
      <c r="E458" s="872">
        <v>0.33233407096715883</v>
      </c>
      <c r="F458" s="868"/>
      <c r="G458" s="868"/>
      <c r="H458" s="3046"/>
      <c r="I458" s="3046"/>
      <c r="J458" s="854" t="s">
        <v>241</v>
      </c>
      <c r="K458" s="868"/>
      <c r="L458" s="868"/>
      <c r="M458" s="3046" t="s">
        <v>205</v>
      </c>
      <c r="N458" s="3046"/>
      <c r="O458" s="874">
        <v>2.4528981576805125E-3</v>
      </c>
      <c r="P458" s="868"/>
      <c r="Q458" s="868"/>
      <c r="R458" s="235"/>
      <c r="S458" s="235"/>
      <c r="T458" s="235"/>
      <c r="U458" s="235"/>
      <c r="V458" s="235"/>
      <c r="W458" s="235"/>
      <c r="X458" s="235"/>
      <c r="Y458" s="235"/>
      <c r="Z458" s="235"/>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BA458" s="237"/>
      <c r="BB458" s="424"/>
      <c r="BC458" s="237"/>
      <c r="BD458" s="237"/>
      <c r="BE458" s="237"/>
      <c r="BF458" s="237"/>
      <c r="BG458" s="237"/>
      <c r="BH458" s="237"/>
      <c r="BI458" s="237"/>
      <c r="BJ458" s="237"/>
      <c r="BK458" s="237"/>
      <c r="BL458" s="237"/>
      <c r="BM458" s="237"/>
      <c r="BN458" s="237"/>
      <c r="BO458" s="237"/>
      <c r="BP458" s="237"/>
      <c r="BQ458" s="237"/>
    </row>
    <row r="459" s="242" customFormat="true" ht="25.15" customHeight="true" x14ac:dyDescent="0.2">
      <c r="C459" s="3047" t="s">
        <v>201</v>
      </c>
      <c r="D459" s="3046"/>
      <c r="E459" s="872">
        <v>0.14347562939423913</v>
      </c>
      <c r="F459" s="868"/>
      <c r="G459" s="868"/>
      <c r="H459" s="3046" t="s">
        <v>197</v>
      </c>
      <c r="I459" s="3046"/>
      <c r="J459" s="870">
        <v>9.0190185022841398E-3</v>
      </c>
      <c r="K459" s="868"/>
      <c r="L459" s="868"/>
      <c r="M459" s="3046" t="s">
        <v>223</v>
      </c>
      <c r="N459" s="3046"/>
      <c r="O459" s="874">
        <v>2.3922574128747553E-2</v>
      </c>
      <c r="P459" s="868"/>
      <c r="Q459" s="868"/>
      <c r="R459" s="235"/>
      <c r="S459" s="235"/>
      <c r="T459" s="235"/>
      <c r="U459" s="235"/>
      <c r="V459" s="235"/>
      <c r="W459" s="235"/>
      <c r="X459" s="235"/>
      <c r="Y459" s="235"/>
      <c r="Z459" s="235"/>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BA459" s="237"/>
      <c r="BB459" s="424"/>
      <c r="BC459" s="237"/>
      <c r="BD459" s="237"/>
      <c r="BE459" s="237"/>
      <c r="BF459" s="237"/>
      <c r="BG459" s="237"/>
      <c r="BH459" s="237"/>
      <c r="BI459" s="237"/>
      <c r="BJ459" s="237"/>
      <c r="BK459" s="237"/>
      <c r="BL459" s="237"/>
      <c r="BM459" s="237"/>
      <c r="BN459" s="237"/>
      <c r="BO459" s="237"/>
      <c r="BP459" s="237"/>
      <c r="BQ459" s="237"/>
    </row>
    <row r="460" s="242" customFormat="true" ht="25.15" customHeight="true" x14ac:dyDescent="0.2">
      <c r="C460" s="3047" t="s">
        <v>212</v>
      </c>
      <c r="D460" s="3046"/>
      <c r="E460" s="872">
        <v>2.7917334540026321E-2</v>
      </c>
      <c r="F460" s="868"/>
      <c r="G460" s="868"/>
      <c r="H460" s="3046" t="s">
        <v>194</v>
      </c>
      <c r="I460" s="3046"/>
      <c r="J460" s="873">
        <v>9.7517872418451806E-2</v>
      </c>
      <c r="K460" s="868"/>
      <c r="L460" s="868"/>
      <c r="M460" s="3046" t="s">
        <v>222</v>
      </c>
      <c r="N460" s="3046"/>
      <c r="O460" s="874">
        <v>2.4611751791133729E-2</v>
      </c>
      <c r="P460" s="868"/>
      <c r="Q460" s="868"/>
      <c r="R460" s="235"/>
      <c r="S460" s="235"/>
      <c r="T460" s="235"/>
      <c r="U460" s="235"/>
      <c r="V460" s="235"/>
      <c r="W460" s="235"/>
      <c r="X460" s="235"/>
      <c r="Y460" s="235"/>
      <c r="Z460" s="235"/>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BA460" s="237"/>
      <c r="BB460" s="424"/>
      <c r="BC460" s="237"/>
      <c r="BD460" s="237"/>
      <c r="BE460" s="237"/>
      <c r="BF460" s="237"/>
      <c r="BG460" s="237"/>
      <c r="BH460" s="237"/>
      <c r="BI460" s="237"/>
      <c r="BJ460" s="237"/>
      <c r="BK460" s="237"/>
      <c r="BL460" s="237"/>
      <c r="BM460" s="237"/>
      <c r="BN460" s="237"/>
      <c r="BO460" s="237"/>
      <c r="BP460" s="237"/>
      <c r="BQ460" s="237"/>
    </row>
    <row r="461" s="242" customFormat="true" ht="25.15" customHeight="true" x14ac:dyDescent="0.2">
      <c r="C461" s="3047" t="s">
        <v>218</v>
      </c>
      <c r="D461" s="3046"/>
      <c r="E461" s="872">
        <v>4.9998705457827079E-2</v>
      </c>
      <c r="F461" s="868"/>
      <c r="G461" s="868"/>
      <c r="H461" s="3046" t="s">
        <v>201</v>
      </c>
      <c r="I461" s="3046"/>
      <c r="J461" s="873">
        <v>7.8439184028833639E-3</v>
      </c>
      <c r="K461" s="868"/>
      <c r="L461" s="868"/>
      <c r="M461" s="3046" t="s">
        <v>219</v>
      </c>
      <c r="N461" s="3046"/>
      <c r="O461" s="874">
        <v>3.1736932599854821E-2</v>
      </c>
      <c r="P461" s="868"/>
      <c r="Q461" s="868"/>
      <c r="R461" s="235"/>
      <c r="S461" s="235"/>
      <c r="T461" s="235"/>
      <c r="U461" s="235"/>
      <c r="V461" s="235"/>
      <c r="W461" s="235"/>
      <c r="X461" s="235"/>
      <c r="Y461" s="235"/>
      <c r="Z461" s="235"/>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BA461" s="237"/>
      <c r="BB461" s="424"/>
      <c r="BC461" s="237"/>
      <c r="BD461" s="237"/>
      <c r="BE461" s="237"/>
      <c r="BF461" s="237"/>
      <c r="BG461" s="237"/>
      <c r="BH461" s="237"/>
      <c r="BI461" s="237"/>
      <c r="BJ461" s="237"/>
      <c r="BK461" s="237"/>
      <c r="BL461" s="237"/>
      <c r="BM461" s="237"/>
      <c r="BN461" s="237"/>
      <c r="BO461" s="237"/>
      <c r="BP461" s="237"/>
      <c r="BQ461" s="237"/>
    </row>
    <row r="462" s="242" customFormat="true" ht="25.15" customHeight="true" x14ac:dyDescent="0.2">
      <c r="C462" s="3047" t="s">
        <v>236</v>
      </c>
      <c r="D462" s="3046"/>
      <c r="E462" s="872">
        <v>2.6515890002196114E-3</v>
      </c>
      <c r="F462" s="868"/>
      <c r="G462" s="868"/>
      <c r="H462" s="3046" t="s">
        <v>212</v>
      </c>
      <c r="I462" s="3046"/>
      <c r="J462" s="873">
        <v>1.8520253711783025E-2</v>
      </c>
      <c r="K462" s="868"/>
      <c r="L462" s="868"/>
      <c r="M462" s="3046" t="s">
        <v>200</v>
      </c>
      <c r="N462" s="3046"/>
      <c r="O462" s="874">
        <v>0.19022364717907853</v>
      </c>
      <c r="P462" s="868"/>
      <c r="Q462" s="868"/>
      <c r="R462" s="235"/>
      <c r="S462" s="235"/>
      <c r="T462" s="235"/>
      <c r="U462" s="235"/>
      <c r="V462" s="235"/>
      <c r="W462" s="235"/>
      <c r="X462" s="235"/>
      <c r="Y462" s="235"/>
      <c r="Z462" s="235"/>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BA462" s="237"/>
      <c r="BB462" s="424"/>
      <c r="BC462" s="237"/>
      <c r="BD462" s="237"/>
      <c r="BE462" s="237"/>
      <c r="BF462" s="237"/>
      <c r="BG462" s="237"/>
      <c r="BH462" s="237"/>
      <c r="BI462" s="237"/>
      <c r="BJ462" s="237"/>
      <c r="BK462" s="237"/>
      <c r="BL462" s="237"/>
      <c r="BM462" s="237"/>
      <c r="BN462" s="237"/>
      <c r="BO462" s="237"/>
      <c r="BP462" s="237"/>
      <c r="BQ462" s="237"/>
    </row>
    <row r="463" s="242" customFormat="true" ht="25.15" customHeight="true" x14ac:dyDescent="0.2">
      <c r="C463" s="3047" t="s">
        <v>221</v>
      </c>
      <c r="D463" s="3046"/>
      <c r="E463" s="872">
        <v>4.8267501339773436E-2</v>
      </c>
      <c r="F463" s="868"/>
      <c r="G463" s="868"/>
      <c r="H463" s="3046" t="s">
        <v>218</v>
      </c>
      <c r="I463" s="3046"/>
      <c r="J463" s="873">
        <v>8.7210262655436164E-3</v>
      </c>
      <c r="K463" s="868"/>
      <c r="L463" s="868"/>
      <c r="M463" s="3046" t="s">
        <v>209</v>
      </c>
      <c r="N463" s="3046"/>
      <c r="O463" s="874">
        <v>9.072737097881995E-3</v>
      </c>
      <c r="P463" s="868"/>
      <c r="Q463" s="868"/>
      <c r="R463" s="235"/>
      <c r="S463" s="235"/>
      <c r="T463" s="235"/>
      <c r="U463" s="235"/>
      <c r="V463" s="235"/>
      <c r="W463" s="235"/>
      <c r="X463" s="235"/>
      <c r="Y463" s="235"/>
      <c r="Z463" s="235"/>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BA463" s="237"/>
      <c r="BB463" s="424"/>
      <c r="BC463" s="237"/>
      <c r="BD463" s="237"/>
      <c r="BE463" s="237"/>
      <c r="BF463" s="237"/>
      <c r="BG463" s="237"/>
      <c r="BH463" s="237"/>
      <c r="BI463" s="237"/>
      <c r="BJ463" s="237"/>
      <c r="BK463" s="237"/>
      <c r="BL463" s="237"/>
      <c r="BM463" s="237"/>
      <c r="BN463" s="237"/>
      <c r="BO463" s="237"/>
      <c r="BP463" s="237"/>
      <c r="BQ463" s="237"/>
    </row>
    <row r="464" s="242" customFormat="true" ht="25.15" customHeight="true" x14ac:dyDescent="0.2">
      <c r="C464" s="3047" t="s">
        <v>205</v>
      </c>
      <c r="D464" s="3046"/>
      <c r="E464" s="872">
        <v>0.13086614642672348</v>
      </c>
      <c r="F464" s="868"/>
      <c r="G464" s="868"/>
      <c r="H464" s="3046" t="s">
        <v>236</v>
      </c>
      <c r="I464" s="3046"/>
      <c r="J464" s="873">
        <v>2.5055668781774306E-4</v>
      </c>
      <c r="K464" s="868"/>
      <c r="L464" s="868"/>
      <c r="M464" s="3046" t="s">
        <v>210</v>
      </c>
      <c r="N464" s="3046"/>
      <c r="O464" s="874">
        <v>9.346273938476074E-2</v>
      </c>
      <c r="P464" s="868"/>
      <c r="Q464" s="868"/>
      <c r="R464" s="235"/>
      <c r="S464" s="235"/>
      <c r="T464" s="235"/>
      <c r="U464" s="235"/>
      <c r="V464" s="235"/>
      <c r="W464" s="235"/>
      <c r="X464" s="235"/>
      <c r="Y464" s="235"/>
      <c r="Z464" s="235"/>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BA464" s="237"/>
      <c r="BB464" s="424"/>
      <c r="BC464" s="237"/>
      <c r="BD464" s="237"/>
      <c r="BE464" s="237"/>
      <c r="BF464" s="237"/>
      <c r="BG464" s="237"/>
      <c r="BH464" s="237"/>
      <c r="BI464" s="237"/>
      <c r="BJ464" s="237"/>
      <c r="BK464" s="237"/>
      <c r="BL464" s="237"/>
      <c r="BM464" s="237"/>
      <c r="BN464" s="237"/>
      <c r="BO464" s="237"/>
      <c r="BP464" s="237"/>
      <c r="BQ464" s="237"/>
    </row>
    <row r="465" s="242" customFormat="true" ht="25.15" customHeight="true" x14ac:dyDescent="0.2">
      <c r="C465" s="3047" t="s">
        <v>216</v>
      </c>
      <c r="D465" s="3046"/>
      <c r="E465" s="872">
        <v>6.1564638598455144E-2</v>
      </c>
      <c r="F465" s="868"/>
      <c r="G465" s="868"/>
      <c r="H465" s="3046" t="s">
        <v>221</v>
      </c>
      <c r="I465" s="3046"/>
      <c r="J465" s="873">
        <v>3.8639277266242965E-2</v>
      </c>
      <c r="K465" s="868"/>
      <c r="L465" s="868"/>
      <c r="M465" s="3046" t="s">
        <v>231</v>
      </c>
      <c r="N465" s="3046"/>
      <c r="O465" s="874">
        <v>1.9065030711479455E-3</v>
      </c>
      <c r="P465" s="868"/>
      <c r="Q465" s="868"/>
      <c r="R465" s="235"/>
      <c r="S465" s="235"/>
      <c r="T465" s="235"/>
      <c r="U465" s="235"/>
      <c r="V465" s="235"/>
      <c r="W465" s="235"/>
      <c r="X465" s="235"/>
      <c r="Y465" s="235"/>
      <c r="Z465" s="235"/>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BA465" s="237"/>
      <c r="BB465" s="424"/>
      <c r="BC465" s="237"/>
      <c r="BD465" s="237"/>
      <c r="BE465" s="237"/>
      <c r="BF465" s="237"/>
      <c r="BG465" s="237"/>
      <c r="BH465" s="237"/>
      <c r="BI465" s="237"/>
      <c r="BJ465" s="237"/>
      <c r="BK465" s="237"/>
      <c r="BL465" s="237"/>
      <c r="BM465" s="237"/>
      <c r="BN465" s="237"/>
      <c r="BO465" s="237"/>
      <c r="BP465" s="237"/>
      <c r="BQ465" s="237"/>
    </row>
    <row r="466" s="242" customFormat="true" ht="25.15" customHeight="true" x14ac:dyDescent="0.2">
      <c r="C466" s="3047" t="s">
        <v>223</v>
      </c>
      <c r="D466" s="3046"/>
      <c r="E466" s="872">
        <v>3.6336168448321935E-3</v>
      </c>
      <c r="F466" s="868"/>
      <c r="G466" s="868"/>
      <c r="H466" s="3046" t="s">
        <v>205</v>
      </c>
      <c r="I466" s="3046"/>
      <c r="J466" s="873">
        <v>0.13705058930986722</v>
      </c>
      <c r="K466" s="868"/>
      <c r="L466" s="868"/>
      <c r="M466" s="3046" t="s">
        <v>229</v>
      </c>
      <c r="N466" s="3046"/>
      <c r="O466" s="874">
        <v>1.1977213140608589E-2</v>
      </c>
      <c r="P466" s="868"/>
      <c r="Q466" s="868"/>
      <c r="R466" s="235"/>
      <c r="S466" s="235"/>
      <c r="T466" s="235"/>
      <c r="U466" s="235"/>
      <c r="V466" s="235"/>
      <c r="W466" s="235"/>
      <c r="X466" s="235"/>
      <c r="Y466" s="235"/>
      <c r="Z466" s="235"/>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BA466" s="237"/>
      <c r="BB466" s="424"/>
      <c r="BC466" s="237"/>
      <c r="BD466" s="237"/>
      <c r="BE466" s="237"/>
      <c r="BF466" s="237"/>
      <c r="BG466" s="237"/>
      <c r="BH466" s="237"/>
      <c r="BI466" s="237"/>
      <c r="BJ466" s="237"/>
      <c r="BK466" s="237"/>
      <c r="BL466" s="237"/>
      <c r="BM466" s="237"/>
      <c r="BN466" s="237"/>
      <c r="BO466" s="237"/>
      <c r="BP466" s="237"/>
      <c r="BQ466" s="237"/>
    </row>
    <row r="467" s="242" customFormat="true" ht="25.15" customHeight="true" x14ac:dyDescent="0.2">
      <c r="C467" s="3047" t="s">
        <v>222</v>
      </c>
      <c r="D467" s="3046"/>
      <c r="E467" s="872">
        <v>1.0355817777377072E-2</v>
      </c>
      <c r="F467" s="868"/>
      <c r="G467" s="868"/>
      <c r="H467" s="3046" t="s">
        <v>216</v>
      </c>
      <c r="I467" s="3046"/>
      <c r="J467" s="873">
        <v>5.4623545437798765E-2</v>
      </c>
      <c r="K467" s="868"/>
      <c r="L467" s="868"/>
      <c r="M467" s="3046" t="s">
        <v>208</v>
      </c>
      <c r="N467" s="3046"/>
      <c r="O467" s="874">
        <v>9.6996108170681036E-2</v>
      </c>
      <c r="P467" s="868"/>
      <c r="Q467" s="868"/>
      <c r="R467" s="235"/>
      <c r="S467" s="235"/>
      <c r="T467" s="235"/>
      <c r="U467" s="235"/>
      <c r="V467" s="235"/>
      <c r="W467" s="235"/>
      <c r="X467" s="235"/>
      <c r="Y467" s="235"/>
      <c r="Z467" s="235"/>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BA467" s="237"/>
      <c r="BB467" s="424"/>
      <c r="BC467" s="237"/>
      <c r="BD467" s="237"/>
      <c r="BE467" s="237"/>
      <c r="BF467" s="237"/>
      <c r="BG467" s="237"/>
      <c r="BH467" s="237"/>
      <c r="BI467" s="237"/>
      <c r="BJ467" s="237"/>
      <c r="BK467" s="237"/>
      <c r="BL467" s="237"/>
      <c r="BM467" s="237"/>
      <c r="BN467" s="237"/>
      <c r="BO467" s="237"/>
      <c r="BP467" s="237"/>
      <c r="BQ467" s="237"/>
    </row>
    <row r="468" s="242" customFormat="true" ht="25.15" customHeight="true" x14ac:dyDescent="0.2">
      <c r="C468" s="3047" t="s">
        <v>219</v>
      </c>
      <c r="D468" s="3046"/>
      <c r="E468" s="872">
        <v>2.9838207125997676E-2</v>
      </c>
      <c r="F468" s="868"/>
      <c r="G468" s="868"/>
      <c r="H468" s="3046" t="s">
        <v>223</v>
      </c>
      <c r="I468" s="3046"/>
      <c r="J468" s="873">
        <v>7.7012994424586394E-4</v>
      </c>
      <c r="K468" s="868"/>
      <c r="L468" s="868"/>
      <c r="M468" s="3046" t="s">
        <v>195</v>
      </c>
      <c r="N468" s="3046"/>
      <c r="O468" s="874">
        <v>0.3454682874829606</v>
      </c>
      <c r="P468" s="868"/>
      <c r="Q468" s="868"/>
      <c r="R468" s="235"/>
      <c r="S468" s="235"/>
      <c r="T468" s="235"/>
      <c r="U468" s="235"/>
      <c r="V468" s="235"/>
      <c r="W468" s="235"/>
      <c r="X468" s="235"/>
      <c r="Y468" s="235"/>
      <c r="Z468" s="235"/>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BA468" s="237"/>
      <c r="BB468" s="424"/>
      <c r="BC468" s="237"/>
      <c r="BD468" s="237"/>
      <c r="BE468" s="237"/>
      <c r="BF468" s="237"/>
      <c r="BG468" s="237"/>
      <c r="BH468" s="237"/>
      <c r="BI468" s="237"/>
      <c r="BJ468" s="237"/>
      <c r="BK468" s="237"/>
      <c r="BL468" s="237"/>
      <c r="BM468" s="237"/>
      <c r="BN468" s="237"/>
      <c r="BO468" s="237"/>
      <c r="BP468" s="237"/>
      <c r="BQ468" s="237"/>
    </row>
    <row r="469" s="242" customFormat="true" ht="25.15" customHeight="true" x14ac:dyDescent="0.2">
      <c r="C469" s="3047" t="s">
        <v>200</v>
      </c>
      <c r="D469" s="3046"/>
      <c r="E469" s="872">
        <v>0.33110174392624797</v>
      </c>
      <c r="F469" s="868"/>
      <c r="G469" s="868"/>
      <c r="H469" s="3046" t="s">
        <v>222</v>
      </c>
      <c r="I469" s="3046"/>
      <c r="J469" s="873">
        <v>7.38294422386572E-3</v>
      </c>
      <c r="K469" s="868"/>
      <c r="L469" s="868"/>
      <c r="M469" s="3046" t="s">
        <v>202</v>
      </c>
      <c r="N469" s="3046"/>
      <c r="O469" s="874">
        <v>3.3955965652411892E-3</v>
      </c>
      <c r="P469" s="868"/>
      <c r="Q469" s="868"/>
      <c r="R469" s="235"/>
      <c r="S469" s="235"/>
      <c r="T469" s="235"/>
      <c r="U469" s="235"/>
      <c r="V469" s="235"/>
      <c r="W469" s="235"/>
      <c r="X469" s="235"/>
      <c r="Y469" s="235"/>
      <c r="Z469" s="235"/>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BA469" s="237"/>
      <c r="BB469" s="424"/>
      <c r="BC469" s="237"/>
      <c r="BD469" s="237"/>
      <c r="BE469" s="237"/>
      <c r="BF469" s="237"/>
      <c r="BG469" s="237"/>
      <c r="BH469" s="237"/>
      <c r="BI469" s="237"/>
      <c r="BJ469" s="237"/>
      <c r="BK469" s="237"/>
      <c r="BL469" s="237"/>
      <c r="BM469" s="237"/>
      <c r="BN469" s="237"/>
      <c r="BO469" s="237"/>
      <c r="BP469" s="237"/>
      <c r="BQ469" s="237"/>
    </row>
    <row r="470" s="242" customFormat="true" ht="25.15" customHeight="true" x14ac:dyDescent="0.2">
      <c r="C470" s="3047" t="s">
        <v>239</v>
      </c>
      <c r="D470" s="3046"/>
      <c r="E470" s="872">
        <v>4.0781843238438915E-4</v>
      </c>
      <c r="F470" s="868"/>
      <c r="G470" s="868"/>
      <c r="H470" s="3046" t="s">
        <v>219</v>
      </c>
      <c r="I470" s="3046"/>
      <c r="J470" s="873">
        <v>2.5417466194752034E-2</v>
      </c>
      <c r="K470" s="868"/>
      <c r="L470" s="868"/>
      <c r="M470" s="3046" t="s">
        <v>203</v>
      </c>
      <c r="N470" s="3046"/>
      <c r="O470" s="874">
        <v>0.15611502901025545</v>
      </c>
      <c r="P470" s="868"/>
      <c r="Q470" s="868"/>
      <c r="R470" s="235"/>
      <c r="S470" s="235"/>
      <c r="T470" s="235"/>
      <c r="U470" s="235"/>
      <c r="V470" s="235"/>
      <c r="W470" s="235"/>
      <c r="X470" s="235"/>
      <c r="Y470" s="235"/>
      <c r="Z470" s="235"/>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BA470" s="237"/>
      <c r="BB470" s="424"/>
      <c r="BC470" s="237"/>
      <c r="BD470" s="237"/>
      <c r="BE470" s="237"/>
      <c r="BF470" s="237"/>
      <c r="BG470" s="237"/>
      <c r="BH470" s="237"/>
      <c r="BI470" s="237"/>
      <c r="BJ470" s="237"/>
      <c r="BK470" s="237"/>
      <c r="BL470" s="237"/>
      <c r="BM470" s="237"/>
      <c r="BN470" s="237"/>
      <c r="BO470" s="237"/>
      <c r="BP470" s="237"/>
      <c r="BQ470" s="237"/>
    </row>
    <row r="471" s="242" customFormat="true" ht="25.15" customHeight="true" x14ac:dyDescent="0.2">
      <c r="C471" s="3047" t="s">
        <v>237</v>
      </c>
      <c r="D471" s="3046"/>
      <c r="E471" s="872">
        <v>1.4734344838072775E-3</v>
      </c>
      <c r="F471" s="868"/>
      <c r="G471" s="868"/>
      <c r="H471" s="3046" t="s">
        <v>200</v>
      </c>
      <c r="I471" s="3046"/>
      <c r="J471" s="873">
        <v>0.21491246475164336</v>
      </c>
      <c r="K471" s="868"/>
      <c r="L471" s="868"/>
      <c r="M471" s="3046" t="s">
        <v>214</v>
      </c>
      <c r="N471" s="3046"/>
      <c r="O471" s="874">
        <v>4.4271548863610691E-2</v>
      </c>
      <c r="P471" s="868"/>
      <c r="Q471" s="868"/>
      <c r="R471" s="235"/>
      <c r="S471" s="235"/>
      <c r="T471" s="235"/>
      <c r="U471" s="235"/>
      <c r="V471" s="235"/>
      <c r="W471" s="235"/>
      <c r="X471" s="235"/>
      <c r="Y471" s="235"/>
      <c r="Z471" s="235"/>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BA471" s="237"/>
      <c r="BB471" s="424"/>
      <c r="BC471" s="237"/>
      <c r="BD471" s="237"/>
      <c r="BE471" s="237"/>
      <c r="BF471" s="237"/>
      <c r="BG471" s="237"/>
      <c r="BH471" s="237"/>
      <c r="BI471" s="237"/>
      <c r="BJ471" s="237"/>
      <c r="BK471" s="237"/>
      <c r="BL471" s="237"/>
      <c r="BM471" s="237"/>
      <c r="BN471" s="237"/>
      <c r="BO471" s="237"/>
      <c r="BP471" s="237"/>
      <c r="BQ471" s="237"/>
    </row>
    <row r="472" s="242" customFormat="true" ht="25.15" customHeight="true" x14ac:dyDescent="0.2">
      <c r="C472" s="3047" t="s">
        <v>209</v>
      </c>
      <c r="D472" s="3046"/>
      <c r="E472" s="872">
        <v>1.3974509737198546E-4</v>
      </c>
      <c r="F472" s="868"/>
      <c r="G472" s="868"/>
      <c r="H472" s="3046" t="s">
        <v>239</v>
      </c>
      <c r="I472" s="3046"/>
      <c r="J472" s="873">
        <v>1.3320792655639312E-3</v>
      </c>
      <c r="K472" s="868"/>
      <c r="L472" s="868"/>
      <c r="M472" s="3046" t="s">
        <v>226</v>
      </c>
      <c r="N472" s="3046"/>
      <c r="O472" s="874">
        <v>2.2054203812906192E-2</v>
      </c>
      <c r="P472" s="868"/>
      <c r="Q472" s="868"/>
      <c r="R472" s="235"/>
      <c r="S472" s="235"/>
      <c r="T472" s="235"/>
      <c r="U472" s="235"/>
      <c r="V472" s="235"/>
      <c r="W472" s="235"/>
      <c r="X472" s="235"/>
      <c r="Y472" s="235"/>
      <c r="Z472" s="235"/>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BA472" s="237"/>
      <c r="BB472" s="424"/>
      <c r="BC472" s="237"/>
      <c r="BD472" s="237"/>
      <c r="BE472" s="237"/>
      <c r="BF472" s="237"/>
      <c r="BG472" s="237"/>
      <c r="BH472" s="237"/>
      <c r="BI472" s="237"/>
      <c r="BJ472" s="237"/>
      <c r="BK472" s="237"/>
      <c r="BL472" s="237"/>
      <c r="BM472" s="237"/>
      <c r="BN472" s="237"/>
      <c r="BO472" s="237"/>
      <c r="BP472" s="237"/>
      <c r="BQ472" s="237"/>
    </row>
    <row r="473" s="242" customFormat="true" ht="25.15" customHeight="true" x14ac:dyDescent="0.2">
      <c r="C473" s="3047" t="s">
        <v>210</v>
      </c>
      <c r="D473" s="3046"/>
      <c r="E473" s="872">
        <v>2.5891207174421329E-3</v>
      </c>
      <c r="F473" s="868"/>
      <c r="G473" s="868"/>
      <c r="H473" s="3046" t="s">
        <v>237</v>
      </c>
      <c r="I473" s="3046"/>
      <c r="J473" s="873">
        <v>5.6597630970531762E-3</v>
      </c>
      <c r="K473" s="868"/>
      <c r="L473" s="868"/>
      <c r="M473" s="3046" t="s">
        <v>204</v>
      </c>
      <c r="N473" s="3046"/>
      <c r="O473" s="874">
        <v>0.11462161343873123</v>
      </c>
      <c r="P473" s="868"/>
      <c r="Q473" s="868"/>
      <c r="R473" s="235"/>
      <c r="S473" s="235"/>
      <c r="T473" s="235"/>
      <c r="U473" s="235"/>
      <c r="V473" s="235"/>
      <c r="W473" s="235"/>
      <c r="X473" s="235"/>
      <c r="Y473" s="235"/>
      <c r="Z473" s="235"/>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BA473" s="237"/>
      <c r="BB473" s="424"/>
      <c r="BC473" s="237"/>
      <c r="BD473" s="237"/>
      <c r="BE473" s="237"/>
      <c r="BF473" s="237"/>
      <c r="BG473" s="237"/>
      <c r="BH473" s="237"/>
      <c r="BI473" s="237"/>
      <c r="BJ473" s="237"/>
      <c r="BK473" s="237"/>
      <c r="BL473" s="237"/>
      <c r="BM473" s="237"/>
      <c r="BN473" s="237"/>
      <c r="BO473" s="237"/>
      <c r="BP473" s="237"/>
      <c r="BQ473" s="237"/>
    </row>
    <row r="474" s="242" customFormat="true" ht="25.15" customHeight="true" x14ac:dyDescent="0.2">
      <c r="C474" s="3047" t="s">
        <v>231</v>
      </c>
      <c r="D474" s="3046"/>
      <c r="E474" s="872">
        <v>8.6376072356796358E-3</v>
      </c>
      <c r="F474" s="868"/>
      <c r="G474" s="868"/>
      <c r="H474" s="3046" t="s">
        <v>209</v>
      </c>
      <c r="I474" s="3046"/>
      <c r="J474" s="873">
        <v>8.8470279020299775E-2</v>
      </c>
      <c r="K474" s="868"/>
      <c r="L474" s="868"/>
      <c r="M474" s="3046" t="s">
        <v>209</v>
      </c>
      <c r="N474" s="3046"/>
      <c r="O474" s="874">
        <v>2.9351383765246333E-2</v>
      </c>
      <c r="P474" s="868"/>
      <c r="Q474" s="868"/>
      <c r="R474" s="235"/>
      <c r="S474" s="235"/>
      <c r="T474" s="235"/>
      <c r="U474" s="235"/>
      <c r="V474" s="235"/>
      <c r="W474" s="235"/>
      <c r="X474" s="235"/>
      <c r="Y474" s="235"/>
      <c r="Z474" s="235"/>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BA474" s="237"/>
      <c r="BB474" s="424"/>
      <c r="BC474" s="237"/>
      <c r="BD474" s="237"/>
      <c r="BE474" s="237"/>
      <c r="BF474" s="237"/>
      <c r="BG474" s="237"/>
      <c r="BH474" s="237"/>
      <c r="BI474" s="237"/>
      <c r="BJ474" s="237"/>
      <c r="BK474" s="237"/>
      <c r="BL474" s="237"/>
      <c r="BM474" s="237"/>
      <c r="BN474" s="237"/>
      <c r="BO474" s="237"/>
      <c r="BP474" s="237"/>
      <c r="BQ474" s="237"/>
    </row>
    <row r="475" s="242" customFormat="true" ht="25.15" customHeight="true" x14ac:dyDescent="0.2">
      <c r="C475" s="3047" t="s">
        <v>229</v>
      </c>
      <c r="D475" s="3046"/>
      <c r="E475" s="872">
        <v>2.639158934483762E-3</v>
      </c>
      <c r="F475" s="868"/>
      <c r="G475" s="868"/>
      <c r="H475" s="3046" t="s">
        <v>210</v>
      </c>
      <c r="I475" s="3046"/>
      <c r="J475" s="873">
        <v>1.205231768718263E-2</v>
      </c>
      <c r="K475" s="868"/>
      <c r="L475" s="868"/>
      <c r="M475" s="3046" t="s">
        <v>210</v>
      </c>
      <c r="N475" s="3046"/>
      <c r="O475" s="874">
        <v>1.6151468174622999E-2</v>
      </c>
      <c r="P475" s="868"/>
      <c r="Q475" s="868"/>
      <c r="R475" s="235"/>
      <c r="S475" s="235"/>
      <c r="T475" s="235"/>
      <c r="U475" s="235"/>
      <c r="V475" s="235"/>
      <c r="W475" s="235"/>
      <c r="X475" s="235"/>
      <c r="Y475" s="235"/>
      <c r="Z475" s="235"/>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BA475" s="237"/>
      <c r="BB475" s="424"/>
      <c r="BC475" s="237"/>
      <c r="BD475" s="237"/>
      <c r="BE475" s="237"/>
      <c r="BF475" s="237"/>
      <c r="BG475" s="237"/>
      <c r="BH475" s="237"/>
      <c r="BI475" s="237"/>
      <c r="BJ475" s="237"/>
      <c r="BK475" s="237"/>
      <c r="BL475" s="237"/>
      <c r="BM475" s="237"/>
      <c r="BN475" s="237"/>
      <c r="BO475" s="237"/>
      <c r="BP475" s="237"/>
      <c r="BQ475" s="237"/>
    </row>
    <row r="476" s="242" customFormat="true" ht="25.15" customHeight="true" x14ac:dyDescent="0.2">
      <c r="C476" s="3047" t="s">
        <v>208</v>
      </c>
      <c r="D476" s="3046"/>
      <c r="E476" s="872">
        <v>1.1730217825099488E-4</v>
      </c>
      <c r="F476" s="868"/>
      <c r="G476" s="868"/>
      <c r="H476" s="3046" t="s">
        <v>231</v>
      </c>
      <c r="I476" s="3046"/>
      <c r="J476" s="873">
        <v>8.7744586819715926E-3</v>
      </c>
      <c r="K476" s="868"/>
      <c r="L476" s="868"/>
      <c r="M476" s="3046" t="s">
        <v>220</v>
      </c>
      <c r="N476" s="3046"/>
      <c r="O476" s="874">
        <v>9.5268172750893089E-3</v>
      </c>
      <c r="P476" s="868"/>
      <c r="Q476" s="868"/>
      <c r="R476" s="235"/>
      <c r="S476" s="235"/>
      <c r="T476" s="235"/>
      <c r="U476" s="235"/>
      <c r="V476" s="235"/>
      <c r="W476" s="235"/>
      <c r="X476" s="235"/>
      <c r="Y476" s="235"/>
      <c r="Z476" s="235"/>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BA476" s="237"/>
      <c r="BB476" s="424"/>
      <c r="BC476" s="237"/>
      <c r="BD476" s="237"/>
      <c r="BE476" s="237"/>
      <c r="BF476" s="237"/>
      <c r="BG476" s="237"/>
      <c r="BH476" s="237"/>
      <c r="BI476" s="237"/>
      <c r="BJ476" s="237"/>
      <c r="BK476" s="237"/>
      <c r="BL476" s="237"/>
      <c r="BM476" s="237"/>
      <c r="BN476" s="237"/>
      <c r="BO476" s="237"/>
      <c r="BP476" s="237"/>
      <c r="BQ476" s="237"/>
    </row>
    <row r="477" s="242" customFormat="true" ht="25.15" customHeight="true" x14ac:dyDescent="0.2">
      <c r="C477" s="3047" t="s">
        <v>195</v>
      </c>
      <c r="D477" s="3046"/>
      <c r="E477" s="872">
        <v>0.115860969720767</v>
      </c>
      <c r="F477" s="868"/>
      <c r="G477" s="868"/>
      <c r="H477" s="3046" t="s">
        <v>229</v>
      </c>
      <c r="I477" s="3046"/>
      <c r="J477" s="873">
        <v>1.1831386377054038E-2</v>
      </c>
      <c r="K477" s="868"/>
      <c r="L477" s="868"/>
      <c r="M477" s="3046" t="s">
        <v>192</v>
      </c>
      <c r="N477" s="3046"/>
      <c r="O477" s="874">
        <v>3.6758924574482044E-3</v>
      </c>
      <c r="P477" s="868"/>
      <c r="Q477" s="868"/>
      <c r="R477" s="235"/>
      <c r="S477" s="235"/>
      <c r="T477" s="235"/>
      <c r="U477" s="235"/>
      <c r="V477" s="235"/>
      <c r="W477" s="235"/>
      <c r="X477" s="235"/>
      <c r="Y477" s="235"/>
      <c r="Z477" s="235"/>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BA477" s="237"/>
      <c r="BB477" s="424"/>
      <c r="BC477" s="237"/>
      <c r="BD477" s="237"/>
      <c r="BE477" s="237"/>
      <c r="BF477" s="237"/>
      <c r="BG477" s="237"/>
      <c r="BH477" s="237"/>
      <c r="BI477" s="237"/>
      <c r="BJ477" s="237"/>
      <c r="BK477" s="237"/>
      <c r="BL477" s="237"/>
      <c r="BM477" s="237"/>
      <c r="BN477" s="237"/>
      <c r="BO477" s="237"/>
      <c r="BP477" s="237"/>
      <c r="BQ477" s="237"/>
    </row>
    <row r="478" s="242" customFormat="true" ht="25.15" customHeight="true" x14ac:dyDescent="0.2">
      <c r="C478" s="3047" t="s">
        <v>202</v>
      </c>
      <c r="D478" s="3046"/>
      <c r="E478" s="872">
        <v>3.7082255095417202E-4</v>
      </c>
      <c r="F478" s="868"/>
      <c r="G478" s="868"/>
      <c r="H478" s="3046" t="s">
        <v>208</v>
      </c>
      <c r="I478" s="3046"/>
      <c r="J478" s="873">
        <v>1.5607988888057813E-2</v>
      </c>
      <c r="K478" s="868"/>
      <c r="L478" s="868"/>
      <c r="M478" s="3046" t="s">
        <v>225</v>
      </c>
      <c r="N478" s="3046"/>
      <c r="O478" s="874">
        <v>1.0979003407717541E-4</v>
      </c>
      <c r="P478" s="868"/>
      <c r="Q478" s="868"/>
      <c r="R478" s="235"/>
      <c r="S478" s="235"/>
      <c r="T478" s="235"/>
      <c r="U478" s="235"/>
      <c r="V478" s="235"/>
      <c r="W478" s="235"/>
      <c r="X478" s="235"/>
      <c r="Y478" s="235"/>
      <c r="Z478" s="235"/>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BA478" s="237"/>
      <c r="BB478" s="424"/>
      <c r="BC478" s="237"/>
      <c r="BD478" s="237"/>
      <c r="BE478" s="237"/>
      <c r="BF478" s="237"/>
      <c r="BG478" s="237"/>
      <c r="BH478" s="237"/>
      <c r="BI478" s="237"/>
      <c r="BJ478" s="237"/>
      <c r="BK478" s="237"/>
      <c r="BL478" s="237"/>
      <c r="BM478" s="237"/>
      <c r="BN478" s="237"/>
      <c r="BO478" s="237"/>
      <c r="BP478" s="237"/>
      <c r="BQ478" s="237"/>
    </row>
    <row r="479" s="242" customFormat="true" ht="25.15" customHeight="true" x14ac:dyDescent="0.2">
      <c r="C479" s="3047" t="s">
        <v>203</v>
      </c>
      <c r="D479" s="3046"/>
      <c r="E479" s="872">
        <v>2.0785257716616858E-2</v>
      </c>
      <c r="F479" s="868"/>
      <c r="G479" s="868"/>
      <c r="H479" s="3046" t="s">
        <v>195</v>
      </c>
      <c r="I479" s="3046"/>
      <c r="J479" s="873">
        <v>8.0002876730548237E-3</v>
      </c>
      <c r="K479" s="868"/>
      <c r="L479" s="868"/>
      <c r="M479" s="3046" t="s">
        <v>199</v>
      </c>
      <c r="N479" s="3046"/>
      <c r="O479" s="874">
        <v>1.3274302564581448E-2</v>
      </c>
      <c r="P479" s="868"/>
      <c r="Q479" s="868"/>
      <c r="R479" s="235"/>
      <c r="S479" s="235"/>
      <c r="T479" s="235"/>
      <c r="U479" s="235"/>
      <c r="V479" s="235"/>
      <c r="W479" s="235"/>
      <c r="X479" s="235"/>
      <c r="Y479" s="235"/>
      <c r="Z479" s="235"/>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BA479" s="237"/>
      <c r="BB479" s="424"/>
      <c r="BC479" s="237"/>
      <c r="BD479" s="237"/>
      <c r="BE479" s="237"/>
      <c r="BF479" s="237"/>
      <c r="BG479" s="237"/>
      <c r="BH479" s="237"/>
      <c r="BI479" s="237"/>
      <c r="BJ479" s="237"/>
      <c r="BK479" s="237"/>
      <c r="BL479" s="237"/>
      <c r="BM479" s="237"/>
      <c r="BN479" s="237"/>
      <c r="BO479" s="237"/>
      <c r="BP479" s="237"/>
      <c r="BQ479" s="237"/>
    </row>
    <row r="480" s="242" customFormat="true" ht="25.15" customHeight="true" x14ac:dyDescent="0.2">
      <c r="C480" s="3047" t="s">
        <v>230</v>
      </c>
      <c r="D480" s="3046"/>
      <c r="E480" s="872">
        <v>1.0405969913145402E-2</v>
      </c>
      <c r="F480" s="868"/>
      <c r="G480" s="868"/>
      <c r="H480" s="3046" t="s">
        <v>202</v>
      </c>
      <c r="I480" s="3046"/>
      <c r="J480" s="873">
        <v>0.24898797318158686</v>
      </c>
      <c r="K480" s="868"/>
      <c r="L480" s="868"/>
      <c r="M480" s="3046" t="s">
        <v>207</v>
      </c>
      <c r="N480" s="3046"/>
      <c r="O480" s="874">
        <v>0.10328398738836819</v>
      </c>
      <c r="P480" s="868"/>
      <c r="Q480" s="868"/>
      <c r="R480" s="235"/>
      <c r="S480" s="235"/>
      <c r="T480" s="235"/>
      <c r="U480" s="235"/>
      <c r="V480" s="235"/>
      <c r="W480" s="235"/>
      <c r="X480" s="235"/>
      <c r="Y480" s="235"/>
      <c r="Z480" s="235"/>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BA480" s="237"/>
      <c r="BB480" s="424"/>
      <c r="BC480" s="237"/>
      <c r="BD480" s="237"/>
      <c r="BE480" s="237"/>
      <c r="BF480" s="237"/>
      <c r="BG480" s="237"/>
      <c r="BH480" s="237"/>
      <c r="BI480" s="237"/>
      <c r="BJ480" s="237"/>
      <c r="BK480" s="237"/>
      <c r="BL480" s="237"/>
      <c r="BM480" s="237"/>
      <c r="BN480" s="237"/>
      <c r="BO480" s="237"/>
      <c r="BP480" s="237"/>
      <c r="BQ480" s="237"/>
    </row>
    <row r="481" s="242" customFormat="true" ht="25.15" customHeight="true" x14ac:dyDescent="0.2">
      <c r="C481" s="3047" t="s">
        <v>228</v>
      </c>
      <c r="D481" s="3046"/>
      <c r="E481" s="872">
        <v>1.660164058189979E-2</v>
      </c>
      <c r="F481" s="868"/>
      <c r="G481" s="868"/>
      <c r="H481" s="3046" t="s">
        <v>203</v>
      </c>
      <c r="I481" s="3046"/>
      <c r="J481" s="873">
        <v>3.4252040666723015E-2</v>
      </c>
      <c r="K481" s="868"/>
      <c r="L481" s="868"/>
      <c r="M481" s="3046" t="s">
        <v>233</v>
      </c>
      <c r="N481" s="3046"/>
      <c r="O481" s="874">
        <v>3.9372844053075879E-3</v>
      </c>
      <c r="P481" s="868"/>
      <c r="Q481" s="868"/>
      <c r="R481" s="235"/>
      <c r="S481" s="235"/>
      <c r="T481" s="235"/>
      <c r="U481" s="235"/>
      <c r="V481" s="235"/>
      <c r="W481" s="235"/>
      <c r="X481" s="235"/>
      <c r="Y481" s="235"/>
      <c r="Z481" s="235"/>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BA481" s="237"/>
      <c r="BB481" s="424"/>
      <c r="BC481" s="237"/>
      <c r="BD481" s="237"/>
      <c r="BE481" s="237"/>
      <c r="BF481" s="237"/>
      <c r="BG481" s="237"/>
      <c r="BH481" s="237"/>
      <c r="BI481" s="237"/>
      <c r="BJ481" s="237"/>
      <c r="BK481" s="237"/>
      <c r="BL481" s="237"/>
      <c r="BM481" s="237"/>
      <c r="BN481" s="237"/>
      <c r="BO481" s="237"/>
      <c r="BP481" s="237"/>
      <c r="BQ481" s="237"/>
    </row>
    <row r="482" s="242" customFormat="true" ht="25.15" customHeight="true" x14ac:dyDescent="0.2">
      <c r="C482" s="3047" t="s">
        <v>214</v>
      </c>
      <c r="D482" s="3046"/>
      <c r="E482" s="872">
        <v>3.7659666821268309E-4</v>
      </c>
      <c r="F482" s="868"/>
      <c r="G482" s="868"/>
      <c r="H482" s="3046" t="s">
        <v>230</v>
      </c>
      <c r="I482" s="3046"/>
      <c r="J482" s="873">
        <v>9.561368207021647E-3</v>
      </c>
      <c r="K482" s="868"/>
      <c r="L482" s="868"/>
      <c r="M482" s="3046" t="s">
        <v>196</v>
      </c>
      <c r="N482" s="3046"/>
      <c r="O482" s="874">
        <v>2.7176211179099437E-4</v>
      </c>
      <c r="P482" s="868"/>
      <c r="Q482" s="868"/>
      <c r="R482" s="235"/>
      <c r="S482" s="235"/>
      <c r="T482" s="235"/>
      <c r="U482" s="235"/>
      <c r="V482" s="235"/>
      <c r="W482" s="235"/>
      <c r="X482" s="235"/>
      <c r="Y482" s="235"/>
      <c r="Z482" s="235"/>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BA482" s="237"/>
      <c r="BB482" s="424"/>
      <c r="BC482" s="237"/>
      <c r="BD482" s="237"/>
      <c r="BE482" s="237"/>
      <c r="BF482" s="237"/>
      <c r="BG482" s="237"/>
      <c r="BH482" s="237"/>
      <c r="BI482" s="237"/>
      <c r="BJ482" s="237"/>
      <c r="BK482" s="237"/>
      <c r="BL482" s="237"/>
      <c r="BM482" s="237"/>
      <c r="BN482" s="237"/>
      <c r="BO482" s="237"/>
      <c r="BP482" s="237"/>
      <c r="BQ482" s="237"/>
    </row>
    <row r="483" s="242" customFormat="true" ht="25.15" customHeight="true" x14ac:dyDescent="0.2">
      <c r="C483" s="3047" t="s">
        <v>235</v>
      </c>
      <c r="D483" s="3046"/>
      <c r="E483" s="872">
        <v>7.251003007334451E-4</v>
      </c>
      <c r="F483" s="868"/>
      <c r="G483" s="868"/>
      <c r="H483" s="3046" t="s">
        <v>228</v>
      </c>
      <c r="I483" s="3046"/>
      <c r="J483" s="873">
        <v>1.5644663610637172E-2</v>
      </c>
      <c r="K483" s="868"/>
      <c r="L483" s="868"/>
      <c r="M483" s="3046" t="s">
        <v>211</v>
      </c>
      <c r="N483" s="3046"/>
      <c r="O483" s="874">
        <v>4.959320453086592E-4</v>
      </c>
      <c r="P483" s="868"/>
      <c r="Q483" s="868"/>
      <c r="R483" s="235"/>
      <c r="S483" s="235"/>
      <c r="T483" s="235"/>
      <c r="U483" s="235"/>
      <c r="V483" s="235"/>
      <c r="W483" s="235"/>
      <c r="X483" s="235"/>
      <c r="Y483" s="235"/>
      <c r="Z483" s="235"/>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BA483" s="237"/>
      <c r="BB483" s="424"/>
      <c r="BC483" s="237"/>
      <c r="BD483" s="237"/>
      <c r="BE483" s="237"/>
      <c r="BF483" s="237"/>
      <c r="BG483" s="237"/>
      <c r="BH483" s="237"/>
      <c r="BI483" s="237"/>
      <c r="BJ483" s="237"/>
      <c r="BK483" s="237"/>
      <c r="BL483" s="237"/>
      <c r="BM483" s="237"/>
      <c r="BN483" s="237"/>
      <c r="BO483" s="237"/>
      <c r="BP483" s="237"/>
      <c r="BQ483" s="237"/>
    </row>
    <row r="484" s="242" customFormat="true" ht="25.15" customHeight="true" x14ac:dyDescent="0.2">
      <c r="C484" s="3047" t="s">
        <v>226</v>
      </c>
      <c r="D484" s="3046"/>
      <c r="E484" s="872">
        <v>4.2526746603439221E-5</v>
      </c>
      <c r="F484" s="868"/>
      <c r="G484" s="868"/>
      <c r="H484" s="3046" t="s">
        <v>214</v>
      </c>
      <c r="I484" s="3046"/>
      <c r="J484" s="873">
        <v>6.6096622476268568E-5</v>
      </c>
      <c r="K484" s="868"/>
      <c r="L484" s="868"/>
      <c r="M484" s="3046" t="s">
        <v>198</v>
      </c>
      <c r="N484" s="3046"/>
      <c r="O484" s="874">
        <v>3.3878979605467393E-3</v>
      </c>
      <c r="P484" s="868"/>
      <c r="Q484" s="868"/>
      <c r="R484" s="235"/>
      <c r="S484" s="235"/>
      <c r="T484" s="235"/>
      <c r="U484" s="235"/>
      <c r="V484" s="235"/>
      <c r="W484" s="235"/>
      <c r="X484" s="235"/>
      <c r="Y484" s="235"/>
      <c r="Z484" s="235"/>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BA484" s="237"/>
      <c r="BB484" s="424"/>
      <c r="BC484" s="237"/>
      <c r="BD484" s="237"/>
      <c r="BE484" s="237"/>
      <c r="BF484" s="237"/>
      <c r="BG484" s="237"/>
      <c r="BH484" s="237"/>
      <c r="BI484" s="237"/>
      <c r="BJ484" s="237"/>
      <c r="BK484" s="237"/>
      <c r="BL484" s="237"/>
      <c r="BM484" s="237"/>
      <c r="BN484" s="237"/>
      <c r="BO484" s="237"/>
      <c r="BP484" s="237"/>
      <c r="BQ484" s="237"/>
    </row>
    <row r="485" s="242" customFormat="true" ht="25.15" customHeight="true" x14ac:dyDescent="0.2">
      <c r="C485" s="3047" t="s">
        <v>204</v>
      </c>
      <c r="D485" s="3046"/>
      <c r="E485" s="872">
        <v>4.309238606147469E-2</v>
      </c>
      <c r="F485" s="868"/>
      <c r="G485" s="868"/>
      <c r="H485" s="3046" t="s">
        <v>235</v>
      </c>
      <c r="I485" s="3046"/>
      <c r="J485" s="873">
        <v>1.0424546603261139E-2</v>
      </c>
      <c r="K485" s="868"/>
      <c r="L485" s="868"/>
      <c r="M485" s="3046" t="s">
        <v>193</v>
      </c>
      <c r="N485" s="3046"/>
      <c r="O485" s="874">
        <v>4.4885525269830404E-3</v>
      </c>
      <c r="P485" s="868"/>
      <c r="Q485" s="868"/>
      <c r="R485" s="235"/>
      <c r="S485" s="235"/>
      <c r="T485" s="235"/>
      <c r="U485" s="235"/>
      <c r="V485" s="235"/>
      <c r="W485" s="235"/>
      <c r="X485" s="235"/>
      <c r="Y485" s="235"/>
      <c r="Z485" s="235"/>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BA485" s="237"/>
      <c r="BB485" s="424"/>
      <c r="BC485" s="237"/>
      <c r="BD485" s="237"/>
      <c r="BE485" s="237"/>
      <c r="BF485" s="237"/>
      <c r="BG485" s="237"/>
      <c r="BH485" s="237"/>
      <c r="BI485" s="237"/>
      <c r="BJ485" s="237"/>
      <c r="BK485" s="237"/>
      <c r="BL485" s="237"/>
      <c r="BM485" s="237"/>
      <c r="BN485" s="237"/>
      <c r="BO485" s="237"/>
      <c r="BP485" s="237"/>
      <c r="BQ485" s="237"/>
    </row>
    <row r="486" s="242" customFormat="true" ht="25.15" customHeight="true" x14ac:dyDescent="0.2">
      <c r="C486" s="3047" t="s">
        <v>209</v>
      </c>
      <c r="D486" s="3046"/>
      <c r="E486" s="872">
        <v>5.6982303009113109E-4</v>
      </c>
      <c r="F486" s="868"/>
      <c r="G486" s="868"/>
      <c r="H486" s="3046" t="s">
        <v>226</v>
      </c>
      <c r="I486" s="3046"/>
      <c r="J486" s="873">
        <v>3.4603022509151092E-3</v>
      </c>
      <c r="K486" s="868"/>
      <c r="L486" s="868"/>
      <c r="M486" s="3046" t="s">
        <v>213</v>
      </c>
      <c r="N486" s="3046"/>
      <c r="O486" s="874">
        <v>6.1273627592682224E-7</v>
      </c>
      <c r="P486" s="868"/>
      <c r="Q486" s="868"/>
      <c r="R486" s="235"/>
      <c r="S486" s="235"/>
      <c r="T486" s="235"/>
      <c r="U486" s="235"/>
      <c r="V486" s="235"/>
      <c r="W486" s="235"/>
      <c r="X486" s="235"/>
      <c r="Y486" s="235"/>
      <c r="Z486" s="235"/>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BA486" s="237"/>
      <c r="BB486" s="424"/>
      <c r="BC486" s="237"/>
      <c r="BD486" s="237"/>
      <c r="BE486" s="237"/>
      <c r="BF486" s="237"/>
      <c r="BG486" s="237"/>
      <c r="BH486" s="237"/>
      <c r="BI486" s="237"/>
      <c r="BJ486" s="237"/>
      <c r="BK486" s="237"/>
      <c r="BL486" s="237"/>
      <c r="BM486" s="237"/>
      <c r="BN486" s="237"/>
      <c r="BO486" s="237"/>
      <c r="BP486" s="237"/>
      <c r="BQ486" s="237"/>
    </row>
    <row r="487" s="242" customFormat="true" ht="25.15" customHeight="true" x14ac:dyDescent="0.2">
      <c r="C487" s="3047" t="s">
        <v>210</v>
      </c>
      <c r="D487" s="3046"/>
      <c r="E487" s="872">
        <v>9.9930678257941071E-4</v>
      </c>
      <c r="F487" s="868"/>
      <c r="G487" s="868"/>
      <c r="H487" s="3046" t="s">
        <v>204</v>
      </c>
      <c r="I487" s="3046"/>
      <c r="J487" s="873">
        <v>4.1099753561478061E-2</v>
      </c>
      <c r="K487" s="868"/>
      <c r="L487" s="868"/>
      <c r="M487" s="3046" t="s">
        <v>206</v>
      </c>
      <c r="N487" s="3046"/>
      <c r="O487" s="874">
        <v>0.10788903169737603</v>
      </c>
      <c r="P487" s="868"/>
      <c r="Q487" s="868"/>
      <c r="R487" s="235"/>
      <c r="S487" s="235"/>
      <c r="T487" s="235"/>
      <c r="U487" s="235"/>
      <c r="V487" s="235"/>
      <c r="W487" s="235"/>
      <c r="X487" s="235"/>
      <c r="Y487" s="235"/>
      <c r="Z487" s="235"/>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BA487" s="237"/>
      <c r="BB487" s="424"/>
      <c r="BC487" s="237"/>
      <c r="BD487" s="237"/>
      <c r="BE487" s="237"/>
      <c r="BF487" s="237"/>
      <c r="BG487" s="237"/>
      <c r="BH487" s="237"/>
      <c r="BI487" s="237"/>
      <c r="BJ487" s="237"/>
      <c r="BK487" s="237"/>
      <c r="BL487" s="237"/>
      <c r="BM487" s="237"/>
      <c r="BN487" s="237"/>
      <c r="BO487" s="237"/>
      <c r="BP487" s="237"/>
      <c r="BQ487" s="237"/>
    </row>
    <row r="488" s="242" customFormat="true" ht="25.15" customHeight="true" x14ac:dyDescent="0.2">
      <c r="C488" s="3047" t="s">
        <v>231</v>
      </c>
      <c r="D488" s="3046"/>
      <c r="E488" s="872">
        <v>1.4816541369407076E-9</v>
      </c>
      <c r="F488" s="868"/>
      <c r="G488" s="868"/>
      <c r="H488" s="3046" t="s">
        <v>209</v>
      </c>
      <c r="I488" s="3046"/>
      <c r="J488" s="873">
        <v>1.9930932158951399E-2</v>
      </c>
      <c r="K488" s="868"/>
      <c r="L488" s="868"/>
      <c r="M488" s="3046" t="s">
        <v>217</v>
      </c>
      <c r="N488" s="3046"/>
      <c r="O488" s="874">
        <v>2.7277470947243931E-2</v>
      </c>
      <c r="P488" s="868"/>
      <c r="Q488" s="868"/>
      <c r="R488" s="235"/>
      <c r="S488" s="235"/>
      <c r="T488" s="235"/>
      <c r="U488" s="235"/>
      <c r="V488" s="235"/>
      <c r="W488" s="235"/>
      <c r="X488" s="235"/>
      <c r="Y488" s="235"/>
      <c r="Z488" s="235"/>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BA488" s="237"/>
      <c r="BB488" s="424"/>
      <c r="BC488" s="237"/>
      <c r="BD488" s="237"/>
      <c r="BE488" s="237"/>
      <c r="BF488" s="237"/>
      <c r="BG488" s="237"/>
      <c r="BH488" s="237"/>
      <c r="BI488" s="237"/>
      <c r="BJ488" s="237"/>
      <c r="BK488" s="237"/>
      <c r="BL488" s="237"/>
      <c r="BM488" s="237"/>
      <c r="BN488" s="237"/>
      <c r="BO488" s="237"/>
      <c r="BP488" s="237"/>
      <c r="BQ488" s="237"/>
    </row>
    <row r="489" s="242" customFormat="true" ht="25.15" customHeight="true" x14ac:dyDescent="0.2">
      <c r="C489" s="3047" t="s">
        <v>220</v>
      </c>
      <c r="D489" s="3046"/>
      <c r="E489" s="872">
        <v>2.3624329862916182E-2</v>
      </c>
      <c r="F489" s="868"/>
      <c r="G489" s="868"/>
      <c r="H489" s="3046" t="s">
        <v>210</v>
      </c>
      <c r="I489" s="3046"/>
      <c r="J489" s="873">
        <v>1.1938050920584577E-4</v>
      </c>
      <c r="K489" s="868"/>
      <c r="L489" s="868"/>
      <c r="M489" s="3046" t="s">
        <v>232</v>
      </c>
      <c r="N489" s="3046"/>
      <c r="O489" s="874">
        <v>8.1018643190508225E-3</v>
      </c>
      <c r="P489" s="868"/>
      <c r="Q489" s="868"/>
      <c r="R489" s="235"/>
      <c r="S489" s="235"/>
      <c r="T489" s="235"/>
      <c r="U489" s="235"/>
      <c r="V489" s="235"/>
      <c r="W489" s="235"/>
      <c r="X489" s="235"/>
      <c r="Y489" s="235"/>
      <c r="Z489" s="235"/>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BA489" s="237"/>
      <c r="BB489" s="424"/>
      <c r="BC489" s="237"/>
      <c r="BD489" s="237"/>
      <c r="BE489" s="237"/>
      <c r="BF489" s="237"/>
      <c r="BG489" s="237"/>
      <c r="BH489" s="237"/>
      <c r="BI489" s="237"/>
      <c r="BJ489" s="237"/>
      <c r="BK489" s="237"/>
      <c r="BL489" s="237"/>
      <c r="BM489" s="237"/>
      <c r="BN489" s="237"/>
      <c r="BO489" s="237"/>
      <c r="BP489" s="237"/>
      <c r="BQ489" s="237"/>
    </row>
    <row r="490" s="242" customFormat="true" ht="25.15" customHeight="true" x14ac:dyDescent="0.2">
      <c r="C490" s="3047" t="s">
        <v>192</v>
      </c>
      <c r="D490" s="3046"/>
      <c r="E490" s="872">
        <v>0.48842619766911211</v>
      </c>
      <c r="F490" s="868"/>
      <c r="G490" s="868"/>
      <c r="H490" s="3046" t="s">
        <v>231</v>
      </c>
      <c r="I490" s="3046"/>
      <c r="J490" s="873">
        <v>4.9513191346760906E-4</v>
      </c>
      <c r="K490" s="868"/>
      <c r="L490" s="868"/>
      <c r="M490" s="3046" t="s">
        <v>234</v>
      </c>
      <c r="N490" s="3046"/>
      <c r="O490" s="874">
        <v>3.5482050180736411E-3</v>
      </c>
      <c r="P490" s="868"/>
      <c r="Q490" s="868"/>
      <c r="R490" s="235"/>
      <c r="S490" s="235"/>
      <c r="T490" s="235"/>
      <c r="U490" s="235"/>
      <c r="V490" s="235"/>
      <c r="W490" s="235"/>
      <c r="X490" s="235"/>
      <c r="Y490" s="235"/>
      <c r="Z490" s="235"/>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BA490" s="237"/>
      <c r="BB490" s="424"/>
      <c r="BC490" s="237"/>
      <c r="BD490" s="237"/>
      <c r="BE490" s="237"/>
      <c r="BF490" s="237"/>
      <c r="BG490" s="237"/>
      <c r="BH490" s="237"/>
      <c r="BI490" s="237"/>
      <c r="BJ490" s="237"/>
      <c r="BK490" s="237"/>
      <c r="BL490" s="237"/>
      <c r="BM490" s="237"/>
      <c r="BN490" s="237"/>
      <c r="BO490" s="237"/>
      <c r="BP490" s="237"/>
      <c r="BQ490" s="237"/>
    </row>
    <row r="491" s="242" customFormat="true" ht="25.15" customHeight="true" x14ac:dyDescent="0.2">
      <c r="C491" s="3047" t="s">
        <v>225</v>
      </c>
      <c r="D491" s="3046"/>
      <c r="E491" s="872">
        <v>6.1884571334896543E-4</v>
      </c>
      <c r="F491" s="868"/>
      <c r="G491" s="868"/>
      <c r="H491" s="3046" t="s">
        <v>220</v>
      </c>
      <c r="I491" s="3046"/>
      <c r="J491" s="873">
        <v>4.1452473017804831E-2</v>
      </c>
      <c r="K491" s="868"/>
      <c r="L491" s="868"/>
      <c r="M491" s="3046" t="s">
        <v>224</v>
      </c>
      <c r="N491" s="3046"/>
      <c r="O491" s="874">
        <v>2.3603616780539849E-2</v>
      </c>
      <c r="P491" s="868"/>
      <c r="Q491" s="868"/>
      <c r="R491" s="235"/>
      <c r="S491" s="235"/>
      <c r="T491" s="235"/>
      <c r="U491" s="235"/>
      <c r="V491" s="235"/>
      <c r="W491" s="235"/>
      <c r="X491" s="235"/>
      <c r="Y491" s="235"/>
      <c r="Z491" s="235"/>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BA491" s="237"/>
      <c r="BB491" s="424"/>
      <c r="BC491" s="237"/>
      <c r="BD491" s="237"/>
      <c r="BE491" s="237"/>
      <c r="BF491" s="237"/>
      <c r="BG491" s="237"/>
      <c r="BH491" s="237"/>
      <c r="BI491" s="237"/>
      <c r="BJ491" s="237"/>
      <c r="BK491" s="237"/>
      <c r="BL491" s="237"/>
      <c r="BM491" s="237"/>
      <c r="BN491" s="237"/>
      <c r="BO491" s="237"/>
      <c r="BP491" s="237"/>
      <c r="BQ491" s="237"/>
    </row>
    <row r="492" s="242" customFormat="true" ht="25.15" customHeight="true" x14ac:dyDescent="0.2">
      <c r="C492" s="3047" t="s">
        <v>199</v>
      </c>
      <c r="D492" s="3046"/>
      <c r="E492" s="872">
        <v>0.28978455166006978</v>
      </c>
      <c r="F492" s="868"/>
      <c r="G492" s="868"/>
      <c r="H492" s="3046" t="s">
        <v>192</v>
      </c>
      <c r="I492" s="3046"/>
      <c r="J492" s="873">
        <v>0.39832092999575452</v>
      </c>
      <c r="K492" s="868"/>
      <c r="L492" s="868"/>
      <c r="M492" s="3046" t="s">
        <v>215</v>
      </c>
      <c r="N492" s="3046"/>
      <c r="O492" s="874">
        <v>4.2543178697563439E-2</v>
      </c>
      <c r="P492" s="868"/>
      <c r="Q492" s="868"/>
      <c r="R492" s="235"/>
      <c r="S492" s="235"/>
      <c r="T492" s="235"/>
      <c r="U492" s="235"/>
      <c r="V492" s="235"/>
      <c r="W492" s="235"/>
      <c r="X492" s="235"/>
      <c r="Y492" s="235"/>
      <c r="Z492" s="235"/>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BA492" s="237"/>
      <c r="BB492" s="424"/>
      <c r="BC492" s="237"/>
      <c r="BD492" s="237"/>
      <c r="BE492" s="237"/>
      <c r="BF492" s="237"/>
      <c r="BG492" s="237"/>
      <c r="BH492" s="237"/>
      <c r="BI492" s="237"/>
      <c r="BJ492" s="237"/>
      <c r="BK492" s="237"/>
      <c r="BL492" s="237"/>
      <c r="BM492" s="237"/>
      <c r="BN492" s="237"/>
      <c r="BO492" s="237"/>
      <c r="BP492" s="237"/>
      <c r="BQ492" s="237"/>
    </row>
    <row r="493" s="242" customFormat="true" ht="25.15" customHeight="true" x14ac:dyDescent="0.2">
      <c r="C493" s="3047" t="s">
        <v>207</v>
      </c>
      <c r="D493" s="3046"/>
      <c r="E493" s="872">
        <v>2.697283405900415E-2</v>
      </c>
      <c r="F493" s="868"/>
      <c r="G493" s="868"/>
      <c r="H493" s="3046" t="s">
        <v>225</v>
      </c>
      <c r="I493" s="3046"/>
      <c r="J493" s="873">
        <v>2.8650011556149713E-2</v>
      </c>
      <c r="K493" s="868"/>
      <c r="L493" s="868"/>
      <c r="M493" s="3046" t="s">
        <v>238</v>
      </c>
      <c r="N493" s="3046"/>
      <c r="O493" s="875">
        <v>1.0781665450134055E-3</v>
      </c>
      <c r="P493" s="868"/>
      <c r="Q493" s="868"/>
      <c r="R493" s="235"/>
      <c r="S493" s="235"/>
      <c r="T493" s="235"/>
      <c r="U493" s="235"/>
      <c r="V493" s="235"/>
      <c r="W493" s="235"/>
      <c r="X493" s="235"/>
      <c r="Y493" s="235"/>
      <c r="Z493" s="235"/>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BA493" s="237"/>
      <c r="BB493" s="424"/>
      <c r="BC493" s="237"/>
      <c r="BD493" s="237"/>
      <c r="BE493" s="237"/>
      <c r="BF493" s="237"/>
      <c r="BG493" s="237"/>
      <c r="BH493" s="237"/>
      <c r="BI493" s="237"/>
      <c r="BJ493" s="237"/>
      <c r="BK493" s="237"/>
      <c r="BL493" s="237"/>
      <c r="BM493" s="237"/>
      <c r="BN493" s="237"/>
      <c r="BO493" s="237"/>
      <c r="BP493" s="237"/>
      <c r="BQ493" s="237"/>
    </row>
    <row r="494" s="242" customFormat="true" ht="25.15" customHeight="true" x14ac:dyDescent="0.2">
      <c r="C494" s="3047" t="s">
        <v>233</v>
      </c>
      <c r="D494" s="3046"/>
      <c r="E494" s="872">
        <v>4.0963704042560108E-3</v>
      </c>
      <c r="F494" s="868"/>
      <c r="G494" s="868"/>
      <c r="H494" s="3046" t="s">
        <v>199</v>
      </c>
      <c r="I494" s="3046"/>
      <c r="J494" s="873">
        <v>0.33471217427882888</v>
      </c>
      <c r="K494" s="868"/>
      <c r="L494" s="868"/>
      <c r="M494" s="3046"/>
      <c r="N494" s="3046"/>
      <c r="O494" s="868"/>
      <c r="P494" s="868"/>
      <c r="Q494" s="868"/>
      <c r="R494" s="235"/>
      <c r="S494" s="235"/>
      <c r="T494" s="235"/>
      <c r="U494" s="235"/>
      <c r="V494" s="235"/>
      <c r="W494" s="235"/>
      <c r="X494" s="235"/>
      <c r="Y494" s="235"/>
      <c r="Z494" s="235"/>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BA494" s="237"/>
      <c r="BB494" s="424"/>
      <c r="BC494" s="237"/>
      <c r="BD494" s="237"/>
      <c r="BE494" s="237"/>
      <c r="BF494" s="237"/>
      <c r="BG494" s="237"/>
      <c r="BH494" s="237"/>
      <c r="BI494" s="237"/>
      <c r="BJ494" s="237"/>
      <c r="BK494" s="237"/>
      <c r="BL494" s="237"/>
      <c r="BM494" s="237"/>
      <c r="BN494" s="237"/>
      <c r="BO494" s="237"/>
      <c r="BP494" s="237"/>
      <c r="BQ494" s="237"/>
    </row>
    <row r="495" s="242" customFormat="true" ht="25.15" customHeight="true" x14ac:dyDescent="0.2">
      <c r="C495" s="3047" t="s">
        <v>227</v>
      </c>
      <c r="D495" s="3046"/>
      <c r="E495" s="872">
        <v>2.4466117586429945E-2</v>
      </c>
      <c r="F495" s="868"/>
      <c r="G495" s="868"/>
      <c r="H495" s="3046" t="s">
        <v>207</v>
      </c>
      <c r="I495" s="3046"/>
      <c r="J495" s="873">
        <v>1.4388602746104319E-2</v>
      </c>
      <c r="K495" s="868"/>
      <c r="L495" s="868"/>
      <c r="M495" s="3046"/>
      <c r="N495" s="3046"/>
      <c r="O495" s="868"/>
      <c r="P495" s="868"/>
      <c r="Q495" s="868"/>
      <c r="R495" s="235"/>
      <c r="S495" s="235"/>
      <c r="T495" s="235"/>
      <c r="U495" s="235"/>
      <c r="V495" s="235"/>
      <c r="W495" s="235"/>
      <c r="X495" s="235"/>
      <c r="Y495" s="235"/>
      <c r="Z495" s="235"/>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BA495" s="237"/>
      <c r="BB495" s="424"/>
      <c r="BC495" s="237"/>
      <c r="BD495" s="237"/>
      <c r="BE495" s="237"/>
      <c r="BF495" s="237"/>
      <c r="BG495" s="237"/>
      <c r="BH495" s="237"/>
      <c r="BI495" s="237"/>
      <c r="BJ495" s="237"/>
      <c r="BK495" s="237"/>
      <c r="BL495" s="237"/>
      <c r="BM495" s="237"/>
      <c r="BN495" s="237"/>
      <c r="BO495" s="237"/>
      <c r="BP495" s="237"/>
      <c r="BQ495" s="237"/>
    </row>
    <row r="496" s="242" customFormat="true" ht="25.15" customHeight="true" x14ac:dyDescent="0.2">
      <c r="C496" s="3047" t="s">
        <v>196</v>
      </c>
      <c r="D496" s="3046"/>
      <c r="E496" s="872">
        <v>0.35984030846998438</v>
      </c>
      <c r="F496" s="868"/>
      <c r="G496" s="868"/>
      <c r="H496" s="3046" t="s">
        <v>233</v>
      </c>
      <c r="I496" s="3046"/>
      <c r="J496" s="873">
        <v>7.7347158199407798E-3</v>
      </c>
      <c r="K496" s="868"/>
      <c r="L496" s="868"/>
      <c r="M496" s="3046" t="s">
        <v>242</v>
      </c>
      <c r="N496" s="3046"/>
      <c r="O496" s="3046"/>
      <c r="P496" s="3046"/>
      <c r="Q496" s="3046"/>
      <c r="R496" s="235"/>
      <c r="S496" s="235"/>
      <c r="T496" s="235"/>
      <c r="U496" s="235"/>
      <c r="V496" s="235"/>
      <c r="W496" s="235"/>
      <c r="X496" s="235"/>
      <c r="Y496" s="235"/>
      <c r="Z496" s="235"/>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BA496" s="237"/>
      <c r="BB496" s="424"/>
      <c r="BC496" s="237"/>
      <c r="BD496" s="237"/>
      <c r="BE496" s="237"/>
      <c r="BF496" s="237"/>
      <c r="BG496" s="237"/>
      <c r="BH496" s="237"/>
      <c r="BI496" s="237"/>
      <c r="BJ496" s="237"/>
      <c r="BK496" s="237"/>
      <c r="BL496" s="237"/>
      <c r="BM496" s="237"/>
      <c r="BN496" s="237"/>
      <c r="BO496" s="237"/>
      <c r="BP496" s="237"/>
      <c r="BQ496" s="237"/>
    </row>
    <row r="497" s="242" customFormat="true" ht="25.15" customHeight="true" x14ac:dyDescent="0.2">
      <c r="C497" s="3047" t="s">
        <v>211</v>
      </c>
      <c r="D497" s="3046"/>
      <c r="E497" s="872">
        <v>7.6161774577035296E-2</v>
      </c>
      <c r="F497" s="868"/>
      <c r="G497" s="868"/>
      <c r="H497" s="3046" t="s">
        <v>227</v>
      </c>
      <c r="I497" s="3046"/>
      <c r="J497" s="873">
        <v>2.6772114988911692E-2</v>
      </c>
      <c r="K497" s="868"/>
      <c r="L497" s="868"/>
      <c r="M497" s="3046" t="s">
        <v>190</v>
      </c>
      <c r="N497" s="3046"/>
      <c r="O497" s="3093" t="s">
        <v>243</v>
      </c>
      <c r="P497" s="3094"/>
      <c r="Q497" s="3095"/>
      <c r="R497" s="235"/>
      <c r="S497" s="235"/>
      <c r="T497" s="235"/>
      <c r="U497" s="235"/>
      <c r="V497" s="235"/>
      <c r="W497" s="235"/>
      <c r="X497" s="235"/>
      <c r="Y497" s="235"/>
      <c r="Z497" s="235"/>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BA497" s="237"/>
      <c r="BB497" s="424"/>
      <c r="BC497" s="237"/>
      <c r="BD497" s="237"/>
      <c r="BE497" s="237"/>
      <c r="BF497" s="237"/>
      <c r="BG497" s="237"/>
      <c r="BH497" s="237"/>
      <c r="BI497" s="237"/>
      <c r="BJ497" s="237"/>
      <c r="BK497" s="237"/>
      <c r="BL497" s="237"/>
      <c r="BM497" s="237"/>
      <c r="BN497" s="237"/>
      <c r="BO497" s="237"/>
      <c r="BP497" s="237"/>
      <c r="BQ497" s="237"/>
    </row>
    <row r="498" s="242" customFormat="true" ht="25.15" customHeight="true" x14ac:dyDescent="0.2">
      <c r="C498" s="3047" t="s">
        <v>198</v>
      </c>
      <c r="D498" s="3046"/>
      <c r="E498" s="872">
        <v>0.35125332268554016</v>
      </c>
      <c r="F498" s="868"/>
      <c r="G498" s="868"/>
      <c r="H498" s="3046" t="s">
        <v>196</v>
      </c>
      <c r="I498" s="3046"/>
      <c r="J498" s="873">
        <v>0.38661320326572679</v>
      </c>
      <c r="K498" s="868"/>
      <c r="L498" s="868"/>
      <c r="M498" s="3046"/>
      <c r="N498" s="3046"/>
      <c r="O498" s="855" t="s">
        <v>175</v>
      </c>
      <c r="P498" s="856" t="s">
        <v>244</v>
      </c>
      <c r="Q498" s="857" t="s">
        <v>245</v>
      </c>
      <c r="R498" s="235"/>
      <c r="S498" s="235"/>
      <c r="T498" s="235"/>
      <c r="U498" s="235"/>
      <c r="V498" s="235"/>
      <c r="W498" s="235"/>
      <c r="X498" s="235"/>
      <c r="Y498" s="235"/>
      <c r="Z498" s="235"/>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BA498" s="237"/>
      <c r="BB498" s="424"/>
      <c r="BC498" s="237"/>
      <c r="BD498" s="237"/>
      <c r="BE498" s="237"/>
      <c r="BF498" s="237"/>
      <c r="BG498" s="237"/>
      <c r="BH498" s="237"/>
      <c r="BI498" s="237"/>
      <c r="BJ498" s="237"/>
      <c r="BK498" s="237"/>
      <c r="BL498" s="237"/>
      <c r="BM498" s="237"/>
      <c r="BN498" s="237"/>
      <c r="BO498" s="237"/>
      <c r="BP498" s="237"/>
      <c r="BQ498" s="237"/>
    </row>
    <row r="499" s="242" customFormat="true" ht="25.15" customHeight="true" x14ac:dyDescent="0.2">
      <c r="C499" s="3047" t="s">
        <v>193</v>
      </c>
      <c r="D499" s="3046"/>
      <c r="E499" s="872">
        <v>0.46493969785485745</v>
      </c>
      <c r="F499" s="868"/>
      <c r="G499" s="868"/>
      <c r="H499" s="3046" t="s">
        <v>211</v>
      </c>
      <c r="I499" s="3046"/>
      <c r="J499" s="873">
        <v>8.6307128550298332E-2</v>
      </c>
      <c r="K499" s="868"/>
      <c r="L499" s="868"/>
      <c r="M499" s="3046" t="s">
        <v>191</v>
      </c>
      <c r="N499" s="3046"/>
      <c r="O499" s="878">
        <v>2.5960401611866488</v>
      </c>
      <c r="P499" s="879">
        <v>6.0373027004340667</v>
      </c>
      <c r="Q499" s="880">
        <v>6.0373027004340667</v>
      </c>
      <c r="R499" s="235"/>
      <c r="S499" s="235"/>
      <c r="T499" s="235"/>
      <c r="U499" s="235"/>
      <c r="V499" s="235"/>
      <c r="W499" s="235"/>
      <c r="X499" s="235"/>
      <c r="Y499" s="235"/>
      <c r="Z499" s="235"/>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BA499" s="237"/>
      <c r="BB499" s="424"/>
      <c r="BC499" s="237"/>
      <c r="BD499" s="237"/>
      <c r="BE499" s="237"/>
      <c r="BF499" s="237"/>
      <c r="BG499" s="237"/>
      <c r="BH499" s="237"/>
      <c r="BI499" s="237"/>
      <c r="BJ499" s="237"/>
      <c r="BK499" s="237"/>
      <c r="BL499" s="237"/>
      <c r="BM499" s="237"/>
      <c r="BN499" s="237"/>
      <c r="BO499" s="237"/>
      <c r="BP499" s="237"/>
      <c r="BQ499" s="237"/>
    </row>
    <row r="500" s="242" customFormat="true" ht="25.15" customHeight="true" x14ac:dyDescent="0.2">
      <c r="C500" s="3047" t="s">
        <v>213</v>
      </c>
      <c r="D500" s="3046"/>
      <c r="E500" s="872">
        <v>7.0536629368234127E-2</v>
      </c>
      <c r="F500" s="868"/>
      <c r="G500" s="868"/>
      <c r="H500" s="3046" t="s">
        <v>198</v>
      </c>
      <c r="I500" s="3046"/>
      <c r="J500" s="873">
        <v>0.31056921383174974</v>
      </c>
      <c r="K500" s="868"/>
      <c r="L500" s="868"/>
      <c r="M500" s="3046"/>
      <c r="N500" s="3046"/>
      <c r="O500" s="868"/>
      <c r="P500" s="868"/>
      <c r="Q500" s="868"/>
      <c r="R500" s="235"/>
      <c r="S500" s="235"/>
      <c r="T500" s="235"/>
      <c r="U500" s="235"/>
      <c r="V500" s="235"/>
      <c r="W500" s="235"/>
      <c r="X500" s="235"/>
      <c r="Y500" s="235"/>
      <c r="Z500" s="235"/>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BA500" s="237"/>
      <c r="BB500" s="424"/>
      <c r="BC500" s="237"/>
      <c r="BD500" s="237"/>
      <c r="BE500" s="237"/>
      <c r="BF500" s="237"/>
      <c r="BG500" s="237"/>
      <c r="BH500" s="237"/>
      <c r="BI500" s="237"/>
      <c r="BJ500" s="237"/>
      <c r="BK500" s="237"/>
      <c r="BL500" s="237"/>
      <c r="BM500" s="237"/>
      <c r="BN500" s="237"/>
      <c r="BO500" s="237"/>
      <c r="BP500" s="237"/>
      <c r="BQ500" s="237"/>
    </row>
    <row r="501" s="242" customFormat="true" ht="25.15" customHeight="true" x14ac:dyDescent="0.2">
      <c r="C501" s="3047" t="s">
        <v>206</v>
      </c>
      <c r="D501" s="3046"/>
      <c r="E501" s="872">
        <v>0.11090749176149506</v>
      </c>
      <c r="F501" s="868"/>
      <c r="G501" s="868"/>
      <c r="H501" s="3046" t="s">
        <v>193</v>
      </c>
      <c r="I501" s="3046"/>
      <c r="J501" s="873">
        <v>0.46819333904467508</v>
      </c>
      <c r="K501" s="868"/>
      <c r="L501" s="868"/>
      <c r="M501" s="3046"/>
      <c r="N501" s="3046"/>
      <c r="O501" s="868"/>
      <c r="P501" s="868"/>
      <c r="Q501" s="868"/>
      <c r="R501" s="235"/>
      <c r="S501" s="235"/>
      <c r="T501" s="235"/>
      <c r="U501" s="235"/>
      <c r="V501" s="235"/>
      <c r="W501" s="235"/>
      <c r="X501" s="235"/>
      <c r="Y501" s="235"/>
      <c r="Z501" s="235"/>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BA501" s="237"/>
      <c r="BB501" s="424"/>
      <c r="BC501" s="237"/>
      <c r="BD501" s="237"/>
      <c r="BE501" s="237"/>
      <c r="BF501" s="237"/>
      <c r="BG501" s="237"/>
      <c r="BH501" s="237"/>
      <c r="BI501" s="237"/>
      <c r="BJ501" s="237"/>
      <c r="BK501" s="237"/>
      <c r="BL501" s="237"/>
      <c r="BM501" s="237"/>
      <c r="BN501" s="237"/>
      <c r="BO501" s="237"/>
      <c r="BP501" s="237"/>
      <c r="BQ501" s="237"/>
    </row>
    <row r="502" s="242" customFormat="true" ht="25.15" customHeight="true" x14ac:dyDescent="0.2">
      <c r="C502" s="3047" t="s">
        <v>217</v>
      </c>
      <c r="D502" s="3046"/>
      <c r="E502" s="872">
        <v>5.7569540959593685E-2</v>
      </c>
      <c r="F502" s="868"/>
      <c r="G502" s="868"/>
      <c r="H502" s="3046" t="s">
        <v>213</v>
      </c>
      <c r="I502" s="3046"/>
      <c r="J502" s="873">
        <v>8.6265396551097537E-2</v>
      </c>
      <c r="K502" s="868"/>
      <c r="L502" s="868"/>
      <c r="M502" s="3046" t="s">
        <v>246</v>
      </c>
      <c r="N502" s="3046"/>
      <c r="O502" s="3046"/>
      <c r="P502" s="868"/>
      <c r="Q502" s="868"/>
      <c r="R502" s="235"/>
      <c r="S502" s="235"/>
      <c r="T502" s="235"/>
      <c r="U502" s="235"/>
      <c r="V502" s="235"/>
      <c r="W502" s="235"/>
      <c r="X502" s="235"/>
      <c r="Y502" s="235"/>
      <c r="Z502" s="235"/>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BA502" s="237"/>
      <c r="BB502" s="424"/>
      <c r="BC502" s="237"/>
      <c r="BD502" s="237"/>
      <c r="BE502" s="237"/>
      <c r="BF502" s="237"/>
      <c r="BG502" s="237"/>
      <c r="BH502" s="237"/>
      <c r="BI502" s="237"/>
      <c r="BJ502" s="237"/>
      <c r="BK502" s="237"/>
      <c r="BL502" s="237"/>
      <c r="BM502" s="237"/>
      <c r="BN502" s="237"/>
      <c r="BO502" s="237"/>
      <c r="BP502" s="237"/>
      <c r="BQ502" s="237"/>
    </row>
    <row r="503" s="242" customFormat="true" ht="25.15" customHeight="true" x14ac:dyDescent="0.2">
      <c r="C503" s="3047" t="s">
        <v>232</v>
      </c>
      <c r="D503" s="3046"/>
      <c r="E503" s="872">
        <v>3.0744976256157227E-3</v>
      </c>
      <c r="F503" s="868"/>
      <c r="G503" s="868"/>
      <c r="H503" s="3046" t="s">
        <v>206</v>
      </c>
      <c r="I503" s="3046"/>
      <c r="J503" s="873">
        <v>0.13591081410670186</v>
      </c>
      <c r="K503" s="868"/>
      <c r="L503" s="868"/>
      <c r="M503" s="3046"/>
      <c r="N503" s="3046"/>
      <c r="O503" s="858" t="s">
        <v>190</v>
      </c>
      <c r="P503" s="868"/>
      <c r="Q503" s="868"/>
      <c r="R503" s="235"/>
      <c r="S503" s="235"/>
      <c r="T503" s="235"/>
      <c r="U503" s="235"/>
      <c r="V503" s="235"/>
      <c r="W503" s="235"/>
      <c r="X503" s="235"/>
      <c r="Y503" s="235"/>
      <c r="Z503" s="235"/>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BA503" s="237"/>
      <c r="BB503" s="424"/>
      <c r="BC503" s="237"/>
      <c r="BD503" s="237"/>
      <c r="BE503" s="237"/>
      <c r="BF503" s="237"/>
      <c r="BG503" s="237"/>
      <c r="BH503" s="237"/>
      <c r="BI503" s="237"/>
      <c r="BJ503" s="237"/>
      <c r="BK503" s="237"/>
      <c r="BL503" s="237"/>
      <c r="BM503" s="237"/>
      <c r="BN503" s="237"/>
      <c r="BO503" s="237"/>
      <c r="BP503" s="237"/>
      <c r="BQ503" s="237"/>
    </row>
    <row r="504" s="242" customFormat="true" ht="25.15" customHeight="true" x14ac:dyDescent="0.2">
      <c r="C504" s="3047" t="s">
        <v>234</v>
      </c>
      <c r="D504" s="3046"/>
      <c r="E504" s="872">
        <v>3.2197288608161343E-3</v>
      </c>
      <c r="F504" s="868"/>
      <c r="G504" s="868"/>
      <c r="H504" s="3046" t="s">
        <v>217</v>
      </c>
      <c r="I504" s="3046"/>
      <c r="J504" s="873">
        <v>7.039444147109597E-2</v>
      </c>
      <c r="K504" s="868"/>
      <c r="L504" s="868"/>
      <c r="M504" s="3046"/>
      <c r="N504" s="3046"/>
      <c r="O504" s="881" t="s">
        <v>191</v>
      </c>
      <c r="P504" s="868"/>
      <c r="Q504" s="868"/>
      <c r="R504" s="235"/>
      <c r="S504" s="235"/>
      <c r="T504" s="235"/>
      <c r="U504" s="235"/>
      <c r="V504" s="235"/>
      <c r="W504" s="235"/>
      <c r="X504" s="235"/>
      <c r="Y504" s="235"/>
      <c r="Z504" s="235"/>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BA504" s="237"/>
      <c r="BB504" s="424"/>
      <c r="BC504" s="237"/>
      <c r="BD504" s="237"/>
      <c r="BE504" s="237"/>
      <c r="BF504" s="237"/>
      <c r="BG504" s="237"/>
      <c r="BH504" s="237"/>
      <c r="BI504" s="237"/>
      <c r="BJ504" s="237"/>
      <c r="BK504" s="237"/>
      <c r="BL504" s="237"/>
      <c r="BM504" s="237"/>
      <c r="BN504" s="237"/>
      <c r="BO504" s="237"/>
      <c r="BP504" s="237"/>
      <c r="BQ504" s="237"/>
    </row>
    <row r="505" s="242" customFormat="true" ht="25.15" customHeight="true" x14ac:dyDescent="0.2">
      <c r="C505" s="3047" t="s">
        <v>224</v>
      </c>
      <c r="D505" s="3046"/>
      <c r="E505" s="876">
        <v>5.6951899700941125E-3</v>
      </c>
      <c r="F505" s="868"/>
      <c r="G505" s="868"/>
      <c r="H505" s="3046" t="s">
        <v>232</v>
      </c>
      <c r="I505" s="3046"/>
      <c r="J505" s="873">
        <v>1.3980118598341173E-2</v>
      </c>
      <c r="K505" s="868"/>
      <c r="L505" s="868"/>
      <c r="M505" s="3046" t="s">
        <v>197</v>
      </c>
      <c r="N505" s="3046"/>
      <c r="O505" s="871">
        <v>-0.20152575740096207</v>
      </c>
      <c r="P505" s="868"/>
      <c r="Q505" s="868"/>
      <c r="R505" s="235"/>
      <c r="S505" s="235"/>
      <c r="T505" s="235"/>
      <c r="U505" s="235"/>
      <c r="V505" s="235"/>
      <c r="W505" s="235"/>
      <c r="X505" s="235"/>
      <c r="Y505" s="235"/>
      <c r="Z505" s="235"/>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BA505" s="237"/>
      <c r="BB505" s="424"/>
      <c r="BC505" s="237"/>
      <c r="BD505" s="237"/>
      <c r="BE505" s="237"/>
      <c r="BF505" s="237"/>
      <c r="BG505" s="237"/>
      <c r="BH505" s="237"/>
      <c r="BI505" s="237"/>
      <c r="BJ505" s="237"/>
      <c r="BK505" s="237"/>
      <c r="BL505" s="237"/>
      <c r="BM505" s="237"/>
      <c r="BN505" s="237"/>
      <c r="BO505" s="237"/>
      <c r="BP505" s="237"/>
      <c r="BQ505" s="237"/>
    </row>
    <row r="506" s="242" customFormat="true" ht="25.15" customHeight="true" x14ac:dyDescent="0.2">
      <c r="C506" s="3047"/>
      <c r="D506" s="3046"/>
      <c r="E506" s="868"/>
      <c r="F506" s="868"/>
      <c r="G506" s="868"/>
      <c r="H506" s="3046" t="s">
        <v>234</v>
      </c>
      <c r="I506" s="3046"/>
      <c r="J506" s="873">
        <v>5.158354937297582E-3</v>
      </c>
      <c r="K506" s="868"/>
      <c r="L506" s="868"/>
      <c r="M506" s="3046" t="s">
        <v>194</v>
      </c>
      <c r="N506" s="3046"/>
      <c r="O506" s="874">
        <v>0.27050771553673331</v>
      </c>
      <c r="P506" s="868"/>
      <c r="Q506" s="868"/>
      <c r="R506" s="235"/>
      <c r="S506" s="235"/>
      <c r="T506" s="235"/>
      <c r="U506" s="235"/>
      <c r="V506" s="235"/>
      <c r="W506" s="235"/>
      <c r="X506" s="235"/>
      <c r="Y506" s="235"/>
      <c r="Z506" s="235"/>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BA506" s="237"/>
      <c r="BB506" s="424"/>
      <c r="BC506" s="237"/>
      <c r="BD506" s="237"/>
      <c r="BE506" s="237"/>
      <c r="BF506" s="237"/>
      <c r="BG506" s="237"/>
      <c r="BH506" s="237"/>
      <c r="BI506" s="237"/>
      <c r="BJ506" s="237"/>
      <c r="BK506" s="237"/>
      <c r="BL506" s="237"/>
      <c r="BM506" s="237"/>
      <c r="BN506" s="237"/>
      <c r="BO506" s="237"/>
      <c r="BP506" s="237"/>
      <c r="BQ506" s="237"/>
    </row>
    <row r="507" s="242" customFormat="true" ht="25.15" customHeight="true" x14ac:dyDescent="0.2">
      <c r="C507" s="3047"/>
      <c r="D507" s="3046"/>
      <c r="E507" s="868"/>
      <c r="F507" s="868"/>
      <c r="G507" s="868"/>
      <c r="H507" s="3046" t="s">
        <v>224</v>
      </c>
      <c r="I507" s="3046"/>
      <c r="J507" s="873">
        <v>2.8784799595142491E-2</v>
      </c>
      <c r="K507" s="868"/>
      <c r="L507" s="868"/>
      <c r="M507" s="3046" t="s">
        <v>201</v>
      </c>
      <c r="N507" s="3046"/>
      <c r="O507" s="874">
        <v>-0.15331813594086754</v>
      </c>
      <c r="P507" s="868"/>
      <c r="Q507" s="868"/>
      <c r="R507" s="235"/>
      <c r="S507" s="235"/>
      <c r="T507" s="235"/>
      <c r="U507" s="235"/>
      <c r="V507" s="235"/>
      <c r="W507" s="235"/>
      <c r="X507" s="235"/>
      <c r="Y507" s="235"/>
      <c r="Z507" s="235"/>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BA507" s="237"/>
      <c r="BB507" s="424"/>
      <c r="BC507" s="237"/>
      <c r="BD507" s="237"/>
      <c r="BE507" s="237"/>
      <c r="BF507" s="237"/>
      <c r="BG507" s="237"/>
      <c r="BH507" s="237"/>
      <c r="BI507" s="237"/>
      <c r="BJ507" s="237"/>
      <c r="BK507" s="237"/>
      <c r="BL507" s="237"/>
      <c r="BM507" s="237"/>
      <c r="BN507" s="237"/>
      <c r="BO507" s="237"/>
      <c r="BP507" s="237"/>
      <c r="BQ507" s="237"/>
    </row>
    <row r="508" s="242" customFormat="true" ht="25.15" customHeight="true" x14ac:dyDescent="0.2">
      <c r="C508" s="3047" t="s">
        <v>242</v>
      </c>
      <c r="D508" s="3046"/>
      <c r="E508" s="3046"/>
      <c r="F508" s="3046"/>
      <c r="G508" s="3046"/>
      <c r="H508" s="3046" t="s">
        <v>215</v>
      </c>
      <c r="I508" s="3046"/>
      <c r="J508" s="873">
        <v>7.6305041695314865E-2</v>
      </c>
      <c r="K508" s="868"/>
      <c r="L508" s="868"/>
      <c r="M508" s="3046" t="s">
        <v>212</v>
      </c>
      <c r="N508" s="3046"/>
      <c r="O508" s="874">
        <v>8.1903358167338167E-2</v>
      </c>
      <c r="P508" s="868"/>
      <c r="Q508" s="868"/>
      <c r="R508" s="235"/>
      <c r="S508" s="235"/>
      <c r="T508" s="235"/>
      <c r="U508" s="235"/>
      <c r="V508" s="235"/>
      <c r="W508" s="235"/>
      <c r="X508" s="235"/>
      <c r="Y508" s="235"/>
      <c r="Z508" s="235"/>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BA508" s="237"/>
      <c r="BB508" s="424"/>
      <c r="BC508" s="237"/>
      <c r="BD508" s="237"/>
      <c r="BE508" s="237"/>
      <c r="BF508" s="237"/>
      <c r="BG508" s="237"/>
      <c r="BH508" s="237"/>
      <c r="BI508" s="237"/>
      <c r="BJ508" s="237"/>
      <c r="BK508" s="237"/>
      <c r="BL508" s="237"/>
      <c r="BM508" s="237"/>
      <c r="BN508" s="237"/>
      <c r="BO508" s="237"/>
      <c r="BP508" s="237"/>
      <c r="BQ508" s="237"/>
    </row>
    <row r="509" s="242" customFormat="true" ht="25.15" customHeight="true" x14ac:dyDescent="0.2">
      <c r="C509" s="3047" t="s">
        <v>190</v>
      </c>
      <c r="D509" s="3046"/>
      <c r="E509" s="3096" t="s">
        <v>243</v>
      </c>
      <c r="F509" s="3097"/>
      <c r="G509" s="3098"/>
      <c r="H509" s="3046" t="s">
        <v>238</v>
      </c>
      <c r="I509" s="3046"/>
      <c r="J509" s="877">
        <v>2.9038327521362321E-3</v>
      </c>
      <c r="K509" s="868"/>
      <c r="L509" s="868"/>
      <c r="M509" s="3046" t="s">
        <v>218</v>
      </c>
      <c r="N509" s="3046"/>
      <c r="O509" s="874">
        <v>7.1529769455750986E-2</v>
      </c>
      <c r="P509" s="868"/>
      <c r="Q509" s="868"/>
      <c r="R509" s="235"/>
      <c r="S509" s="235"/>
      <c r="T509" s="235"/>
      <c r="U509" s="235"/>
      <c r="V509" s="235"/>
      <c r="W509" s="235"/>
      <c r="X509" s="235"/>
      <c r="Y509" s="235"/>
      <c r="Z509" s="235"/>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BA509" s="237"/>
      <c r="BB509" s="424"/>
      <c r="BC509" s="237"/>
      <c r="BD509" s="237"/>
      <c r="BE509" s="237"/>
      <c r="BF509" s="237"/>
      <c r="BG509" s="237"/>
      <c r="BH509" s="237"/>
      <c r="BI509" s="237"/>
      <c r="BJ509" s="237"/>
      <c r="BK509" s="237"/>
      <c r="BL509" s="237"/>
      <c r="BM509" s="237"/>
      <c r="BN509" s="237"/>
      <c r="BO509" s="237"/>
      <c r="BP509" s="237"/>
      <c r="BQ509" s="237"/>
    </row>
    <row r="510" s="242" customFormat="true" ht="25.15" customHeight="true" x14ac:dyDescent="0.2">
      <c r="C510" s="3046"/>
      <c r="D510" s="3046"/>
      <c r="E510" s="859" t="s">
        <v>175</v>
      </c>
      <c r="F510" s="860" t="s">
        <v>244</v>
      </c>
      <c r="G510" s="861" t="s">
        <v>245</v>
      </c>
      <c r="H510" s="3046"/>
      <c r="I510" s="3046"/>
      <c r="J510" s="868"/>
      <c r="K510" s="868"/>
      <c r="L510" s="868"/>
      <c r="M510" s="3046" t="s">
        <v>236</v>
      </c>
      <c r="N510" s="3046"/>
      <c r="O510" s="874">
        <v>2.2399379711623151E-3</v>
      </c>
      <c r="P510" s="868"/>
      <c r="Q510" s="868"/>
      <c r="R510" s="235"/>
      <c r="S510" s="235"/>
      <c r="T510" s="235"/>
      <c r="U510" s="235"/>
      <c r="V510" s="235"/>
      <c r="W510" s="235"/>
      <c r="X510" s="235"/>
      <c r="Y510" s="235"/>
      <c r="Z510" s="235"/>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BA510" s="237"/>
      <c r="BB510" s="424"/>
      <c r="BC510" s="237"/>
      <c r="BD510" s="237"/>
      <c r="BE510" s="237"/>
      <c r="BF510" s="237"/>
      <c r="BG510" s="237"/>
      <c r="BH510" s="237"/>
      <c r="BI510" s="237"/>
      <c r="BJ510" s="237"/>
      <c r="BK510" s="237"/>
      <c r="BL510" s="237"/>
      <c r="BM510" s="237"/>
      <c r="BN510" s="237"/>
      <c r="BO510" s="237"/>
      <c r="BP510" s="237"/>
      <c r="BQ510" s="237"/>
    </row>
    <row r="511" s="242" customFormat="true" ht="25.15" customHeight="true" x14ac:dyDescent="0.2">
      <c r="C511" s="3047" t="s">
        <v>191</v>
      </c>
      <c r="D511" s="3046"/>
      <c r="E511" s="882">
        <v>3.9311260044284171</v>
      </c>
      <c r="F511" s="883">
        <v>8.0227061314865651</v>
      </c>
      <c r="G511" s="884">
        <v>8.0227061314865651</v>
      </c>
      <c r="H511" s="3046"/>
      <c r="I511" s="3046"/>
      <c r="J511" s="868"/>
      <c r="K511" s="868"/>
      <c r="L511" s="868"/>
      <c r="M511" s="3046" t="s">
        <v>221</v>
      </c>
      <c r="N511" s="3046"/>
      <c r="O511" s="874">
        <v>4.9852153929223417E-2</v>
      </c>
      <c r="P511" s="868"/>
      <c r="Q511" s="868"/>
      <c r="R511" s="235"/>
      <c r="S511" s="235"/>
      <c r="T511" s="235"/>
      <c r="U511" s="235"/>
      <c r="V511" s="235"/>
      <c r="W511" s="235"/>
      <c r="X511" s="235"/>
      <c r="Y511" s="235"/>
      <c r="Z511" s="235"/>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BA511" s="237"/>
      <c r="BB511" s="424"/>
      <c r="BC511" s="237"/>
      <c r="BD511" s="237"/>
      <c r="BE511" s="237"/>
      <c r="BF511" s="237"/>
      <c r="BG511" s="237"/>
      <c r="BH511" s="237"/>
      <c r="BI511" s="237"/>
      <c r="BJ511" s="237"/>
      <c r="BK511" s="237"/>
      <c r="BL511" s="237"/>
      <c r="BM511" s="237"/>
      <c r="BN511" s="237"/>
      <c r="BO511" s="237"/>
      <c r="BP511" s="237"/>
      <c r="BQ511" s="237"/>
    </row>
    <row r="512" s="242" customFormat="true" ht="25.15" customHeight="true" x14ac:dyDescent="0.2">
      <c r="C512" s="3047"/>
      <c r="D512" s="3046"/>
      <c r="E512" s="868"/>
      <c r="F512" s="868"/>
      <c r="G512" s="868"/>
      <c r="H512" s="3046" t="s">
        <v>242</v>
      </c>
      <c r="I512" s="3046"/>
      <c r="J512" s="3046"/>
      <c r="K512" s="3046"/>
      <c r="L512" s="3046"/>
      <c r="M512" s="3046" t="s">
        <v>205</v>
      </c>
      <c r="N512" s="3046"/>
      <c r="O512" s="874">
        <v>-1.9077802641290456E-2</v>
      </c>
      <c r="P512" s="868"/>
      <c r="Q512" s="868"/>
      <c r="R512" s="235"/>
      <c r="S512" s="235"/>
      <c r="T512" s="235"/>
      <c r="U512" s="235"/>
      <c r="V512" s="235"/>
      <c r="W512" s="235"/>
      <c r="X512" s="235"/>
      <c r="Y512" s="235"/>
      <c r="Z512" s="235"/>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BA512" s="237"/>
      <c r="BB512" s="424"/>
      <c r="BC512" s="237"/>
      <c r="BD512" s="237"/>
      <c r="BE512" s="237"/>
      <c r="BF512" s="237"/>
      <c r="BG512" s="237"/>
      <c r="BH512" s="237"/>
      <c r="BI512" s="237"/>
      <c r="BJ512" s="237"/>
      <c r="BK512" s="237"/>
      <c r="BL512" s="237"/>
      <c r="BM512" s="237"/>
      <c r="BN512" s="237"/>
      <c r="BO512" s="237"/>
      <c r="BP512" s="237"/>
      <c r="BQ512" s="237"/>
    </row>
    <row r="513" s="242" customFormat="true" ht="25.15" customHeight="true" x14ac:dyDescent="0.2">
      <c r="C513" s="3047"/>
      <c r="D513" s="3046"/>
      <c r="E513" s="868"/>
      <c r="F513" s="868"/>
      <c r="G513" s="868"/>
      <c r="H513" s="3046" t="s">
        <v>190</v>
      </c>
      <c r="I513" s="3046"/>
      <c r="J513" s="3099" t="s">
        <v>243</v>
      </c>
      <c r="K513" s="3100"/>
      <c r="L513" s="3101"/>
      <c r="M513" s="3046" t="s">
        <v>223</v>
      </c>
      <c r="N513" s="3046"/>
      <c r="O513" s="874">
        <v>-5.957890920493502E-2</v>
      </c>
      <c r="P513" s="868"/>
      <c r="Q513" s="868"/>
      <c r="R513" s="235"/>
      <c r="S513" s="235"/>
      <c r="T513" s="235"/>
      <c r="U513" s="235"/>
      <c r="V513" s="235"/>
      <c r="W513" s="235"/>
      <c r="X513" s="235"/>
      <c r="Y513" s="235"/>
      <c r="Z513" s="235"/>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BA513" s="237"/>
      <c r="BB513" s="424"/>
      <c r="BC513" s="237"/>
      <c r="BD513" s="237"/>
      <c r="BE513" s="237"/>
      <c r="BF513" s="237"/>
      <c r="BG513" s="237"/>
      <c r="BH513" s="237"/>
      <c r="BI513" s="237"/>
      <c r="BJ513" s="237"/>
      <c r="BK513" s="237"/>
      <c r="BL513" s="237"/>
      <c r="BM513" s="237"/>
      <c r="BN513" s="237"/>
      <c r="BO513" s="237"/>
      <c r="BP513" s="237"/>
      <c r="BQ513" s="237"/>
    </row>
    <row r="514" s="242" customFormat="true" ht="25.15" customHeight="true" x14ac:dyDescent="0.2">
      <c r="C514" s="3047" t="s">
        <v>246</v>
      </c>
      <c r="D514" s="3046"/>
      <c r="E514" s="3046"/>
      <c r="F514" s="868"/>
      <c r="G514" s="868"/>
      <c r="H514" s="3046"/>
      <c r="I514" s="3046"/>
      <c r="J514" s="862" t="s">
        <v>175</v>
      </c>
      <c r="K514" s="863" t="s">
        <v>244</v>
      </c>
      <c r="L514" s="864" t="s">
        <v>245</v>
      </c>
      <c r="M514" s="3046" t="s">
        <v>222</v>
      </c>
      <c r="N514" s="3046"/>
      <c r="O514" s="874">
        <v>-6.0431010516631037E-2</v>
      </c>
      <c r="P514" s="868"/>
      <c r="Q514" s="868"/>
      <c r="R514" s="235"/>
      <c r="S514" s="235"/>
      <c r="T514" s="235"/>
      <c r="U514" s="235"/>
      <c r="V514" s="235"/>
      <c r="W514" s="235"/>
      <c r="X514" s="235"/>
      <c r="Y514" s="235"/>
      <c r="Z514" s="235"/>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BA514" s="237"/>
      <c r="BB514" s="424"/>
      <c r="BC514" s="237"/>
      <c r="BD514" s="237"/>
      <c r="BE514" s="237"/>
      <c r="BF514" s="237"/>
      <c r="BG514" s="237"/>
      <c r="BH514" s="237"/>
      <c r="BI514" s="237"/>
      <c r="BJ514" s="237"/>
      <c r="BK514" s="237"/>
      <c r="BL514" s="237"/>
      <c r="BM514" s="237"/>
      <c r="BN514" s="237"/>
      <c r="BO514" s="237"/>
      <c r="BP514" s="237"/>
      <c r="BQ514" s="237"/>
    </row>
    <row r="515" s="242" customFormat="true" ht="25.15" customHeight="true" x14ac:dyDescent="0.2">
      <c r="C515" s="3047"/>
      <c r="D515" s="3046"/>
      <c r="E515" s="865" t="s">
        <v>190</v>
      </c>
      <c r="F515" s="868"/>
      <c r="G515" s="868"/>
      <c r="H515" s="3046" t="s">
        <v>191</v>
      </c>
      <c r="I515" s="3046"/>
      <c r="J515" s="885">
        <v>3.6798565198962137</v>
      </c>
      <c r="K515" s="886">
        <v>7.2154049409729675</v>
      </c>
      <c r="L515" s="887">
        <v>7.2154049409729675</v>
      </c>
      <c r="M515" s="3046" t="s">
        <v>219</v>
      </c>
      <c r="N515" s="3046"/>
      <c r="O515" s="874">
        <v>-6.8623216116940805E-2</v>
      </c>
      <c r="P515" s="868"/>
      <c r="Q515" s="868"/>
      <c r="R515" s="235"/>
      <c r="S515" s="235"/>
      <c r="T515" s="235"/>
      <c r="U515" s="235"/>
      <c r="V515" s="235"/>
      <c r="W515" s="235"/>
      <c r="X515" s="235"/>
      <c r="Y515" s="235"/>
      <c r="Z515" s="235"/>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BA515" s="237"/>
      <c r="BB515" s="424"/>
      <c r="BC515" s="237"/>
      <c r="BD515" s="237"/>
      <c r="BE515" s="237"/>
      <c r="BF515" s="237"/>
      <c r="BG515" s="237"/>
      <c r="BH515" s="237"/>
      <c r="BI515" s="237"/>
      <c r="BJ515" s="237"/>
      <c r="BK515" s="237"/>
      <c r="BL515" s="237"/>
      <c r="BM515" s="237"/>
      <c r="BN515" s="237"/>
      <c r="BO515" s="237"/>
      <c r="BP515" s="237"/>
      <c r="BQ515" s="237"/>
    </row>
    <row r="516" s="242" customFormat="true" ht="25.15" customHeight="true" x14ac:dyDescent="0.2">
      <c r="C516" s="3046"/>
      <c r="D516" s="3046"/>
      <c r="E516" s="888" t="s">
        <v>191</v>
      </c>
      <c r="F516" s="868"/>
      <c r="G516" s="868"/>
      <c r="H516" s="3046"/>
      <c r="I516" s="3046"/>
      <c r="J516" s="868"/>
      <c r="K516" s="868"/>
      <c r="L516" s="868"/>
      <c r="M516" s="3046" t="s">
        <v>200</v>
      </c>
      <c r="N516" s="3046"/>
      <c r="O516" s="874">
        <v>0.16800447324925974</v>
      </c>
      <c r="P516" s="868"/>
      <c r="Q516" s="868"/>
      <c r="R516" s="235"/>
      <c r="S516" s="235"/>
      <c r="T516" s="235"/>
      <c r="U516" s="235"/>
      <c r="V516" s="235"/>
      <c r="W516" s="235"/>
      <c r="X516" s="235"/>
      <c r="Y516" s="235"/>
      <c r="Z516" s="235"/>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BA516" s="237"/>
      <c r="BB516" s="424"/>
      <c r="BC516" s="237"/>
      <c r="BD516" s="237"/>
      <c r="BE516" s="237"/>
      <c r="BF516" s="237"/>
      <c r="BG516" s="237"/>
      <c r="BH516" s="237"/>
      <c r="BI516" s="237"/>
      <c r="BJ516" s="237"/>
      <c r="BK516" s="237"/>
      <c r="BL516" s="237"/>
      <c r="BM516" s="237"/>
      <c r="BN516" s="237"/>
      <c r="BO516" s="237"/>
      <c r="BP516" s="237"/>
      <c r="BQ516" s="237"/>
    </row>
    <row r="517" s="242" customFormat="true" ht="25.15" customHeight="true" x14ac:dyDescent="0.2">
      <c r="C517" s="3047" t="s">
        <v>197</v>
      </c>
      <c r="D517" s="3046"/>
      <c r="E517" s="869">
        <v>-0.10552908932939392</v>
      </c>
      <c r="F517" s="868"/>
      <c r="G517" s="868"/>
      <c r="H517" s="3046"/>
      <c r="I517" s="3046"/>
      <c r="J517" s="868"/>
      <c r="K517" s="868"/>
      <c r="L517" s="868"/>
      <c r="M517" s="3046" t="s">
        <v>209</v>
      </c>
      <c r="N517" s="3046"/>
      <c r="O517" s="874">
        <v>-3.6690848602421569E-2</v>
      </c>
      <c r="P517" s="868"/>
      <c r="Q517" s="868"/>
      <c r="R517" s="235"/>
      <c r="S517" s="235"/>
      <c r="T517" s="235"/>
      <c r="U517" s="235"/>
      <c r="V517" s="235"/>
      <c r="W517" s="235"/>
      <c r="X517" s="235"/>
      <c r="Y517" s="235"/>
      <c r="Z517" s="235"/>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BA517" s="237"/>
      <c r="BB517" s="424"/>
      <c r="BC517" s="237"/>
      <c r="BD517" s="237"/>
      <c r="BE517" s="237"/>
      <c r="BF517" s="237"/>
      <c r="BG517" s="237"/>
      <c r="BH517" s="237"/>
      <c r="BI517" s="237"/>
      <c r="BJ517" s="237"/>
      <c r="BK517" s="237"/>
      <c r="BL517" s="237"/>
      <c r="BM517" s="237"/>
      <c r="BN517" s="237"/>
      <c r="BO517" s="237"/>
      <c r="BP517" s="237"/>
      <c r="BQ517" s="237"/>
    </row>
    <row r="518" s="242" customFormat="true" ht="25.15" customHeight="true" x14ac:dyDescent="0.2">
      <c r="C518" s="3047" t="s">
        <v>194</v>
      </c>
      <c r="D518" s="3046"/>
      <c r="E518" s="872">
        <v>0.14664608369482984</v>
      </c>
      <c r="F518" s="868"/>
      <c r="G518" s="868"/>
      <c r="H518" s="3046" t="s">
        <v>246</v>
      </c>
      <c r="I518" s="3046"/>
      <c r="J518" s="3046"/>
      <c r="K518" s="868"/>
      <c r="L518" s="868"/>
      <c r="M518" s="3046" t="s">
        <v>210</v>
      </c>
      <c r="N518" s="3046"/>
      <c r="O518" s="874">
        <v>0.11776272490193475</v>
      </c>
      <c r="P518" s="868"/>
      <c r="Q518" s="868"/>
      <c r="R518" s="235"/>
      <c r="S518" s="235"/>
      <c r="T518" s="235"/>
      <c r="U518" s="235"/>
      <c r="V518" s="235"/>
      <c r="W518" s="235"/>
      <c r="X518" s="235"/>
      <c r="Y518" s="235"/>
      <c r="Z518" s="235"/>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BA518" s="237"/>
      <c r="BB518" s="424"/>
      <c r="BC518" s="237"/>
      <c r="BD518" s="237"/>
      <c r="BE518" s="237"/>
      <c r="BF518" s="237"/>
      <c r="BG518" s="237"/>
      <c r="BH518" s="237"/>
      <c r="BI518" s="237"/>
      <c r="BJ518" s="237"/>
      <c r="BK518" s="237"/>
      <c r="BL518" s="237"/>
      <c r="BM518" s="237"/>
      <c r="BN518" s="237"/>
      <c r="BO518" s="237"/>
      <c r="BP518" s="237"/>
      <c r="BQ518" s="237"/>
    </row>
    <row r="519" s="242" customFormat="true" ht="25.15" customHeight="true" x14ac:dyDescent="0.2">
      <c r="C519" s="3047" t="s">
        <v>201</v>
      </c>
      <c r="D519" s="3046"/>
      <c r="E519" s="872">
        <v>-9.6354522780084023E-2</v>
      </c>
      <c r="F519" s="868"/>
      <c r="G519" s="868"/>
      <c r="H519" s="3046"/>
      <c r="I519" s="3046"/>
      <c r="J519" s="866" t="s">
        <v>190</v>
      </c>
      <c r="K519" s="868"/>
      <c r="L519" s="868"/>
      <c r="M519" s="3046" t="s">
        <v>231</v>
      </c>
      <c r="N519" s="3046"/>
      <c r="O519" s="874">
        <v>1.6819277956642537E-2</v>
      </c>
      <c r="P519" s="868"/>
      <c r="Q519" s="868"/>
      <c r="R519" s="235"/>
      <c r="S519" s="235"/>
      <c r="T519" s="235"/>
      <c r="U519" s="235"/>
      <c r="V519" s="235"/>
      <c r="W519" s="235"/>
      <c r="X519" s="235"/>
      <c r="Y519" s="235"/>
      <c r="Z519" s="235"/>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BA519" s="237"/>
      <c r="BB519" s="424"/>
      <c r="BC519" s="237"/>
      <c r="BD519" s="237"/>
      <c r="BE519" s="237"/>
      <c r="BF519" s="237"/>
      <c r="BG519" s="237"/>
      <c r="BH519" s="237"/>
      <c r="BI519" s="237"/>
      <c r="BJ519" s="237"/>
      <c r="BK519" s="237"/>
      <c r="BL519" s="237"/>
      <c r="BM519" s="237"/>
      <c r="BN519" s="237"/>
      <c r="BO519" s="237"/>
      <c r="BP519" s="237"/>
      <c r="BQ519" s="237"/>
    </row>
    <row r="520" s="242" customFormat="true" ht="25.15" customHeight="true" x14ac:dyDescent="0.2">
      <c r="C520" s="3047" t="s">
        <v>212</v>
      </c>
      <c r="D520" s="3046"/>
      <c r="E520" s="872">
        <v>4.2503041680065336E-2</v>
      </c>
      <c r="F520" s="868"/>
      <c r="G520" s="868"/>
      <c r="H520" s="3046"/>
      <c r="I520" s="3046"/>
      <c r="J520" s="889" t="s">
        <v>191</v>
      </c>
      <c r="K520" s="868"/>
      <c r="L520" s="868"/>
      <c r="M520" s="3046" t="s">
        <v>229</v>
      </c>
      <c r="N520" s="3046"/>
      <c r="O520" s="874">
        <v>4.2156687869399995E-2</v>
      </c>
      <c r="P520" s="868"/>
      <c r="Q520" s="868"/>
      <c r="R520" s="235"/>
      <c r="S520" s="235"/>
      <c r="T520" s="235"/>
      <c r="U520" s="235"/>
      <c r="V520" s="235"/>
      <c r="W520" s="235"/>
      <c r="X520" s="235"/>
      <c r="Y520" s="235"/>
      <c r="Z520" s="235"/>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BA520" s="237"/>
      <c r="BB520" s="424"/>
      <c r="BC520" s="237"/>
      <c r="BD520" s="237"/>
      <c r="BE520" s="237"/>
      <c r="BF520" s="237"/>
      <c r="BG520" s="237"/>
      <c r="BH520" s="237"/>
      <c r="BI520" s="237"/>
      <c r="BJ520" s="237"/>
      <c r="BK520" s="237"/>
      <c r="BL520" s="237"/>
      <c r="BM520" s="237"/>
      <c r="BN520" s="237"/>
      <c r="BO520" s="237"/>
      <c r="BP520" s="237"/>
      <c r="BQ520" s="237"/>
    </row>
    <row r="521" s="242" customFormat="true" ht="25.15" customHeight="true" x14ac:dyDescent="0.2">
      <c r="C521" s="3047" t="s">
        <v>218</v>
      </c>
      <c r="D521" s="3046"/>
      <c r="E521" s="872">
        <v>5.6880370355733671E-2</v>
      </c>
      <c r="F521" s="868"/>
      <c r="G521" s="868"/>
      <c r="H521" s="3046" t="s">
        <v>197</v>
      </c>
      <c r="I521" s="3046"/>
      <c r="J521" s="870">
        <v>2.5807667418990949E-2</v>
      </c>
      <c r="K521" s="868"/>
      <c r="L521" s="868"/>
      <c r="M521" s="3046" t="s">
        <v>208</v>
      </c>
      <c r="N521" s="3046"/>
      <c r="O521" s="874">
        <v>-0.11996809089713363</v>
      </c>
      <c r="P521" s="868"/>
      <c r="Q521" s="868"/>
      <c r="R521" s="235"/>
      <c r="S521" s="235"/>
      <c r="T521" s="235"/>
      <c r="U521" s="235"/>
      <c r="V521" s="235"/>
      <c r="W521" s="235"/>
      <c r="X521" s="235"/>
      <c r="Y521" s="235"/>
      <c r="Z521" s="235"/>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BA521" s="237"/>
      <c r="BB521" s="424"/>
      <c r="BC521" s="237"/>
      <c r="BD521" s="237"/>
      <c r="BE521" s="237"/>
      <c r="BF521" s="237"/>
      <c r="BG521" s="237"/>
      <c r="BH521" s="237"/>
      <c r="BI521" s="237"/>
      <c r="BJ521" s="237"/>
      <c r="BK521" s="237"/>
      <c r="BL521" s="237"/>
      <c r="BM521" s="237"/>
      <c r="BN521" s="237"/>
      <c r="BO521" s="237"/>
      <c r="BP521" s="237"/>
      <c r="BQ521" s="237"/>
    </row>
    <row r="522" s="242" customFormat="true" ht="25.15" customHeight="true" x14ac:dyDescent="0.2">
      <c r="C522" s="3047" t="s">
        <v>236</v>
      </c>
      <c r="D522" s="3046"/>
      <c r="E522" s="872">
        <v>1.3098939608779329E-2</v>
      </c>
      <c r="F522" s="868"/>
      <c r="G522" s="868"/>
      <c r="H522" s="3046" t="s">
        <v>194</v>
      </c>
      <c r="I522" s="3046"/>
      <c r="J522" s="873">
        <v>8.4861601449354992E-2</v>
      </c>
      <c r="K522" s="868"/>
      <c r="L522" s="868"/>
      <c r="M522" s="3046" t="s">
        <v>195</v>
      </c>
      <c r="N522" s="3046"/>
      <c r="O522" s="874">
        <v>0.22640847880919873</v>
      </c>
      <c r="P522" s="868"/>
      <c r="Q522" s="868"/>
      <c r="R522" s="235"/>
      <c r="S522" s="235"/>
      <c r="T522" s="235"/>
      <c r="U522" s="235"/>
      <c r="V522" s="235"/>
      <c r="W522" s="235"/>
      <c r="X522" s="235"/>
      <c r="Y522" s="235"/>
      <c r="Z522" s="235"/>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BA522" s="237"/>
      <c r="BB522" s="424"/>
      <c r="BC522" s="237"/>
      <c r="BD522" s="237"/>
      <c r="BE522" s="237"/>
      <c r="BF522" s="237"/>
      <c r="BG522" s="237"/>
      <c r="BH522" s="237"/>
      <c r="BI522" s="237"/>
      <c r="BJ522" s="237"/>
      <c r="BK522" s="237"/>
      <c r="BL522" s="237"/>
      <c r="BM522" s="237"/>
      <c r="BN522" s="237"/>
      <c r="BO522" s="237"/>
      <c r="BP522" s="237"/>
      <c r="BQ522" s="237"/>
    </row>
    <row r="523" s="242" customFormat="true" ht="25.15" customHeight="true" x14ac:dyDescent="0.2">
      <c r="C523" s="3047" t="s">
        <v>221</v>
      </c>
      <c r="D523" s="3046"/>
      <c r="E523" s="872">
        <v>5.5886954541121803E-2</v>
      </c>
      <c r="F523" s="868"/>
      <c r="G523" s="868"/>
      <c r="H523" s="3046" t="s">
        <v>201</v>
      </c>
      <c r="I523" s="3046"/>
      <c r="J523" s="873">
        <v>2.4067758665761458E-2</v>
      </c>
      <c r="K523" s="868"/>
      <c r="L523" s="868"/>
      <c r="M523" s="3046" t="s">
        <v>202</v>
      </c>
      <c r="N523" s="3046"/>
      <c r="O523" s="874">
        <v>-2.2446396802513001E-2</v>
      </c>
      <c r="P523" s="868"/>
      <c r="Q523" s="868"/>
      <c r="R523" s="235"/>
      <c r="S523" s="235"/>
      <c r="T523" s="235"/>
      <c r="U523" s="235"/>
      <c r="V523" s="235"/>
      <c r="W523" s="235"/>
      <c r="X523" s="235"/>
      <c r="Y523" s="235"/>
      <c r="Z523" s="235"/>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BA523" s="237"/>
      <c r="BB523" s="424"/>
      <c r="BC523" s="237"/>
      <c r="BD523" s="237"/>
      <c r="BE523" s="237"/>
      <c r="BF523" s="237"/>
      <c r="BG523" s="237"/>
      <c r="BH523" s="237"/>
      <c r="BI523" s="237"/>
      <c r="BJ523" s="237"/>
      <c r="BK523" s="237"/>
      <c r="BL523" s="237"/>
      <c r="BM523" s="237"/>
      <c r="BN523" s="237"/>
      <c r="BO523" s="237"/>
      <c r="BP523" s="237"/>
      <c r="BQ523" s="237"/>
    </row>
    <row r="524" s="242" customFormat="true" ht="25.15" customHeight="true" x14ac:dyDescent="0.2">
      <c r="C524" s="3047" t="s">
        <v>205</v>
      </c>
      <c r="D524" s="3046"/>
      <c r="E524" s="872">
        <v>-9.2023064658418946E-2</v>
      </c>
      <c r="F524" s="868"/>
      <c r="G524" s="868"/>
      <c r="H524" s="3046" t="s">
        <v>212</v>
      </c>
      <c r="I524" s="3046"/>
      <c r="J524" s="873">
        <v>3.6982186155890495E-2</v>
      </c>
      <c r="K524" s="868"/>
      <c r="L524" s="868"/>
      <c r="M524" s="3046" t="s">
        <v>203</v>
      </c>
      <c r="N524" s="3046"/>
      <c r="O524" s="874">
        <v>0.15219870256448437</v>
      </c>
      <c r="P524" s="868"/>
      <c r="Q524" s="868"/>
      <c r="R524" s="235"/>
      <c r="S524" s="235"/>
      <c r="T524" s="235"/>
      <c r="U524" s="235"/>
      <c r="V524" s="235"/>
      <c r="W524" s="235"/>
      <c r="X524" s="235"/>
      <c r="Y524" s="235"/>
      <c r="Z524" s="235"/>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BA524" s="237"/>
      <c r="BB524" s="424"/>
      <c r="BC524" s="237"/>
      <c r="BD524" s="237"/>
      <c r="BE524" s="237"/>
      <c r="BF524" s="237"/>
      <c r="BG524" s="237"/>
      <c r="BH524" s="237"/>
      <c r="BI524" s="237"/>
      <c r="BJ524" s="237"/>
      <c r="BK524" s="237"/>
      <c r="BL524" s="237"/>
      <c r="BM524" s="237"/>
      <c r="BN524" s="237"/>
      <c r="BO524" s="237"/>
      <c r="BP524" s="237"/>
      <c r="BQ524" s="237"/>
    </row>
    <row r="525" s="242" customFormat="true" ht="25.15" customHeight="true" x14ac:dyDescent="0.2">
      <c r="C525" s="3047" t="s">
        <v>216</v>
      </c>
      <c r="D525" s="3046"/>
      <c r="E525" s="872">
        <v>-6.3117342166188459E-2</v>
      </c>
      <c r="F525" s="868"/>
      <c r="G525" s="868"/>
      <c r="H525" s="3046" t="s">
        <v>218</v>
      </c>
      <c r="I525" s="3046"/>
      <c r="J525" s="873">
        <v>2.537773813220285E-2</v>
      </c>
      <c r="K525" s="868"/>
      <c r="L525" s="868"/>
      <c r="M525" s="3046" t="s">
        <v>214</v>
      </c>
      <c r="N525" s="3046"/>
      <c r="O525" s="874">
        <v>-8.1049614091026179E-2</v>
      </c>
      <c r="P525" s="868"/>
      <c r="Q525" s="868"/>
      <c r="R525" s="235"/>
      <c r="S525" s="235"/>
      <c r="T525" s="235"/>
      <c r="U525" s="235"/>
      <c r="V525" s="235"/>
      <c r="W525" s="235"/>
      <c r="X525" s="235"/>
      <c r="Y525" s="235"/>
      <c r="Z525" s="235"/>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BA525" s="237"/>
      <c r="BB525" s="424"/>
      <c r="BC525" s="237"/>
      <c r="BD525" s="237"/>
      <c r="BE525" s="237"/>
      <c r="BF525" s="237"/>
      <c r="BG525" s="237"/>
      <c r="BH525" s="237"/>
      <c r="BI525" s="237"/>
      <c r="BJ525" s="237"/>
      <c r="BK525" s="237"/>
      <c r="BL525" s="237"/>
      <c r="BM525" s="237"/>
      <c r="BN525" s="237"/>
      <c r="BO525" s="237"/>
      <c r="BP525" s="237"/>
      <c r="BQ525" s="237"/>
    </row>
    <row r="526" s="242" customFormat="true" ht="25.15" customHeight="true" x14ac:dyDescent="0.2">
      <c r="C526" s="3047" t="s">
        <v>223</v>
      </c>
      <c r="D526" s="3046"/>
      <c r="E526" s="872">
        <v>-1.533389907952426E-2</v>
      </c>
      <c r="F526" s="868"/>
      <c r="G526" s="868"/>
      <c r="H526" s="3046" t="s">
        <v>236</v>
      </c>
      <c r="I526" s="3046"/>
      <c r="J526" s="873">
        <v>4.3015216600730795E-3</v>
      </c>
      <c r="K526" s="868"/>
      <c r="L526" s="868"/>
      <c r="M526" s="3046" t="s">
        <v>226</v>
      </c>
      <c r="N526" s="3046"/>
      <c r="O526" s="874">
        <v>5.7205038877767338E-2</v>
      </c>
      <c r="P526" s="868"/>
      <c r="Q526" s="868"/>
      <c r="R526" s="235"/>
      <c r="S526" s="235"/>
      <c r="T526" s="235"/>
      <c r="U526" s="235"/>
      <c r="V526" s="235"/>
      <c r="W526" s="235"/>
      <c r="X526" s="235"/>
      <c r="Y526" s="235"/>
      <c r="Z526" s="235"/>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BA526" s="237"/>
      <c r="BB526" s="424"/>
      <c r="BC526" s="237"/>
      <c r="BD526" s="237"/>
      <c r="BE526" s="237"/>
      <c r="BF526" s="237"/>
      <c r="BG526" s="237"/>
      <c r="BH526" s="237"/>
      <c r="BI526" s="237"/>
      <c r="BJ526" s="237"/>
      <c r="BK526" s="237"/>
      <c r="BL526" s="237"/>
      <c r="BM526" s="237"/>
      <c r="BN526" s="237"/>
      <c r="BO526" s="237"/>
      <c r="BP526" s="237"/>
      <c r="BQ526" s="237"/>
    </row>
    <row r="527" s="242" customFormat="true" ht="25.15" customHeight="true" x14ac:dyDescent="0.2">
      <c r="C527" s="3047" t="s">
        <v>222</v>
      </c>
      <c r="D527" s="3046"/>
      <c r="E527" s="872">
        <v>-2.5886613258194923E-2</v>
      </c>
      <c r="F527" s="868"/>
      <c r="G527" s="868"/>
      <c r="H527" s="3046" t="s">
        <v>221</v>
      </c>
      <c r="I527" s="3046"/>
      <c r="J527" s="873">
        <v>5.3417506518738944E-2</v>
      </c>
      <c r="K527" s="868"/>
      <c r="L527" s="868"/>
      <c r="M527" s="3046" t="s">
        <v>204</v>
      </c>
      <c r="N527" s="3046"/>
      <c r="O527" s="874">
        <v>0.13041329020875206</v>
      </c>
      <c r="P527" s="868"/>
      <c r="Q527" s="868"/>
      <c r="R527" s="235"/>
      <c r="S527" s="235"/>
      <c r="T527" s="235"/>
      <c r="U527" s="235"/>
      <c r="V527" s="235"/>
      <c r="W527" s="235"/>
      <c r="X527" s="235"/>
      <c r="Y527" s="235"/>
      <c r="Z527" s="235"/>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BA527" s="237"/>
      <c r="BB527" s="424"/>
      <c r="BC527" s="237"/>
      <c r="BD527" s="237"/>
      <c r="BE527" s="237"/>
      <c r="BF527" s="237"/>
      <c r="BG527" s="237"/>
      <c r="BH527" s="237"/>
      <c r="BI527" s="237"/>
      <c r="BJ527" s="237"/>
      <c r="BK527" s="237"/>
      <c r="BL527" s="237"/>
      <c r="BM527" s="237"/>
      <c r="BN527" s="237"/>
      <c r="BO527" s="237"/>
      <c r="BP527" s="237"/>
      <c r="BQ527" s="237"/>
    </row>
    <row r="528" s="242" customFormat="true" ht="25.15" customHeight="true" x14ac:dyDescent="0.2">
      <c r="C528" s="3047" t="s">
        <v>219</v>
      </c>
      <c r="D528" s="3046"/>
      <c r="E528" s="872">
        <v>-4.3940945505824697E-2</v>
      </c>
      <c r="F528" s="868"/>
      <c r="G528" s="868"/>
      <c r="H528" s="3046" t="s">
        <v>205</v>
      </c>
      <c r="I528" s="3046"/>
      <c r="J528" s="873">
        <v>-0.10060268413579344</v>
      </c>
      <c r="K528" s="868"/>
      <c r="L528" s="868"/>
      <c r="M528" s="3046" t="s">
        <v>209</v>
      </c>
      <c r="N528" s="3046"/>
      <c r="O528" s="874">
        <v>-6.5993761606998075E-2</v>
      </c>
      <c r="P528" s="868"/>
      <c r="Q528" s="868"/>
      <c r="R528" s="235"/>
      <c r="S528" s="235"/>
      <c r="T528" s="235"/>
      <c r="U528" s="235"/>
      <c r="V528" s="235"/>
      <c r="W528" s="235"/>
      <c r="X528" s="235"/>
      <c r="Y528" s="235"/>
      <c r="Z528" s="235"/>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BA528" s="237"/>
      <c r="BB528" s="424"/>
      <c r="BC528" s="237"/>
      <c r="BD528" s="237"/>
      <c r="BE528" s="237"/>
      <c r="BF528" s="237"/>
      <c r="BG528" s="237"/>
      <c r="BH528" s="237"/>
      <c r="BI528" s="237"/>
      <c r="BJ528" s="237"/>
      <c r="BK528" s="237"/>
      <c r="BL528" s="237"/>
      <c r="BM528" s="237"/>
      <c r="BN528" s="237"/>
      <c r="BO528" s="237"/>
      <c r="BP528" s="237"/>
      <c r="BQ528" s="237"/>
    </row>
    <row r="529" s="242" customFormat="true" ht="25.15" customHeight="true" x14ac:dyDescent="0.2">
      <c r="C529" s="3047" t="s">
        <v>200</v>
      </c>
      <c r="D529" s="3046"/>
      <c r="E529" s="872">
        <v>0.14637394221194749</v>
      </c>
      <c r="F529" s="868"/>
      <c r="G529" s="868"/>
      <c r="H529" s="3046" t="s">
        <v>216</v>
      </c>
      <c r="I529" s="3046"/>
      <c r="J529" s="873">
        <v>-6.3512477946509605E-2</v>
      </c>
      <c r="K529" s="868"/>
      <c r="L529" s="868"/>
      <c r="M529" s="3046" t="s">
        <v>210</v>
      </c>
      <c r="N529" s="3046"/>
      <c r="O529" s="874">
        <v>4.8954722849054062E-2</v>
      </c>
      <c r="P529" s="868"/>
      <c r="Q529" s="868"/>
      <c r="R529" s="235"/>
      <c r="S529" s="235"/>
      <c r="T529" s="235"/>
      <c r="U529" s="235"/>
      <c r="V529" s="235"/>
      <c r="W529" s="235"/>
      <c r="X529" s="235"/>
      <c r="Y529" s="235"/>
      <c r="Z529" s="235"/>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BA529" s="237"/>
      <c r="BB529" s="424"/>
      <c r="BC529" s="237"/>
      <c r="BD529" s="237"/>
      <c r="BE529" s="237"/>
      <c r="BF529" s="237"/>
      <c r="BG529" s="237"/>
      <c r="BH529" s="237"/>
      <c r="BI529" s="237"/>
      <c r="BJ529" s="237"/>
      <c r="BK529" s="237"/>
      <c r="BL529" s="237"/>
      <c r="BM529" s="237"/>
      <c r="BN529" s="237"/>
      <c r="BO529" s="237"/>
      <c r="BP529" s="237"/>
      <c r="BQ529" s="237"/>
    </row>
    <row r="530" s="242" customFormat="true" ht="25.15" customHeight="true" x14ac:dyDescent="0.2">
      <c r="C530" s="3047" t="s">
        <v>239</v>
      </c>
      <c r="D530" s="3046"/>
      <c r="E530" s="872">
        <v>5.1370815602504553E-3</v>
      </c>
      <c r="F530" s="868"/>
      <c r="G530" s="868"/>
      <c r="H530" s="3046" t="s">
        <v>223</v>
      </c>
      <c r="I530" s="3046"/>
      <c r="J530" s="873">
        <v>-7.5413851151493079E-3</v>
      </c>
      <c r="K530" s="868"/>
      <c r="L530" s="868"/>
      <c r="M530" s="3046" t="s">
        <v>220</v>
      </c>
      <c r="N530" s="3046"/>
      <c r="O530" s="874">
        <v>-3.759780672013413E-2</v>
      </c>
      <c r="P530" s="868"/>
      <c r="Q530" s="868"/>
      <c r="R530" s="235"/>
      <c r="S530" s="235"/>
      <c r="T530" s="235"/>
      <c r="U530" s="235"/>
      <c r="V530" s="235"/>
      <c r="W530" s="235"/>
      <c r="X530" s="235"/>
      <c r="Y530" s="235"/>
      <c r="Z530" s="235"/>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BA530" s="237"/>
      <c r="BB530" s="424"/>
      <c r="BC530" s="237"/>
      <c r="BD530" s="237"/>
      <c r="BE530" s="237"/>
      <c r="BF530" s="237"/>
      <c r="BG530" s="237"/>
      <c r="BH530" s="237"/>
      <c r="BI530" s="237"/>
      <c r="BJ530" s="237"/>
      <c r="BK530" s="237"/>
      <c r="BL530" s="237"/>
      <c r="BM530" s="237"/>
      <c r="BN530" s="237"/>
      <c r="BO530" s="237"/>
      <c r="BP530" s="237"/>
      <c r="BQ530" s="237"/>
    </row>
    <row r="531" s="242" customFormat="true" ht="25.15" customHeight="true" x14ac:dyDescent="0.2">
      <c r="C531" s="3047" t="s">
        <v>237</v>
      </c>
      <c r="D531" s="3046"/>
      <c r="E531" s="872">
        <v>9.7644649396634465E-3</v>
      </c>
      <c r="F531" s="868"/>
      <c r="G531" s="868"/>
      <c r="H531" s="3046" t="s">
        <v>222</v>
      </c>
      <c r="I531" s="3046"/>
      <c r="J531" s="873">
        <v>2.3349839955046654E-2</v>
      </c>
      <c r="K531" s="868"/>
      <c r="L531" s="868"/>
      <c r="M531" s="3046" t="s">
        <v>192</v>
      </c>
      <c r="N531" s="3046"/>
      <c r="O531" s="874">
        <v>2.3354468697947228E-2</v>
      </c>
      <c r="P531" s="868"/>
      <c r="Q531" s="868"/>
      <c r="R531" s="235"/>
      <c r="S531" s="235"/>
      <c r="T531" s="235"/>
      <c r="U531" s="235"/>
      <c r="V531" s="235"/>
      <c r="W531" s="235"/>
      <c r="X531" s="235"/>
      <c r="Y531" s="235"/>
      <c r="Z531" s="235"/>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BA531" s="237"/>
      <c r="BB531" s="424"/>
      <c r="BC531" s="237"/>
      <c r="BD531" s="237"/>
      <c r="BE531" s="237"/>
      <c r="BF531" s="237"/>
      <c r="BG531" s="237"/>
      <c r="BH531" s="237"/>
      <c r="BI531" s="237"/>
      <c r="BJ531" s="237"/>
      <c r="BK531" s="237"/>
      <c r="BL531" s="237"/>
      <c r="BM531" s="237"/>
      <c r="BN531" s="237"/>
      <c r="BO531" s="237"/>
      <c r="BP531" s="237"/>
      <c r="BQ531" s="237"/>
    </row>
    <row r="532" s="242" customFormat="true" ht="25.15" customHeight="true" x14ac:dyDescent="0.2">
      <c r="C532" s="3047" t="s">
        <v>209</v>
      </c>
      <c r="D532" s="3046"/>
      <c r="E532" s="872">
        <v>3.0071239241200613E-3</v>
      </c>
      <c r="F532" s="868"/>
      <c r="G532" s="868"/>
      <c r="H532" s="3046" t="s">
        <v>219</v>
      </c>
      <c r="I532" s="3046"/>
      <c r="J532" s="873">
        <v>4.3324667837638713E-2</v>
      </c>
      <c r="K532" s="868"/>
      <c r="L532" s="868"/>
      <c r="M532" s="3046" t="s">
        <v>225</v>
      </c>
      <c r="N532" s="3046"/>
      <c r="O532" s="874">
        <v>-4.0361756048986428E-3</v>
      </c>
      <c r="P532" s="868"/>
      <c r="Q532" s="868"/>
      <c r="R532" s="235"/>
      <c r="S532" s="235"/>
      <c r="T532" s="235"/>
      <c r="U532" s="235"/>
      <c r="V532" s="235"/>
      <c r="W532" s="235"/>
      <c r="X532" s="235"/>
      <c r="Y532" s="235"/>
      <c r="Z532" s="235"/>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BA532" s="237"/>
      <c r="BB532" s="424"/>
      <c r="BC532" s="237"/>
      <c r="BD532" s="237"/>
      <c r="BE532" s="237"/>
      <c r="BF532" s="237"/>
      <c r="BG532" s="237"/>
      <c r="BH532" s="237"/>
      <c r="BI532" s="237"/>
      <c r="BJ532" s="237"/>
      <c r="BK532" s="237"/>
      <c r="BL532" s="237"/>
      <c r="BM532" s="237"/>
      <c r="BN532" s="237"/>
      <c r="BO532" s="237"/>
      <c r="BP532" s="237"/>
      <c r="BQ532" s="237"/>
    </row>
    <row r="533" s="242" customFormat="true" ht="25.15" customHeight="true" x14ac:dyDescent="0.2">
      <c r="C533" s="3047" t="s">
        <v>210</v>
      </c>
      <c r="D533" s="3046"/>
      <c r="E533" s="872">
        <v>1.2943722258105753E-2</v>
      </c>
      <c r="F533" s="868"/>
      <c r="G533" s="868"/>
      <c r="H533" s="3046" t="s">
        <v>200</v>
      </c>
      <c r="I533" s="3046"/>
      <c r="J533" s="873">
        <v>0.12597951060667884</v>
      </c>
      <c r="K533" s="868"/>
      <c r="L533" s="868"/>
      <c r="M533" s="3046" t="s">
        <v>199</v>
      </c>
      <c r="N533" s="3046"/>
      <c r="O533" s="874">
        <v>4.4380730810300854E-2</v>
      </c>
      <c r="P533" s="868"/>
      <c r="Q533" s="868"/>
      <c r="R533" s="235"/>
      <c r="S533" s="235"/>
      <c r="T533" s="235"/>
      <c r="U533" s="235"/>
      <c r="V533" s="235"/>
      <c r="W533" s="235"/>
      <c r="X533" s="235"/>
      <c r="Y533" s="235"/>
      <c r="Z533" s="235"/>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BA533" s="237"/>
      <c r="BB533" s="424"/>
      <c r="BC533" s="237"/>
      <c r="BD533" s="237"/>
      <c r="BE533" s="237"/>
      <c r="BF533" s="237"/>
      <c r="BG533" s="237"/>
      <c r="BH533" s="237"/>
      <c r="BI533" s="237"/>
      <c r="BJ533" s="237"/>
      <c r="BK533" s="237"/>
      <c r="BL533" s="237"/>
      <c r="BM533" s="237"/>
      <c r="BN533" s="237"/>
      <c r="BO533" s="237"/>
      <c r="BP533" s="237"/>
      <c r="BQ533" s="237"/>
    </row>
    <row r="534" s="242" customFormat="true" ht="25.15" customHeight="true" x14ac:dyDescent="0.2">
      <c r="C534" s="3047" t="s">
        <v>231</v>
      </c>
      <c r="D534" s="3046"/>
      <c r="E534" s="872">
        <v>-2.364175767714002E-2</v>
      </c>
      <c r="F534" s="868"/>
      <c r="G534" s="868"/>
      <c r="H534" s="3046" t="s">
        <v>239</v>
      </c>
      <c r="I534" s="3046"/>
      <c r="J534" s="873">
        <v>9.9182293928677771E-3</v>
      </c>
      <c r="K534" s="868"/>
      <c r="L534" s="868"/>
      <c r="M534" s="3046" t="s">
        <v>207</v>
      </c>
      <c r="N534" s="3046"/>
      <c r="O534" s="874">
        <v>0.1237955664030034</v>
      </c>
      <c r="P534" s="868"/>
      <c r="Q534" s="868"/>
      <c r="R534" s="235"/>
      <c r="S534" s="235"/>
      <c r="T534" s="235"/>
      <c r="U534" s="235"/>
      <c r="V534" s="235"/>
      <c r="W534" s="235"/>
      <c r="X534" s="235"/>
      <c r="Y534" s="235"/>
      <c r="Z534" s="235"/>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BA534" s="237"/>
      <c r="BB534" s="424"/>
      <c r="BC534" s="237"/>
      <c r="BD534" s="237"/>
      <c r="BE534" s="237"/>
      <c r="BF534" s="237"/>
      <c r="BG534" s="237"/>
      <c r="BH534" s="237"/>
      <c r="BI534" s="237"/>
      <c r="BJ534" s="237"/>
      <c r="BK534" s="237"/>
      <c r="BL534" s="237"/>
      <c r="BM534" s="237"/>
      <c r="BN534" s="237"/>
      <c r="BO534" s="237"/>
      <c r="BP534" s="237"/>
      <c r="BQ534" s="237"/>
    </row>
    <row r="535" s="242" customFormat="true" ht="25.15" customHeight="true" x14ac:dyDescent="0.2">
      <c r="C535" s="3047" t="s">
        <v>229</v>
      </c>
      <c r="D535" s="3046"/>
      <c r="E535" s="872">
        <v>-1.3068201069389919E-2</v>
      </c>
      <c r="F535" s="868"/>
      <c r="G535" s="868"/>
      <c r="H535" s="3046" t="s">
        <v>237</v>
      </c>
      <c r="I535" s="3046"/>
      <c r="J535" s="873">
        <v>2.0444111505362367E-2</v>
      </c>
      <c r="K535" s="868"/>
      <c r="L535" s="868"/>
      <c r="M535" s="3046" t="s">
        <v>233</v>
      </c>
      <c r="N535" s="3046"/>
      <c r="O535" s="874">
        <v>-2.4170575249586351E-2</v>
      </c>
      <c r="P535" s="868"/>
      <c r="Q535" s="868"/>
      <c r="R535" s="235"/>
      <c r="S535" s="235"/>
      <c r="T535" s="235"/>
      <c r="U535" s="235"/>
      <c r="V535" s="235"/>
      <c r="W535" s="235"/>
      <c r="X535" s="235"/>
      <c r="Y535" s="235"/>
      <c r="Z535" s="235"/>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BA535" s="237"/>
      <c r="BB535" s="424"/>
      <c r="BC535" s="237"/>
      <c r="BD535" s="237"/>
      <c r="BE535" s="237"/>
      <c r="BF535" s="237"/>
      <c r="BG535" s="237"/>
      <c r="BH535" s="237"/>
      <c r="BI535" s="237"/>
      <c r="BJ535" s="237"/>
      <c r="BK535" s="237"/>
      <c r="BL535" s="237"/>
      <c r="BM535" s="237"/>
      <c r="BN535" s="237"/>
      <c r="BO535" s="237"/>
      <c r="BP535" s="237"/>
      <c r="BQ535" s="237"/>
    </row>
    <row r="536" s="242" customFormat="true" ht="25.15" customHeight="true" x14ac:dyDescent="0.2">
      <c r="C536" s="3047" t="s">
        <v>208</v>
      </c>
      <c r="D536" s="3046"/>
      <c r="E536" s="872">
        <v>-2.7550917984894246E-3</v>
      </c>
      <c r="F536" s="868"/>
      <c r="G536" s="868"/>
      <c r="H536" s="3046" t="s">
        <v>209</v>
      </c>
      <c r="I536" s="3046"/>
      <c r="J536" s="873">
        <v>8.0829112988474075E-2</v>
      </c>
      <c r="K536" s="868"/>
      <c r="L536" s="868"/>
      <c r="M536" s="3046" t="s">
        <v>196</v>
      </c>
      <c r="N536" s="3046"/>
      <c r="O536" s="874">
        <v>-6.3501363059302041E-3</v>
      </c>
      <c r="P536" s="868"/>
      <c r="Q536" s="868"/>
      <c r="R536" s="235"/>
      <c r="S536" s="235"/>
      <c r="T536" s="235"/>
      <c r="U536" s="235"/>
      <c r="V536" s="235"/>
      <c r="W536" s="235"/>
      <c r="X536" s="235"/>
      <c r="Y536" s="235"/>
      <c r="Z536" s="235"/>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BA536" s="237"/>
      <c r="BB536" s="424"/>
      <c r="BC536" s="237"/>
      <c r="BD536" s="237"/>
      <c r="BE536" s="237"/>
      <c r="BF536" s="237"/>
      <c r="BG536" s="237"/>
      <c r="BH536" s="237"/>
      <c r="BI536" s="237"/>
      <c r="BJ536" s="237"/>
      <c r="BK536" s="237"/>
      <c r="BL536" s="237"/>
      <c r="BM536" s="237"/>
      <c r="BN536" s="237"/>
      <c r="BO536" s="237"/>
      <c r="BP536" s="237"/>
      <c r="BQ536" s="237"/>
    </row>
    <row r="537" s="242" customFormat="true" ht="25.15" customHeight="true" x14ac:dyDescent="0.2">
      <c r="C537" s="3047" t="s">
        <v>195</v>
      </c>
      <c r="D537" s="3046"/>
      <c r="E537" s="872">
        <v>8.6586785125761984E-2</v>
      </c>
      <c r="F537" s="868"/>
      <c r="G537" s="868"/>
      <c r="H537" s="3046" t="s">
        <v>210</v>
      </c>
      <c r="I537" s="3046"/>
      <c r="J537" s="873">
        <v>2.9833513256615846E-2</v>
      </c>
      <c r="K537" s="868"/>
      <c r="L537" s="868"/>
      <c r="M537" s="3046" t="s">
        <v>211</v>
      </c>
      <c r="N537" s="3046"/>
      <c r="O537" s="874">
        <v>8.5782693596791228E-3</v>
      </c>
      <c r="P537" s="868"/>
      <c r="Q537" s="868"/>
      <c r="R537" s="235"/>
      <c r="S537" s="235"/>
      <c r="T537" s="235"/>
      <c r="U537" s="235"/>
      <c r="V537" s="235"/>
      <c r="W537" s="235"/>
      <c r="X537" s="235"/>
      <c r="Y537" s="235"/>
      <c r="Z537" s="235"/>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BA537" s="237"/>
      <c r="BB537" s="424"/>
      <c r="BC537" s="237"/>
      <c r="BD537" s="237"/>
      <c r="BE537" s="237"/>
      <c r="BF537" s="237"/>
      <c r="BG537" s="237"/>
      <c r="BH537" s="237"/>
      <c r="BI537" s="237"/>
      <c r="BJ537" s="237"/>
      <c r="BK537" s="237"/>
      <c r="BL537" s="237"/>
      <c r="BM537" s="237"/>
      <c r="BN537" s="237"/>
      <c r="BO537" s="237"/>
      <c r="BP537" s="237"/>
      <c r="BQ537" s="237"/>
    </row>
    <row r="538" s="242" customFormat="true" ht="25.15" customHeight="true" x14ac:dyDescent="0.2">
      <c r="C538" s="3047" t="s">
        <v>202</v>
      </c>
      <c r="D538" s="3046"/>
      <c r="E538" s="872">
        <v>4.8985337442545634E-3</v>
      </c>
      <c r="F538" s="868"/>
      <c r="G538" s="868"/>
      <c r="H538" s="3046" t="s">
        <v>231</v>
      </c>
      <c r="I538" s="3046"/>
      <c r="J538" s="873">
        <v>-2.5455362208571364E-2</v>
      </c>
      <c r="K538" s="868"/>
      <c r="L538" s="868"/>
      <c r="M538" s="3046" t="s">
        <v>198</v>
      </c>
      <c r="N538" s="3046"/>
      <c r="O538" s="874">
        <v>2.2420936770461412E-2</v>
      </c>
      <c r="P538" s="868"/>
      <c r="Q538" s="868"/>
      <c r="R538" s="235"/>
      <c r="S538" s="235"/>
      <c r="T538" s="235"/>
      <c r="U538" s="235"/>
      <c r="V538" s="235"/>
      <c r="W538" s="235"/>
      <c r="X538" s="235"/>
      <c r="Y538" s="235"/>
      <c r="Z538" s="235"/>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BA538" s="237"/>
      <c r="BB538" s="424"/>
      <c r="BC538" s="237"/>
      <c r="BD538" s="237"/>
      <c r="BE538" s="237"/>
      <c r="BF538" s="237"/>
      <c r="BG538" s="237"/>
      <c r="BH538" s="237"/>
      <c r="BI538" s="237"/>
      <c r="BJ538" s="237"/>
      <c r="BK538" s="237"/>
      <c r="BL538" s="237"/>
      <c r="BM538" s="237"/>
      <c r="BN538" s="237"/>
      <c r="BO538" s="237"/>
      <c r="BP538" s="237"/>
      <c r="BQ538" s="237"/>
    </row>
    <row r="539" s="242" customFormat="true" ht="25.15" customHeight="true" x14ac:dyDescent="0.2">
      <c r="C539" s="3047" t="s">
        <v>203</v>
      </c>
      <c r="D539" s="3046"/>
      <c r="E539" s="872">
        <v>3.6674207879622042E-2</v>
      </c>
      <c r="F539" s="868"/>
      <c r="G539" s="868"/>
      <c r="H539" s="3046" t="s">
        <v>229</v>
      </c>
      <c r="I539" s="3046"/>
      <c r="J539" s="873">
        <v>-2.9558809126343542E-2</v>
      </c>
      <c r="K539" s="868"/>
      <c r="L539" s="868"/>
      <c r="M539" s="3046" t="s">
        <v>193</v>
      </c>
      <c r="N539" s="3046"/>
      <c r="O539" s="874">
        <v>2.5807251200336005E-2</v>
      </c>
      <c r="P539" s="868"/>
      <c r="Q539" s="868"/>
      <c r="R539" s="235"/>
      <c r="S539" s="235"/>
      <c r="T539" s="235"/>
      <c r="U539" s="235"/>
      <c r="V539" s="235"/>
      <c r="W539" s="235"/>
      <c r="X539" s="235"/>
      <c r="Y539" s="235"/>
      <c r="Z539" s="235"/>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BA539" s="237"/>
      <c r="BB539" s="424"/>
      <c r="BC539" s="237"/>
      <c r="BD539" s="237"/>
      <c r="BE539" s="237"/>
      <c r="BF539" s="237"/>
      <c r="BG539" s="237"/>
      <c r="BH539" s="237"/>
      <c r="BI539" s="237"/>
      <c r="BJ539" s="237"/>
      <c r="BK539" s="237"/>
      <c r="BL539" s="237"/>
      <c r="BM539" s="237"/>
      <c r="BN539" s="237"/>
      <c r="BO539" s="237"/>
      <c r="BP539" s="237"/>
      <c r="BQ539" s="237"/>
    </row>
    <row r="540" s="242" customFormat="true" ht="25.15" customHeight="true" x14ac:dyDescent="0.2">
      <c r="C540" s="3047" t="s">
        <v>230</v>
      </c>
      <c r="D540" s="3046"/>
      <c r="E540" s="872">
        <v>-2.5949220621527911E-2</v>
      </c>
      <c r="F540" s="868"/>
      <c r="G540" s="868"/>
      <c r="H540" s="3046" t="s">
        <v>208</v>
      </c>
      <c r="I540" s="3046"/>
      <c r="J540" s="873">
        <v>-3.3950219620377732E-2</v>
      </c>
      <c r="K540" s="868"/>
      <c r="L540" s="868"/>
      <c r="M540" s="3046" t="s">
        <v>213</v>
      </c>
      <c r="N540" s="3046"/>
      <c r="O540" s="874">
        <v>-3.0152643261298638E-4</v>
      </c>
      <c r="P540" s="868"/>
      <c r="Q540" s="868"/>
      <c r="R540" s="235"/>
      <c r="S540" s="235"/>
      <c r="T540" s="235"/>
      <c r="U540" s="235"/>
      <c r="V540" s="235"/>
      <c r="W540" s="235"/>
      <c r="X540" s="235"/>
      <c r="Y540" s="235"/>
      <c r="Z540" s="235"/>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BA540" s="237"/>
      <c r="BB540" s="424"/>
      <c r="BC540" s="237"/>
      <c r="BD540" s="237"/>
      <c r="BE540" s="237"/>
      <c r="BF540" s="237"/>
      <c r="BG540" s="237"/>
      <c r="BH540" s="237"/>
      <c r="BI540" s="237"/>
      <c r="BJ540" s="237"/>
      <c r="BK540" s="237"/>
      <c r="BL540" s="237"/>
      <c r="BM540" s="237"/>
      <c r="BN540" s="237"/>
      <c r="BO540" s="237"/>
      <c r="BP540" s="237"/>
      <c r="BQ540" s="237"/>
    </row>
    <row r="541" s="242" customFormat="true" ht="25.15" customHeight="true" x14ac:dyDescent="0.2">
      <c r="C541" s="3047" t="s">
        <v>228</v>
      </c>
      <c r="D541" s="3046"/>
      <c r="E541" s="872">
        <v>-3.2776195333684768E-2</v>
      </c>
      <c r="F541" s="868"/>
      <c r="G541" s="868"/>
      <c r="H541" s="3046" t="s">
        <v>195</v>
      </c>
      <c r="I541" s="3046"/>
      <c r="J541" s="873">
        <v>2.4306471391803721E-2</v>
      </c>
      <c r="K541" s="868"/>
      <c r="L541" s="868"/>
      <c r="M541" s="3046" t="s">
        <v>206</v>
      </c>
      <c r="N541" s="3046"/>
      <c r="O541" s="874">
        <v>0.12652526071341738</v>
      </c>
      <c r="P541" s="868"/>
      <c r="Q541" s="868"/>
      <c r="R541" s="235"/>
      <c r="S541" s="235"/>
      <c r="T541" s="235"/>
      <c r="U541" s="235"/>
      <c r="V541" s="235"/>
      <c r="W541" s="235"/>
      <c r="X541" s="235"/>
      <c r="Y541" s="235"/>
      <c r="Z541" s="235"/>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BA541" s="237"/>
      <c r="BB541" s="424"/>
      <c r="BC541" s="237"/>
      <c r="BD541" s="237"/>
      <c r="BE541" s="237"/>
      <c r="BF541" s="237"/>
      <c r="BG541" s="237"/>
      <c r="BH541" s="237"/>
      <c r="BI541" s="237"/>
      <c r="BJ541" s="237"/>
      <c r="BK541" s="237"/>
      <c r="BL541" s="237"/>
      <c r="BM541" s="237"/>
      <c r="BN541" s="237"/>
      <c r="BO541" s="237"/>
      <c r="BP541" s="237"/>
      <c r="BQ541" s="237"/>
    </row>
    <row r="542" s="242" customFormat="true" ht="25.15" customHeight="true" x14ac:dyDescent="0.2">
      <c r="C542" s="3047" t="s">
        <v>214</v>
      </c>
      <c r="D542" s="3046"/>
      <c r="E542" s="872">
        <v>-4.9365242212329168E-3</v>
      </c>
      <c r="F542" s="868"/>
      <c r="G542" s="868"/>
      <c r="H542" s="3046" t="s">
        <v>202</v>
      </c>
      <c r="I542" s="3046"/>
      <c r="J542" s="873">
        <v>0.13559956596326397</v>
      </c>
      <c r="K542" s="868"/>
      <c r="L542" s="868"/>
      <c r="M542" s="3046" t="s">
        <v>217</v>
      </c>
      <c r="N542" s="3046"/>
      <c r="O542" s="874">
        <v>6.361955750978196E-2</v>
      </c>
      <c r="P542" s="868"/>
      <c r="Q542" s="868"/>
      <c r="R542" s="235"/>
      <c r="S542" s="235"/>
      <c r="T542" s="235"/>
      <c r="U542" s="235"/>
      <c r="V542" s="235"/>
      <c r="W542" s="235"/>
      <c r="X542" s="235"/>
      <c r="Y542" s="235"/>
      <c r="Z542" s="235"/>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BA542" s="237"/>
      <c r="BB542" s="424"/>
      <c r="BC542" s="237"/>
      <c r="BD542" s="237"/>
      <c r="BE542" s="237"/>
      <c r="BF542" s="237"/>
      <c r="BG542" s="237"/>
      <c r="BH542" s="237"/>
      <c r="BI542" s="237"/>
      <c r="BJ542" s="237"/>
      <c r="BK542" s="237"/>
      <c r="BL542" s="237"/>
      <c r="BM542" s="237"/>
      <c r="BN542" s="237"/>
      <c r="BO542" s="237"/>
      <c r="BP542" s="237"/>
      <c r="BQ542" s="237"/>
    </row>
    <row r="543" s="242" customFormat="true" ht="25.15" customHeight="true" x14ac:dyDescent="0.2">
      <c r="C543" s="3047" t="s">
        <v>235</v>
      </c>
      <c r="D543" s="3046"/>
      <c r="E543" s="872">
        <v>6.8498660380730539E-3</v>
      </c>
      <c r="F543" s="868"/>
      <c r="G543" s="868"/>
      <c r="H543" s="3046" t="s">
        <v>203</v>
      </c>
      <c r="I543" s="3046"/>
      <c r="J543" s="873">
        <v>5.0293555591816475E-2</v>
      </c>
      <c r="K543" s="868"/>
      <c r="L543" s="868"/>
      <c r="M543" s="3046" t="s">
        <v>232</v>
      </c>
      <c r="N543" s="3046"/>
      <c r="O543" s="874">
        <v>3.4672174212827651E-2</v>
      </c>
      <c r="P543" s="868"/>
      <c r="Q543" s="868"/>
      <c r="R543" s="235"/>
      <c r="S543" s="235"/>
      <c r="T543" s="235"/>
      <c r="U543" s="235"/>
      <c r="V543" s="235"/>
      <c r="W543" s="235"/>
      <c r="X543" s="235"/>
      <c r="Y543" s="235"/>
      <c r="Z543" s="235"/>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BA543" s="237"/>
      <c r="BB543" s="424"/>
      <c r="BC543" s="237"/>
      <c r="BD543" s="237"/>
      <c r="BE543" s="237"/>
      <c r="BF543" s="237"/>
      <c r="BG543" s="237"/>
      <c r="BH543" s="237"/>
      <c r="BI543" s="237"/>
      <c r="BJ543" s="237"/>
      <c r="BK543" s="237"/>
      <c r="BL543" s="237"/>
      <c r="BM543" s="237"/>
      <c r="BN543" s="237"/>
      <c r="BO543" s="237"/>
      <c r="BP543" s="237"/>
      <c r="BQ543" s="237"/>
    </row>
    <row r="544" s="242" customFormat="true" ht="25.15" customHeight="true" x14ac:dyDescent="0.2">
      <c r="C544" s="3047" t="s">
        <v>226</v>
      </c>
      <c r="D544" s="3046"/>
      <c r="E544" s="872">
        <v>-1.6588767304966988E-3</v>
      </c>
      <c r="F544" s="868"/>
      <c r="G544" s="868"/>
      <c r="H544" s="3046" t="s">
        <v>230</v>
      </c>
      <c r="I544" s="3046"/>
      <c r="J544" s="873">
        <v>-2.6572299329475278E-2</v>
      </c>
      <c r="K544" s="868"/>
      <c r="L544" s="868"/>
      <c r="M544" s="3046" t="s">
        <v>234</v>
      </c>
      <c r="N544" s="3046"/>
      <c r="O544" s="874">
        <v>2.2945258040058158E-2</v>
      </c>
      <c r="P544" s="868"/>
      <c r="Q544" s="868"/>
      <c r="R544" s="235"/>
      <c r="S544" s="235"/>
      <c r="T544" s="235"/>
      <c r="U544" s="235"/>
      <c r="V544" s="235"/>
      <c r="W544" s="235"/>
      <c r="X544" s="235"/>
      <c r="Y544" s="235"/>
      <c r="Z544" s="235"/>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BA544" s="237"/>
      <c r="BB544" s="424"/>
      <c r="BC544" s="237"/>
      <c r="BD544" s="237"/>
      <c r="BE544" s="237"/>
      <c r="BF544" s="237"/>
      <c r="BG544" s="237"/>
      <c r="BH544" s="237"/>
      <c r="BI544" s="237"/>
      <c r="BJ544" s="237"/>
      <c r="BK544" s="237"/>
      <c r="BL544" s="237"/>
      <c r="BM544" s="237"/>
      <c r="BN544" s="237"/>
      <c r="BO544" s="237"/>
      <c r="BP544" s="237"/>
      <c r="BQ544" s="237"/>
    </row>
    <row r="545" s="242" customFormat="true" ht="25.15" customHeight="true" x14ac:dyDescent="0.2">
      <c r="C545" s="3047" t="s">
        <v>204</v>
      </c>
      <c r="D545" s="3046"/>
      <c r="E545" s="872">
        <v>5.280600427226026E-2</v>
      </c>
      <c r="F545" s="868"/>
      <c r="G545" s="868"/>
      <c r="H545" s="3046" t="s">
        <v>228</v>
      </c>
      <c r="I545" s="3046"/>
      <c r="J545" s="873">
        <v>-3.3990083318669706E-2</v>
      </c>
      <c r="K545" s="868"/>
      <c r="L545" s="868"/>
      <c r="M545" s="3046" t="s">
        <v>224</v>
      </c>
      <c r="N545" s="3046"/>
      <c r="O545" s="874">
        <v>5.9180396521355691E-2</v>
      </c>
      <c r="P545" s="868"/>
      <c r="Q545" s="868"/>
      <c r="R545" s="235"/>
      <c r="S545" s="235"/>
      <c r="T545" s="235"/>
      <c r="U545" s="235"/>
      <c r="V545" s="235"/>
      <c r="W545" s="235"/>
      <c r="X545" s="235"/>
      <c r="Y545" s="235"/>
      <c r="Z545" s="235"/>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BA545" s="237"/>
      <c r="BB545" s="424"/>
      <c r="BC545" s="237"/>
      <c r="BD545" s="237"/>
      <c r="BE545" s="237"/>
      <c r="BF545" s="237"/>
      <c r="BG545" s="237"/>
      <c r="BH545" s="237"/>
      <c r="BI545" s="237"/>
      <c r="BJ545" s="237"/>
      <c r="BK545" s="237"/>
      <c r="BL545" s="237"/>
      <c r="BM545" s="237"/>
      <c r="BN545" s="237"/>
      <c r="BO545" s="237"/>
      <c r="BP545" s="237"/>
      <c r="BQ545" s="237"/>
    </row>
    <row r="546" s="242" customFormat="true" ht="25.15" customHeight="true" x14ac:dyDescent="0.2">
      <c r="C546" s="3047" t="s">
        <v>209</v>
      </c>
      <c r="D546" s="3046"/>
      <c r="E546" s="872">
        <v>6.0722974107471983E-3</v>
      </c>
      <c r="F546" s="868"/>
      <c r="G546" s="868"/>
      <c r="H546" s="3046" t="s">
        <v>214</v>
      </c>
      <c r="I546" s="3046"/>
      <c r="J546" s="873">
        <v>2.2093206319716021E-3</v>
      </c>
      <c r="K546" s="868"/>
      <c r="L546" s="868"/>
      <c r="M546" s="3046" t="s">
        <v>215</v>
      </c>
      <c r="N546" s="3046"/>
      <c r="O546" s="874">
        <v>-7.9451767157985506E-2</v>
      </c>
      <c r="P546" s="868"/>
      <c r="Q546" s="868"/>
      <c r="R546" s="235"/>
      <c r="S546" s="235"/>
      <c r="T546" s="235"/>
      <c r="U546" s="235"/>
      <c r="V546" s="235"/>
      <c r="W546" s="235"/>
      <c r="X546" s="235"/>
      <c r="Y546" s="235"/>
      <c r="Z546" s="235"/>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BA546" s="237"/>
      <c r="BB546" s="424"/>
      <c r="BC546" s="237"/>
      <c r="BD546" s="237"/>
      <c r="BE546" s="237"/>
      <c r="BF546" s="237"/>
      <c r="BG546" s="237"/>
      <c r="BH546" s="237"/>
      <c r="BI546" s="237"/>
      <c r="BJ546" s="237"/>
      <c r="BK546" s="237"/>
      <c r="BL546" s="237"/>
      <c r="BM546" s="237"/>
      <c r="BN546" s="237"/>
      <c r="BO546" s="237"/>
      <c r="BP546" s="237"/>
      <c r="BQ546" s="237"/>
    </row>
    <row r="547" s="242" customFormat="true" ht="25.15" customHeight="true" x14ac:dyDescent="0.2">
      <c r="C547" s="3047" t="s">
        <v>210</v>
      </c>
      <c r="D547" s="3046"/>
      <c r="E547" s="872">
        <v>8.0414145809771329E-3</v>
      </c>
      <c r="F547" s="868"/>
      <c r="G547" s="868"/>
      <c r="H547" s="3046" t="s">
        <v>235</v>
      </c>
      <c r="I547" s="3046"/>
      <c r="J547" s="873">
        <v>2.7745828788092595E-2</v>
      </c>
      <c r="K547" s="868"/>
      <c r="L547" s="868"/>
      <c r="M547" s="3046" t="s">
        <v>238</v>
      </c>
      <c r="N547" s="3046"/>
      <c r="O547" s="875">
        <v>-1.2648281395214568E-2</v>
      </c>
      <c r="P547" s="868"/>
      <c r="Q547" s="868"/>
      <c r="R547" s="235"/>
      <c r="S547" s="235"/>
      <c r="T547" s="235"/>
      <c r="U547" s="235"/>
      <c r="V547" s="235"/>
      <c r="W547" s="235"/>
      <c r="X547" s="235"/>
      <c r="Y547" s="235"/>
      <c r="Z547" s="235"/>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BA547" s="237"/>
      <c r="BB547" s="424"/>
      <c r="BC547" s="237"/>
      <c r="BD547" s="237"/>
      <c r="BE547" s="237"/>
      <c r="BF547" s="237"/>
      <c r="BG547" s="237"/>
      <c r="BH547" s="237"/>
      <c r="BI547" s="237"/>
      <c r="BJ547" s="237"/>
      <c r="BK547" s="237"/>
      <c r="BL547" s="237"/>
      <c r="BM547" s="237"/>
      <c r="BN547" s="237"/>
      <c r="BO547" s="237"/>
      <c r="BP547" s="237"/>
      <c r="BQ547" s="237"/>
    </row>
    <row r="548" s="242" customFormat="true" ht="25.15" customHeight="true" x14ac:dyDescent="0.2">
      <c r="C548" s="3047" t="s">
        <v>231</v>
      </c>
      <c r="D548" s="3046"/>
      <c r="E548" s="872">
        <v>9.7916629223985889E-6</v>
      </c>
      <c r="F548" s="868"/>
      <c r="G548" s="868"/>
      <c r="H548" s="3046" t="s">
        <v>226</v>
      </c>
      <c r="I548" s="3046"/>
      <c r="J548" s="873">
        <v>1.5985496585290658E-2</v>
      </c>
      <c r="K548" s="868"/>
      <c r="L548" s="868"/>
      <c r="M548" s="3046"/>
      <c r="N548" s="3046"/>
      <c r="O548" s="868"/>
      <c r="P548" s="868"/>
      <c r="Q548" s="868"/>
      <c r="R548" s="235"/>
      <c r="S548" s="235"/>
      <c r="T548" s="235"/>
      <c r="U548" s="235"/>
      <c r="V548" s="235"/>
      <c r="W548" s="235"/>
      <c r="X548" s="235"/>
      <c r="Y548" s="235"/>
      <c r="Z548" s="235"/>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BA548" s="237"/>
      <c r="BB548" s="424"/>
      <c r="BC548" s="237"/>
      <c r="BD548" s="237"/>
      <c r="BE548" s="237"/>
      <c r="BF548" s="237"/>
      <c r="BG548" s="237"/>
      <c r="BH548" s="237"/>
      <c r="BI548" s="237"/>
      <c r="BJ548" s="237"/>
      <c r="BK548" s="237"/>
      <c r="BL548" s="237"/>
      <c r="BM548" s="237"/>
      <c r="BN548" s="237"/>
      <c r="BO548" s="237"/>
      <c r="BP548" s="237"/>
      <c r="BQ548" s="237"/>
    </row>
    <row r="549" s="242" customFormat="true" ht="25.15" customHeight="true" x14ac:dyDescent="0.2">
      <c r="C549" s="3047" t="s">
        <v>220</v>
      </c>
      <c r="D549" s="3046"/>
      <c r="E549" s="872">
        <v>3.9098742025743434E-2</v>
      </c>
      <c r="F549" s="868"/>
      <c r="G549" s="868"/>
      <c r="H549" s="3046" t="s">
        <v>204</v>
      </c>
      <c r="I549" s="3046"/>
      <c r="J549" s="873">
        <v>5.5092023407518051E-2</v>
      </c>
      <c r="K549" s="868"/>
      <c r="L549" s="868"/>
      <c r="M549" s="3046"/>
      <c r="N549" s="3046"/>
      <c r="O549" s="868"/>
      <c r="P549" s="868"/>
      <c r="Q549" s="868"/>
      <c r="R549" s="235"/>
      <c r="S549" s="235"/>
      <c r="T549" s="235"/>
      <c r="U549" s="235"/>
      <c r="V549" s="235"/>
      <c r="W549" s="235"/>
      <c r="X549" s="235"/>
      <c r="Y549" s="235"/>
      <c r="Z549" s="235"/>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BA549" s="237"/>
      <c r="BB549" s="424"/>
      <c r="BC549" s="237"/>
      <c r="BD549" s="237"/>
      <c r="BE549" s="237"/>
      <c r="BF549" s="237"/>
      <c r="BG549" s="237"/>
      <c r="BH549" s="237"/>
      <c r="BI549" s="237"/>
      <c r="BJ549" s="237"/>
      <c r="BK549" s="237"/>
      <c r="BL549" s="237"/>
      <c r="BM549" s="237"/>
      <c r="BN549" s="237"/>
      <c r="BO549" s="237"/>
      <c r="BP549" s="237"/>
      <c r="BQ549" s="237"/>
    </row>
    <row r="550" s="242" customFormat="true" ht="25.15" customHeight="true" x14ac:dyDescent="0.2">
      <c r="C550" s="3047" t="s">
        <v>192</v>
      </c>
      <c r="D550" s="3046"/>
      <c r="E550" s="872">
        <v>0.17777983982061601</v>
      </c>
      <c r="F550" s="868"/>
      <c r="G550" s="868"/>
      <c r="H550" s="3046" t="s">
        <v>209</v>
      </c>
      <c r="I550" s="3046"/>
      <c r="J550" s="873">
        <v>3.8364798353667018E-2</v>
      </c>
      <c r="K550" s="868"/>
      <c r="L550" s="868"/>
      <c r="M550" s="3046" t="s">
        <v>247</v>
      </c>
      <c r="N550" s="3046"/>
      <c r="O550" s="3046"/>
      <c r="P550" s="868"/>
      <c r="Q550" s="868"/>
      <c r="R550" s="235"/>
      <c r="S550" s="235"/>
      <c r="T550" s="235"/>
      <c r="U550" s="235"/>
      <c r="V550" s="235"/>
      <c r="W550" s="235"/>
      <c r="X550" s="235"/>
      <c r="Y550" s="235"/>
      <c r="Z550" s="235"/>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BA550" s="237"/>
      <c r="BB550" s="424"/>
      <c r="BC550" s="237"/>
      <c r="BD550" s="237"/>
      <c r="BE550" s="237"/>
      <c r="BF550" s="237"/>
      <c r="BG550" s="237"/>
      <c r="BH550" s="237"/>
      <c r="BI550" s="237"/>
      <c r="BJ550" s="237"/>
      <c r="BK550" s="237"/>
      <c r="BL550" s="237"/>
      <c r="BM550" s="237"/>
      <c r="BN550" s="237"/>
      <c r="BO550" s="237"/>
      <c r="BP550" s="237"/>
      <c r="BQ550" s="237"/>
    </row>
    <row r="551" s="242" customFormat="true" ht="25.15" customHeight="true" x14ac:dyDescent="0.2">
      <c r="C551" s="3047" t="s">
        <v>225</v>
      </c>
      <c r="D551" s="3046"/>
      <c r="E551" s="872">
        <v>-6.3281130485130328E-3</v>
      </c>
      <c r="F551" s="868"/>
      <c r="G551" s="868"/>
      <c r="H551" s="3046" t="s">
        <v>210</v>
      </c>
      <c r="I551" s="3046"/>
      <c r="J551" s="873">
        <v>2.9691752237694679E-3</v>
      </c>
      <c r="K551" s="868"/>
      <c r="L551" s="868"/>
      <c r="M551" s="3046" t="s">
        <v>190</v>
      </c>
      <c r="N551" s="3046"/>
      <c r="O551" s="890" t="s">
        <v>191</v>
      </c>
      <c r="P551" s="868"/>
      <c r="Q551" s="868"/>
      <c r="R551" s="235"/>
      <c r="S551" s="235"/>
      <c r="T551" s="235"/>
      <c r="U551" s="235"/>
      <c r="V551" s="235"/>
      <c r="W551" s="235"/>
      <c r="X551" s="235"/>
      <c r="Y551" s="235"/>
      <c r="Z551" s="235"/>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BA551" s="237"/>
      <c r="BB551" s="424"/>
      <c r="BC551" s="237"/>
      <c r="BD551" s="237"/>
      <c r="BE551" s="237"/>
      <c r="BF551" s="237"/>
      <c r="BG551" s="237"/>
      <c r="BH551" s="237"/>
      <c r="BI551" s="237"/>
      <c r="BJ551" s="237"/>
      <c r="BK551" s="237"/>
      <c r="BL551" s="237"/>
      <c r="BM551" s="237"/>
      <c r="BN551" s="237"/>
      <c r="BO551" s="237"/>
      <c r="BP551" s="237"/>
      <c r="BQ551" s="237"/>
    </row>
    <row r="552" s="242" customFormat="true" ht="25.15" customHeight="true" x14ac:dyDescent="0.2">
      <c r="C552" s="3047" t="s">
        <v>199</v>
      </c>
      <c r="D552" s="3046"/>
      <c r="E552" s="872">
        <v>0.13693694991665215</v>
      </c>
      <c r="F552" s="868"/>
      <c r="G552" s="868"/>
      <c r="H552" s="3046" t="s">
        <v>231</v>
      </c>
      <c r="I552" s="3046"/>
      <c r="J552" s="873">
        <v>6.0468552722698996E-3</v>
      </c>
      <c r="K552" s="868"/>
      <c r="L552" s="868"/>
      <c r="M552" s="3046" t="s">
        <v>191</v>
      </c>
      <c r="N552" s="3046"/>
      <c r="O552" s="891">
        <v>0.99999999999999967</v>
      </c>
      <c r="P552" s="868"/>
      <c r="Q552" s="868"/>
      <c r="R552" s="235"/>
      <c r="S552" s="235"/>
      <c r="T552" s="235"/>
      <c r="U552" s="235"/>
      <c r="V552" s="235"/>
      <c r="W552" s="235"/>
      <c r="X552" s="235"/>
      <c r="Y552" s="235"/>
      <c r="Z552" s="235"/>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BA552" s="237"/>
      <c r="BB552" s="424"/>
      <c r="BC552" s="237"/>
      <c r="BD552" s="237"/>
      <c r="BE552" s="237"/>
      <c r="BF552" s="237"/>
      <c r="BG552" s="237"/>
      <c r="BH552" s="237"/>
      <c r="BI552" s="237"/>
      <c r="BJ552" s="237"/>
      <c r="BK552" s="237"/>
      <c r="BL552" s="237"/>
      <c r="BM552" s="237"/>
      <c r="BN552" s="237"/>
      <c r="BO552" s="237"/>
      <c r="BP552" s="237"/>
      <c r="BQ552" s="237"/>
    </row>
    <row r="553" s="242" customFormat="true" ht="25.15" customHeight="true" x14ac:dyDescent="0.2">
      <c r="C553" s="3047" t="s">
        <v>207</v>
      </c>
      <c r="D553" s="3046"/>
      <c r="E553" s="872">
        <v>4.1777873041269641E-2</v>
      </c>
      <c r="F553" s="868"/>
      <c r="G553" s="868"/>
      <c r="H553" s="3046" t="s">
        <v>220</v>
      </c>
      <c r="I553" s="3046"/>
      <c r="J553" s="873">
        <v>5.5327919163940614E-2</v>
      </c>
      <c r="K553" s="868"/>
      <c r="L553" s="868"/>
      <c r="M553" s="3046"/>
      <c r="N553" s="3046"/>
      <c r="O553" s="868"/>
      <c r="P553" s="868"/>
      <c r="Q553" s="868"/>
      <c r="R553" s="235"/>
      <c r="S553" s="235"/>
      <c r="T553" s="235"/>
      <c r="U553" s="235"/>
      <c r="V553" s="235"/>
      <c r="W553" s="235"/>
      <c r="X553" s="235"/>
      <c r="Y553" s="235"/>
      <c r="Z553" s="235"/>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BA553" s="237"/>
      <c r="BB553" s="424"/>
      <c r="BC553" s="237"/>
      <c r="BD553" s="237"/>
      <c r="BE553" s="237"/>
      <c r="BF553" s="237"/>
      <c r="BG553" s="237"/>
      <c r="BH553" s="237"/>
      <c r="BI553" s="237"/>
      <c r="BJ553" s="237"/>
      <c r="BK553" s="237"/>
      <c r="BL553" s="237"/>
      <c r="BM553" s="237"/>
      <c r="BN553" s="237"/>
      <c r="BO553" s="237"/>
      <c r="BP553" s="237"/>
      <c r="BQ553" s="237"/>
    </row>
    <row r="554" s="242" customFormat="true" ht="25.15" customHeight="true" x14ac:dyDescent="0.2">
      <c r="C554" s="3047" t="s">
        <v>233</v>
      </c>
      <c r="D554" s="3046"/>
      <c r="E554" s="872">
        <v>1.6281058822772913E-2</v>
      </c>
      <c r="F554" s="868"/>
      <c r="G554" s="868"/>
      <c r="H554" s="3046" t="s">
        <v>192</v>
      </c>
      <c r="I554" s="3046"/>
      <c r="J554" s="873">
        <v>0.17150851161666678</v>
      </c>
      <c r="K554" s="868"/>
      <c r="L554" s="868"/>
      <c r="M554" s="3046"/>
      <c r="N554" s="3046"/>
      <c r="O554" s="868"/>
      <c r="P554" s="868"/>
      <c r="Q554" s="868"/>
      <c r="R554" s="235"/>
      <c r="S554" s="235"/>
      <c r="T554" s="235"/>
      <c r="U554" s="235"/>
      <c r="V554" s="235"/>
      <c r="W554" s="235"/>
      <c r="X554" s="235"/>
      <c r="Y554" s="235"/>
      <c r="Z554" s="235"/>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BA554" s="237"/>
      <c r="BB554" s="424"/>
      <c r="BC554" s="237"/>
      <c r="BD554" s="237"/>
      <c r="BE554" s="237"/>
      <c r="BF554" s="237"/>
      <c r="BG554" s="237"/>
      <c r="BH554" s="237"/>
      <c r="BI554" s="237"/>
      <c r="BJ554" s="237"/>
      <c r="BK554" s="237"/>
      <c r="BL554" s="237"/>
      <c r="BM554" s="237"/>
      <c r="BN554" s="237"/>
      <c r="BO554" s="237"/>
      <c r="BP554" s="237"/>
      <c r="BQ554" s="237"/>
    </row>
    <row r="555" s="242" customFormat="true" ht="25.15" customHeight="true" x14ac:dyDescent="0.2">
      <c r="C555" s="3047" t="s">
        <v>227</v>
      </c>
      <c r="D555" s="3046"/>
      <c r="E555" s="872">
        <v>3.9789232754790425E-2</v>
      </c>
      <c r="F555" s="868"/>
      <c r="G555" s="868"/>
      <c r="H555" s="3046" t="s">
        <v>225</v>
      </c>
      <c r="I555" s="3046"/>
      <c r="J555" s="873">
        <v>4.5997212668368981E-2</v>
      </c>
      <c r="K555" s="868"/>
      <c r="L555" s="868"/>
      <c r="M555" s="3046"/>
      <c r="N555" s="3046"/>
      <c r="O555" s="868"/>
      <c r="P555" s="868"/>
      <c r="Q555" s="868"/>
      <c r="R555" s="235"/>
      <c r="S555" s="235"/>
      <c r="T555" s="235"/>
      <c r="U555" s="235"/>
      <c r="V555" s="235"/>
      <c r="W555" s="235"/>
      <c r="X555" s="235"/>
      <c r="Y555" s="235"/>
      <c r="Z555" s="235"/>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BA555" s="237"/>
      <c r="BB555" s="424"/>
      <c r="BC555" s="237"/>
      <c r="BD555" s="237"/>
      <c r="BE555" s="237"/>
      <c r="BF555" s="237"/>
      <c r="BG555" s="237"/>
      <c r="BH555" s="237"/>
      <c r="BI555" s="237"/>
      <c r="BJ555" s="237"/>
      <c r="BK555" s="237"/>
      <c r="BL555" s="237"/>
      <c r="BM555" s="237"/>
      <c r="BN555" s="237"/>
      <c r="BO555" s="237"/>
      <c r="BP555" s="237"/>
      <c r="BQ555" s="237"/>
    </row>
    <row r="556" s="242" customFormat="true" ht="25.15" customHeight="true" x14ac:dyDescent="0.2">
      <c r="C556" s="3047" t="s">
        <v>196</v>
      </c>
      <c r="D556" s="3046"/>
      <c r="E556" s="872">
        <v>0.15259416978448834</v>
      </c>
      <c r="F556" s="868"/>
      <c r="G556" s="868"/>
      <c r="H556" s="3046" t="s">
        <v>199</v>
      </c>
      <c r="I556" s="3046"/>
      <c r="J556" s="873">
        <v>0.15721894183331173</v>
      </c>
      <c r="K556" s="868"/>
      <c r="L556" s="868"/>
      <c r="M556" s="3046"/>
      <c r="N556" s="3046"/>
      <c r="O556" s="868"/>
      <c r="P556" s="868"/>
      <c r="Q556" s="868"/>
      <c r="R556" s="235"/>
      <c r="S556" s="235"/>
      <c r="T556" s="235"/>
      <c r="U556" s="235"/>
      <c r="V556" s="235"/>
      <c r="W556" s="235"/>
      <c r="X556" s="235"/>
      <c r="Y556" s="235"/>
      <c r="Z556" s="235"/>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BA556" s="237"/>
      <c r="BB556" s="424"/>
      <c r="BC556" s="237"/>
      <c r="BD556" s="237"/>
      <c r="BE556" s="237"/>
      <c r="BF556" s="237"/>
      <c r="BG556" s="237"/>
      <c r="BH556" s="237"/>
      <c r="BI556" s="237"/>
      <c r="BJ556" s="237"/>
      <c r="BK556" s="237"/>
      <c r="BL556" s="237"/>
      <c r="BM556" s="237"/>
      <c r="BN556" s="237"/>
      <c r="BO556" s="237"/>
      <c r="BP556" s="237"/>
      <c r="BQ556" s="237"/>
    </row>
    <row r="557" s="242" customFormat="true" ht="25.15" customHeight="true" x14ac:dyDescent="0.2">
      <c r="C557" s="3047" t="s">
        <v>211</v>
      </c>
      <c r="D557" s="3046"/>
      <c r="E557" s="872">
        <v>7.0202335868169624E-2</v>
      </c>
      <c r="F557" s="868"/>
      <c r="G557" s="868"/>
      <c r="H557" s="3046" t="s">
        <v>207</v>
      </c>
      <c r="I557" s="3046"/>
      <c r="J557" s="873">
        <v>3.2597059530258814E-2</v>
      </c>
      <c r="K557" s="868"/>
      <c r="L557" s="868"/>
      <c r="M557" s="3046"/>
      <c r="N557" s="3046"/>
      <c r="O557" s="868"/>
      <c r="P557" s="868"/>
      <c r="Q557" s="868"/>
      <c r="R557" s="235"/>
      <c r="S557" s="235"/>
      <c r="T557" s="235"/>
      <c r="U557" s="235"/>
      <c r="V557" s="235"/>
      <c r="W557" s="235"/>
      <c r="X557" s="235"/>
      <c r="Y557" s="235"/>
      <c r="Z557" s="235"/>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BA557" s="237"/>
      <c r="BB557" s="424"/>
      <c r="BC557" s="237"/>
      <c r="BD557" s="237"/>
      <c r="BE557" s="237"/>
      <c r="BF557" s="237"/>
      <c r="BG557" s="237"/>
      <c r="BH557" s="237"/>
      <c r="BI557" s="237"/>
      <c r="BJ557" s="237"/>
      <c r="BK557" s="237"/>
      <c r="BL557" s="237"/>
      <c r="BM557" s="237"/>
      <c r="BN557" s="237"/>
      <c r="BO557" s="237"/>
      <c r="BP557" s="237"/>
      <c r="BQ557" s="237"/>
    </row>
    <row r="558" s="242" customFormat="true" ht="25.15" customHeight="true" x14ac:dyDescent="0.2">
      <c r="C558" s="3047" t="s">
        <v>198</v>
      </c>
      <c r="D558" s="3046"/>
      <c r="E558" s="872">
        <v>0.15076247417732724</v>
      </c>
      <c r="F558" s="868"/>
      <c r="G558" s="868"/>
      <c r="H558" s="3046" t="s">
        <v>233</v>
      </c>
      <c r="I558" s="3046"/>
      <c r="J558" s="873">
        <v>2.3899636488898909E-2</v>
      </c>
      <c r="K558" s="868"/>
      <c r="L558" s="868"/>
      <c r="M558" s="3046"/>
      <c r="N558" s="3046"/>
      <c r="O558" s="868"/>
      <c r="P558" s="868"/>
      <c r="Q558" s="868"/>
      <c r="R558" s="235"/>
      <c r="S558" s="235"/>
      <c r="T558" s="235"/>
      <c r="U558" s="235"/>
      <c r="V558" s="235"/>
      <c r="W558" s="235"/>
      <c r="X558" s="235"/>
      <c r="Y558" s="235"/>
      <c r="Z558" s="235"/>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BA558" s="237"/>
      <c r="BB558" s="424"/>
      <c r="BC558" s="237"/>
      <c r="BD558" s="237"/>
      <c r="BE558" s="237"/>
      <c r="BF558" s="237"/>
      <c r="BG558" s="237"/>
      <c r="BH558" s="237"/>
      <c r="BI558" s="237"/>
      <c r="BJ558" s="237"/>
      <c r="BK558" s="237"/>
      <c r="BL558" s="237"/>
      <c r="BM558" s="237"/>
      <c r="BN558" s="237"/>
      <c r="BO558" s="237"/>
      <c r="BP558" s="237"/>
      <c r="BQ558" s="237"/>
    </row>
    <row r="559" s="242" customFormat="true" ht="25.15" customHeight="true" x14ac:dyDescent="0.2">
      <c r="C559" s="3047" t="s">
        <v>193</v>
      </c>
      <c r="D559" s="3046"/>
      <c r="E559" s="872">
        <v>0.17345281402059104</v>
      </c>
      <c r="F559" s="868"/>
      <c r="G559" s="868"/>
      <c r="H559" s="3046" t="s">
        <v>227</v>
      </c>
      <c r="I559" s="3046"/>
      <c r="J559" s="873">
        <v>4.4464197171716013E-2</v>
      </c>
      <c r="K559" s="868"/>
      <c r="L559" s="868"/>
      <c r="M559" s="3046"/>
      <c r="N559" s="3046"/>
      <c r="O559" s="868"/>
      <c r="P559" s="868"/>
      <c r="Q559" s="868"/>
      <c r="R559" s="235"/>
      <c r="S559" s="235"/>
      <c r="T559" s="235"/>
      <c r="U559" s="235"/>
      <c r="V559" s="235"/>
      <c r="W559" s="235"/>
      <c r="X559" s="235"/>
      <c r="Y559" s="235"/>
      <c r="Z559" s="235"/>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BA559" s="237"/>
      <c r="BB559" s="424"/>
      <c r="BC559" s="237"/>
      <c r="BD559" s="237"/>
      <c r="BE559" s="237"/>
      <c r="BF559" s="237"/>
      <c r="BG559" s="237"/>
      <c r="BH559" s="237"/>
      <c r="BI559" s="237"/>
      <c r="BJ559" s="237"/>
      <c r="BK559" s="237"/>
      <c r="BL559" s="237"/>
      <c r="BM559" s="237"/>
      <c r="BN559" s="237"/>
      <c r="BO559" s="237"/>
      <c r="BP559" s="237"/>
      <c r="BQ559" s="237"/>
    </row>
    <row r="560" s="242" customFormat="true" ht="25.15" customHeight="true" x14ac:dyDescent="0.2">
      <c r="C560" s="3047" t="s">
        <v>213</v>
      </c>
      <c r="D560" s="3046"/>
      <c r="E560" s="872">
        <v>6.7560116053655403E-2</v>
      </c>
      <c r="F560" s="868"/>
      <c r="G560" s="868"/>
      <c r="H560" s="3046" t="s">
        <v>196</v>
      </c>
      <c r="I560" s="3046"/>
      <c r="J560" s="873">
        <v>0.16896916395279196</v>
      </c>
      <c r="K560" s="868"/>
      <c r="L560" s="868"/>
      <c r="M560" s="3046"/>
      <c r="N560" s="3046"/>
      <c r="O560" s="868"/>
      <c r="P560" s="868"/>
      <c r="Q560" s="868"/>
      <c r="R560" s="235"/>
      <c r="S560" s="235"/>
      <c r="T560" s="235"/>
      <c r="U560" s="235"/>
      <c r="V560" s="235"/>
      <c r="W560" s="235"/>
      <c r="X560" s="235"/>
      <c r="Y560" s="235"/>
      <c r="Z560" s="235"/>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BA560" s="237"/>
      <c r="BB560" s="424"/>
      <c r="BC560" s="237"/>
      <c r="BD560" s="237"/>
      <c r="BE560" s="237"/>
      <c r="BF560" s="237"/>
      <c r="BG560" s="237"/>
      <c r="BH560" s="237"/>
      <c r="BI560" s="237"/>
      <c r="BJ560" s="237"/>
      <c r="BK560" s="237"/>
      <c r="BL560" s="237"/>
      <c r="BM560" s="237"/>
      <c r="BN560" s="237"/>
      <c r="BO560" s="237"/>
      <c r="BP560" s="237"/>
      <c r="BQ560" s="237"/>
    </row>
    <row r="561" s="242" customFormat="true" ht="25.15" customHeight="true" x14ac:dyDescent="0.2">
      <c r="C561" s="3047" t="s">
        <v>206</v>
      </c>
      <c r="D561" s="3046"/>
      <c r="E561" s="872">
        <v>8.4715616816926326E-2</v>
      </c>
      <c r="F561" s="868"/>
      <c r="G561" s="868"/>
      <c r="H561" s="3046" t="s">
        <v>211</v>
      </c>
      <c r="I561" s="3046"/>
      <c r="J561" s="873">
        <v>7.983483799602667E-2</v>
      </c>
      <c r="K561" s="868"/>
      <c r="L561" s="868"/>
      <c r="M561" s="3046"/>
      <c r="N561" s="3046"/>
      <c r="O561" s="868"/>
      <c r="P561" s="868"/>
      <c r="Q561" s="868"/>
      <c r="R561" s="235"/>
      <c r="S561" s="235"/>
      <c r="T561" s="235"/>
      <c r="U561" s="235"/>
      <c r="V561" s="235"/>
      <c r="W561" s="235"/>
      <c r="X561" s="235"/>
      <c r="Y561" s="235"/>
      <c r="Z561" s="235"/>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BA561" s="237"/>
      <c r="BB561" s="424"/>
      <c r="BC561" s="237"/>
      <c r="BD561" s="237"/>
      <c r="BE561" s="237"/>
      <c r="BF561" s="237"/>
      <c r="BG561" s="237"/>
      <c r="BH561" s="237"/>
      <c r="BI561" s="237"/>
      <c r="BJ561" s="237"/>
      <c r="BK561" s="237"/>
      <c r="BL561" s="237"/>
      <c r="BM561" s="237"/>
      <c r="BN561" s="237"/>
      <c r="BO561" s="237"/>
      <c r="BP561" s="237"/>
      <c r="BQ561" s="237"/>
    </row>
    <row r="562" s="242" customFormat="true" ht="25.15" customHeight="true" x14ac:dyDescent="0.2">
      <c r="C562" s="3047" t="s">
        <v>217</v>
      </c>
      <c r="D562" s="3046"/>
      <c r="E562" s="872">
        <v>6.103506603561959E-2</v>
      </c>
      <c r="F562" s="868"/>
      <c r="G562" s="868"/>
      <c r="H562" s="3046" t="s">
        <v>198</v>
      </c>
      <c r="I562" s="3046"/>
      <c r="J562" s="873">
        <v>0.15144269021008841</v>
      </c>
      <c r="K562" s="868"/>
      <c r="L562" s="868"/>
      <c r="M562" s="3046"/>
      <c r="N562" s="3046"/>
      <c r="O562" s="868"/>
      <c r="P562" s="868"/>
      <c r="Q562" s="868"/>
      <c r="R562" s="235"/>
      <c r="S562" s="235"/>
      <c r="T562" s="235"/>
      <c r="U562" s="235"/>
      <c r="V562" s="235"/>
      <c r="W562" s="235"/>
      <c r="X562" s="235"/>
      <c r="Y562" s="235"/>
      <c r="Z562" s="235"/>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BA562" s="237"/>
      <c r="BB562" s="424"/>
      <c r="BC562" s="237"/>
      <c r="BD562" s="237"/>
      <c r="BE562" s="237"/>
      <c r="BF562" s="237"/>
      <c r="BG562" s="237"/>
      <c r="BH562" s="237"/>
      <c r="BI562" s="237"/>
      <c r="BJ562" s="237"/>
      <c r="BK562" s="237"/>
      <c r="BL562" s="237"/>
      <c r="BM562" s="237"/>
      <c r="BN562" s="237"/>
      <c r="BO562" s="237"/>
      <c r="BP562" s="237"/>
      <c r="BQ562" s="237"/>
    </row>
    <row r="563" s="242" customFormat="true" ht="25.15" customHeight="true" x14ac:dyDescent="0.2">
      <c r="C563" s="3047" t="s">
        <v>232</v>
      </c>
      <c r="D563" s="3046"/>
      <c r="E563" s="872">
        <v>-1.4104903411206689E-2</v>
      </c>
      <c r="F563" s="868"/>
      <c r="G563" s="868"/>
      <c r="H563" s="3046" t="s">
        <v>193</v>
      </c>
      <c r="I563" s="3046"/>
      <c r="J563" s="873">
        <v>0.18594381186740047</v>
      </c>
      <c r="K563" s="868"/>
      <c r="L563" s="868"/>
      <c r="M563" s="3046"/>
      <c r="N563" s="3046"/>
      <c r="O563" s="868"/>
      <c r="P563" s="868"/>
      <c r="Q563" s="868"/>
      <c r="R563" s="235"/>
      <c r="S563" s="235"/>
      <c r="T563" s="235"/>
      <c r="U563" s="235"/>
      <c r="V563" s="235"/>
      <c r="W563" s="235"/>
      <c r="X563" s="235"/>
      <c r="Y563" s="235"/>
      <c r="Z563" s="235"/>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BA563" s="237"/>
      <c r="BB563" s="424"/>
      <c r="BC563" s="237"/>
      <c r="BD563" s="237"/>
      <c r="BE563" s="237"/>
      <c r="BF563" s="237"/>
      <c r="BG563" s="237"/>
      <c r="BH563" s="237"/>
      <c r="BI563" s="237"/>
      <c r="BJ563" s="237"/>
      <c r="BK563" s="237"/>
      <c r="BL563" s="237"/>
      <c r="BM563" s="237"/>
      <c r="BN563" s="237"/>
      <c r="BO563" s="237"/>
      <c r="BP563" s="237"/>
      <c r="BQ563" s="237"/>
    </row>
    <row r="564" s="242" customFormat="true" ht="25.15" customHeight="true" x14ac:dyDescent="0.2">
      <c r="C564" s="3047" t="s">
        <v>234</v>
      </c>
      <c r="D564" s="3046"/>
      <c r="E564" s="872">
        <v>-1.4434198909445421E-2</v>
      </c>
      <c r="F564" s="868"/>
      <c r="G564" s="868"/>
      <c r="H564" s="3046" t="s">
        <v>213</v>
      </c>
      <c r="I564" s="3046"/>
      <c r="J564" s="873">
        <v>7.9815534432762195E-2</v>
      </c>
      <c r="K564" s="868"/>
      <c r="L564" s="868"/>
      <c r="M564" s="3046"/>
      <c r="N564" s="3046"/>
      <c r="O564" s="868"/>
      <c r="P564" s="868"/>
      <c r="Q564" s="868"/>
      <c r="R564" s="235"/>
      <c r="S564" s="235"/>
      <c r="T564" s="235"/>
      <c r="U564" s="235"/>
      <c r="V564" s="235"/>
      <c r="W564" s="235"/>
      <c r="X564" s="235"/>
      <c r="Y564" s="235"/>
      <c r="Z564" s="235"/>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BA564" s="237"/>
      <c r="BB564" s="424"/>
      <c r="BC564" s="237"/>
      <c r="BD564" s="237"/>
      <c r="BE564" s="237"/>
      <c r="BF564" s="237"/>
      <c r="BG564" s="237"/>
      <c r="BH564" s="237"/>
      <c r="BI564" s="237"/>
      <c r="BJ564" s="237"/>
      <c r="BK564" s="237"/>
      <c r="BL564" s="237"/>
      <c r="BM564" s="237"/>
      <c r="BN564" s="237"/>
      <c r="BO564" s="237"/>
      <c r="BP564" s="237"/>
      <c r="BQ564" s="237"/>
    </row>
    <row r="565" s="242" customFormat="true" ht="25.15" customHeight="true" x14ac:dyDescent="0.2">
      <c r="C565" s="3047" t="s">
        <v>224</v>
      </c>
      <c r="D565" s="3046"/>
      <c r="E565" s="876">
        <v>1.9197167005901589E-2</v>
      </c>
      <c r="F565" s="868"/>
      <c r="G565" s="868"/>
      <c r="H565" s="3046" t="s">
        <v>206</v>
      </c>
      <c r="I565" s="3046"/>
      <c r="J565" s="873">
        <v>0.10018348184600866</v>
      </c>
      <c r="K565" s="868"/>
      <c r="L565" s="868"/>
      <c r="M565" s="3046"/>
      <c r="N565" s="3046"/>
      <c r="O565" s="868"/>
      <c r="P565" s="868"/>
      <c r="Q565" s="868"/>
      <c r="R565" s="235"/>
      <c r="S565" s="235"/>
      <c r="T565" s="235"/>
      <c r="U565" s="235"/>
      <c r="V565" s="235"/>
      <c r="W565" s="235"/>
      <c r="X565" s="235"/>
      <c r="Y565" s="235"/>
      <c r="Z565" s="235"/>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BA565" s="237"/>
      <c r="BB565" s="424"/>
      <c r="BC565" s="237"/>
      <c r="BD565" s="237"/>
      <c r="BE565" s="237"/>
      <c r="BF565" s="237"/>
      <c r="BG565" s="237"/>
      <c r="BH565" s="237"/>
      <c r="BI565" s="237"/>
      <c r="BJ565" s="237"/>
      <c r="BK565" s="237"/>
      <c r="BL565" s="237"/>
      <c r="BM565" s="237"/>
      <c r="BN565" s="237"/>
      <c r="BO565" s="237"/>
      <c r="BP565" s="237"/>
      <c r="BQ565" s="237"/>
    </row>
    <row r="566" s="242" customFormat="true" ht="25.15" customHeight="true" x14ac:dyDescent="0.2">
      <c r="C566" s="3047"/>
      <c r="D566" s="3046"/>
      <c r="E566" s="868"/>
      <c r="F566" s="868"/>
      <c r="G566" s="868"/>
      <c r="H566" s="3046" t="s">
        <v>217</v>
      </c>
      <c r="I566" s="3046"/>
      <c r="J566" s="873">
        <v>7.210050360390724E-2</v>
      </c>
      <c r="K566" s="868"/>
      <c r="L566" s="868"/>
      <c r="M566" s="3046"/>
      <c r="N566" s="3046"/>
      <c r="O566" s="868"/>
      <c r="P566" s="868"/>
      <c r="Q566" s="868"/>
      <c r="R566" s="235"/>
      <c r="S566" s="235"/>
      <c r="T566" s="235"/>
      <c r="U566" s="235"/>
      <c r="V566" s="235"/>
      <c r="W566" s="235"/>
      <c r="X566" s="235"/>
      <c r="Y566" s="235"/>
      <c r="Z566" s="235"/>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BA566" s="237"/>
      <c r="BB566" s="424"/>
      <c r="BC566" s="237"/>
      <c r="BD566" s="237"/>
      <c r="BE566" s="237"/>
      <c r="BF566" s="237"/>
      <c r="BG566" s="237"/>
      <c r="BH566" s="237"/>
      <c r="BI566" s="237"/>
      <c r="BJ566" s="237"/>
      <c r="BK566" s="237"/>
      <c r="BL566" s="237"/>
      <c r="BM566" s="237"/>
      <c r="BN566" s="237"/>
      <c r="BO566" s="237"/>
      <c r="BP566" s="237"/>
      <c r="BQ566" s="237"/>
    </row>
    <row r="567" s="242" customFormat="true" ht="25.15" customHeight="true" x14ac:dyDescent="0.2">
      <c r="C567" s="3047"/>
      <c r="D567" s="3046"/>
      <c r="E567" s="868"/>
      <c r="F567" s="868"/>
      <c r="G567" s="868"/>
      <c r="H567" s="3046" t="s">
        <v>232</v>
      </c>
      <c r="I567" s="3046"/>
      <c r="J567" s="873">
        <v>3.2131022206527811E-2</v>
      </c>
      <c r="K567" s="868"/>
      <c r="L567" s="868"/>
      <c r="M567" s="3046"/>
      <c r="N567" s="3046"/>
      <c r="O567" s="868"/>
      <c r="P567" s="868"/>
      <c r="Q567" s="868"/>
      <c r="R567" s="235"/>
      <c r="S567" s="235"/>
      <c r="T567" s="235"/>
      <c r="U567" s="235"/>
      <c r="V567" s="235"/>
      <c r="W567" s="235"/>
      <c r="X567" s="235"/>
      <c r="Y567" s="235"/>
      <c r="Z567" s="235"/>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BA567" s="237"/>
      <c r="BB567" s="424"/>
      <c r="BC567" s="237"/>
      <c r="BD567" s="237"/>
      <c r="BE567" s="237"/>
      <c r="BF567" s="237"/>
      <c r="BG567" s="237"/>
      <c r="BH567" s="237"/>
      <c r="BI567" s="237"/>
      <c r="BJ567" s="237"/>
      <c r="BK567" s="237"/>
      <c r="BL567" s="237"/>
      <c r="BM567" s="237"/>
      <c r="BN567" s="237"/>
      <c r="BO567" s="237"/>
      <c r="BP567" s="237"/>
      <c r="BQ567" s="237"/>
    </row>
    <row r="568" s="242" customFormat="true" ht="25.15" customHeight="true" x14ac:dyDescent="0.2">
      <c r="C568" s="3047" t="s">
        <v>247</v>
      </c>
      <c r="D568" s="3046"/>
      <c r="E568" s="3046"/>
      <c r="F568" s="868"/>
      <c r="G568" s="868"/>
      <c r="H568" s="3046" t="s">
        <v>234</v>
      </c>
      <c r="I568" s="3046"/>
      <c r="J568" s="873">
        <v>1.9517524147989442E-2</v>
      </c>
      <c r="K568" s="868"/>
      <c r="L568" s="868"/>
      <c r="M568" s="3046"/>
      <c r="N568" s="3046"/>
      <c r="O568" s="868"/>
      <c r="P568" s="868"/>
      <c r="Q568" s="868"/>
      <c r="R568" s="235"/>
      <c r="S568" s="235"/>
      <c r="T568" s="235"/>
      <c r="U568" s="235"/>
      <c r="V568" s="235"/>
      <c r="W568" s="235"/>
      <c r="X568" s="235"/>
      <c r="Y568" s="235"/>
      <c r="Z568" s="235"/>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BA568" s="237"/>
      <c r="BB568" s="424"/>
      <c r="BC568" s="237"/>
      <c r="BD568" s="237"/>
      <c r="BE568" s="237"/>
      <c r="BF568" s="237"/>
      <c r="BG568" s="237"/>
      <c r="BH568" s="237"/>
      <c r="BI568" s="237"/>
      <c r="BJ568" s="237"/>
      <c r="BK568" s="237"/>
      <c r="BL568" s="237"/>
      <c r="BM568" s="237"/>
      <c r="BN568" s="237"/>
      <c r="BO568" s="237"/>
      <c r="BP568" s="237"/>
      <c r="BQ568" s="237"/>
    </row>
    <row r="569" s="242" customFormat="true" ht="25.15" customHeight="true" x14ac:dyDescent="0.2">
      <c r="C569" s="3047" t="s">
        <v>190</v>
      </c>
      <c r="D569" s="3046"/>
      <c r="E569" s="892" t="s">
        <v>191</v>
      </c>
      <c r="F569" s="868"/>
      <c r="G569" s="868"/>
      <c r="H569" s="3046" t="s">
        <v>224</v>
      </c>
      <c r="I569" s="3046"/>
      <c r="J569" s="873">
        <v>4.6105285908391629E-2</v>
      </c>
      <c r="K569" s="868"/>
      <c r="L569" s="868"/>
      <c r="M569" s="3046"/>
      <c r="N569" s="3046"/>
      <c r="O569" s="868"/>
      <c r="P569" s="868"/>
      <c r="Q569" s="868"/>
      <c r="R569" s="235"/>
      <c r="S569" s="235"/>
      <c r="T569" s="235"/>
      <c r="U569" s="235"/>
      <c r="V569" s="235"/>
      <c r="W569" s="235"/>
      <c r="X569" s="235"/>
      <c r="Y569" s="235"/>
      <c r="Z569" s="235"/>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BA569" s="237"/>
      <c r="BB569" s="424"/>
      <c r="BC569" s="237"/>
      <c r="BD569" s="237"/>
      <c r="BE569" s="237"/>
      <c r="BF569" s="237"/>
      <c r="BG569" s="237"/>
      <c r="BH569" s="237"/>
      <c r="BI569" s="237"/>
      <c r="BJ569" s="237"/>
      <c r="BK569" s="237"/>
      <c r="BL569" s="237"/>
      <c r="BM569" s="237"/>
      <c r="BN569" s="237"/>
      <c r="BO569" s="237"/>
      <c r="BP569" s="237"/>
      <c r="BQ569" s="237"/>
    </row>
    <row r="570" s="242" customFormat="true" ht="25.15" customHeight="true" x14ac:dyDescent="0.2">
      <c r="C570" s="3047" t="s">
        <v>191</v>
      </c>
      <c r="D570" s="3046"/>
      <c r="E570" s="893">
        <v>1</v>
      </c>
      <c r="F570" s="868"/>
      <c r="G570" s="868"/>
      <c r="H570" s="3046" t="s">
        <v>215</v>
      </c>
      <c r="I570" s="3046"/>
      <c r="J570" s="873">
        <v>-7.5066424675972826E-2</v>
      </c>
      <c r="K570" s="868"/>
      <c r="L570" s="868"/>
      <c r="M570" s="3046"/>
      <c r="N570" s="3046"/>
      <c r="O570" s="868"/>
      <c r="P570" s="868"/>
      <c r="Q570" s="868"/>
      <c r="R570" s="235"/>
      <c r="S570" s="235"/>
      <c r="T570" s="235"/>
      <c r="U570" s="235"/>
      <c r="V570" s="235"/>
      <c r="W570" s="235"/>
      <c r="X570" s="235"/>
      <c r="Y570" s="235"/>
      <c r="Z570" s="235"/>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BA570" s="237"/>
      <c r="BB570" s="424"/>
      <c r="BC570" s="237"/>
      <c r="BD570" s="237"/>
      <c r="BE570" s="237"/>
      <c r="BF570" s="237"/>
      <c r="BG570" s="237"/>
      <c r="BH570" s="237"/>
      <c r="BI570" s="237"/>
      <c r="BJ570" s="237"/>
      <c r="BK570" s="237"/>
      <c r="BL570" s="237"/>
      <c r="BM570" s="237"/>
      <c r="BN570" s="237"/>
      <c r="BO570" s="237"/>
      <c r="BP570" s="237"/>
      <c r="BQ570" s="237"/>
    </row>
    <row r="571" s="242" customFormat="true" ht="25.15" customHeight="true" x14ac:dyDescent="0.2">
      <c r="C571" s="3047"/>
      <c r="D571" s="3046"/>
      <c r="E571" s="868"/>
      <c r="F571" s="868"/>
      <c r="G571" s="868"/>
      <c r="H571" s="3046" t="s">
        <v>238</v>
      </c>
      <c r="I571" s="3046"/>
      <c r="J571" s="877">
        <v>-1.4643837943117645E-2</v>
      </c>
      <c r="K571" s="868"/>
      <c r="L571" s="868"/>
      <c r="M571" s="3046"/>
      <c r="N571" s="3046"/>
      <c r="O571" s="868"/>
      <c r="P571" s="868"/>
      <c r="Q571" s="868"/>
      <c r="R571" s="235"/>
      <c r="S571" s="235"/>
      <c r="T571" s="235"/>
      <c r="U571" s="235"/>
      <c r="V571" s="235"/>
      <c r="W571" s="235"/>
      <c r="X571" s="235"/>
      <c r="Y571" s="235"/>
      <c r="Z571" s="235"/>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BA571" s="237"/>
      <c r="BB571" s="424"/>
      <c r="BC571" s="237"/>
      <c r="BD571" s="237"/>
      <c r="BE571" s="237"/>
      <c r="BF571" s="237"/>
      <c r="BG571" s="237"/>
      <c r="BH571" s="237"/>
      <c r="BI571" s="237"/>
      <c r="BJ571" s="237"/>
      <c r="BK571" s="237"/>
      <c r="BL571" s="237"/>
      <c r="BM571" s="237"/>
      <c r="BN571" s="237"/>
      <c r="BO571" s="237"/>
      <c r="BP571" s="237"/>
      <c r="BQ571" s="237"/>
    </row>
    <row r="572" s="242" customFormat="true" ht="25.15" customHeight="true" x14ac:dyDescent="0.2">
      <c r="C572" s="3047"/>
      <c r="D572" s="3046"/>
      <c r="E572" s="868"/>
      <c r="F572" s="868"/>
      <c r="G572" s="868"/>
      <c r="H572" s="3046"/>
      <c r="I572" s="3046"/>
      <c r="J572" s="868"/>
      <c r="K572" s="868"/>
      <c r="L572" s="868"/>
      <c r="M572" s="3046"/>
      <c r="N572" s="3046"/>
      <c r="O572" s="868"/>
      <c r="P572" s="868"/>
      <c r="Q572" s="868"/>
      <c r="R572" s="235"/>
      <c r="S572" s="235"/>
      <c r="T572" s="235"/>
      <c r="U572" s="235"/>
      <c r="V572" s="235"/>
      <c r="W572" s="235"/>
      <c r="X572" s="235"/>
      <c r="Y572" s="235"/>
      <c r="Z572" s="235"/>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BA572" s="237"/>
      <c r="BB572" s="424"/>
      <c r="BC572" s="237"/>
      <c r="BD572" s="237"/>
      <c r="BE572" s="237"/>
      <c r="BF572" s="237"/>
      <c r="BG572" s="237"/>
      <c r="BH572" s="237"/>
      <c r="BI572" s="237"/>
      <c r="BJ572" s="237"/>
      <c r="BK572" s="237"/>
      <c r="BL572" s="237"/>
      <c r="BM572" s="237"/>
      <c r="BN572" s="237"/>
      <c r="BO572" s="237"/>
      <c r="BP572" s="237"/>
      <c r="BQ572" s="237"/>
    </row>
    <row r="573" s="242" customFormat="true" ht="25.15" customHeight="true" x14ac:dyDescent="0.2">
      <c r="C573" s="3047"/>
      <c r="D573" s="3046"/>
      <c r="E573" s="868"/>
      <c r="F573" s="868"/>
      <c r="G573" s="868"/>
      <c r="H573" s="3046"/>
      <c r="I573" s="3046"/>
      <c r="J573" s="868"/>
      <c r="K573" s="868"/>
      <c r="L573" s="868"/>
      <c r="M573" s="3046"/>
      <c r="N573" s="3046"/>
      <c r="O573" s="868"/>
      <c r="P573" s="868"/>
      <c r="Q573" s="868"/>
      <c r="R573" s="235"/>
      <c r="S573" s="235"/>
      <c r="T573" s="235"/>
      <c r="U573" s="235"/>
      <c r="V573" s="235"/>
      <c r="W573" s="235"/>
      <c r="X573" s="235"/>
      <c r="Y573" s="235"/>
      <c r="Z573" s="235"/>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BA573" s="237"/>
      <c r="BB573" s="424"/>
      <c r="BC573" s="237"/>
      <c r="BD573" s="237"/>
      <c r="BE573" s="237"/>
      <c r="BF573" s="237"/>
      <c r="BG573" s="237"/>
      <c r="BH573" s="237"/>
      <c r="BI573" s="237"/>
      <c r="BJ573" s="237"/>
      <c r="BK573" s="237"/>
      <c r="BL573" s="237"/>
      <c r="BM573" s="237"/>
      <c r="BN573" s="237"/>
      <c r="BO573" s="237"/>
      <c r="BP573" s="237"/>
      <c r="BQ573" s="237"/>
    </row>
    <row r="574" s="242" customFormat="true" ht="25.15" customHeight="true" x14ac:dyDescent="0.2">
      <c r="C574" s="3047"/>
      <c r="D574" s="3046"/>
      <c r="E574" s="868"/>
      <c r="F574" s="868"/>
      <c r="G574" s="868"/>
      <c r="H574" s="3046" t="s">
        <v>247</v>
      </c>
      <c r="I574" s="3046"/>
      <c r="J574" s="3046"/>
      <c r="K574" s="868"/>
      <c r="L574" s="868"/>
      <c r="M574" s="3046"/>
      <c r="N574" s="3046"/>
      <c r="O574" s="868"/>
      <c r="P574" s="868"/>
      <c r="Q574" s="868"/>
      <c r="R574" s="235"/>
      <c r="S574" s="235"/>
      <c r="T574" s="235"/>
      <c r="U574" s="235"/>
      <c r="V574" s="235"/>
      <c r="W574" s="235"/>
      <c r="X574" s="235"/>
      <c r="Y574" s="235"/>
      <c r="Z574" s="235"/>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BA574" s="237"/>
      <c r="BB574" s="424"/>
      <c r="BC574" s="237"/>
      <c r="BD574" s="237"/>
      <c r="BE574" s="237"/>
      <c r="BF574" s="237"/>
      <c r="BG574" s="237"/>
      <c r="BH574" s="237"/>
      <c r="BI574" s="237"/>
      <c r="BJ574" s="237"/>
      <c r="BK574" s="237"/>
      <c r="BL574" s="237"/>
      <c r="BM574" s="237"/>
      <c r="BN574" s="237"/>
      <c r="BO574" s="237"/>
      <c r="BP574" s="237"/>
      <c r="BQ574" s="237"/>
    </row>
    <row r="575" s="242" customFormat="true" ht="25.15" customHeight="true" x14ac:dyDescent="0.2">
      <c r="C575" s="3047"/>
      <c r="D575" s="3046"/>
      <c r="E575" s="868"/>
      <c r="F575" s="868"/>
      <c r="G575" s="868"/>
      <c r="H575" s="3046" t="s">
        <v>190</v>
      </c>
      <c r="I575" s="3046"/>
      <c r="J575" s="894" t="s">
        <v>191</v>
      </c>
      <c r="K575" s="868"/>
      <c r="L575" s="868"/>
      <c r="M575" s="3046"/>
      <c r="N575" s="3046"/>
      <c r="O575" s="868"/>
      <c r="P575" s="868"/>
      <c r="Q575" s="868"/>
      <c r="R575" s="235"/>
      <c r="S575" s="235"/>
      <c r="T575" s="235"/>
      <c r="U575" s="235"/>
      <c r="V575" s="235"/>
      <c r="W575" s="235"/>
      <c r="X575" s="235"/>
      <c r="Y575" s="235"/>
      <c r="Z575" s="235"/>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BA575" s="237"/>
      <c r="BB575" s="424"/>
      <c r="BC575" s="237"/>
      <c r="BD575" s="237"/>
      <c r="BE575" s="237"/>
      <c r="BF575" s="237"/>
      <c r="BG575" s="237"/>
      <c r="BH575" s="237"/>
      <c r="BI575" s="237"/>
      <c r="BJ575" s="237"/>
      <c r="BK575" s="237"/>
      <c r="BL575" s="237"/>
      <c r="BM575" s="237"/>
      <c r="BN575" s="237"/>
      <c r="BO575" s="237"/>
      <c r="BP575" s="237"/>
      <c r="BQ575" s="237"/>
    </row>
    <row r="576" s="242" customFormat="true" ht="25.15" customHeight="true" x14ac:dyDescent="0.2">
      <c r="C576" s="3047"/>
      <c r="D576" s="3046"/>
      <c r="E576" s="868"/>
      <c r="F576" s="868"/>
      <c r="G576" s="868"/>
      <c r="H576" s="3046" t="s">
        <v>191</v>
      </c>
      <c r="I576" s="3046"/>
      <c r="J576" s="895">
        <v>1.0000000000000002</v>
      </c>
      <c r="K576" s="868"/>
      <c r="L576" s="868"/>
      <c r="M576" s="3046"/>
      <c r="N576" s="3046"/>
      <c r="O576" s="868"/>
      <c r="P576" s="868"/>
      <c r="Q576" s="868"/>
      <c r="R576" s="235"/>
      <c r="S576" s="235"/>
      <c r="T576" s="235"/>
      <c r="U576" s="235"/>
      <c r="V576" s="235"/>
      <c r="W576" s="235"/>
      <c r="X576" s="235"/>
      <c r="Y576" s="235"/>
      <c r="Z576" s="235"/>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BA576" s="237"/>
      <c r="BB576" s="424"/>
      <c r="BC576" s="237"/>
      <c r="BD576" s="237"/>
      <c r="BE576" s="237"/>
      <c r="BF576" s="237"/>
      <c r="BG576" s="237"/>
      <c r="BH576" s="237"/>
      <c r="BI576" s="237"/>
      <c r="BJ576" s="237"/>
      <c r="BK576" s="237"/>
      <c r="BL576" s="237"/>
      <c r="BM576" s="237"/>
      <c r="BN576" s="237"/>
      <c r="BO576" s="237"/>
      <c r="BP576" s="237"/>
      <c r="BQ576" s="237"/>
    </row>
    <row r="577" s="242" customFormat="true" ht="25.15" customHeight="true" x14ac:dyDescent="0.2">
      <c r="C577" s="3047"/>
      <c r="D577" s="3046"/>
      <c r="E577" s="868"/>
      <c r="F577" s="868"/>
      <c r="G577" s="868"/>
      <c r="H577" s="3046"/>
      <c r="I577" s="3046"/>
      <c r="J577" s="868"/>
      <c r="K577" s="868"/>
      <c r="L577" s="868"/>
      <c r="M577" s="3046"/>
      <c r="N577" s="3046"/>
      <c r="O577" s="868"/>
      <c r="P577" s="868"/>
      <c r="Q577" s="868"/>
      <c r="R577" s="235"/>
      <c r="S577" s="235"/>
      <c r="T577" s="235"/>
      <c r="U577" s="235"/>
      <c r="V577" s="235"/>
      <c r="W577" s="235"/>
      <c r="X577" s="235"/>
      <c r="Y577" s="235"/>
      <c r="Z577" s="235"/>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BA577" s="237"/>
      <c r="BB577" s="424"/>
      <c r="BC577" s="237"/>
      <c r="BD577" s="237"/>
      <c r="BE577" s="237"/>
      <c r="BF577" s="237"/>
      <c r="BG577" s="237"/>
      <c r="BH577" s="237"/>
      <c r="BI577" s="237"/>
      <c r="BJ577" s="237"/>
      <c r="BK577" s="237"/>
      <c r="BL577" s="237"/>
      <c r="BM577" s="237"/>
      <c r="BN577" s="237"/>
      <c r="BO577" s="237"/>
      <c r="BP577" s="237"/>
      <c r="BQ577" s="237"/>
    </row>
    <row r="578" s="242" customFormat="true" ht="25.15" customHeight="true" x14ac:dyDescent="0.2">
      <c r="C578" s="3047" t="s">
        <v>190</v>
      </c>
      <c r="D578" s="3046"/>
      <c r="E578" s="896" t="s">
        <v>191</v>
      </c>
      <c r="F578" s="868"/>
      <c r="G578" s="868"/>
      <c r="H578" s="3046" t="s">
        <v>224</v>
      </c>
      <c r="I578" s="3046"/>
      <c r="J578" s="897">
        <v>5.2572324824766391E-2</v>
      </c>
      <c r="K578" s="868"/>
      <c r="L578" s="868"/>
      <c r="M578" s="3046"/>
      <c r="N578" s="3046"/>
      <c r="O578" s="868"/>
      <c r="P578" s="868"/>
      <c r="Q578" s="868"/>
      <c r="R578" s="235"/>
      <c r="S578" s="235"/>
      <c r="T578" s="235"/>
      <c r="U578" s="235"/>
      <c r="V578" s="235"/>
      <c r="W578" s="235"/>
      <c r="X578" s="235"/>
      <c r="Y578" s="235"/>
      <c r="Z578" s="235"/>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BA578" s="237"/>
      <c r="BB578" s="424"/>
      <c r="BC578" s="237"/>
      <c r="BD578" s="237"/>
      <c r="BE578" s="237"/>
      <c r="BF578" s="237"/>
      <c r="BG578" s="237"/>
      <c r="BH578" s="237"/>
      <c r="BI578" s="237"/>
      <c r="BJ578" s="237"/>
      <c r="BK578" s="237"/>
      <c r="BL578" s="237"/>
      <c r="BM578" s="237"/>
      <c r="BN578" s="237"/>
      <c r="BO578" s="237"/>
      <c r="BP578" s="237"/>
      <c r="BQ578" s="237"/>
    </row>
    <row r="579" s="242" customFormat="true" ht="25.15" customHeight="true" x14ac:dyDescent="0.2">
      <c r="C579" s="3047" t="s">
        <v>191</v>
      </c>
      <c r="D579" s="3046"/>
      <c r="E579" s="898">
        <v>1.0000000000000004</v>
      </c>
      <c r="F579" s="868"/>
      <c r="G579" s="868"/>
      <c r="H579" s="3046" t="s">
        <v>215</v>
      </c>
      <c r="I579" s="3046"/>
      <c r="J579" s="897">
        <v>-6.5440104299400018E-2</v>
      </c>
      <c r="K579" s="868"/>
      <c r="L579" s="868"/>
      <c r="M579" s="3046"/>
      <c r="N579" s="3046"/>
      <c r="O579" s="868"/>
      <c r="P579" s="868"/>
      <c r="Q579" s="868"/>
      <c r="R579" s="235"/>
      <c r="S579" s="235"/>
      <c r="T579" s="235"/>
      <c r="U579" s="235"/>
      <c r="V579" s="235"/>
      <c r="W579" s="235"/>
      <c r="X579" s="235"/>
      <c r="Y579" s="235"/>
      <c r="Z579" s="235"/>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BA579" s="237"/>
      <c r="BB579" s="424"/>
      <c r="BC579" s="237"/>
      <c r="BD579" s="237"/>
      <c r="BE579" s="237"/>
      <c r="BF579" s="237"/>
      <c r="BG579" s="237"/>
      <c r="BH579" s="237"/>
      <c r="BI579" s="237"/>
      <c r="BJ579" s="237"/>
      <c r="BK579" s="237"/>
      <c r="BL579" s="237"/>
      <c r="BM579" s="237"/>
      <c r="BN579" s="237"/>
      <c r="BO579" s="237"/>
      <c r="BP579" s="237"/>
      <c r="BQ579" s="237"/>
    </row>
    <row r="580" s="242" customFormat="true" ht="25.15" customHeight="true" x14ac:dyDescent="0.2">
      <c r="C580" s="3047"/>
      <c r="D580" s="3046"/>
      <c r="E580" s="868"/>
      <c r="F580" s="868"/>
      <c r="G580" s="868"/>
      <c r="H580" s="3046" t="s">
        <v>238</v>
      </c>
      <c r="I580" s="3046"/>
      <c r="J580" s="899">
        <v>-1.0021382974326655E-2</v>
      </c>
      <c r="K580" s="868"/>
      <c r="L580" s="868"/>
      <c r="M580" s="3046"/>
      <c r="N580" s="3046"/>
      <c r="O580" s="868"/>
      <c r="P580" s="868"/>
      <c r="Q580" s="868"/>
      <c r="R580" s="235"/>
      <c r="S580" s="235"/>
      <c r="T580" s="235"/>
      <c r="U580" s="235"/>
      <c r="V580" s="235"/>
      <c r="W580" s="235"/>
      <c r="X580" s="235"/>
      <c r="Y580" s="235"/>
      <c r="Z580" s="235"/>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BA580" s="237"/>
      <c r="BB580" s="424"/>
      <c r="BC580" s="237"/>
      <c r="BD580" s="237"/>
      <c r="BE580" s="237"/>
      <c r="BF580" s="237"/>
      <c r="BG580" s="237"/>
      <c r="BH580" s="237"/>
      <c r="BI580" s="237"/>
      <c r="BJ580" s="237"/>
      <c r="BK580" s="237"/>
      <c r="BL580" s="237"/>
      <c r="BM580" s="237"/>
      <c r="BN580" s="237"/>
      <c r="BO580" s="237"/>
      <c r="BP580" s="237"/>
      <c r="BQ580" s="237"/>
    </row>
    <row r="581" s="242" customFormat="true" ht="25.15" customHeight="true" x14ac:dyDescent="0.2">
      <c r="C581" s="3047"/>
      <c r="D581" s="3046"/>
      <c r="E581" s="868"/>
      <c r="F581" s="868"/>
      <c r="G581" s="868"/>
      <c r="H581" s="3046"/>
      <c r="I581" s="3046"/>
      <c r="J581" s="868"/>
      <c r="K581" s="868"/>
      <c r="L581" s="868"/>
      <c r="M581" s="3046"/>
      <c r="N581" s="3046"/>
      <c r="O581" s="868"/>
      <c r="P581" s="868"/>
      <c r="Q581" s="868"/>
      <c r="R581" s="235"/>
      <c r="S581" s="235"/>
      <c r="T581" s="235"/>
      <c r="U581" s="235"/>
      <c r="V581" s="235"/>
      <c r="W581" s="235"/>
      <c r="X581" s="235"/>
      <c r="Y581" s="235"/>
      <c r="Z581" s="235"/>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BA581" s="237"/>
      <c r="BB581" s="424"/>
      <c r="BC581" s="237"/>
      <c r="BD581" s="237"/>
      <c r="BE581" s="237"/>
      <c r="BF581" s="237"/>
      <c r="BG581" s="237"/>
      <c r="BH581" s="237"/>
      <c r="BI581" s="237"/>
      <c r="BJ581" s="237"/>
      <c r="BK581" s="237"/>
      <c r="BL581" s="237"/>
      <c r="BM581" s="237"/>
      <c r="BN581" s="237"/>
      <c r="BO581" s="237"/>
      <c r="BP581" s="237"/>
      <c r="BQ581" s="237"/>
    </row>
    <row r="582" s="242" customFormat="true" ht="25.15" customHeight="true" x14ac:dyDescent="0.2">
      <c r="C582" s="3047"/>
      <c r="D582" s="3046"/>
      <c r="E582" s="868"/>
      <c r="F582" s="868"/>
      <c r="G582" s="868"/>
      <c r="H582" s="3046"/>
      <c r="I582" s="3046"/>
      <c r="J582" s="868"/>
      <c r="K582" s="868"/>
      <c r="L582" s="868"/>
      <c r="M582" s="3046"/>
      <c r="N582" s="3046"/>
      <c r="O582" s="868"/>
      <c r="P582" s="868"/>
      <c r="Q582" s="868"/>
      <c r="R582" s="235"/>
      <c r="S582" s="235"/>
      <c r="T582" s="235"/>
      <c r="U582" s="235"/>
      <c r="V582" s="235"/>
      <c r="W582" s="235"/>
      <c r="X582" s="235"/>
      <c r="Y582" s="235"/>
      <c r="Z582" s="235"/>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BA582" s="237"/>
      <c r="BB582" s="424"/>
      <c r="BC582" s="237"/>
      <c r="BD582" s="237"/>
      <c r="BE582" s="237"/>
      <c r="BF582" s="237"/>
      <c r="BG582" s="237"/>
      <c r="BH582" s="237"/>
      <c r="BI582" s="237"/>
      <c r="BJ582" s="237"/>
      <c r="BK582" s="237"/>
      <c r="BL582" s="237"/>
      <c r="BM582" s="237"/>
      <c r="BN582" s="237"/>
      <c r="BO582" s="237"/>
      <c r="BP582" s="237"/>
      <c r="BQ582" s="237"/>
    </row>
    <row r="583" s="242" customFormat="true" ht="25.15" customHeight="true" x14ac:dyDescent="0.2">
      <c r="C583" s="3047"/>
      <c r="D583" s="3046"/>
      <c r="E583" s="868"/>
      <c r="F583" s="868"/>
      <c r="G583" s="868"/>
      <c r="H583" s="3046" t="s">
        <v>247</v>
      </c>
      <c r="I583" s="3046"/>
      <c r="J583" s="3046"/>
      <c r="K583" s="868"/>
      <c r="L583" s="868"/>
      <c r="M583" s="3046"/>
      <c r="N583" s="3046"/>
      <c r="O583" s="868"/>
      <c r="P583" s="868"/>
      <c r="Q583" s="868"/>
      <c r="R583" s="235"/>
      <c r="S583" s="235"/>
      <c r="T583" s="235"/>
      <c r="U583" s="235"/>
      <c r="V583" s="235"/>
      <c r="W583" s="235"/>
      <c r="X583" s="235"/>
      <c r="Y583" s="235"/>
      <c r="Z583" s="235"/>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BA583" s="237"/>
      <c r="BB583" s="424"/>
      <c r="BC583" s="237"/>
      <c r="BD583" s="237"/>
      <c r="BE583" s="237"/>
      <c r="BF583" s="237"/>
      <c r="BG583" s="237"/>
      <c r="BH583" s="237"/>
      <c r="BI583" s="237"/>
      <c r="BJ583" s="237"/>
      <c r="BK583" s="237"/>
      <c r="BL583" s="237"/>
      <c r="BM583" s="237"/>
      <c r="BN583" s="237"/>
      <c r="BO583" s="237"/>
      <c r="BP583" s="237"/>
      <c r="BQ583" s="237"/>
    </row>
    <row r="584" s="242" customFormat="true" ht="25.15" customHeight="true" x14ac:dyDescent="0.2">
      <c r="C584" s="3047"/>
      <c r="D584" s="3046"/>
      <c r="E584" s="868"/>
      <c r="F584" s="868"/>
      <c r="G584" s="868"/>
      <c r="H584" s="3046" t="s">
        <v>190</v>
      </c>
      <c r="I584" s="3046"/>
      <c r="J584" s="900" t="s">
        <v>191</v>
      </c>
      <c r="K584" s="868"/>
      <c r="L584" s="868"/>
      <c r="M584" s="3046"/>
      <c r="N584" s="3046"/>
      <c r="O584" s="868"/>
      <c r="P584" s="868"/>
      <c r="Q584" s="868"/>
      <c r="R584" s="235"/>
      <c r="S584" s="235"/>
      <c r="T584" s="235"/>
      <c r="U584" s="235"/>
      <c r="V584" s="235"/>
      <c r="W584" s="235"/>
      <c r="X584" s="235"/>
      <c r="Y584" s="235"/>
      <c r="Z584" s="235"/>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BA584" s="237"/>
      <c r="BB584" s="424"/>
      <c r="BC584" s="237"/>
      <c r="BD584" s="237"/>
      <c r="BE584" s="237"/>
      <c r="BF584" s="237"/>
      <c r="BG584" s="237"/>
      <c r="BH584" s="237"/>
      <c r="BI584" s="237"/>
      <c r="BJ584" s="237"/>
      <c r="BK584" s="237"/>
      <c r="BL584" s="237"/>
      <c r="BM584" s="237"/>
      <c r="BN584" s="237"/>
      <c r="BO584" s="237"/>
      <c r="BP584" s="237"/>
      <c r="BQ584" s="237"/>
    </row>
    <row r="585" s="242" customFormat="true" ht="25.15" customHeight="true" x14ac:dyDescent="0.2">
      <c r="C585" s="3047"/>
      <c r="D585" s="3046"/>
      <c r="E585" s="868"/>
      <c r="F585" s="868"/>
      <c r="G585" s="868"/>
      <c r="H585" s="3046" t="s">
        <v>191</v>
      </c>
      <c r="I585" s="3046"/>
      <c r="J585" s="901">
        <v>1.0000000000000002</v>
      </c>
      <c r="K585" s="868"/>
      <c r="L585" s="868"/>
      <c r="M585" s="3046"/>
      <c r="N585" s="3046"/>
      <c r="O585" s="868"/>
      <c r="P585" s="868"/>
      <c r="Q585" s="868"/>
      <c r="R585" s="235"/>
      <c r="S585" s="235"/>
      <c r="T585" s="235"/>
      <c r="U585" s="235"/>
      <c r="V585" s="235"/>
      <c r="W585" s="235"/>
      <c r="X585" s="235"/>
      <c r="Y585" s="235"/>
      <c r="Z585" s="235"/>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BA585" s="237"/>
      <c r="BB585" s="424"/>
      <c r="BC585" s="237"/>
      <c r="BD585" s="237"/>
      <c r="BE585" s="237"/>
      <c r="BF585" s="237"/>
      <c r="BG585" s="237"/>
      <c r="BH585" s="237"/>
      <c r="BI585" s="237"/>
      <c r="BJ585" s="237"/>
      <c r="BK585" s="237"/>
      <c r="BL585" s="237"/>
      <c r="BM585" s="237"/>
      <c r="BN585" s="237"/>
      <c r="BO585" s="237"/>
      <c r="BP585" s="237"/>
      <c r="BQ585" s="237"/>
    </row>
    <row r="586" s="242" customFormat="true" ht="25.15" customHeight="true" x14ac:dyDescent="0.2">
      <c r="C586" s="3047"/>
      <c r="D586" s="3046"/>
      <c r="E586" s="868"/>
      <c r="F586" s="868"/>
      <c r="G586" s="868"/>
      <c r="H586" s="3046"/>
      <c r="I586" s="3046"/>
      <c r="J586" s="868"/>
      <c r="K586" s="868"/>
      <c r="L586" s="868"/>
      <c r="M586" s="3046"/>
      <c r="N586" s="3046"/>
      <c r="O586" s="868"/>
      <c r="P586" s="868"/>
      <c r="Q586" s="868"/>
      <c r="R586" s="235"/>
      <c r="S586" s="235"/>
      <c r="T586" s="235"/>
      <c r="U586" s="235"/>
      <c r="V586" s="235"/>
      <c r="W586" s="235"/>
      <c r="X586" s="235"/>
      <c r="Y586" s="235"/>
      <c r="Z586" s="235"/>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BA586" s="237"/>
      <c r="BB586" s="424"/>
      <c r="BC586" s="237"/>
      <c r="BD586" s="237"/>
      <c r="BE586" s="237"/>
      <c r="BF586" s="237"/>
      <c r="BG586" s="237"/>
      <c r="BH586" s="237"/>
      <c r="BI586" s="237"/>
      <c r="BJ586" s="237"/>
      <c r="BK586" s="237"/>
      <c r="BL586" s="237"/>
      <c r="BM586" s="237"/>
      <c r="BN586" s="237"/>
      <c r="BO586" s="237"/>
      <c r="BP586" s="237"/>
      <c r="BQ586" s="237"/>
    </row>
    <row r="587" s="242" customFormat="true" ht="25.15" customHeight="true" x14ac:dyDescent="0.2">
      <c r="C587" s="3047"/>
      <c r="D587" s="3046"/>
      <c r="E587" s="868"/>
      <c r="F587" s="868"/>
      <c r="G587" s="868"/>
      <c r="H587" s="3046"/>
      <c r="I587" s="3046"/>
      <c r="J587" s="868"/>
      <c r="K587" s="868"/>
      <c r="L587" s="868"/>
      <c r="M587" s="3046"/>
      <c r="N587" s="3046"/>
      <c r="O587" s="868"/>
      <c r="P587" s="868"/>
      <c r="Q587" s="868"/>
      <c r="R587" s="235"/>
      <c r="S587" s="235"/>
      <c r="T587" s="235"/>
      <c r="U587" s="235"/>
      <c r="V587" s="235"/>
      <c r="W587" s="235"/>
      <c r="X587" s="235"/>
      <c r="Y587" s="235"/>
      <c r="Z587" s="235"/>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BA587" s="237"/>
      <c r="BB587" s="424"/>
      <c r="BC587" s="237"/>
      <c r="BD587" s="237"/>
      <c r="BE587" s="237"/>
      <c r="BF587" s="237"/>
      <c r="BG587" s="237"/>
      <c r="BH587" s="237"/>
      <c r="BI587" s="237"/>
      <c r="BJ587" s="237"/>
      <c r="BK587" s="237"/>
      <c r="BL587" s="237"/>
      <c r="BM587" s="237"/>
      <c r="BN587" s="237"/>
      <c r="BO587" s="237"/>
      <c r="BP587" s="237"/>
      <c r="BQ587" s="237"/>
    </row>
    <row r="588" s="242" customFormat="true" ht="25.15" customHeight="true" x14ac:dyDescent="0.2">
      <c r="C588" s="3047"/>
      <c r="D588" s="3046"/>
      <c r="E588" s="867"/>
      <c r="F588" s="867"/>
      <c r="G588" s="867"/>
      <c r="H588" s="3047"/>
      <c r="I588" s="3046"/>
      <c r="J588" s="867"/>
      <c r="K588" s="867"/>
      <c r="L588" s="867"/>
      <c r="M588" s="3047"/>
      <c r="N588" s="3046"/>
      <c r="O588" s="867"/>
      <c r="P588" s="867"/>
      <c r="Q588" s="867"/>
      <c r="R588" s="235"/>
      <c r="S588" s="235"/>
      <c r="T588" s="235"/>
      <c r="U588" s="235"/>
      <c r="V588" s="235"/>
      <c r="W588" s="235"/>
      <c r="X588" s="235"/>
      <c r="Y588" s="235"/>
      <c r="Z588" s="235"/>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BA588" s="237"/>
      <c r="BB588" s="424"/>
      <c r="BC588" s="237"/>
      <c r="BD588" s="237"/>
      <c r="BE588" s="237"/>
      <c r="BF588" s="237"/>
      <c r="BG588" s="237"/>
      <c r="BH588" s="237"/>
      <c r="BI588" s="237"/>
      <c r="BJ588" s="237"/>
      <c r="BK588" s="237"/>
      <c r="BL588" s="237"/>
      <c r="BM588" s="237"/>
      <c r="BN588" s="237"/>
      <c r="BO588" s="237"/>
      <c r="BP588" s="237"/>
      <c r="BQ588" s="237"/>
    </row>
    <row r="589" s="242" customFormat="true" ht="25.15" customHeight="true" x14ac:dyDescent="0.2">
      <c r="C589" s="3047"/>
      <c r="D589" s="3046"/>
      <c r="E589" s="867"/>
      <c r="F589" s="867"/>
      <c r="G589" s="867"/>
      <c r="H589" s="3047"/>
      <c r="I589" s="3046"/>
      <c r="J589" s="867"/>
      <c r="K589" s="867"/>
      <c r="L589" s="867"/>
      <c r="M589" s="3047"/>
      <c r="N589" s="3046"/>
      <c r="O589" s="867"/>
      <c r="P589" s="867"/>
      <c r="Q589" s="867"/>
      <c r="R589" s="235"/>
      <c r="S589" s="235"/>
      <c r="T589" s="235"/>
      <c r="U589" s="235"/>
      <c r="V589" s="235"/>
      <c r="W589" s="235"/>
      <c r="X589" s="235"/>
      <c r="Y589" s="235"/>
      <c r="Z589" s="235"/>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BA589" s="237"/>
      <c r="BB589" s="424"/>
      <c r="BC589" s="237"/>
      <c r="BD589" s="237"/>
      <c r="BE589" s="237"/>
      <c r="BF589" s="237"/>
      <c r="BG589" s="237"/>
      <c r="BH589" s="237"/>
      <c r="BI589" s="237"/>
      <c r="BJ589" s="237"/>
      <c r="BK589" s="237"/>
      <c r="BL589" s="237"/>
      <c r="BM589" s="237"/>
      <c r="BN589" s="237"/>
      <c r="BO589" s="237"/>
      <c r="BP589" s="237"/>
      <c r="BQ589" s="237"/>
    </row>
    <row r="590" s="242" customFormat="true" ht="25.15" customHeight="true" x14ac:dyDescent="0.2">
      <c r="C590" s="3047"/>
      <c r="D590" s="3046"/>
      <c r="E590" s="867"/>
      <c r="F590" s="867"/>
      <c r="G590" s="867"/>
      <c r="H590" s="3047"/>
      <c r="I590" s="3046"/>
      <c r="J590" s="867"/>
      <c r="K590" s="867"/>
      <c r="L590" s="867"/>
      <c r="M590" s="3047"/>
      <c r="N590" s="3046"/>
      <c r="O590" s="867"/>
      <c r="P590" s="867"/>
      <c r="Q590" s="867"/>
      <c r="R590" s="235"/>
      <c r="S590" s="235"/>
      <c r="T590" s="235"/>
      <c r="U590" s="235"/>
      <c r="V590" s="235"/>
      <c r="W590" s="235"/>
      <c r="X590" s="235"/>
      <c r="Y590" s="235"/>
      <c r="Z590" s="235"/>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BA590" s="237"/>
      <c r="BB590" s="424"/>
      <c r="BC590" s="237"/>
      <c r="BD590" s="237"/>
      <c r="BE590" s="237"/>
      <c r="BF590" s="237"/>
      <c r="BG590" s="237"/>
      <c r="BH590" s="237"/>
      <c r="BI590" s="237"/>
      <c r="BJ590" s="237"/>
      <c r="BK590" s="237"/>
      <c r="BL590" s="237"/>
      <c r="BM590" s="237"/>
      <c r="BN590" s="237"/>
      <c r="BO590" s="237"/>
      <c r="BP590" s="237"/>
      <c r="BQ590" s="237"/>
    </row>
    <row r="591" s="242" customFormat="true" ht="25.15" customHeight="true" x14ac:dyDescent="0.2">
      <c r="C591" s="3047"/>
      <c r="D591" s="3046"/>
      <c r="E591" s="867"/>
      <c r="F591" s="867"/>
      <c r="G591" s="867"/>
      <c r="H591" s="3047"/>
      <c r="I591" s="3046"/>
      <c r="J591" s="867"/>
      <c r="K591" s="867"/>
      <c r="L591" s="867"/>
      <c r="M591" s="3047"/>
      <c r="N591" s="3046"/>
      <c r="O591" s="867"/>
      <c r="P591" s="867"/>
      <c r="Q591" s="867"/>
      <c r="R591" s="235"/>
      <c r="S591" s="235"/>
      <c r="T591" s="235"/>
      <c r="U591" s="235"/>
      <c r="V591" s="235"/>
      <c r="W591" s="235"/>
      <c r="X591" s="235"/>
      <c r="Y591" s="235"/>
      <c r="Z591" s="235"/>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BA591" s="237"/>
      <c r="BB591" s="424"/>
      <c r="BC591" s="237"/>
      <c r="BD591" s="237"/>
      <c r="BE591" s="237"/>
      <c r="BF591" s="237"/>
      <c r="BG591" s="237"/>
      <c r="BH591" s="237"/>
      <c r="BI591" s="237"/>
      <c r="BJ591" s="237"/>
      <c r="BK591" s="237"/>
      <c r="BL591" s="237"/>
      <c r="BM591" s="237"/>
      <c r="BN591" s="237"/>
      <c r="BO591" s="237"/>
      <c r="BP591" s="237"/>
      <c r="BQ591" s="237"/>
    </row>
    <row r="592" s="242" customFormat="true" ht="25.15" customHeight="true" x14ac:dyDescent="0.2">
      <c r="C592" s="3047"/>
      <c r="D592" s="3046"/>
      <c r="E592" s="867"/>
      <c r="F592" s="867"/>
      <c r="G592" s="867"/>
      <c r="H592" s="3047"/>
      <c r="I592" s="3046"/>
      <c r="J592" s="867"/>
      <c r="K592" s="867"/>
      <c r="L592" s="867"/>
      <c r="M592" s="3047"/>
      <c r="N592" s="3046"/>
      <c r="O592" s="867"/>
      <c r="P592" s="867"/>
      <c r="Q592" s="867"/>
      <c r="R592" s="235"/>
      <c r="S592" s="235"/>
      <c r="T592" s="235"/>
      <c r="U592" s="235"/>
      <c r="V592" s="235"/>
      <c r="W592" s="235"/>
      <c r="X592" s="235"/>
      <c r="Y592" s="235"/>
      <c r="Z592" s="235"/>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BA592" s="237"/>
      <c r="BB592" s="424"/>
      <c r="BC592" s="237"/>
      <c r="BD592" s="237"/>
      <c r="BE592" s="237"/>
      <c r="BF592" s="237"/>
      <c r="BG592" s="237"/>
      <c r="BH592" s="237"/>
      <c r="BI592" s="237"/>
      <c r="BJ592" s="237"/>
      <c r="BK592" s="237"/>
      <c r="BL592" s="237"/>
      <c r="BM592" s="237"/>
      <c r="BN592" s="237"/>
      <c r="BO592" s="237"/>
      <c r="BP592" s="237"/>
      <c r="BQ592" s="237"/>
    </row>
    <row r="593" s="242" customFormat="true" ht="25.15" customHeight="true" x14ac:dyDescent="0.2">
      <c r="C593" s="3047"/>
      <c r="D593" s="3046"/>
      <c r="E593" s="867"/>
      <c r="F593" s="867"/>
      <c r="G593" s="867"/>
      <c r="H593" s="3047"/>
      <c r="I593" s="3046"/>
      <c r="J593" s="867"/>
      <c r="K593" s="867"/>
      <c r="L593" s="867"/>
      <c r="M593" s="3047"/>
      <c r="N593" s="3046"/>
      <c r="O593" s="867"/>
      <c r="P593" s="867"/>
      <c r="Q593" s="867"/>
      <c r="R593" s="235"/>
      <c r="S593" s="235"/>
      <c r="T593" s="235"/>
      <c r="U593" s="235"/>
      <c r="V593" s="235"/>
      <c r="W593" s="235"/>
      <c r="X593" s="235"/>
      <c r="Y593" s="235"/>
      <c r="Z593" s="235"/>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BA593" s="237"/>
      <c r="BB593" s="424"/>
      <c r="BC593" s="237"/>
      <c r="BD593" s="237"/>
      <c r="BE593" s="237"/>
      <c r="BF593" s="237"/>
      <c r="BG593" s="237"/>
      <c r="BH593" s="237"/>
      <c r="BI593" s="237"/>
      <c r="BJ593" s="237"/>
      <c r="BK593" s="237"/>
      <c r="BL593" s="237"/>
      <c r="BM593" s="237"/>
      <c r="BN593" s="237"/>
      <c r="BO593" s="237"/>
      <c r="BP593" s="237"/>
      <c r="BQ593" s="237"/>
    </row>
    <row r="594" s="242" customFormat="true" ht="25.15" customHeight="true" x14ac:dyDescent="0.2">
      <c r="C594" s="3047"/>
      <c r="D594" s="3046"/>
      <c r="E594" s="867"/>
      <c r="F594" s="867"/>
      <c r="G594" s="867"/>
      <c r="H594" s="3047"/>
      <c r="I594" s="3046"/>
      <c r="J594" s="867"/>
      <c r="K594" s="867"/>
      <c r="L594" s="867"/>
      <c r="M594" s="3047"/>
      <c r="N594" s="3046"/>
      <c r="O594" s="867"/>
      <c r="P594" s="867"/>
      <c r="Q594" s="867"/>
      <c r="R594" s="235"/>
      <c r="S594" s="235"/>
      <c r="T594" s="235"/>
      <c r="U594" s="235"/>
      <c r="V594" s="235"/>
      <c r="W594" s="235"/>
      <c r="X594" s="235"/>
      <c r="Y594" s="235"/>
      <c r="Z594" s="235"/>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BA594" s="237"/>
      <c r="BB594" s="424"/>
      <c r="BC594" s="237"/>
      <c r="BD594" s="237"/>
      <c r="BE594" s="237"/>
      <c r="BF594" s="237"/>
      <c r="BG594" s="237"/>
      <c r="BH594" s="237"/>
      <c r="BI594" s="237"/>
      <c r="BJ594" s="237"/>
      <c r="BK594" s="237"/>
      <c r="BL594" s="237"/>
      <c r="BM594" s="237"/>
      <c r="BN594" s="237"/>
      <c r="BO594" s="237"/>
      <c r="BP594" s="237"/>
      <c r="BQ594" s="237"/>
    </row>
    <row r="595" s="242" customFormat="true" ht="25.15" customHeight="true" x14ac:dyDescent="0.2">
      <c r="C595" s="3047"/>
      <c r="D595" s="3046"/>
      <c r="E595" s="867"/>
      <c r="F595" s="867"/>
      <c r="G595" s="867"/>
      <c r="H595" s="3047"/>
      <c r="I595" s="3046"/>
      <c r="J595" s="867"/>
      <c r="K595" s="867"/>
      <c r="L595" s="867"/>
      <c r="M595" s="3047"/>
      <c r="N595" s="3046"/>
      <c r="O595" s="867"/>
      <c r="P595" s="867"/>
      <c r="Q595" s="867"/>
      <c r="R595" s="235"/>
      <c r="S595" s="235"/>
      <c r="T595" s="235"/>
      <c r="U595" s="235"/>
      <c r="V595" s="235"/>
      <c r="W595" s="235"/>
      <c r="X595" s="235"/>
      <c r="Y595" s="235"/>
      <c r="Z595" s="235"/>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BA595" s="237"/>
      <c r="BB595" s="424"/>
      <c r="BC595" s="237"/>
      <c r="BD595" s="237"/>
      <c r="BE595" s="237"/>
      <c r="BF595" s="237"/>
      <c r="BG595" s="237"/>
      <c r="BH595" s="237"/>
      <c r="BI595" s="237"/>
      <c r="BJ595" s="237"/>
      <c r="BK595" s="237"/>
      <c r="BL595" s="237"/>
      <c r="BM595" s="237"/>
      <c r="BN595" s="237"/>
      <c r="BO595" s="237"/>
      <c r="BP595" s="237"/>
      <c r="BQ595" s="237"/>
    </row>
    <row r="596" s="242" customFormat="true" ht="25.15" customHeight="true" x14ac:dyDescent="0.2">
      <c r="C596" s="3047"/>
      <c r="D596" s="3046"/>
      <c r="E596" s="867"/>
      <c r="F596" s="867"/>
      <c r="G596" s="867"/>
      <c r="H596" s="3047"/>
      <c r="I596" s="3046"/>
      <c r="J596" s="867"/>
      <c r="K596" s="867"/>
      <c r="L596" s="867"/>
      <c r="M596" s="3047"/>
      <c r="N596" s="3046"/>
      <c r="O596" s="867"/>
      <c r="P596" s="867"/>
      <c r="Q596" s="867"/>
      <c r="R596" s="235"/>
      <c r="S596" s="235"/>
      <c r="T596" s="235"/>
      <c r="U596" s="235"/>
      <c r="V596" s="235"/>
      <c r="W596" s="235"/>
      <c r="X596" s="235"/>
      <c r="Y596" s="235"/>
      <c r="Z596" s="235"/>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BA596" s="237"/>
      <c r="BB596" s="424"/>
      <c r="BC596" s="237"/>
      <c r="BD596" s="237"/>
      <c r="BE596" s="237"/>
      <c r="BF596" s="237"/>
      <c r="BG596" s="237"/>
      <c r="BH596" s="237"/>
      <c r="BI596" s="237"/>
      <c r="BJ596" s="237"/>
      <c r="BK596" s="237"/>
      <c r="BL596" s="237"/>
      <c r="BM596" s="237"/>
      <c r="BN596" s="237"/>
      <c r="BO596" s="237"/>
      <c r="BP596" s="237"/>
      <c r="BQ596" s="237"/>
    </row>
    <row r="597" s="242" customFormat="true" ht="25.15" customHeight="true" x14ac:dyDescent="0.2">
      <c r="C597" s="3047"/>
      <c r="D597" s="3046"/>
      <c r="E597" s="867"/>
      <c r="F597" s="867"/>
      <c r="G597" s="867"/>
      <c r="H597" s="3047"/>
      <c r="I597" s="3046"/>
      <c r="J597" s="867"/>
      <c r="K597" s="867"/>
      <c r="L597" s="867"/>
      <c r="M597" s="3047"/>
      <c r="N597" s="3046"/>
      <c r="O597" s="867"/>
      <c r="P597" s="867"/>
      <c r="Q597" s="867"/>
      <c r="R597" s="235"/>
      <c r="S597" s="235"/>
      <c r="T597" s="235"/>
      <c r="U597" s="235"/>
      <c r="V597" s="235"/>
      <c r="W597" s="235"/>
      <c r="X597" s="235"/>
      <c r="Y597" s="235"/>
      <c r="Z597" s="235"/>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BA597" s="237"/>
      <c r="BB597" s="424"/>
      <c r="BC597" s="237"/>
      <c r="BD597" s="237"/>
      <c r="BE597" s="237"/>
      <c r="BF597" s="237"/>
      <c r="BG597" s="237"/>
      <c r="BH597" s="237"/>
      <c r="BI597" s="237"/>
      <c r="BJ597" s="237"/>
      <c r="BK597" s="237"/>
      <c r="BL597" s="237"/>
      <c r="BM597" s="237"/>
      <c r="BN597" s="237"/>
      <c r="BO597" s="237"/>
      <c r="BP597" s="237"/>
      <c r="BQ597" s="237"/>
    </row>
    <row r="598" s="242" customFormat="true" ht="25.15" customHeight="true" x14ac:dyDescent="0.2">
      <c r="C598" s="3047"/>
      <c r="D598" s="3046"/>
      <c r="E598" s="867"/>
      <c r="F598" s="867"/>
      <c r="G598" s="867"/>
      <c r="H598" s="3047"/>
      <c r="I598" s="3046"/>
      <c r="J598" s="867"/>
      <c r="K598" s="867"/>
      <c r="L598" s="867"/>
      <c r="M598" s="3047"/>
      <c r="N598" s="3046"/>
      <c r="O598" s="867"/>
      <c r="P598" s="867"/>
      <c r="Q598" s="867"/>
      <c r="R598" s="235"/>
      <c r="S598" s="235"/>
      <c r="T598" s="235"/>
      <c r="U598" s="235"/>
      <c r="V598" s="235"/>
      <c r="W598" s="235"/>
      <c r="X598" s="235"/>
      <c r="Y598" s="235"/>
      <c r="Z598" s="235"/>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BA598" s="237"/>
      <c r="BB598" s="424"/>
      <c r="BC598" s="237"/>
      <c r="BD598" s="237"/>
      <c r="BE598" s="237"/>
      <c r="BF598" s="237"/>
      <c r="BG598" s="237"/>
      <c r="BH598" s="237"/>
      <c r="BI598" s="237"/>
      <c r="BJ598" s="237"/>
      <c r="BK598" s="237"/>
      <c r="BL598" s="237"/>
      <c r="BM598" s="237"/>
      <c r="BN598" s="237"/>
      <c r="BO598" s="237"/>
      <c r="BP598" s="237"/>
      <c r="BQ598" s="237"/>
    </row>
    <row r="599" s="242" customFormat="true" ht="25.15" customHeight="true" x14ac:dyDescent="0.2">
      <c r="C599" s="3047"/>
      <c r="D599" s="3046"/>
      <c r="E599" s="867"/>
      <c r="F599" s="867"/>
      <c r="G599" s="867"/>
      <c r="H599" s="3047"/>
      <c r="I599" s="3046"/>
      <c r="J599" s="867"/>
      <c r="K599" s="867"/>
      <c r="L599" s="867"/>
      <c r="M599" s="3047"/>
      <c r="N599" s="3046"/>
      <c r="O599" s="867"/>
      <c r="P599" s="867"/>
      <c r="Q599" s="867"/>
      <c r="R599" s="235"/>
      <c r="S599" s="235"/>
      <c r="T599" s="235"/>
      <c r="U599" s="235"/>
      <c r="V599" s="235"/>
      <c r="W599" s="235"/>
      <c r="X599" s="235"/>
      <c r="Y599" s="235"/>
      <c r="Z599" s="235"/>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BA599" s="237"/>
      <c r="BB599" s="424"/>
      <c r="BC599" s="237"/>
      <c r="BD599" s="237"/>
      <c r="BE599" s="237"/>
      <c r="BF599" s="237"/>
      <c r="BG599" s="237"/>
      <c r="BH599" s="237"/>
      <c r="BI599" s="237"/>
      <c r="BJ599" s="237"/>
      <c r="BK599" s="237"/>
      <c r="BL599" s="237"/>
      <c r="BM599" s="237"/>
      <c r="BN599" s="237"/>
      <c r="BO599" s="237"/>
      <c r="BP599" s="237"/>
      <c r="BQ599" s="237"/>
    </row>
    <row r="600" s="242" customFormat="true" ht="25.15" customHeight="true" x14ac:dyDescent="0.2">
      <c r="C600" s="3047"/>
      <c r="D600" s="3046"/>
      <c r="E600" s="867"/>
      <c r="F600" s="867"/>
      <c r="G600" s="867"/>
      <c r="H600" s="3047"/>
      <c r="I600" s="3046"/>
      <c r="J600" s="867"/>
      <c r="K600" s="867"/>
      <c r="L600" s="867"/>
      <c r="M600" s="3047"/>
      <c r="N600" s="3046"/>
      <c r="O600" s="867"/>
      <c r="P600" s="867"/>
      <c r="Q600" s="867"/>
      <c r="R600" s="235"/>
      <c r="S600" s="235"/>
      <c r="T600" s="235"/>
      <c r="U600" s="235"/>
      <c r="V600" s="235"/>
      <c r="W600" s="235"/>
      <c r="X600" s="235"/>
      <c r="Y600" s="235"/>
      <c r="Z600" s="235"/>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BA600" s="237"/>
      <c r="BB600" s="424"/>
      <c r="BC600" s="237"/>
      <c r="BD600" s="237"/>
      <c r="BE600" s="237"/>
      <c r="BF600" s="237"/>
      <c r="BG600" s="237"/>
      <c r="BH600" s="237"/>
      <c r="BI600" s="237"/>
      <c r="BJ600" s="237"/>
      <c r="BK600" s="237"/>
      <c r="BL600" s="237"/>
      <c r="BM600" s="237"/>
      <c r="BN600" s="237"/>
      <c r="BO600" s="237"/>
      <c r="BP600" s="237"/>
      <c r="BQ600" s="237"/>
    </row>
    <row r="601" s="242" customFormat="true" ht="25.15" customHeight="true" x14ac:dyDescent="0.2">
      <c r="C601" s="3047"/>
      <c r="D601" s="3046"/>
      <c r="E601" s="867"/>
      <c r="F601" s="867"/>
      <c r="G601" s="867"/>
      <c r="H601" s="3047"/>
      <c r="I601" s="3046"/>
      <c r="J601" s="867"/>
      <c r="K601" s="867"/>
      <c r="L601" s="867"/>
      <c r="M601" s="3047"/>
      <c r="N601" s="3046"/>
      <c r="O601" s="867"/>
      <c r="P601" s="867"/>
      <c r="Q601" s="867"/>
      <c r="R601" s="235"/>
      <c r="S601" s="235"/>
      <c r="T601" s="235"/>
      <c r="U601" s="235"/>
      <c r="V601" s="235"/>
      <c r="W601" s="235"/>
      <c r="X601" s="235"/>
      <c r="Y601" s="235"/>
      <c r="Z601" s="235"/>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BA601" s="237"/>
      <c r="BB601" s="424"/>
      <c r="BC601" s="237"/>
      <c r="BD601" s="237"/>
      <c r="BE601" s="237"/>
      <c r="BF601" s="237"/>
      <c r="BG601" s="237"/>
      <c r="BH601" s="237"/>
      <c r="BI601" s="237"/>
      <c r="BJ601" s="237"/>
      <c r="BK601" s="237"/>
      <c r="BL601" s="237"/>
      <c r="BM601" s="237"/>
      <c r="BN601" s="237"/>
      <c r="BO601" s="237"/>
      <c r="BP601" s="237"/>
      <c r="BQ601" s="237"/>
    </row>
    <row r="602" s="242" customFormat="true" ht="25.15" customHeight="true" x14ac:dyDescent="0.2">
      <c r="C602" s="3047"/>
      <c r="D602" s="3046"/>
      <c r="E602" s="867"/>
      <c r="F602" s="867"/>
      <c r="G602" s="867"/>
      <c r="H602" s="3047"/>
      <c r="I602" s="3046"/>
      <c r="J602" s="867"/>
      <c r="K602" s="867"/>
      <c r="L602" s="867"/>
      <c r="M602" s="3047"/>
      <c r="N602" s="3046"/>
      <c r="O602" s="867"/>
      <c r="P602" s="867"/>
      <c r="Q602" s="867"/>
      <c r="R602" s="235"/>
      <c r="S602" s="235"/>
      <c r="T602" s="235"/>
      <c r="U602" s="235"/>
      <c r="V602" s="235"/>
      <c r="W602" s="235"/>
      <c r="X602" s="235"/>
      <c r="Y602" s="235"/>
      <c r="Z602" s="235"/>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BA602" s="237"/>
      <c r="BB602" s="424"/>
      <c r="BC602" s="237"/>
      <c r="BD602" s="237"/>
      <c r="BE602" s="237"/>
      <c r="BF602" s="237"/>
      <c r="BG602" s="237"/>
      <c r="BH602" s="237"/>
      <c r="BI602" s="237"/>
      <c r="BJ602" s="237"/>
      <c r="BK602" s="237"/>
      <c r="BL602" s="237"/>
      <c r="BM602" s="237"/>
      <c r="BN602" s="237"/>
      <c r="BO602" s="237"/>
      <c r="BP602" s="237"/>
      <c r="BQ602" s="237"/>
    </row>
    <row r="603" s="242" customFormat="true" ht="25.15" customHeight="true" x14ac:dyDescent="0.2">
      <c r="C603" s="3047"/>
      <c r="D603" s="3046"/>
      <c r="E603" s="867"/>
      <c r="F603" s="867"/>
      <c r="G603" s="867"/>
      <c r="H603" s="3047"/>
      <c r="I603" s="3046"/>
      <c r="J603" s="867"/>
      <c r="K603" s="867"/>
      <c r="L603" s="867"/>
      <c r="M603" s="3047"/>
      <c r="N603" s="3046"/>
      <c r="O603" s="867"/>
      <c r="P603" s="867"/>
      <c r="Q603" s="867"/>
      <c r="R603" s="235"/>
      <c r="S603" s="235"/>
      <c r="T603" s="235"/>
      <c r="U603" s="235"/>
      <c r="V603" s="235"/>
      <c r="W603" s="235"/>
      <c r="X603" s="235"/>
      <c r="Y603" s="235"/>
      <c r="Z603" s="235"/>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BA603" s="237"/>
      <c r="BB603" s="424"/>
      <c r="BC603" s="237"/>
      <c r="BD603" s="237"/>
      <c r="BE603" s="237"/>
      <c r="BF603" s="237"/>
      <c r="BG603" s="237"/>
      <c r="BH603" s="237"/>
      <c r="BI603" s="237"/>
      <c r="BJ603" s="237"/>
      <c r="BK603" s="237"/>
      <c r="BL603" s="237"/>
      <c r="BM603" s="237"/>
      <c r="BN603" s="237"/>
      <c r="BO603" s="237"/>
      <c r="BP603" s="237"/>
      <c r="BQ603" s="237"/>
    </row>
    <row r="604" s="242" customFormat="true" ht="25.15" customHeight="true" x14ac:dyDescent="0.2">
      <c r="C604" s="3047"/>
      <c r="D604" s="3046"/>
      <c r="E604" s="867"/>
      <c r="F604" s="867"/>
      <c r="G604" s="867"/>
      <c r="H604" s="3047"/>
      <c r="I604" s="3046"/>
      <c r="J604" s="867"/>
      <c r="K604" s="867"/>
      <c r="L604" s="867"/>
      <c r="M604" s="3047"/>
      <c r="N604" s="3046"/>
      <c r="O604" s="867"/>
      <c r="P604" s="867"/>
      <c r="Q604" s="867"/>
      <c r="R604" s="235"/>
      <c r="S604" s="235"/>
      <c r="T604" s="235"/>
      <c r="U604" s="235"/>
      <c r="V604" s="235"/>
      <c r="W604" s="235"/>
      <c r="X604" s="235"/>
      <c r="Y604" s="235"/>
      <c r="Z604" s="235"/>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BA604" s="238"/>
      <c r="BB604" s="425"/>
      <c r="BC604" s="238"/>
      <c r="BD604" s="238"/>
      <c r="BE604" s="238"/>
      <c r="BF604" s="238"/>
      <c r="BG604" s="238"/>
      <c r="BH604" s="238"/>
      <c r="BI604" s="238"/>
      <c r="BJ604" s="238"/>
      <c r="BK604" s="238"/>
      <c r="BL604" s="238"/>
      <c r="BM604" s="238"/>
      <c r="BN604" s="238"/>
      <c r="BO604" s="238"/>
      <c r="BP604" s="238"/>
      <c r="BQ604" s="238"/>
    </row>
    <row r="605" s="242" customFormat="true" ht="25.15" customHeight="true" x14ac:dyDescent="0.2">
      <c r="C605" s="3047"/>
      <c r="D605" s="3046"/>
      <c r="E605" s="867"/>
      <c r="F605" s="867"/>
      <c r="G605" s="867"/>
      <c r="H605" s="3047"/>
      <c r="I605" s="3046"/>
      <c r="J605" s="867"/>
      <c r="K605" s="867"/>
      <c r="L605" s="867"/>
      <c r="M605" s="3047"/>
      <c r="N605" s="3046"/>
      <c r="O605" s="867"/>
      <c r="P605" s="867"/>
      <c r="Q605" s="867"/>
      <c r="R605" s="235"/>
      <c r="S605" s="235"/>
      <c r="T605" s="235"/>
      <c r="U605" s="235"/>
      <c r="V605" s="235"/>
      <c r="W605" s="235"/>
      <c r="X605" s="235"/>
      <c r="Y605" s="235"/>
      <c r="Z605" s="235"/>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BA605" s="238"/>
      <c r="BB605" s="425"/>
      <c r="BC605" s="238"/>
      <c r="BD605" s="238"/>
      <c r="BE605" s="238"/>
      <c r="BF605" s="238"/>
      <c r="BG605" s="238"/>
      <c r="BH605" s="238"/>
      <c r="BI605" s="238"/>
      <c r="BJ605" s="238"/>
      <c r="BK605" s="238"/>
      <c r="BL605" s="238"/>
      <c r="BM605" s="238"/>
      <c r="BN605" s="238"/>
      <c r="BO605" s="238"/>
      <c r="BP605" s="238"/>
      <c r="BQ605" s="238"/>
    </row>
    <row r="606" s="242" customFormat="true" ht="25.15" customHeight="true" x14ac:dyDescent="0.2">
      <c r="C606" s="3047"/>
      <c r="D606" s="3046"/>
      <c r="E606" s="867"/>
      <c r="F606" s="867"/>
      <c r="G606" s="867"/>
      <c r="H606" s="3047"/>
      <c r="I606" s="3046"/>
      <c r="J606" s="867"/>
      <c r="K606" s="867"/>
      <c r="L606" s="867"/>
      <c r="M606" s="3047"/>
      <c r="N606" s="3046"/>
      <c r="O606" s="867"/>
      <c r="P606" s="867"/>
      <c r="Q606" s="867"/>
      <c r="R606" s="235"/>
      <c r="S606" s="235"/>
      <c r="T606" s="235"/>
      <c r="U606" s="235"/>
      <c r="V606" s="235"/>
      <c r="W606" s="235"/>
      <c r="X606" s="235"/>
      <c r="Y606" s="235"/>
      <c r="Z606" s="235"/>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BA606" s="238"/>
      <c r="BB606" s="425"/>
      <c r="BC606" s="238"/>
      <c r="BD606" s="238"/>
      <c r="BE606" s="238"/>
      <c r="BF606" s="238"/>
      <c r="BG606" s="238"/>
      <c r="BH606" s="238"/>
      <c r="BI606" s="238"/>
      <c r="BJ606" s="238"/>
      <c r="BK606" s="238"/>
      <c r="BL606" s="238"/>
      <c r="BM606" s="238"/>
      <c r="BN606" s="238"/>
      <c r="BO606" s="238"/>
      <c r="BP606" s="238"/>
      <c r="BQ606" s="238"/>
    </row>
    <row r="607" s="242" customFormat="true" ht="25.15" customHeight="true" x14ac:dyDescent="0.2">
      <c r="C607" s="3047"/>
      <c r="D607" s="3046"/>
      <c r="E607" s="867"/>
      <c r="F607" s="867"/>
      <c r="G607" s="867"/>
      <c r="H607" s="3047"/>
      <c r="I607" s="3046"/>
      <c r="J607" s="867"/>
      <c r="K607" s="867"/>
      <c r="L607" s="867"/>
      <c r="M607" s="3047"/>
      <c r="N607" s="3046"/>
      <c r="O607" s="867"/>
      <c r="P607" s="867"/>
      <c r="Q607" s="867"/>
      <c r="R607" s="235"/>
      <c r="S607" s="235"/>
      <c r="T607" s="235"/>
      <c r="U607" s="235"/>
      <c r="V607" s="235"/>
      <c r="W607" s="235"/>
      <c r="X607" s="235"/>
      <c r="Y607" s="235"/>
      <c r="Z607" s="235"/>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BA607" s="238"/>
      <c r="BB607" s="425"/>
      <c r="BC607" s="238"/>
      <c r="BD607" s="238"/>
      <c r="BE607" s="238"/>
      <c r="BF607" s="238"/>
      <c r="BG607" s="238"/>
      <c r="BH607" s="238"/>
      <c r="BI607" s="238"/>
      <c r="BJ607" s="238"/>
      <c r="BK607" s="238"/>
      <c r="BL607" s="238"/>
      <c r="BM607" s="238"/>
      <c r="BN607" s="238"/>
      <c r="BO607" s="238"/>
      <c r="BP607" s="238"/>
      <c r="BQ607" s="238"/>
    </row>
    <row r="608" s="242" customFormat="true" ht="25.15" customHeight="true" x14ac:dyDescent="0.2">
      <c r="C608" s="3047"/>
      <c r="D608" s="3046"/>
      <c r="E608" s="867"/>
      <c r="F608" s="867"/>
      <c r="G608" s="867"/>
      <c r="H608" s="3047"/>
      <c r="I608" s="3046"/>
      <c r="J608" s="867"/>
      <c r="K608" s="867"/>
      <c r="L608" s="867"/>
      <c r="M608" s="3047"/>
      <c r="N608" s="3046"/>
      <c r="O608" s="867"/>
      <c r="P608" s="867"/>
      <c r="Q608" s="867"/>
      <c r="R608" s="235"/>
      <c r="S608" s="235"/>
      <c r="T608" s="235"/>
      <c r="U608" s="235"/>
      <c r="V608" s="235"/>
      <c r="W608" s="235"/>
      <c r="X608" s="235"/>
      <c r="Y608" s="235"/>
      <c r="Z608" s="235"/>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BA608" s="238"/>
      <c r="BB608" s="425"/>
      <c r="BC608" s="238"/>
      <c r="BD608" s="238"/>
      <c r="BE608" s="238"/>
      <c r="BF608" s="238"/>
      <c r="BG608" s="238"/>
      <c r="BH608" s="238"/>
      <c r="BI608" s="238"/>
      <c r="BJ608" s="238"/>
      <c r="BK608" s="238"/>
      <c r="BL608" s="238"/>
      <c r="BM608" s="238"/>
      <c r="BN608" s="238"/>
      <c r="BO608" s="238"/>
      <c r="BP608" s="238"/>
      <c r="BQ608" s="238"/>
    </row>
    <row r="609" s="242" customFormat="true" ht="25.15" customHeight="true" x14ac:dyDescent="0.2">
      <c r="C609" s="3047"/>
      <c r="D609" s="3046"/>
      <c r="E609" s="867"/>
      <c r="F609" s="867"/>
      <c r="G609" s="867"/>
      <c r="H609" s="3047"/>
      <c r="I609" s="3046"/>
      <c r="J609" s="867"/>
      <c r="K609" s="867"/>
      <c r="L609" s="867"/>
      <c r="M609" s="3047"/>
      <c r="N609" s="3046"/>
      <c r="O609" s="867"/>
      <c r="P609" s="867"/>
      <c r="Q609" s="867"/>
      <c r="R609" s="235"/>
      <c r="S609" s="235"/>
      <c r="T609" s="235"/>
      <c r="U609" s="235"/>
      <c r="V609" s="235"/>
      <c r="W609" s="235"/>
      <c r="X609" s="235"/>
      <c r="Y609" s="235"/>
      <c r="Z609" s="235"/>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BA609" s="238"/>
      <c r="BB609" s="425"/>
      <c r="BC609" s="238"/>
      <c r="BD609" s="238"/>
      <c r="BE609" s="238"/>
      <c r="BF609" s="238"/>
      <c r="BG609" s="238"/>
      <c r="BH609" s="238"/>
      <c r="BI609" s="238"/>
      <c r="BJ609" s="238"/>
      <c r="BK609" s="238"/>
      <c r="BL609" s="238"/>
      <c r="BM609" s="238"/>
      <c r="BN609" s="238"/>
      <c r="BO609" s="238"/>
      <c r="BP609" s="238"/>
      <c r="BQ609" s="238"/>
    </row>
    <row r="610" s="242" customFormat="true" ht="25.15" customHeight="true" x14ac:dyDescent="0.2">
      <c r="C610" s="3047"/>
      <c r="D610" s="3046"/>
      <c r="E610" s="867"/>
      <c r="F610" s="867"/>
      <c r="G610" s="867"/>
      <c r="H610" s="3047"/>
      <c r="I610" s="3046"/>
      <c r="J610" s="867"/>
      <c r="K610" s="867"/>
      <c r="L610" s="867"/>
      <c r="M610" s="3047"/>
      <c r="N610" s="3046"/>
      <c r="O610" s="867"/>
      <c r="P610" s="867"/>
      <c r="Q610" s="867"/>
      <c r="R610" s="235"/>
      <c r="S610" s="235"/>
      <c r="T610" s="235"/>
      <c r="U610" s="235"/>
      <c r="V610" s="235"/>
      <c r="W610" s="235"/>
      <c r="X610" s="235"/>
      <c r="Y610" s="235"/>
      <c r="Z610" s="235"/>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BA610" s="238"/>
      <c r="BB610" s="425"/>
      <c r="BC610" s="238"/>
      <c r="BD610" s="238"/>
      <c r="BE610" s="238"/>
      <c r="BF610" s="238"/>
      <c r="BG610" s="238"/>
      <c r="BH610" s="238"/>
      <c r="BI610" s="238"/>
      <c r="BJ610" s="238"/>
      <c r="BK610" s="238"/>
      <c r="BL610" s="238"/>
      <c r="BM610" s="238"/>
      <c r="BN610" s="238"/>
      <c r="BO610" s="238"/>
      <c r="BP610" s="238"/>
      <c r="BQ610" s="238"/>
    </row>
    <row r="611" s="242" customFormat="true" ht="25.15" customHeight="true" x14ac:dyDescent="0.2">
      <c r="C611" s="3047"/>
      <c r="D611" s="3046"/>
      <c r="E611" s="867"/>
      <c r="F611" s="867"/>
      <c r="G611" s="867"/>
      <c r="H611" s="3047"/>
      <c r="I611" s="3046"/>
      <c r="J611" s="867"/>
      <c r="K611" s="867"/>
      <c r="L611" s="867"/>
      <c r="M611" s="3047"/>
      <c r="N611" s="3046"/>
      <c r="O611" s="867"/>
      <c r="P611" s="867"/>
      <c r="Q611" s="867"/>
      <c r="R611" s="235"/>
      <c r="S611" s="235"/>
      <c r="T611" s="235"/>
      <c r="U611" s="235"/>
      <c r="V611" s="235"/>
      <c r="W611" s="235"/>
      <c r="X611" s="235"/>
      <c r="Y611" s="235"/>
      <c r="Z611" s="235"/>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BA611" s="238"/>
      <c r="BB611" s="425"/>
      <c r="BC611" s="238"/>
      <c r="BD611" s="238"/>
      <c r="BE611" s="238"/>
      <c r="BF611" s="238"/>
      <c r="BG611" s="238"/>
      <c r="BH611" s="238"/>
      <c r="BI611" s="238"/>
      <c r="BJ611" s="238"/>
      <c r="BK611" s="238"/>
      <c r="BL611" s="238"/>
      <c r="BM611" s="238"/>
      <c r="BN611" s="238"/>
      <c r="BO611" s="238"/>
      <c r="BP611" s="238"/>
      <c r="BQ611" s="238"/>
    </row>
    <row r="612" s="242" customFormat="true" ht="25.15" customHeight="true" x14ac:dyDescent="0.2">
      <c r="C612" s="3047"/>
      <c r="D612" s="3046"/>
      <c r="E612" s="867"/>
      <c r="F612" s="867"/>
      <c r="G612" s="867"/>
      <c r="H612" s="3047"/>
      <c r="I612" s="3046"/>
      <c r="J612" s="867"/>
      <c r="K612" s="867"/>
      <c r="L612" s="867"/>
      <c r="M612" s="3047"/>
      <c r="N612" s="3046"/>
      <c r="O612" s="867"/>
      <c r="P612" s="867"/>
      <c r="Q612" s="867"/>
      <c r="R612" s="235"/>
      <c r="S612" s="235"/>
      <c r="T612" s="235"/>
      <c r="U612" s="235"/>
      <c r="V612" s="235"/>
      <c r="W612" s="235"/>
      <c r="X612" s="235"/>
      <c r="Y612" s="235"/>
      <c r="Z612" s="235"/>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BA612" s="238"/>
      <c r="BB612" s="425"/>
      <c r="BC612" s="238"/>
      <c r="BD612" s="238"/>
      <c r="BE612" s="238"/>
      <c r="BF612" s="238"/>
      <c r="BG612" s="238"/>
      <c r="BH612" s="238"/>
      <c r="BI612" s="238"/>
      <c r="BJ612" s="238"/>
      <c r="BK612" s="238"/>
      <c r="BL612" s="238"/>
      <c r="BM612" s="238"/>
      <c r="BN612" s="238"/>
      <c r="BO612" s="238"/>
      <c r="BP612" s="238"/>
      <c r="BQ612" s="238"/>
    </row>
    <row r="613" s="242" customFormat="true" ht="25.15" customHeight="true" x14ac:dyDescent="0.2">
      <c r="C613" s="3047"/>
      <c r="D613" s="3046"/>
      <c r="E613" s="867"/>
      <c r="F613" s="867"/>
      <c r="G613" s="867"/>
      <c r="H613" s="3047"/>
      <c r="I613" s="3046"/>
      <c r="J613" s="867"/>
      <c r="K613" s="867"/>
      <c r="L613" s="867"/>
      <c r="M613" s="3047"/>
      <c r="N613" s="3046"/>
      <c r="O613" s="867"/>
      <c r="P613" s="867"/>
      <c r="Q613" s="867"/>
      <c r="R613" s="235"/>
      <c r="S613" s="235"/>
      <c r="T613" s="235"/>
      <c r="U613" s="235"/>
      <c r="V613" s="235"/>
      <c r="W613" s="235"/>
      <c r="X613" s="235"/>
      <c r="Y613" s="235"/>
      <c r="Z613" s="235"/>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BA613" s="238"/>
      <c r="BB613" s="425"/>
      <c r="BC613" s="238"/>
      <c r="BD613" s="238"/>
      <c r="BE613" s="238"/>
      <c r="BF613" s="238"/>
      <c r="BG613" s="238"/>
      <c r="BH613" s="238"/>
      <c r="BI613" s="238"/>
      <c r="BJ613" s="238"/>
      <c r="BK613" s="238"/>
      <c r="BL613" s="238"/>
      <c r="BM613" s="238"/>
      <c r="BN613" s="238"/>
      <c r="BO613" s="238"/>
      <c r="BP613" s="238"/>
      <c r="BQ613" s="238"/>
    </row>
    <row r="614" s="242" customFormat="true" ht="25.15" customHeight="true" x14ac:dyDescent="0.2">
      <c r="C614" s="3047"/>
      <c r="D614" s="3046"/>
      <c r="E614" s="867"/>
      <c r="F614" s="867"/>
      <c r="G614" s="867"/>
      <c r="H614" s="3047"/>
      <c r="I614" s="3046"/>
      <c r="J614" s="867"/>
      <c r="K614" s="867"/>
      <c r="L614" s="867"/>
      <c r="M614" s="3047"/>
      <c r="N614" s="3046"/>
      <c r="O614" s="867"/>
      <c r="P614" s="867"/>
      <c r="Q614" s="867"/>
      <c r="R614" s="235"/>
      <c r="S614" s="235"/>
      <c r="T614" s="235"/>
      <c r="U614" s="235"/>
      <c r="V614" s="235"/>
      <c r="W614" s="235"/>
      <c r="X614" s="235"/>
      <c r="Y614" s="235"/>
      <c r="Z614" s="235"/>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BA614" s="238"/>
      <c r="BB614" s="425"/>
      <c r="BC614" s="238"/>
      <c r="BD614" s="238"/>
      <c r="BE614" s="238"/>
      <c r="BF614" s="238"/>
      <c r="BG614" s="238"/>
      <c r="BH614" s="238"/>
      <c r="BI614" s="238"/>
      <c r="BJ614" s="238"/>
      <c r="BK614" s="238"/>
      <c r="BL614" s="238"/>
      <c r="BM614" s="238"/>
      <c r="BN614" s="238"/>
      <c r="BO614" s="238"/>
      <c r="BP614" s="238"/>
      <c r="BQ614" s="238"/>
    </row>
    <row r="615" s="242" customFormat="true" ht="25.15" customHeight="true" x14ac:dyDescent="0.2">
      <c r="C615" s="3047"/>
      <c r="D615" s="3046"/>
      <c r="E615" s="867"/>
      <c r="F615" s="867"/>
      <c r="G615" s="867"/>
      <c r="H615" s="3047"/>
      <c r="I615" s="3046"/>
      <c r="J615" s="867"/>
      <c r="K615" s="867"/>
      <c r="L615" s="867"/>
      <c r="M615" s="3047"/>
      <c r="N615" s="3046"/>
      <c r="O615" s="867"/>
      <c r="P615" s="867"/>
      <c r="Q615" s="867"/>
      <c r="R615" s="235"/>
      <c r="S615" s="235"/>
      <c r="T615" s="235"/>
      <c r="U615" s="235"/>
      <c r="V615" s="235"/>
      <c r="W615" s="235"/>
      <c r="X615" s="235"/>
      <c r="Y615" s="235"/>
      <c r="Z615" s="235"/>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BA615" s="238"/>
      <c r="BB615" s="425"/>
      <c r="BC615" s="238"/>
      <c r="BD615" s="238"/>
      <c r="BE615" s="238"/>
      <c r="BF615" s="238"/>
      <c r="BG615" s="238"/>
      <c r="BH615" s="238"/>
      <c r="BI615" s="238"/>
      <c r="BJ615" s="238"/>
      <c r="BK615" s="238"/>
      <c r="BL615" s="238"/>
      <c r="BM615" s="238"/>
      <c r="BN615" s="238"/>
      <c r="BO615" s="238"/>
      <c r="BP615" s="238"/>
      <c r="BQ615" s="238"/>
    </row>
    <row r="616" s="242" customFormat="true" ht="25.15" customHeight="true" x14ac:dyDescent="0.2">
      <c r="C616" s="3047"/>
      <c r="D616" s="3046"/>
      <c r="E616" s="867"/>
      <c r="F616" s="867"/>
      <c r="G616" s="867"/>
      <c r="H616" s="3047"/>
      <c r="I616" s="3046"/>
      <c r="J616" s="867"/>
      <c r="K616" s="867"/>
      <c r="L616" s="867"/>
      <c r="M616" s="3047"/>
      <c r="N616" s="3046"/>
      <c r="O616" s="867"/>
      <c r="P616" s="867"/>
      <c r="Q616" s="867"/>
      <c r="R616" s="235"/>
      <c r="S616" s="235"/>
      <c r="T616" s="235"/>
      <c r="U616" s="235"/>
      <c r="V616" s="235"/>
      <c r="W616" s="235"/>
      <c r="X616" s="235"/>
      <c r="Y616" s="235"/>
      <c r="Z616" s="235"/>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BA616" s="238"/>
      <c r="BB616" s="425"/>
      <c r="BC616" s="238"/>
      <c r="BD616" s="238"/>
      <c r="BE616" s="238"/>
      <c r="BF616" s="238"/>
      <c r="BG616" s="238"/>
      <c r="BH616" s="238"/>
      <c r="BI616" s="238"/>
      <c r="BJ616" s="238"/>
      <c r="BK616" s="238"/>
      <c r="BL616" s="238"/>
      <c r="BM616" s="238"/>
      <c r="BN616" s="238"/>
      <c r="BO616" s="238"/>
      <c r="BP616" s="238"/>
      <c r="BQ616" s="238"/>
    </row>
    <row r="617" s="242" customFormat="true" ht="25.15" customHeight="true" x14ac:dyDescent="0.2">
      <c r="C617" s="3047"/>
      <c r="D617" s="3046"/>
      <c r="E617" s="867"/>
      <c r="F617" s="867"/>
      <c r="G617" s="867"/>
      <c r="H617" s="3047"/>
      <c r="I617" s="3046"/>
      <c r="J617" s="867"/>
      <c r="K617" s="867"/>
      <c r="L617" s="867"/>
      <c r="M617" s="3047"/>
      <c r="N617" s="3046"/>
      <c r="O617" s="867"/>
      <c r="P617" s="867"/>
      <c r="Q617" s="867"/>
      <c r="R617" s="235"/>
      <c r="S617" s="235"/>
      <c r="T617" s="235"/>
      <c r="U617" s="235"/>
      <c r="V617" s="235"/>
      <c r="W617" s="235"/>
      <c r="X617" s="235"/>
      <c r="Y617" s="235"/>
      <c r="Z617" s="235"/>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BA617" s="238"/>
      <c r="BB617" s="425"/>
      <c r="BC617" s="238"/>
      <c r="BD617" s="238"/>
      <c r="BE617" s="238"/>
      <c r="BF617" s="238"/>
      <c r="BG617" s="238"/>
      <c r="BH617" s="238"/>
      <c r="BI617" s="238"/>
      <c r="BJ617" s="238"/>
      <c r="BK617" s="238"/>
      <c r="BL617" s="238"/>
      <c r="BM617" s="238"/>
      <c r="BN617" s="238"/>
      <c r="BO617" s="238"/>
      <c r="BP617" s="238"/>
      <c r="BQ617" s="238"/>
    </row>
    <row r="618" s="242" customFormat="true" ht="25.15" customHeight="true" x14ac:dyDescent="0.2">
      <c r="C618" s="3047"/>
      <c r="D618" s="3046"/>
      <c r="E618" s="867"/>
      <c r="F618" s="867"/>
      <c r="G618" s="867"/>
      <c r="H618" s="3047"/>
      <c r="I618" s="3046"/>
      <c r="J618" s="867"/>
      <c r="K618" s="867"/>
      <c r="L618" s="867"/>
      <c r="M618" s="3047"/>
      <c r="N618" s="3046"/>
      <c r="O618" s="867"/>
      <c r="P618" s="867"/>
      <c r="Q618" s="867"/>
      <c r="R618" s="235"/>
      <c r="S618" s="235"/>
      <c r="T618" s="235"/>
      <c r="U618" s="235"/>
      <c r="V618" s="235"/>
      <c r="W618" s="235"/>
      <c r="X618" s="235"/>
      <c r="Y618" s="235"/>
      <c r="Z618" s="235"/>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BA618" s="238"/>
      <c r="BB618" s="425"/>
      <c r="BC618" s="238"/>
      <c r="BD618" s="238"/>
      <c r="BE618" s="238"/>
      <c r="BF618" s="238"/>
      <c r="BG618" s="238"/>
      <c r="BH618" s="238"/>
      <c r="BI618" s="238"/>
      <c r="BJ618" s="238"/>
      <c r="BK618" s="238"/>
      <c r="BL618" s="238"/>
      <c r="BM618" s="238"/>
      <c r="BN618" s="238"/>
      <c r="BO618" s="238"/>
      <c r="BP618" s="238"/>
      <c r="BQ618" s="238"/>
    </row>
    <row r="619" s="242" customFormat="true" ht="25.15" customHeight="true" x14ac:dyDescent="0.2">
      <c r="C619" s="3047"/>
      <c r="D619" s="3046"/>
      <c r="E619" s="867"/>
      <c r="F619" s="867"/>
      <c r="G619" s="867"/>
      <c r="H619" s="3047"/>
      <c r="I619" s="3046"/>
      <c r="J619" s="867"/>
      <c r="K619" s="867"/>
      <c r="L619" s="867"/>
      <c r="M619" s="3047"/>
      <c r="N619" s="3046"/>
      <c r="O619" s="867"/>
      <c r="P619" s="867"/>
      <c r="Q619" s="867"/>
      <c r="R619" s="235"/>
      <c r="S619" s="235"/>
      <c r="T619" s="235"/>
      <c r="U619" s="235"/>
      <c r="V619" s="235"/>
      <c r="W619" s="235"/>
      <c r="X619" s="235"/>
      <c r="Y619" s="235"/>
      <c r="Z619" s="235"/>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BA619" s="238"/>
      <c r="BB619" s="425"/>
      <c r="BC619" s="238"/>
      <c r="BD619" s="238"/>
      <c r="BE619" s="238"/>
      <c r="BF619" s="238"/>
      <c r="BG619" s="238"/>
      <c r="BH619" s="238"/>
      <c r="BI619" s="238"/>
      <c r="BJ619" s="238"/>
      <c r="BK619" s="238"/>
      <c r="BL619" s="238"/>
      <c r="BM619" s="238"/>
      <c r="BN619" s="238"/>
      <c r="BO619" s="238"/>
      <c r="BP619" s="238"/>
      <c r="BQ619" s="238"/>
    </row>
    <row r="620" s="242" customFormat="true" ht="25.15" customHeight="true" x14ac:dyDescent="0.2">
      <c r="C620" s="3047"/>
      <c r="D620" s="3046"/>
      <c r="E620" s="867"/>
      <c r="F620" s="867"/>
      <c r="G620" s="867"/>
      <c r="H620" s="3047"/>
      <c r="I620" s="3046"/>
      <c r="J620" s="867"/>
      <c r="K620" s="867"/>
      <c r="L620" s="867"/>
      <c r="M620" s="3047"/>
      <c r="N620" s="3046"/>
      <c r="O620" s="867"/>
      <c r="P620" s="867"/>
      <c r="Q620" s="867"/>
      <c r="R620" s="235"/>
      <c r="S620" s="235"/>
      <c r="T620" s="235"/>
      <c r="U620" s="235"/>
      <c r="V620" s="235"/>
      <c r="W620" s="235"/>
      <c r="X620" s="235"/>
      <c r="Y620" s="235"/>
      <c r="Z620" s="235"/>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BA620" s="238"/>
      <c r="BB620" s="425"/>
      <c r="BC620" s="238"/>
      <c r="BD620" s="238"/>
      <c r="BE620" s="238"/>
      <c r="BF620" s="238"/>
      <c r="BG620" s="238"/>
      <c r="BH620" s="238"/>
      <c r="BI620" s="238"/>
      <c r="BJ620" s="238"/>
      <c r="BK620" s="238"/>
      <c r="BL620" s="238"/>
      <c r="BM620" s="238"/>
      <c r="BN620" s="238"/>
      <c r="BO620" s="238"/>
      <c r="BP620" s="238"/>
      <c r="BQ620" s="238"/>
    </row>
    <row r="621" s="242" customFormat="true" ht="25.15" customHeight="true" x14ac:dyDescent="0.2">
      <c r="C621" s="3047"/>
      <c r="D621" s="3046"/>
      <c r="E621" s="867"/>
      <c r="F621" s="867"/>
      <c r="G621" s="867"/>
      <c r="H621" s="3047"/>
      <c r="I621" s="3046"/>
      <c r="J621" s="867"/>
      <c r="K621" s="867"/>
      <c r="L621" s="867"/>
      <c r="M621" s="3047"/>
      <c r="N621" s="3046"/>
      <c r="O621" s="867"/>
      <c r="P621" s="867"/>
      <c r="Q621" s="867"/>
      <c r="R621" s="235"/>
      <c r="S621" s="235"/>
      <c r="T621" s="235"/>
      <c r="U621" s="235"/>
      <c r="V621" s="235"/>
      <c r="W621" s="235"/>
      <c r="X621" s="235"/>
      <c r="Y621" s="235"/>
      <c r="Z621" s="235"/>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BA621" s="238"/>
      <c r="BB621" s="425"/>
      <c r="BC621" s="238"/>
      <c r="BD621" s="238"/>
      <c r="BE621" s="238"/>
      <c r="BF621" s="238"/>
      <c r="BG621" s="238"/>
      <c r="BH621" s="238"/>
      <c r="BI621" s="238"/>
      <c r="BJ621" s="238"/>
      <c r="BK621" s="238"/>
      <c r="BL621" s="238"/>
      <c r="BM621" s="238"/>
      <c r="BN621" s="238"/>
      <c r="BO621" s="238"/>
      <c r="BP621" s="238"/>
      <c r="BQ621" s="238"/>
    </row>
    <row r="622" s="242" customFormat="true" ht="25.15" customHeight="true" x14ac:dyDescent="0.2">
      <c r="C622" s="3047"/>
      <c r="D622" s="3046"/>
      <c r="E622" s="867"/>
      <c r="F622" s="867"/>
      <c r="G622" s="867"/>
      <c r="H622" s="3047"/>
      <c r="I622" s="3046"/>
      <c r="J622" s="867"/>
      <c r="K622" s="867"/>
      <c r="L622" s="867"/>
      <c r="M622" s="3047"/>
      <c r="N622" s="3046"/>
      <c r="O622" s="867"/>
      <c r="P622" s="867"/>
      <c r="Q622" s="867"/>
      <c r="R622" s="235"/>
      <c r="S622" s="235"/>
      <c r="T622" s="235"/>
      <c r="U622" s="235"/>
      <c r="V622" s="235"/>
      <c r="W622" s="235"/>
      <c r="X622" s="235"/>
      <c r="Y622" s="235"/>
      <c r="Z622" s="235"/>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BA622" s="238"/>
      <c r="BB622" s="425"/>
      <c r="BC622" s="238"/>
      <c r="BD622" s="238"/>
      <c r="BE622" s="238"/>
      <c r="BF622" s="238"/>
      <c r="BG622" s="238"/>
      <c r="BH622" s="238"/>
      <c r="BI622" s="238"/>
      <c r="BJ622" s="238"/>
      <c r="BK622" s="238"/>
      <c r="BL622" s="238"/>
      <c r="BM622" s="238"/>
      <c r="BN622" s="238"/>
      <c r="BO622" s="238"/>
      <c r="BP622" s="238"/>
      <c r="BQ622" s="238"/>
    </row>
    <row r="623" s="242" customFormat="true" ht="25.15" customHeight="true" x14ac:dyDescent="0.2">
      <c r="C623" s="3047"/>
      <c r="D623" s="3046"/>
      <c r="E623" s="867"/>
      <c r="F623" s="867"/>
      <c r="G623" s="867"/>
      <c r="H623" s="3047"/>
      <c r="I623" s="3046"/>
      <c r="J623" s="867"/>
      <c r="K623" s="867"/>
      <c r="L623" s="867"/>
      <c r="M623" s="3047"/>
      <c r="N623" s="3046"/>
      <c r="O623" s="867"/>
      <c r="P623" s="867"/>
      <c r="Q623" s="867"/>
      <c r="R623" s="235"/>
      <c r="S623" s="235"/>
      <c r="T623" s="235"/>
      <c r="U623" s="235"/>
      <c r="V623" s="235"/>
      <c r="W623" s="235"/>
      <c r="X623" s="235"/>
      <c r="Y623" s="235"/>
      <c r="Z623" s="235"/>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BA623" s="238"/>
      <c r="BB623" s="425"/>
      <c r="BC623" s="238"/>
      <c r="BD623" s="238"/>
      <c r="BE623" s="238"/>
      <c r="BF623" s="238"/>
      <c r="BG623" s="238"/>
      <c r="BH623" s="238"/>
      <c r="BI623" s="238"/>
      <c r="BJ623" s="238"/>
      <c r="BK623" s="238"/>
      <c r="BL623" s="238"/>
      <c r="BM623" s="238"/>
      <c r="BN623" s="238"/>
      <c r="BO623" s="238"/>
      <c r="BP623" s="238"/>
      <c r="BQ623" s="238"/>
    </row>
    <row r="624" s="242" customFormat="true" ht="25.15" customHeight="true" x14ac:dyDescent="0.2">
      <c r="C624" s="3047"/>
      <c r="D624" s="3046"/>
      <c r="E624" s="867"/>
      <c r="F624" s="867"/>
      <c r="G624" s="867"/>
      <c r="H624" s="3047"/>
      <c r="I624" s="3046"/>
      <c r="J624" s="867"/>
      <c r="K624" s="867"/>
      <c r="L624" s="867"/>
      <c r="M624" s="3047"/>
      <c r="N624" s="3046"/>
      <c r="O624" s="867"/>
      <c r="P624" s="867"/>
      <c r="Q624" s="867"/>
      <c r="R624" s="235"/>
      <c r="S624" s="235"/>
      <c r="T624" s="235"/>
      <c r="U624" s="235"/>
      <c r="V624" s="235"/>
      <c r="W624" s="235"/>
      <c r="X624" s="235"/>
      <c r="Y624" s="235"/>
      <c r="Z624" s="235"/>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BA624" s="238"/>
      <c r="BB624" s="425"/>
      <c r="BC624" s="238"/>
      <c r="BD624" s="238"/>
      <c r="BE624" s="238"/>
      <c r="BF624" s="238"/>
      <c r="BG624" s="238"/>
      <c r="BH624" s="238"/>
      <c r="BI624" s="238"/>
      <c r="BJ624" s="238"/>
      <c r="BK624" s="238"/>
      <c r="BL624" s="238"/>
      <c r="BM624" s="238"/>
      <c r="BN624" s="238"/>
      <c r="BO624" s="238"/>
      <c r="BP624" s="238"/>
      <c r="BQ624" s="238"/>
    </row>
    <row r="625" s="242" customFormat="true" ht="25.15" customHeight="true" x14ac:dyDescent="0.2">
      <c r="C625" s="3047"/>
      <c r="D625" s="3046"/>
      <c r="E625" s="867"/>
      <c r="F625" s="867"/>
      <c r="G625" s="867"/>
      <c r="H625" s="3047"/>
      <c r="I625" s="3046"/>
      <c r="J625" s="867"/>
      <c r="K625" s="867"/>
      <c r="L625" s="867"/>
      <c r="M625" s="3047"/>
      <c r="N625" s="3046"/>
      <c r="O625" s="867"/>
      <c r="P625" s="867"/>
      <c r="Q625" s="867"/>
      <c r="R625" s="235"/>
      <c r="S625" s="235"/>
      <c r="T625" s="235"/>
      <c r="U625" s="235"/>
      <c r="V625" s="235"/>
      <c r="W625" s="235"/>
      <c r="X625" s="235"/>
      <c r="Y625" s="235"/>
      <c r="Z625" s="235"/>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BA625" s="238"/>
      <c r="BB625" s="425"/>
      <c r="BC625" s="238"/>
      <c r="BD625" s="238"/>
      <c r="BE625" s="238"/>
      <c r="BF625" s="238"/>
      <c r="BG625" s="238"/>
      <c r="BH625" s="238"/>
      <c r="BI625" s="238"/>
      <c r="BJ625" s="238"/>
      <c r="BK625" s="238"/>
      <c r="BL625" s="238"/>
      <c r="BM625" s="238"/>
      <c r="BN625" s="238"/>
      <c r="BO625" s="238"/>
      <c r="BP625" s="238"/>
      <c r="BQ625" s="238"/>
    </row>
    <row r="626" s="242" customFormat="true" ht="25.15" customHeight="true" x14ac:dyDescent="0.2">
      <c r="C626" s="3047"/>
      <c r="D626" s="3046"/>
      <c r="E626" s="867"/>
      <c r="F626" s="867"/>
      <c r="G626" s="867"/>
      <c r="H626" s="3047"/>
      <c r="I626" s="3046"/>
      <c r="J626" s="867"/>
      <c r="K626" s="867"/>
      <c r="L626" s="867"/>
      <c r="M626" s="3047"/>
      <c r="N626" s="3046"/>
      <c r="O626" s="867"/>
      <c r="P626" s="867"/>
      <c r="Q626" s="867"/>
      <c r="R626" s="235"/>
      <c r="S626" s="235"/>
      <c r="T626" s="235"/>
      <c r="U626" s="235"/>
      <c r="V626" s="235"/>
      <c r="W626" s="235"/>
      <c r="X626" s="235"/>
      <c r="Y626" s="235"/>
      <c r="Z626" s="235"/>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BA626" s="238"/>
      <c r="BB626" s="425"/>
      <c r="BC626" s="238"/>
      <c r="BD626" s="238"/>
      <c r="BE626" s="238"/>
      <c r="BF626" s="238"/>
      <c r="BG626" s="238"/>
      <c r="BH626" s="238"/>
      <c r="BI626" s="238"/>
      <c r="BJ626" s="238"/>
      <c r="BK626" s="238"/>
      <c r="BL626" s="238"/>
      <c r="BM626" s="238"/>
      <c r="BN626" s="238"/>
      <c r="BO626" s="238"/>
      <c r="BP626" s="238"/>
      <c r="BQ626" s="238"/>
    </row>
    <row r="627" s="242" customFormat="true" ht="25.15" customHeight="true" x14ac:dyDescent="0.2">
      <c r="C627" s="3047"/>
      <c r="D627" s="3046"/>
      <c r="E627" s="867"/>
      <c r="F627" s="867"/>
      <c r="G627" s="867"/>
      <c r="H627" s="3047"/>
      <c r="I627" s="3046"/>
      <c r="J627" s="867"/>
      <c r="K627" s="867"/>
      <c r="L627" s="867"/>
      <c r="M627" s="3047"/>
      <c r="N627" s="3046"/>
      <c r="O627" s="867"/>
      <c r="P627" s="867"/>
      <c r="Q627" s="867"/>
      <c r="R627" s="235"/>
      <c r="S627" s="235"/>
      <c r="T627" s="235"/>
      <c r="U627" s="235"/>
      <c r="V627" s="235"/>
      <c r="W627" s="235"/>
      <c r="X627" s="235"/>
      <c r="Y627" s="235"/>
      <c r="Z627" s="235"/>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BA627" s="238"/>
      <c r="BB627" s="425"/>
      <c r="BC627" s="238"/>
      <c r="BD627" s="238"/>
      <c r="BE627" s="238"/>
      <c r="BF627" s="238"/>
      <c r="BG627" s="238"/>
      <c r="BH627" s="238"/>
      <c r="BI627" s="238"/>
      <c r="BJ627" s="238"/>
      <c r="BK627" s="238"/>
      <c r="BL627" s="238"/>
      <c r="BM627" s="238"/>
      <c r="BN627" s="238"/>
      <c r="BO627" s="238"/>
      <c r="BP627" s="238"/>
      <c r="BQ627" s="238"/>
    </row>
    <row r="628" s="242" customFormat="true" ht="25.15" customHeight="true" x14ac:dyDescent="0.2">
      <c r="C628" s="3047"/>
      <c r="D628" s="3046"/>
      <c r="E628" s="867"/>
      <c r="F628" s="867"/>
      <c r="G628" s="867"/>
      <c r="H628" s="3047"/>
      <c r="I628" s="3046"/>
      <c r="J628" s="867"/>
      <c r="K628" s="867"/>
      <c r="L628" s="867"/>
      <c r="M628" s="3047"/>
      <c r="N628" s="3046"/>
      <c r="O628" s="867"/>
      <c r="P628" s="867"/>
      <c r="Q628" s="867"/>
      <c r="R628" s="235"/>
      <c r="S628" s="235"/>
      <c r="T628" s="235"/>
      <c r="U628" s="235"/>
      <c r="V628" s="235"/>
      <c r="W628" s="235"/>
      <c r="X628" s="235"/>
      <c r="Y628" s="235"/>
      <c r="Z628" s="235"/>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BA628" s="238"/>
      <c r="BB628" s="425"/>
      <c r="BC628" s="238"/>
      <c r="BD628" s="238"/>
      <c r="BE628" s="238"/>
      <c r="BF628" s="238"/>
      <c r="BG628" s="238"/>
      <c r="BH628" s="238"/>
      <c r="BI628" s="238"/>
      <c r="BJ628" s="238"/>
      <c r="BK628" s="238"/>
      <c r="BL628" s="238"/>
      <c r="BM628" s="238"/>
      <c r="BN628" s="238"/>
      <c r="BO628" s="238"/>
      <c r="BP628" s="238"/>
      <c r="BQ628" s="238"/>
    </row>
    <row r="629" s="242" customFormat="true" ht="25.15" customHeight="true" x14ac:dyDescent="0.2">
      <c r="C629" s="3047"/>
      <c r="D629" s="3046"/>
      <c r="E629" s="867"/>
      <c r="F629" s="867"/>
      <c r="G629" s="867"/>
      <c r="H629" s="3047"/>
      <c r="I629" s="3046"/>
      <c r="J629" s="867"/>
      <c r="K629" s="867"/>
      <c r="L629" s="867"/>
      <c r="M629" s="3047"/>
      <c r="N629" s="3046"/>
      <c r="O629" s="867"/>
      <c r="P629" s="867"/>
      <c r="Q629" s="867"/>
      <c r="R629" s="235"/>
      <c r="S629" s="235"/>
      <c r="T629" s="235"/>
      <c r="U629" s="235"/>
      <c r="V629" s="235"/>
      <c r="W629" s="235"/>
      <c r="X629" s="235"/>
      <c r="Y629" s="235"/>
      <c r="Z629" s="235"/>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BA629" s="238"/>
      <c r="BB629" s="425"/>
      <c r="BC629" s="238"/>
      <c r="BD629" s="238"/>
      <c r="BE629" s="238"/>
      <c r="BF629" s="238"/>
      <c r="BG629" s="238"/>
      <c r="BH629" s="238"/>
      <c r="BI629" s="238"/>
      <c r="BJ629" s="238"/>
      <c r="BK629" s="238"/>
      <c r="BL629" s="238"/>
      <c r="BM629" s="238"/>
      <c r="BN629" s="238"/>
      <c r="BO629" s="238"/>
      <c r="BP629" s="238"/>
      <c r="BQ629" s="238"/>
    </row>
    <row r="630" s="242" customFormat="true" ht="25.15" customHeight="true" x14ac:dyDescent="0.2">
      <c r="C630" s="3047"/>
      <c r="D630" s="3046"/>
      <c r="E630" s="867"/>
      <c r="F630" s="867"/>
      <c r="G630" s="867"/>
      <c r="H630" s="3047"/>
      <c r="I630" s="3046"/>
      <c r="J630" s="867"/>
      <c r="K630" s="867"/>
      <c r="L630" s="867"/>
      <c r="M630" s="3047"/>
      <c r="N630" s="3046"/>
      <c r="O630" s="867"/>
      <c r="P630" s="867"/>
      <c r="Q630" s="867"/>
      <c r="R630" s="235"/>
      <c r="S630" s="235"/>
      <c r="T630" s="235"/>
      <c r="U630" s="235"/>
      <c r="V630" s="235"/>
      <c r="W630" s="235"/>
      <c r="X630" s="235"/>
      <c r="Y630" s="235"/>
      <c r="Z630" s="235"/>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BA630" s="238"/>
      <c r="BB630" s="425"/>
      <c r="BC630" s="238"/>
      <c r="BD630" s="238"/>
      <c r="BE630" s="238"/>
      <c r="BF630" s="238"/>
      <c r="BG630" s="238"/>
      <c r="BH630" s="238"/>
      <c r="BI630" s="238"/>
      <c r="BJ630" s="238"/>
      <c r="BK630" s="238"/>
      <c r="BL630" s="238"/>
      <c r="BM630" s="238"/>
      <c r="BN630" s="238"/>
      <c r="BO630" s="238"/>
      <c r="BP630" s="238"/>
      <c r="BQ630" s="238"/>
    </row>
    <row r="631" s="242" customFormat="true" ht="25.15" customHeight="true" x14ac:dyDescent="0.2">
      <c r="C631" s="3047"/>
      <c r="D631" s="3046"/>
      <c r="E631" s="867"/>
      <c r="F631" s="867"/>
      <c r="G631" s="867"/>
      <c r="H631" s="3047"/>
      <c r="I631" s="3046"/>
      <c r="J631" s="867"/>
      <c r="K631" s="867"/>
      <c r="L631" s="867"/>
      <c r="M631" s="3047"/>
      <c r="N631" s="3046"/>
      <c r="O631" s="867"/>
      <c r="P631" s="867"/>
      <c r="Q631" s="867"/>
      <c r="R631" s="235"/>
      <c r="S631" s="235"/>
      <c r="T631" s="235"/>
      <c r="U631" s="235"/>
      <c r="V631" s="235"/>
      <c r="W631" s="235"/>
      <c r="X631" s="235"/>
      <c r="Y631" s="235"/>
      <c r="Z631" s="235"/>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BA631" s="238"/>
      <c r="BB631" s="425"/>
      <c r="BC631" s="238"/>
      <c r="BD631" s="238"/>
      <c r="BE631" s="238"/>
      <c r="BF631" s="238"/>
      <c r="BG631" s="238"/>
      <c r="BH631" s="238"/>
      <c r="BI631" s="238"/>
      <c r="BJ631" s="238"/>
      <c r="BK631" s="238"/>
      <c r="BL631" s="238"/>
      <c r="BM631" s="238"/>
      <c r="BN631" s="238"/>
      <c r="BO631" s="238"/>
      <c r="BP631" s="238"/>
      <c r="BQ631" s="238"/>
    </row>
    <row r="632" s="242" customFormat="true" ht="25.15" customHeight="true" x14ac:dyDescent="0.2">
      <c r="C632" s="3047"/>
      <c r="D632" s="3046"/>
      <c r="E632" s="867"/>
      <c r="F632" s="867"/>
      <c r="G632" s="867"/>
      <c r="H632" s="3047"/>
      <c r="I632" s="3046"/>
      <c r="J632" s="867"/>
      <c r="K632" s="867"/>
      <c r="L632" s="867"/>
      <c r="M632" s="3047"/>
      <c r="N632" s="3046"/>
      <c r="O632" s="867"/>
      <c r="P632" s="867"/>
      <c r="Q632" s="867"/>
      <c r="R632" s="235"/>
      <c r="S632" s="235"/>
      <c r="T632" s="235"/>
      <c r="U632" s="235"/>
      <c r="V632" s="235"/>
      <c r="W632" s="235"/>
      <c r="X632" s="235"/>
      <c r="Y632" s="235"/>
      <c r="Z632" s="235"/>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BA632" s="238"/>
      <c r="BB632" s="425"/>
      <c r="BC632" s="238"/>
      <c r="BD632" s="238"/>
      <c r="BE632" s="238"/>
      <c r="BF632" s="238"/>
      <c r="BG632" s="238"/>
      <c r="BH632" s="238"/>
      <c r="BI632" s="238"/>
      <c r="BJ632" s="238"/>
      <c r="BK632" s="238"/>
      <c r="BL632" s="238"/>
      <c r="BM632" s="238"/>
      <c r="BN632" s="238"/>
      <c r="BO632" s="238"/>
      <c r="BP632" s="238"/>
      <c r="BQ632" s="238"/>
    </row>
    <row r="633" s="242" customFormat="true" ht="25.15" customHeight="true" x14ac:dyDescent="0.2">
      <c r="C633" s="3047"/>
      <c r="D633" s="3046"/>
      <c r="E633" s="867"/>
      <c r="F633" s="867"/>
      <c r="G633" s="867"/>
      <c r="H633" s="3047"/>
      <c r="I633" s="3046"/>
      <c r="J633" s="867"/>
      <c r="K633" s="867"/>
      <c r="L633" s="867"/>
      <c r="M633" s="3047"/>
      <c r="N633" s="3046"/>
      <c r="O633" s="867"/>
      <c r="P633" s="867"/>
      <c r="Q633" s="867"/>
      <c r="R633" s="235"/>
      <c r="S633" s="235"/>
      <c r="T633" s="235"/>
      <c r="U633" s="235"/>
      <c r="V633" s="235"/>
      <c r="W633" s="235"/>
      <c r="X633" s="235"/>
      <c r="Y633" s="235"/>
      <c r="Z633" s="235"/>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BA633" s="238"/>
      <c r="BB633" s="425"/>
      <c r="BC633" s="238"/>
      <c r="BD633" s="238"/>
      <c r="BE633" s="238"/>
      <c r="BF633" s="238"/>
      <c r="BG633" s="238"/>
      <c r="BH633" s="238"/>
      <c r="BI633" s="238"/>
      <c r="BJ633" s="238"/>
      <c r="BK633" s="238"/>
      <c r="BL633" s="238"/>
      <c r="BM633" s="238"/>
      <c r="BN633" s="238"/>
      <c r="BO633" s="238"/>
      <c r="BP633" s="238"/>
      <c r="BQ633" s="238"/>
    </row>
    <row r="634" s="242" customFormat="true" ht="25.15" customHeight="true" x14ac:dyDescent="0.2">
      <c r="C634" s="3047"/>
      <c r="D634" s="3046"/>
      <c r="E634" s="867"/>
      <c r="F634" s="867"/>
      <c r="G634" s="867"/>
      <c r="H634" s="3047"/>
      <c r="I634" s="3046"/>
      <c r="J634" s="867"/>
      <c r="K634" s="867"/>
      <c r="L634" s="867"/>
      <c r="M634" s="3047"/>
      <c r="N634" s="3046"/>
      <c r="O634" s="867"/>
      <c r="P634" s="867"/>
      <c r="Q634" s="867"/>
      <c r="R634" s="235"/>
      <c r="S634" s="235"/>
      <c r="T634" s="235"/>
      <c r="U634" s="235"/>
      <c r="V634" s="235"/>
      <c r="W634" s="235"/>
      <c r="X634" s="235"/>
      <c r="Y634" s="235"/>
      <c r="Z634" s="235"/>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BA634" s="238"/>
      <c r="BB634" s="425"/>
      <c r="BC634" s="238"/>
      <c r="BD634" s="238"/>
      <c r="BE634" s="238"/>
      <c r="BF634" s="238"/>
      <c r="BG634" s="238"/>
      <c r="BH634" s="238"/>
      <c r="BI634" s="238"/>
      <c r="BJ634" s="238"/>
      <c r="BK634" s="238"/>
      <c r="BL634" s="238"/>
      <c r="BM634" s="238"/>
      <c r="BN634" s="238"/>
      <c r="BO634" s="238"/>
      <c r="BP634" s="238"/>
      <c r="BQ634" s="238"/>
    </row>
    <row r="635" s="242" customFormat="true" ht="25.15" customHeight="true" x14ac:dyDescent="0.2">
      <c r="C635" s="3047"/>
      <c r="D635" s="3046"/>
      <c r="E635" s="867"/>
      <c r="F635" s="867"/>
      <c r="G635" s="867"/>
      <c r="H635" s="3047"/>
      <c r="I635" s="3046"/>
      <c r="J635" s="867"/>
      <c r="K635" s="867"/>
      <c r="L635" s="867"/>
      <c r="M635" s="3047"/>
      <c r="N635" s="3046"/>
      <c r="O635" s="867"/>
      <c r="P635" s="867"/>
      <c r="Q635" s="867"/>
      <c r="R635" s="235"/>
      <c r="S635" s="235"/>
      <c r="T635" s="235"/>
      <c r="U635" s="235"/>
      <c r="V635" s="235"/>
      <c r="W635" s="235"/>
      <c r="X635" s="235"/>
      <c r="Y635" s="235"/>
      <c r="Z635" s="235"/>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BA635" s="238"/>
      <c r="BB635" s="425"/>
      <c r="BC635" s="238"/>
      <c r="BD635" s="238"/>
      <c r="BE635" s="238"/>
      <c r="BF635" s="238"/>
      <c r="BG635" s="238"/>
      <c r="BH635" s="238"/>
      <c r="BI635" s="238"/>
      <c r="BJ635" s="238"/>
      <c r="BK635" s="238"/>
      <c r="BL635" s="238"/>
      <c r="BM635" s="238"/>
      <c r="BN635" s="238"/>
      <c r="BO635" s="238"/>
      <c r="BP635" s="238"/>
      <c r="BQ635" s="238"/>
    </row>
    <row r="636" s="242" customFormat="true" ht="25.15" customHeight="true" x14ac:dyDescent="0.2">
      <c r="C636" s="3047"/>
      <c r="D636" s="3046"/>
      <c r="E636" s="867"/>
      <c r="F636" s="867"/>
      <c r="G636" s="867"/>
      <c r="H636" s="3047"/>
      <c r="I636" s="3046"/>
      <c r="J636" s="867"/>
      <c r="K636" s="867"/>
      <c r="L636" s="867"/>
      <c r="M636" s="3047"/>
      <c r="N636" s="3046"/>
      <c r="O636" s="867"/>
      <c r="P636" s="867"/>
      <c r="Q636" s="867"/>
      <c r="R636" s="235"/>
      <c r="S636" s="235"/>
      <c r="T636" s="235"/>
      <c r="U636" s="235"/>
      <c r="V636" s="235"/>
      <c r="W636" s="235"/>
      <c r="X636" s="235"/>
      <c r="Y636" s="235"/>
      <c r="Z636" s="235"/>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BA636" s="238"/>
      <c r="BB636" s="425"/>
      <c r="BC636" s="238"/>
      <c r="BD636" s="238"/>
      <c r="BE636" s="238"/>
      <c r="BF636" s="238"/>
      <c r="BG636" s="238"/>
      <c r="BH636" s="238"/>
      <c r="BI636" s="238"/>
      <c r="BJ636" s="238"/>
      <c r="BK636" s="238"/>
      <c r="BL636" s="238"/>
      <c r="BM636" s="238"/>
      <c r="BN636" s="238"/>
      <c r="BO636" s="238"/>
      <c r="BP636" s="238"/>
      <c r="BQ636" s="238"/>
    </row>
    <row r="637" s="242" customFormat="true" ht="25.15" customHeight="true" x14ac:dyDescent="0.2">
      <c r="C637" s="3047"/>
      <c r="D637" s="3046"/>
      <c r="E637" s="867"/>
      <c r="F637" s="867"/>
      <c r="G637" s="867"/>
      <c r="H637" s="3047"/>
      <c r="I637" s="3046"/>
      <c r="J637" s="867"/>
      <c r="K637" s="867"/>
      <c r="L637" s="867"/>
      <c r="M637" s="3047"/>
      <c r="N637" s="3046"/>
      <c r="O637" s="867"/>
      <c r="P637" s="867"/>
      <c r="Q637" s="867"/>
      <c r="R637" s="235"/>
      <c r="S637" s="235"/>
      <c r="T637" s="235"/>
      <c r="U637" s="235"/>
      <c r="V637" s="235"/>
      <c r="W637" s="235"/>
      <c r="X637" s="235"/>
      <c r="Y637" s="235"/>
      <c r="Z637" s="235"/>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BA637" s="238"/>
      <c r="BB637" s="425"/>
      <c r="BC637" s="238"/>
      <c r="BD637" s="238"/>
      <c r="BE637" s="238"/>
      <c r="BF637" s="238"/>
      <c r="BG637" s="238"/>
      <c r="BH637" s="238"/>
      <c r="BI637" s="238"/>
      <c r="BJ637" s="238"/>
      <c r="BK637" s="238"/>
      <c r="BL637" s="238"/>
      <c r="BM637" s="238"/>
      <c r="BN637" s="238"/>
      <c r="BO637" s="238"/>
      <c r="BP637" s="238"/>
      <c r="BQ637" s="238"/>
    </row>
    <row r="638" s="242" customFormat="true" ht="25.15" customHeight="true" x14ac:dyDescent="0.2">
      <c r="C638" s="3047"/>
      <c r="D638" s="3046"/>
      <c r="E638" s="867"/>
      <c r="F638" s="867"/>
      <c r="G638" s="867"/>
      <c r="H638" s="3047"/>
      <c r="I638" s="3046"/>
      <c r="J638" s="867"/>
      <c r="K638" s="867"/>
      <c r="L638" s="867"/>
      <c r="M638" s="3047"/>
      <c r="N638" s="3046"/>
      <c r="O638" s="867"/>
      <c r="P638" s="867"/>
      <c r="Q638" s="867"/>
      <c r="R638" s="235"/>
      <c r="S638" s="235"/>
      <c r="T638" s="235"/>
      <c r="U638" s="235"/>
      <c r="V638" s="235"/>
      <c r="W638" s="235"/>
      <c r="X638" s="235"/>
      <c r="Y638" s="235"/>
      <c r="Z638" s="235"/>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BA638" s="238"/>
      <c r="BB638" s="425"/>
      <c r="BC638" s="238"/>
      <c r="BD638" s="238"/>
      <c r="BE638" s="238"/>
      <c r="BF638" s="238"/>
      <c r="BG638" s="238"/>
      <c r="BH638" s="238"/>
      <c r="BI638" s="238"/>
      <c r="BJ638" s="238"/>
      <c r="BK638" s="238"/>
      <c r="BL638" s="238"/>
      <c r="BM638" s="238"/>
      <c r="BN638" s="238"/>
      <c r="BO638" s="238"/>
      <c r="BP638" s="238"/>
      <c r="BQ638" s="238"/>
    </row>
    <row r="639" s="242" customFormat="true" ht="25.15" customHeight="true" x14ac:dyDescent="0.2">
      <c r="C639" s="3047"/>
      <c r="D639" s="3046"/>
      <c r="E639" s="867"/>
      <c r="F639" s="867"/>
      <c r="G639" s="867"/>
      <c r="H639" s="3047"/>
      <c r="I639" s="3046"/>
      <c r="J639" s="867"/>
      <c r="K639" s="867"/>
      <c r="L639" s="867"/>
      <c r="M639" s="3047"/>
      <c r="N639" s="3046"/>
      <c r="O639" s="867"/>
      <c r="P639" s="867"/>
      <c r="Q639" s="867"/>
      <c r="R639" s="235"/>
      <c r="S639" s="235"/>
      <c r="T639" s="235"/>
      <c r="U639" s="235"/>
      <c r="V639" s="235"/>
      <c r="W639" s="235"/>
      <c r="X639" s="235"/>
      <c r="Y639" s="235"/>
      <c r="Z639" s="235"/>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BA639" s="238"/>
      <c r="BB639" s="425"/>
      <c r="BC639" s="238"/>
      <c r="BD639" s="238"/>
      <c r="BE639" s="238"/>
      <c r="BF639" s="238"/>
      <c r="BG639" s="238"/>
      <c r="BH639" s="238"/>
      <c r="BI639" s="238"/>
      <c r="BJ639" s="238"/>
      <c r="BK639" s="238"/>
      <c r="BL639" s="238"/>
      <c r="BM639" s="238"/>
      <c r="BN639" s="238"/>
      <c r="BO639" s="238"/>
      <c r="BP639" s="238"/>
      <c r="BQ639" s="238"/>
    </row>
    <row r="640" s="242" customFormat="true" ht="25.15" customHeight="true" x14ac:dyDescent="0.2">
      <c r="C640" s="3047"/>
      <c r="D640" s="3046"/>
      <c r="E640" s="867"/>
      <c r="F640" s="867"/>
      <c r="G640" s="867"/>
      <c r="H640" s="3047"/>
      <c r="I640" s="3046"/>
      <c r="J640" s="867"/>
      <c r="K640" s="867"/>
      <c r="L640" s="867"/>
      <c r="M640" s="3047"/>
      <c r="N640" s="3046"/>
      <c r="O640" s="867"/>
      <c r="P640" s="867"/>
      <c r="Q640" s="867"/>
      <c r="R640" s="235"/>
      <c r="S640" s="235"/>
      <c r="T640" s="235"/>
      <c r="U640" s="235"/>
      <c r="V640" s="235"/>
      <c r="W640" s="235"/>
      <c r="X640" s="235"/>
      <c r="Y640" s="235"/>
      <c r="Z640" s="235"/>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BA640" s="238"/>
      <c r="BB640" s="425"/>
      <c r="BC640" s="238"/>
      <c r="BD640" s="238"/>
      <c r="BE640" s="238"/>
      <c r="BF640" s="238"/>
      <c r="BG640" s="238"/>
      <c r="BH640" s="238"/>
      <c r="BI640" s="238"/>
      <c r="BJ640" s="238"/>
      <c r="BK640" s="238"/>
      <c r="BL640" s="238"/>
      <c r="BM640" s="238"/>
      <c r="BN640" s="238"/>
      <c r="BO640" s="238"/>
      <c r="BP640" s="238"/>
      <c r="BQ640" s="238"/>
    </row>
    <row r="641" s="242" customFormat="true" ht="25.15" customHeight="true" x14ac:dyDescent="0.2">
      <c r="C641" s="3047"/>
      <c r="D641" s="3046"/>
      <c r="E641" s="867"/>
      <c r="F641" s="867"/>
      <c r="G641" s="867"/>
      <c r="H641" s="3047"/>
      <c r="I641" s="3046"/>
      <c r="J641" s="867"/>
      <c r="K641" s="867"/>
      <c r="L641" s="867"/>
      <c r="M641" s="3047"/>
      <c r="N641" s="3046"/>
      <c r="O641" s="867"/>
      <c r="P641" s="867"/>
      <c r="Q641" s="867"/>
      <c r="R641" s="235"/>
      <c r="S641" s="235"/>
      <c r="T641" s="235"/>
      <c r="U641" s="235"/>
      <c r="V641" s="235"/>
      <c r="W641" s="235"/>
      <c r="X641" s="235"/>
      <c r="Y641" s="235"/>
      <c r="Z641" s="235"/>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BA641" s="238"/>
      <c r="BB641" s="425"/>
      <c r="BC641" s="238"/>
      <c r="BD641" s="238"/>
      <c r="BE641" s="238"/>
      <c r="BF641" s="238"/>
      <c r="BG641" s="238"/>
      <c r="BH641" s="238"/>
      <c r="BI641" s="238"/>
      <c r="BJ641" s="238"/>
      <c r="BK641" s="238"/>
      <c r="BL641" s="238"/>
      <c r="BM641" s="238"/>
      <c r="BN641" s="238"/>
      <c r="BO641" s="238"/>
      <c r="BP641" s="238"/>
      <c r="BQ641" s="238"/>
    </row>
    <row r="642" s="242" customFormat="true" ht="25.15" customHeight="true" x14ac:dyDescent="0.2">
      <c r="C642" s="3047"/>
      <c r="D642" s="3046"/>
      <c r="E642" s="867"/>
      <c r="F642" s="867"/>
      <c r="G642" s="867"/>
      <c r="H642" s="3047"/>
      <c r="I642" s="3046"/>
      <c r="J642" s="867"/>
      <c r="K642" s="867"/>
      <c r="L642" s="867"/>
      <c r="M642" s="3047"/>
      <c r="N642" s="3046"/>
      <c r="O642" s="867"/>
      <c r="P642" s="867"/>
      <c r="Q642" s="867"/>
      <c r="R642" s="235"/>
      <c r="S642" s="235"/>
      <c r="T642" s="235"/>
      <c r="U642" s="235"/>
      <c r="V642" s="235"/>
      <c r="W642" s="235"/>
      <c r="X642" s="235"/>
      <c r="Y642" s="235"/>
      <c r="Z642" s="235"/>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BA642" s="238"/>
      <c r="BB642" s="425"/>
      <c r="BC642" s="238"/>
      <c r="BD642" s="238"/>
      <c r="BE642" s="238"/>
      <c r="BF642" s="238"/>
      <c r="BG642" s="238"/>
      <c r="BH642" s="238"/>
      <c r="BI642" s="238"/>
      <c r="BJ642" s="238"/>
      <c r="BK642" s="238"/>
      <c r="BL642" s="238"/>
      <c r="BM642" s="238"/>
      <c r="BN642" s="238"/>
      <c r="BO642" s="238"/>
      <c r="BP642" s="238"/>
      <c r="BQ642" s="238"/>
    </row>
    <row r="643" s="242" customFormat="true" ht="25.15" customHeight="true" x14ac:dyDescent="0.2">
      <c r="C643" s="3047"/>
      <c r="D643" s="3046"/>
      <c r="E643" s="867"/>
      <c r="F643" s="867"/>
      <c r="G643" s="867"/>
      <c r="H643" s="3047"/>
      <c r="I643" s="3046"/>
      <c r="J643" s="867"/>
      <c r="K643" s="867"/>
      <c r="L643" s="867"/>
      <c r="M643" s="3047"/>
      <c r="N643" s="3046"/>
      <c r="O643" s="867"/>
      <c r="P643" s="867"/>
      <c r="Q643" s="867"/>
      <c r="R643" s="235"/>
      <c r="S643" s="235"/>
      <c r="T643" s="235"/>
      <c r="U643" s="235"/>
      <c r="V643" s="235"/>
      <c r="W643" s="235"/>
      <c r="X643" s="235"/>
      <c r="Y643" s="235"/>
      <c r="Z643" s="235"/>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BA643" s="238"/>
      <c r="BB643" s="425"/>
      <c r="BC643" s="238"/>
      <c r="BD643" s="238"/>
      <c r="BE643" s="238"/>
      <c r="BF643" s="238"/>
      <c r="BG643" s="238"/>
      <c r="BH643" s="238"/>
      <c r="BI643" s="238"/>
      <c r="BJ643" s="238"/>
      <c r="BK643" s="238"/>
      <c r="BL643" s="238"/>
      <c r="BM643" s="238"/>
      <c r="BN643" s="238"/>
      <c r="BO643" s="238"/>
      <c r="BP643" s="238"/>
      <c r="BQ643" s="238"/>
    </row>
    <row r="644" s="242" customFormat="true" ht="25.15" customHeight="true" x14ac:dyDescent="0.2">
      <c r="C644" s="3047"/>
      <c r="D644" s="3046"/>
      <c r="E644" s="867"/>
      <c r="F644" s="867"/>
      <c r="G644" s="867"/>
      <c r="H644" s="3047"/>
      <c r="I644" s="3046"/>
      <c r="J644" s="867"/>
      <c r="K644" s="867"/>
      <c r="L644" s="867"/>
      <c r="M644" s="3047"/>
      <c r="N644" s="3046"/>
      <c r="O644" s="867"/>
      <c r="P644" s="867"/>
      <c r="Q644" s="867"/>
      <c r="R644" s="235"/>
      <c r="S644" s="235"/>
      <c r="T644" s="235"/>
      <c r="U644" s="235"/>
      <c r="V644" s="235"/>
      <c r="W644" s="235"/>
      <c r="X644" s="235"/>
      <c r="Y644" s="235"/>
      <c r="Z644" s="235"/>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BA644" s="238"/>
      <c r="BB644" s="425"/>
      <c r="BC644" s="238"/>
      <c r="BD644" s="238"/>
      <c r="BE644" s="238"/>
      <c r="BF644" s="238"/>
      <c r="BG644" s="238"/>
      <c r="BH644" s="238"/>
      <c r="BI644" s="238"/>
      <c r="BJ644" s="238"/>
      <c r="BK644" s="238"/>
      <c r="BL644" s="238"/>
      <c r="BM644" s="238"/>
      <c r="BN644" s="238"/>
      <c r="BO644" s="238"/>
      <c r="BP644" s="238"/>
      <c r="BQ644" s="238"/>
    </row>
    <row r="645" s="242" customFormat="true" ht="25.15" customHeight="true" x14ac:dyDescent="0.2">
      <c r="C645" s="3047"/>
      <c r="D645" s="3046"/>
      <c r="E645" s="867"/>
      <c r="F645" s="867"/>
      <c r="G645" s="867"/>
      <c r="H645" s="3047"/>
      <c r="I645" s="3046"/>
      <c r="J645" s="867"/>
      <c r="K645" s="867"/>
      <c r="L645" s="867"/>
      <c r="M645" s="3047"/>
      <c r="N645" s="3046"/>
      <c r="O645" s="867"/>
      <c r="P645" s="867"/>
      <c r="Q645" s="867"/>
      <c r="R645" s="235"/>
      <c r="S645" s="235"/>
      <c r="T645" s="235"/>
      <c r="U645" s="235"/>
      <c r="V645" s="235"/>
      <c r="W645" s="235"/>
      <c r="X645" s="235"/>
      <c r="Y645" s="235"/>
      <c r="Z645" s="235"/>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BA645" s="238"/>
      <c r="BB645" s="425"/>
      <c r="BC645" s="238"/>
      <c r="BD645" s="238"/>
      <c r="BE645" s="238"/>
      <c r="BF645" s="238"/>
      <c r="BG645" s="238"/>
      <c r="BH645" s="238"/>
      <c r="BI645" s="238"/>
      <c r="BJ645" s="238"/>
      <c r="BK645" s="238"/>
      <c r="BL645" s="238"/>
      <c r="BM645" s="238"/>
      <c r="BN645" s="238"/>
      <c r="BO645" s="238"/>
      <c r="BP645" s="238"/>
      <c r="BQ645" s="238"/>
    </row>
    <row r="646" s="242" customFormat="true" ht="25.15" customHeight="true" x14ac:dyDescent="0.2">
      <c r="C646" s="3047"/>
      <c r="D646" s="3046"/>
      <c r="E646" s="867"/>
      <c r="F646" s="867"/>
      <c r="G646" s="867"/>
      <c r="H646" s="3047"/>
      <c r="I646" s="3046"/>
      <c r="J646" s="867"/>
      <c r="K646" s="867"/>
      <c r="L646" s="867"/>
      <c r="M646" s="3047"/>
      <c r="N646" s="3046"/>
      <c r="O646" s="867"/>
      <c r="P646" s="867"/>
      <c r="Q646" s="867"/>
      <c r="R646" s="235"/>
      <c r="S646" s="235"/>
      <c r="T646" s="235"/>
      <c r="U646" s="235"/>
      <c r="V646" s="235"/>
      <c r="W646" s="235"/>
      <c r="X646" s="235"/>
      <c r="Y646" s="235"/>
      <c r="Z646" s="235"/>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BA646" s="238"/>
      <c r="BB646" s="425"/>
      <c r="BC646" s="238"/>
      <c r="BD646" s="238"/>
      <c r="BE646" s="238"/>
      <c r="BF646" s="238"/>
      <c r="BG646" s="238"/>
      <c r="BH646" s="238"/>
      <c r="BI646" s="238"/>
      <c r="BJ646" s="238"/>
      <c r="BK646" s="238"/>
      <c r="BL646" s="238"/>
      <c r="BM646" s="238"/>
      <c r="BN646" s="238"/>
      <c r="BO646" s="238"/>
      <c r="BP646" s="238"/>
      <c r="BQ646" s="238"/>
    </row>
    <row r="647" s="242" customFormat="true" ht="25.15" customHeight="true" x14ac:dyDescent="0.2">
      <c r="C647" s="3047"/>
      <c r="D647" s="3046"/>
      <c r="E647" s="867"/>
      <c r="F647" s="867"/>
      <c r="G647" s="867"/>
      <c r="H647" s="3047"/>
      <c r="I647" s="3046"/>
      <c r="J647" s="867"/>
      <c r="K647" s="867"/>
      <c r="L647" s="867"/>
      <c r="M647" s="3047"/>
      <c r="N647" s="3046"/>
      <c r="O647" s="867"/>
      <c r="P647" s="867"/>
      <c r="Q647" s="867"/>
      <c r="R647" s="235"/>
      <c r="S647" s="235"/>
      <c r="T647" s="235"/>
      <c r="U647" s="235"/>
      <c r="V647" s="235"/>
      <c r="W647" s="235"/>
      <c r="X647" s="235"/>
      <c r="Y647" s="235"/>
      <c r="Z647" s="235"/>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BA647" s="238"/>
      <c r="BB647" s="425"/>
      <c r="BC647" s="238"/>
      <c r="BD647" s="238"/>
      <c r="BE647" s="238"/>
      <c r="BF647" s="238"/>
      <c r="BG647" s="238"/>
      <c r="BH647" s="238"/>
      <c r="BI647" s="238"/>
      <c r="BJ647" s="238"/>
      <c r="BK647" s="238"/>
      <c r="BL647" s="238"/>
      <c r="BM647" s="238"/>
      <c r="BN647" s="238"/>
      <c r="BO647" s="238"/>
      <c r="BP647" s="238"/>
      <c r="BQ647" s="238"/>
    </row>
    <row r="648" s="242" customFormat="true" ht="25.15" customHeight="true" x14ac:dyDescent="0.2">
      <c r="C648" s="3047"/>
      <c r="D648" s="3046"/>
      <c r="E648" s="867"/>
      <c r="F648" s="867"/>
      <c r="G648" s="867"/>
      <c r="H648" s="3047"/>
      <c r="I648" s="3046"/>
      <c r="J648" s="867"/>
      <c r="K648" s="867"/>
      <c r="L648" s="867"/>
      <c r="M648" s="3047"/>
      <c r="N648" s="3046"/>
      <c r="O648" s="867"/>
      <c r="P648" s="867"/>
      <c r="Q648" s="867"/>
      <c r="R648" s="235"/>
      <c r="S648" s="235"/>
      <c r="T648" s="235"/>
      <c r="U648" s="235"/>
      <c r="V648" s="235"/>
      <c r="W648" s="235"/>
      <c r="X648" s="235"/>
      <c r="Y648" s="235"/>
      <c r="Z648" s="235"/>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BA648" s="238"/>
      <c r="BB648" s="425"/>
      <c r="BC648" s="238"/>
      <c r="BD648" s="238"/>
      <c r="BE648" s="238"/>
      <c r="BF648" s="238"/>
      <c r="BG648" s="238"/>
      <c r="BH648" s="238"/>
      <c r="BI648" s="238"/>
      <c r="BJ648" s="238"/>
      <c r="BK648" s="238"/>
      <c r="BL648" s="238"/>
      <c r="BM648" s="238"/>
      <c r="BN648" s="238"/>
      <c r="BO648" s="238"/>
      <c r="BP648" s="238"/>
      <c r="BQ648" s="238"/>
    </row>
    <row r="649" s="242" customFormat="true" ht="25.15" customHeight="true" x14ac:dyDescent="0.2">
      <c r="C649" s="3047"/>
      <c r="D649" s="3046"/>
      <c r="E649" s="867"/>
      <c r="F649" s="867"/>
      <c r="G649" s="867"/>
      <c r="H649" s="3047"/>
      <c r="I649" s="3046"/>
      <c r="J649" s="867"/>
      <c r="K649" s="867"/>
      <c r="L649" s="867"/>
      <c r="M649" s="3047"/>
      <c r="N649" s="3046"/>
      <c r="O649" s="867"/>
      <c r="P649" s="867"/>
      <c r="Q649" s="867"/>
      <c r="R649" s="235"/>
      <c r="S649" s="235"/>
      <c r="T649" s="235"/>
      <c r="U649" s="235"/>
      <c r="V649" s="235"/>
      <c r="W649" s="235"/>
      <c r="X649" s="235"/>
      <c r="Y649" s="235"/>
      <c r="Z649" s="235"/>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BA649" s="238"/>
      <c r="BB649" s="425"/>
      <c r="BC649" s="238"/>
      <c r="BD649" s="238"/>
      <c r="BE649" s="238"/>
      <c r="BF649" s="238"/>
      <c r="BG649" s="238"/>
      <c r="BH649" s="238"/>
      <c r="BI649" s="238"/>
      <c r="BJ649" s="238"/>
      <c r="BK649" s="238"/>
      <c r="BL649" s="238"/>
      <c r="BM649" s="238"/>
      <c r="BN649" s="238"/>
      <c r="BO649" s="238"/>
      <c r="BP649" s="238"/>
      <c r="BQ649" s="238"/>
    </row>
    <row r="650" s="242" customFormat="true" ht="25.15" customHeight="true" x14ac:dyDescent="0.2">
      <c r="C650" s="3047"/>
      <c r="D650" s="3046"/>
      <c r="E650" s="867"/>
      <c r="F650" s="867"/>
      <c r="G650" s="867"/>
      <c r="H650" s="3047"/>
      <c r="I650" s="3046"/>
      <c r="J650" s="867"/>
      <c r="K650" s="867"/>
      <c r="L650" s="867"/>
      <c r="M650" s="3047"/>
      <c r="N650" s="3046"/>
      <c r="O650" s="867"/>
      <c r="P650" s="867"/>
      <c r="Q650" s="867"/>
      <c r="R650" s="235"/>
      <c r="S650" s="235"/>
      <c r="T650" s="235"/>
      <c r="U650" s="235"/>
      <c r="V650" s="235"/>
      <c r="W650" s="235"/>
      <c r="X650" s="235"/>
      <c r="Y650" s="235"/>
      <c r="Z650" s="235"/>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BA650" s="238"/>
      <c r="BB650" s="425"/>
      <c r="BC650" s="238"/>
      <c r="BD650" s="238"/>
      <c r="BE650" s="238"/>
      <c r="BF650" s="238"/>
      <c r="BG650" s="238"/>
      <c r="BH650" s="238"/>
      <c r="BI650" s="238"/>
      <c r="BJ650" s="238"/>
      <c r="BK650" s="238"/>
      <c r="BL650" s="238"/>
      <c r="BM650" s="238"/>
      <c r="BN650" s="238"/>
      <c r="BO650" s="238"/>
      <c r="BP650" s="238"/>
      <c r="BQ650" s="238"/>
    </row>
    <row r="651" s="242" customFormat="true" ht="25.15" customHeight="true" x14ac:dyDescent="0.2">
      <c r="C651" s="3047"/>
      <c r="D651" s="3046"/>
      <c r="E651" s="867"/>
      <c r="F651" s="867"/>
      <c r="G651" s="867"/>
      <c r="H651" s="3047"/>
      <c r="I651" s="3046"/>
      <c r="J651" s="867"/>
      <c r="K651" s="867"/>
      <c r="L651" s="867"/>
      <c r="M651" s="3047"/>
      <c r="N651" s="3046"/>
      <c r="O651" s="867"/>
      <c r="P651" s="867"/>
      <c r="Q651" s="867"/>
      <c r="R651" s="235"/>
      <c r="S651" s="235"/>
      <c r="T651" s="235"/>
      <c r="U651" s="235"/>
      <c r="V651" s="235"/>
      <c r="W651" s="235"/>
      <c r="X651" s="235"/>
      <c r="Y651" s="235"/>
      <c r="Z651" s="235"/>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BA651" s="238"/>
      <c r="BB651" s="425"/>
      <c r="BC651" s="238"/>
      <c r="BD651" s="238"/>
      <c r="BE651" s="238"/>
      <c r="BF651" s="238"/>
      <c r="BG651" s="238"/>
      <c r="BH651" s="238"/>
      <c r="BI651" s="238"/>
      <c r="BJ651" s="238"/>
      <c r="BK651" s="238"/>
      <c r="BL651" s="238"/>
      <c r="BM651" s="238"/>
      <c r="BN651" s="238"/>
      <c r="BO651" s="238"/>
      <c r="BP651" s="238"/>
      <c r="BQ651" s="238"/>
    </row>
    <row r="652" s="242" customFormat="true" ht="25.15" customHeight="true" x14ac:dyDescent="0.2">
      <c r="C652" s="3047"/>
      <c r="D652" s="3046"/>
      <c r="E652" s="867"/>
      <c r="F652" s="867"/>
      <c r="G652" s="867"/>
      <c r="H652" s="3047"/>
      <c r="I652" s="3046"/>
      <c r="J652" s="867"/>
      <c r="K652" s="867"/>
      <c r="L652" s="867"/>
      <c r="M652" s="3047"/>
      <c r="N652" s="3046"/>
      <c r="O652" s="867"/>
      <c r="P652" s="867"/>
      <c r="Q652" s="867"/>
      <c r="R652" s="235"/>
      <c r="S652" s="235"/>
      <c r="T652" s="235"/>
      <c r="U652" s="235"/>
      <c r="V652" s="235"/>
      <c r="W652" s="235"/>
      <c r="X652" s="235"/>
      <c r="Y652" s="235"/>
      <c r="Z652" s="235"/>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BA652" s="238"/>
      <c r="BB652" s="425"/>
      <c r="BC652" s="238"/>
      <c r="BD652" s="238"/>
      <c r="BE652" s="238"/>
      <c r="BF652" s="238"/>
      <c r="BG652" s="238"/>
      <c r="BH652" s="238"/>
      <c r="BI652" s="238"/>
      <c r="BJ652" s="238"/>
      <c r="BK652" s="238"/>
      <c r="BL652" s="238"/>
      <c r="BM652" s="238"/>
      <c r="BN652" s="238"/>
      <c r="BO652" s="238"/>
      <c r="BP652" s="238"/>
      <c r="BQ652" s="238"/>
    </row>
    <row r="653" s="242" customFormat="true" ht="25.15" customHeight="true" x14ac:dyDescent="0.2">
      <c r="C653" s="3047"/>
      <c r="D653" s="3046"/>
      <c r="E653" s="867"/>
      <c r="F653" s="867"/>
      <c r="G653" s="867"/>
      <c r="H653" s="3047"/>
      <c r="I653" s="3046"/>
      <c r="J653" s="867"/>
      <c r="K653" s="867"/>
      <c r="L653" s="867"/>
      <c r="M653" s="3047"/>
      <c r="N653" s="3046"/>
      <c r="O653" s="867"/>
      <c r="P653" s="867"/>
      <c r="Q653" s="867"/>
      <c r="R653" s="235"/>
      <c r="S653" s="235"/>
      <c r="T653" s="235"/>
      <c r="U653" s="235"/>
      <c r="V653" s="235"/>
      <c r="W653" s="235"/>
      <c r="X653" s="235"/>
      <c r="Y653" s="235"/>
      <c r="Z653" s="235"/>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BA653" s="238"/>
      <c r="BB653" s="425"/>
      <c r="BC653" s="238"/>
      <c r="BD653" s="238"/>
      <c r="BE653" s="238"/>
      <c r="BF653" s="238"/>
      <c r="BG653" s="238"/>
      <c r="BH653" s="238"/>
      <c r="BI653" s="238"/>
      <c r="BJ653" s="238"/>
      <c r="BK653" s="238"/>
      <c r="BL653" s="238"/>
      <c r="BM653" s="238"/>
      <c r="BN653" s="238"/>
      <c r="BO653" s="238"/>
      <c r="BP653" s="238"/>
      <c r="BQ653" s="238"/>
    </row>
    <row r="654" s="242" customFormat="true" ht="25.15" customHeight="true" x14ac:dyDescent="0.2">
      <c r="C654" s="3047"/>
      <c r="D654" s="3046"/>
      <c r="E654" s="867"/>
      <c r="F654" s="867"/>
      <c r="G654" s="867"/>
      <c r="H654" s="3047"/>
      <c r="I654" s="3046"/>
      <c r="J654" s="867"/>
      <c r="K654" s="867"/>
      <c r="L654" s="867"/>
      <c r="M654" s="3047"/>
      <c r="N654" s="3046"/>
      <c r="O654" s="867"/>
      <c r="P654" s="867"/>
      <c r="Q654" s="867"/>
      <c r="R654" s="235"/>
      <c r="S654" s="235"/>
      <c r="T654" s="235"/>
      <c r="U654" s="235"/>
      <c r="V654" s="235"/>
      <c r="W654" s="235"/>
      <c r="X654" s="235"/>
      <c r="Y654" s="235"/>
      <c r="Z654" s="235"/>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BA654" s="238"/>
      <c r="BB654" s="425"/>
      <c r="BC654" s="238"/>
      <c r="BD654" s="238"/>
      <c r="BE654" s="238"/>
      <c r="BF654" s="238"/>
      <c r="BG654" s="238"/>
      <c r="BH654" s="238"/>
      <c r="BI654" s="238"/>
      <c r="BJ654" s="238"/>
      <c r="BK654" s="238"/>
      <c r="BL654" s="238"/>
      <c r="BM654" s="238"/>
      <c r="BN654" s="238"/>
      <c r="BO654" s="238"/>
      <c r="BP654" s="238"/>
      <c r="BQ654" s="238"/>
    </row>
    <row r="655" s="242" customFormat="true" ht="25.15" customHeight="true" x14ac:dyDescent="0.2">
      <c r="C655" s="3047"/>
      <c r="D655" s="3046"/>
      <c r="E655" s="867"/>
      <c r="F655" s="867"/>
      <c r="G655" s="867"/>
      <c r="H655" s="3047"/>
      <c r="I655" s="3046"/>
      <c r="J655" s="867"/>
      <c r="K655" s="867"/>
      <c r="L655" s="867"/>
      <c r="M655" s="3047"/>
      <c r="N655" s="3046"/>
      <c r="O655" s="867"/>
      <c r="P655" s="867"/>
      <c r="Q655" s="867"/>
      <c r="R655" s="235"/>
      <c r="S655" s="235"/>
      <c r="T655" s="235"/>
      <c r="U655" s="235"/>
      <c r="V655" s="235"/>
      <c r="W655" s="235"/>
      <c r="X655" s="235"/>
      <c r="Y655" s="235"/>
      <c r="Z655" s="235"/>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BA655" s="238"/>
      <c r="BB655" s="425"/>
      <c r="BC655" s="238"/>
      <c r="BD655" s="238"/>
      <c r="BE655" s="238"/>
      <c r="BF655" s="238"/>
      <c r="BG655" s="238"/>
      <c r="BH655" s="238"/>
      <c r="BI655" s="238"/>
      <c r="BJ655" s="238"/>
      <c r="BK655" s="238"/>
      <c r="BL655" s="238"/>
      <c r="BM655" s="238"/>
      <c r="BN655" s="238"/>
      <c r="BO655" s="238"/>
      <c r="BP655" s="238"/>
      <c r="BQ655" s="238"/>
    </row>
    <row r="656" s="242" customFormat="true" ht="25.15" customHeight="true" x14ac:dyDescent="0.2">
      <c r="C656" s="3047"/>
      <c r="D656" s="3046"/>
      <c r="E656" s="867"/>
      <c r="F656" s="867"/>
      <c r="G656" s="867"/>
      <c r="H656" s="3047"/>
      <c r="I656" s="3046"/>
      <c r="J656" s="867"/>
      <c r="K656" s="867"/>
      <c r="L656" s="867"/>
      <c r="M656" s="3047"/>
      <c r="N656" s="3046"/>
      <c r="O656" s="867"/>
      <c r="P656" s="867"/>
      <c r="Q656" s="867"/>
      <c r="R656" s="235"/>
      <c r="S656" s="235"/>
      <c r="T656" s="235"/>
      <c r="U656" s="235"/>
      <c r="V656" s="235"/>
      <c r="W656" s="235"/>
      <c r="X656" s="235"/>
      <c r="Y656" s="235"/>
      <c r="Z656" s="235"/>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BA656" s="238"/>
      <c r="BB656" s="425"/>
      <c r="BC656" s="238"/>
      <c r="BD656" s="238"/>
      <c r="BE656" s="238"/>
      <c r="BF656" s="238"/>
      <c r="BG656" s="238"/>
      <c r="BH656" s="238"/>
      <c r="BI656" s="238"/>
      <c r="BJ656" s="238"/>
      <c r="BK656" s="238"/>
      <c r="BL656" s="238"/>
      <c r="BM656" s="238"/>
      <c r="BN656" s="238"/>
      <c r="BO656" s="238"/>
      <c r="BP656" s="238"/>
      <c r="BQ656" s="238"/>
    </row>
    <row r="657" s="242" customFormat="true" ht="25.15" customHeight="true" x14ac:dyDescent="0.2">
      <c r="C657" s="3047"/>
      <c r="D657" s="3046"/>
      <c r="E657" s="867"/>
      <c r="F657" s="867"/>
      <c r="G657" s="867"/>
      <c r="H657" s="3047"/>
      <c r="I657" s="3046"/>
      <c r="J657" s="867"/>
      <c r="K657" s="867"/>
      <c r="L657" s="867"/>
      <c r="M657" s="3047"/>
      <c r="N657" s="3046"/>
      <c r="O657" s="867"/>
      <c r="P657" s="867"/>
      <c r="Q657" s="867"/>
      <c r="R657" s="235"/>
      <c r="S657" s="235"/>
      <c r="T657" s="235"/>
      <c r="U657" s="235"/>
      <c r="V657" s="235"/>
      <c r="W657" s="235"/>
      <c r="X657" s="235"/>
      <c r="Y657" s="235"/>
      <c r="Z657" s="235"/>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BA657" s="238"/>
      <c r="BB657" s="425"/>
      <c r="BC657" s="238"/>
      <c r="BD657" s="238"/>
      <c r="BE657" s="238"/>
      <c r="BF657" s="238"/>
      <c r="BG657" s="238"/>
      <c r="BH657" s="238"/>
      <c r="BI657" s="238"/>
      <c r="BJ657" s="238"/>
      <c r="BK657" s="238"/>
      <c r="BL657" s="238"/>
      <c r="BM657" s="238"/>
      <c r="BN657" s="238"/>
      <c r="BO657" s="238"/>
      <c r="BP657" s="238"/>
      <c r="BQ657" s="238"/>
    </row>
    <row r="658" s="242" customFormat="true" ht="25.15" customHeight="true" x14ac:dyDescent="0.2">
      <c r="C658" s="3047"/>
      <c r="D658" s="3046"/>
      <c r="E658" s="867"/>
      <c r="F658" s="867"/>
      <c r="G658" s="867"/>
      <c r="H658" s="3047"/>
      <c r="I658" s="3046"/>
      <c r="J658" s="867"/>
      <c r="K658" s="867"/>
      <c r="L658" s="867"/>
      <c r="M658" s="3047"/>
      <c r="N658" s="3046"/>
      <c r="O658" s="867"/>
      <c r="P658" s="867"/>
      <c r="Q658" s="867"/>
      <c r="R658" s="235"/>
      <c r="S658" s="235"/>
      <c r="T658" s="235"/>
      <c r="U658" s="235"/>
      <c r="V658" s="235"/>
      <c r="W658" s="235"/>
      <c r="X658" s="235"/>
      <c r="Y658" s="235"/>
      <c r="Z658" s="235"/>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BA658" s="238"/>
      <c r="BB658" s="425"/>
      <c r="BC658" s="238"/>
      <c r="BD658" s="238"/>
      <c r="BE658" s="238"/>
      <c r="BF658" s="238"/>
      <c r="BG658" s="238"/>
      <c r="BH658" s="238"/>
      <c r="BI658" s="238"/>
      <c r="BJ658" s="238"/>
      <c r="BK658" s="238"/>
      <c r="BL658" s="238"/>
      <c r="BM658" s="238"/>
      <c r="BN658" s="238"/>
      <c r="BO658" s="238"/>
      <c r="BP658" s="238"/>
      <c r="BQ658" s="238"/>
    </row>
    <row r="659" s="242" customFormat="true" ht="25.15" customHeight="true" x14ac:dyDescent="0.2">
      <c r="C659" s="3047"/>
      <c r="D659" s="3046"/>
      <c r="E659" s="867"/>
      <c r="F659" s="867"/>
      <c r="G659" s="867"/>
      <c r="H659" s="3047"/>
      <c r="I659" s="3046"/>
      <c r="J659" s="867"/>
      <c r="K659" s="867"/>
      <c r="L659" s="867"/>
      <c r="M659" s="3047"/>
      <c r="N659" s="3046"/>
      <c r="O659" s="867"/>
      <c r="P659" s="867"/>
      <c r="Q659" s="867"/>
      <c r="R659" s="235"/>
      <c r="S659" s="235"/>
      <c r="T659" s="235"/>
      <c r="U659" s="235"/>
      <c r="V659" s="235"/>
      <c r="W659" s="235"/>
      <c r="X659" s="235"/>
      <c r="Y659" s="235"/>
      <c r="Z659" s="235"/>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BA659" s="238"/>
      <c r="BB659" s="425"/>
      <c r="BC659" s="238"/>
      <c r="BD659" s="238"/>
      <c r="BE659" s="238"/>
      <c r="BF659" s="238"/>
      <c r="BG659" s="238"/>
      <c r="BH659" s="238"/>
      <c r="BI659" s="238"/>
      <c r="BJ659" s="238"/>
      <c r="BK659" s="238"/>
      <c r="BL659" s="238"/>
      <c r="BM659" s="238"/>
      <c r="BN659" s="238"/>
      <c r="BO659" s="238"/>
      <c r="BP659" s="238"/>
      <c r="BQ659" s="238"/>
    </row>
    <row r="660" s="242" customFormat="true" ht="25.15" customHeight="true" x14ac:dyDescent="0.2">
      <c r="C660" s="3047"/>
      <c r="D660" s="3046"/>
      <c r="E660" s="867"/>
      <c r="F660" s="867"/>
      <c r="G660" s="867"/>
      <c r="H660" s="3047"/>
      <c r="I660" s="3046"/>
      <c r="J660" s="867"/>
      <c r="K660" s="867"/>
      <c r="L660" s="867"/>
      <c r="M660" s="3047"/>
      <c r="N660" s="3046"/>
      <c r="O660" s="867"/>
      <c r="P660" s="867"/>
      <c r="Q660" s="867"/>
      <c r="R660" s="235"/>
      <c r="S660" s="235"/>
      <c r="T660" s="235"/>
      <c r="U660" s="235"/>
      <c r="V660" s="235"/>
      <c r="W660" s="235"/>
      <c r="X660" s="235"/>
      <c r="Y660" s="235"/>
      <c r="Z660" s="235"/>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BA660" s="238"/>
      <c r="BB660" s="425"/>
      <c r="BC660" s="238"/>
      <c r="BD660" s="238"/>
      <c r="BE660" s="238"/>
      <c r="BF660" s="238"/>
      <c r="BG660" s="238"/>
      <c r="BH660" s="238"/>
      <c r="BI660" s="238"/>
      <c r="BJ660" s="238"/>
      <c r="BK660" s="238"/>
      <c r="BL660" s="238"/>
      <c r="BM660" s="238"/>
      <c r="BN660" s="238"/>
      <c r="BO660" s="238"/>
      <c r="BP660" s="238"/>
      <c r="BQ660" s="238"/>
    </row>
    <row r="661" s="242" customFormat="true" ht="25.15" customHeight="true" x14ac:dyDescent="0.2">
      <c r="C661" s="3047"/>
      <c r="D661" s="3046"/>
      <c r="E661" s="867"/>
      <c r="F661" s="867"/>
      <c r="G661" s="867"/>
      <c r="H661" s="3047"/>
      <c r="I661" s="3046"/>
      <c r="J661" s="867"/>
      <c r="K661" s="867"/>
      <c r="L661" s="867"/>
      <c r="M661" s="3047"/>
      <c r="N661" s="3046"/>
      <c r="O661" s="867"/>
      <c r="P661" s="867"/>
      <c r="Q661" s="867"/>
      <c r="R661" s="235"/>
      <c r="S661" s="235"/>
      <c r="T661" s="235"/>
      <c r="U661" s="235"/>
      <c r="V661" s="235"/>
      <c r="W661" s="235"/>
      <c r="X661" s="235"/>
      <c r="Y661" s="235"/>
      <c r="Z661" s="235"/>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BA661" s="238"/>
      <c r="BB661" s="425"/>
      <c r="BC661" s="238"/>
      <c r="BD661" s="238"/>
      <c r="BE661" s="238"/>
      <c r="BF661" s="238"/>
      <c r="BG661" s="238"/>
      <c r="BH661" s="238"/>
      <c r="BI661" s="238"/>
      <c r="BJ661" s="238"/>
      <c r="BK661" s="238"/>
      <c r="BL661" s="238"/>
      <c r="BM661" s="238"/>
      <c r="BN661" s="238"/>
      <c r="BO661" s="238"/>
      <c r="BP661" s="238"/>
      <c r="BQ661" s="238"/>
    </row>
    <row r="662" s="242" customFormat="true" ht="25.15" customHeight="true" x14ac:dyDescent="0.2">
      <c r="C662" s="3047"/>
      <c r="D662" s="3046"/>
      <c r="E662" s="867"/>
      <c r="F662" s="867"/>
      <c r="G662" s="867"/>
      <c r="H662" s="3047"/>
      <c r="I662" s="3046"/>
      <c r="J662" s="867"/>
      <c r="K662" s="867"/>
      <c r="L662" s="867"/>
      <c r="M662" s="3047"/>
      <c r="N662" s="3046"/>
      <c r="O662" s="867"/>
      <c r="P662" s="867"/>
      <c r="Q662" s="867"/>
      <c r="R662" s="235"/>
      <c r="S662" s="235"/>
      <c r="T662" s="235"/>
      <c r="U662" s="235"/>
      <c r="V662" s="235"/>
      <c r="W662" s="235"/>
      <c r="X662" s="235"/>
      <c r="Y662" s="235"/>
      <c r="Z662" s="235"/>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BA662" s="238"/>
      <c r="BB662" s="425"/>
      <c r="BC662" s="238"/>
      <c r="BD662" s="238"/>
      <c r="BE662" s="238"/>
      <c r="BF662" s="238"/>
      <c r="BG662" s="238"/>
      <c r="BH662" s="238"/>
      <c r="BI662" s="238"/>
      <c r="BJ662" s="238"/>
      <c r="BK662" s="238"/>
      <c r="BL662" s="238"/>
      <c r="BM662" s="238"/>
      <c r="BN662" s="238"/>
      <c r="BO662" s="238"/>
      <c r="BP662" s="238"/>
      <c r="BQ662" s="238"/>
    </row>
    <row r="663" s="242" customFormat="true" ht="25.15" customHeight="true" x14ac:dyDescent="0.2">
      <c r="C663" s="3047"/>
      <c r="D663" s="3046"/>
      <c r="E663" s="867"/>
      <c r="F663" s="867"/>
      <c r="G663" s="867"/>
      <c r="H663" s="3047"/>
      <c r="I663" s="3046"/>
      <c r="J663" s="867"/>
      <c r="K663" s="867"/>
      <c r="L663" s="867"/>
      <c r="M663" s="3047"/>
      <c r="N663" s="3046"/>
      <c r="O663" s="867"/>
      <c r="P663" s="867"/>
      <c r="Q663" s="867"/>
      <c r="R663" s="235"/>
      <c r="S663" s="235"/>
      <c r="T663" s="235"/>
      <c r="U663" s="235"/>
      <c r="V663" s="235"/>
      <c r="W663" s="235"/>
      <c r="X663" s="235"/>
      <c r="Y663" s="235"/>
      <c r="Z663" s="235"/>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BA663" s="238"/>
      <c r="BB663" s="425"/>
      <c r="BC663" s="238"/>
      <c r="BD663" s="238"/>
      <c r="BE663" s="238"/>
      <c r="BF663" s="238"/>
      <c r="BG663" s="238"/>
      <c r="BH663" s="238"/>
      <c r="BI663" s="238"/>
      <c r="BJ663" s="238"/>
      <c r="BK663" s="238"/>
      <c r="BL663" s="238"/>
      <c r="BM663" s="238"/>
      <c r="BN663" s="238"/>
      <c r="BO663" s="238"/>
      <c r="BP663" s="238"/>
      <c r="BQ663" s="238"/>
    </row>
    <row r="664" s="242" customFormat="true" ht="25.15" customHeight="true" x14ac:dyDescent="0.2">
      <c r="C664" s="3047"/>
      <c r="D664" s="3046"/>
      <c r="E664" s="867"/>
      <c r="F664" s="867"/>
      <c r="G664" s="867"/>
      <c r="H664" s="3047"/>
      <c r="I664" s="3046"/>
      <c r="J664" s="867"/>
      <c r="K664" s="867"/>
      <c r="L664" s="867"/>
      <c r="M664" s="3047"/>
      <c r="N664" s="3046"/>
      <c r="O664" s="867"/>
      <c r="P664" s="867"/>
      <c r="Q664" s="867"/>
      <c r="R664" s="235"/>
      <c r="S664" s="235"/>
      <c r="T664" s="235"/>
      <c r="U664" s="235"/>
      <c r="V664" s="235"/>
      <c r="W664" s="235"/>
      <c r="X664" s="235"/>
      <c r="Y664" s="235"/>
      <c r="Z664" s="235"/>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BA664" s="238"/>
      <c r="BB664" s="425"/>
      <c r="BC664" s="238"/>
      <c r="BD664" s="238"/>
      <c r="BE664" s="238"/>
      <c r="BF664" s="238"/>
      <c r="BG664" s="238"/>
      <c r="BH664" s="238"/>
      <c r="BI664" s="238"/>
      <c r="BJ664" s="238"/>
      <c r="BK664" s="238"/>
      <c r="BL664" s="238"/>
      <c r="BM664" s="238"/>
      <c r="BN664" s="238"/>
      <c r="BO664" s="238"/>
      <c r="BP664" s="238"/>
      <c r="BQ664" s="238"/>
    </row>
    <row r="665" s="242" customFormat="true" ht="25.15" customHeight="true" x14ac:dyDescent="0.2">
      <c r="C665" s="3047"/>
      <c r="D665" s="3046"/>
      <c r="E665" s="867"/>
      <c r="F665" s="867"/>
      <c r="G665" s="867"/>
      <c r="H665" s="3047"/>
      <c r="I665" s="3046"/>
      <c r="J665" s="867"/>
      <c r="K665" s="867"/>
      <c r="L665" s="867"/>
      <c r="M665" s="3047"/>
      <c r="N665" s="3046"/>
      <c r="O665" s="867"/>
      <c r="P665" s="867"/>
      <c r="Q665" s="867"/>
      <c r="R665" s="235"/>
      <c r="S665" s="235"/>
      <c r="T665" s="235"/>
      <c r="U665" s="235"/>
      <c r="V665" s="235"/>
      <c r="W665" s="235"/>
      <c r="X665" s="235"/>
      <c r="Y665" s="235"/>
      <c r="Z665" s="235"/>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BA665" s="238"/>
      <c r="BB665" s="425"/>
      <c r="BC665" s="238"/>
      <c r="BD665" s="238"/>
      <c r="BE665" s="238"/>
      <c r="BF665" s="238"/>
      <c r="BG665" s="238"/>
      <c r="BH665" s="238"/>
      <c r="BI665" s="238"/>
      <c r="BJ665" s="238"/>
      <c r="BK665" s="238"/>
      <c r="BL665" s="238"/>
      <c r="BM665" s="238"/>
      <c r="BN665" s="238"/>
      <c r="BO665" s="238"/>
      <c r="BP665" s="238"/>
      <c r="BQ665" s="238"/>
    </row>
    <row r="666" s="242" customFormat="true" ht="25.15" customHeight="true" x14ac:dyDescent="0.2">
      <c r="C666" s="3047"/>
      <c r="D666" s="3046"/>
      <c r="E666" s="867"/>
      <c r="F666" s="867"/>
      <c r="G666" s="867"/>
      <c r="H666" s="3047"/>
      <c r="I666" s="3046"/>
      <c r="J666" s="867"/>
      <c r="K666" s="867"/>
      <c r="L666" s="867"/>
      <c r="M666" s="3047"/>
      <c r="N666" s="3046"/>
      <c r="O666" s="867"/>
      <c r="P666" s="867"/>
      <c r="Q666" s="867"/>
      <c r="R666" s="235"/>
      <c r="S666" s="235"/>
      <c r="T666" s="235"/>
      <c r="U666" s="235"/>
      <c r="V666" s="235"/>
      <c r="W666" s="235"/>
      <c r="X666" s="235"/>
      <c r="Y666" s="235"/>
      <c r="Z666" s="235"/>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BA666" s="238"/>
      <c r="BB666" s="425"/>
      <c r="BC666" s="238"/>
      <c r="BD666" s="238"/>
      <c r="BE666" s="238"/>
      <c r="BF666" s="238"/>
      <c r="BG666" s="238"/>
      <c r="BH666" s="238"/>
      <c r="BI666" s="238"/>
      <c r="BJ666" s="238"/>
      <c r="BK666" s="238"/>
      <c r="BL666" s="238"/>
      <c r="BM666" s="238"/>
      <c r="BN666" s="238"/>
      <c r="BO666" s="238"/>
      <c r="BP666" s="238"/>
      <c r="BQ666" s="238"/>
    </row>
    <row r="667" s="242" customFormat="true" ht="25.15" customHeight="true" x14ac:dyDescent="0.2">
      <c r="C667" s="3047"/>
      <c r="D667" s="3046"/>
      <c r="E667" s="867"/>
      <c r="F667" s="867"/>
      <c r="G667" s="867"/>
      <c r="H667" s="3047"/>
      <c r="I667" s="3046"/>
      <c r="J667" s="867"/>
      <c r="K667" s="867"/>
      <c r="L667" s="867"/>
      <c r="M667" s="3047"/>
      <c r="N667" s="3046"/>
      <c r="O667" s="867"/>
      <c r="P667" s="867"/>
      <c r="Q667" s="867"/>
      <c r="R667" s="235"/>
      <c r="S667" s="235"/>
      <c r="T667" s="235"/>
      <c r="U667" s="235"/>
      <c r="V667" s="235"/>
      <c r="W667" s="235"/>
      <c r="X667" s="235"/>
      <c r="Y667" s="235"/>
      <c r="Z667" s="235"/>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BA667" s="238"/>
      <c r="BB667" s="425"/>
      <c r="BC667" s="238"/>
      <c r="BD667" s="238"/>
      <c r="BE667" s="238"/>
      <c r="BF667" s="238"/>
      <c r="BG667" s="238"/>
      <c r="BH667" s="238"/>
      <c r="BI667" s="238"/>
      <c r="BJ667" s="238"/>
      <c r="BK667" s="238"/>
      <c r="BL667" s="238"/>
      <c r="BM667" s="238"/>
      <c r="BN667" s="238"/>
      <c r="BO667" s="238"/>
      <c r="BP667" s="238"/>
      <c r="BQ667" s="238"/>
    </row>
    <row r="668" s="242" customFormat="true" ht="25.15" customHeight="true" x14ac:dyDescent="0.2">
      <c r="C668" s="3047"/>
      <c r="D668" s="3046"/>
      <c r="E668" s="867"/>
      <c r="F668" s="867"/>
      <c r="G668" s="867"/>
      <c r="H668" s="3047"/>
      <c r="I668" s="3046"/>
      <c r="J668" s="867"/>
      <c r="K668" s="867"/>
      <c r="L668" s="867"/>
      <c r="M668" s="3047"/>
      <c r="N668" s="3046"/>
      <c r="O668" s="867"/>
      <c r="P668" s="867"/>
      <c r="Q668" s="867"/>
      <c r="R668" s="235"/>
      <c r="S668" s="235"/>
      <c r="T668" s="235"/>
      <c r="U668" s="235"/>
      <c r="V668" s="235"/>
      <c r="W668" s="235"/>
      <c r="X668" s="235"/>
      <c r="Y668" s="235"/>
      <c r="Z668" s="235"/>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BA668" s="238"/>
      <c r="BB668" s="425"/>
      <c r="BC668" s="238"/>
      <c r="BD668" s="238"/>
      <c r="BE668" s="238"/>
      <c r="BF668" s="238"/>
      <c r="BG668" s="238"/>
      <c r="BH668" s="238"/>
      <c r="BI668" s="238"/>
      <c r="BJ668" s="238"/>
      <c r="BK668" s="238"/>
      <c r="BL668" s="238"/>
      <c r="BM668" s="238"/>
      <c r="BN668" s="238"/>
      <c r="BO668" s="238"/>
      <c r="BP668" s="238"/>
      <c r="BQ668" s="238"/>
    </row>
    <row r="669" s="242" customFormat="true" ht="25.15" customHeight="true" x14ac:dyDescent="0.2">
      <c r="C669" s="3047"/>
      <c r="D669" s="3046"/>
      <c r="E669" s="867"/>
      <c r="F669" s="867"/>
      <c r="G669" s="867"/>
      <c r="H669" s="3047"/>
      <c r="I669" s="3046"/>
      <c r="J669" s="867"/>
      <c r="K669" s="867"/>
      <c r="L669" s="867"/>
      <c r="M669" s="3047"/>
      <c r="N669" s="3046"/>
      <c r="O669" s="867"/>
      <c r="P669" s="867"/>
      <c r="Q669" s="867"/>
      <c r="R669" s="235"/>
      <c r="S669" s="235"/>
      <c r="T669" s="235"/>
      <c r="U669" s="235"/>
      <c r="V669" s="235"/>
      <c r="W669" s="235"/>
      <c r="X669" s="235"/>
      <c r="Y669" s="235"/>
      <c r="Z669" s="235"/>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BA669" s="238"/>
      <c r="BB669" s="425"/>
      <c r="BC669" s="238"/>
      <c r="BD669" s="238"/>
      <c r="BE669" s="238"/>
      <c r="BF669" s="238"/>
      <c r="BG669" s="238"/>
      <c r="BH669" s="238"/>
      <c r="BI669" s="238"/>
      <c r="BJ669" s="238"/>
      <c r="BK669" s="238"/>
      <c r="BL669" s="238"/>
      <c r="BM669" s="238"/>
      <c r="BN669" s="238"/>
      <c r="BO669" s="238"/>
      <c r="BP669" s="238"/>
      <c r="BQ669" s="238"/>
    </row>
    <row r="670" s="242" customFormat="true" ht="25.15" customHeight="true" x14ac:dyDescent="0.2">
      <c r="C670" s="3047"/>
      <c r="D670" s="3046"/>
      <c r="E670" s="867"/>
      <c r="F670" s="867"/>
      <c r="G670" s="867"/>
      <c r="H670" s="3047"/>
      <c r="I670" s="3046"/>
      <c r="J670" s="867"/>
      <c r="K670" s="867"/>
      <c r="L670" s="867"/>
      <c r="M670" s="3047"/>
      <c r="N670" s="3046"/>
      <c r="O670" s="867"/>
      <c r="P670" s="867"/>
      <c r="Q670" s="867"/>
      <c r="R670" s="235"/>
      <c r="S670" s="235"/>
      <c r="T670" s="235"/>
      <c r="U670" s="235"/>
      <c r="V670" s="235"/>
      <c r="W670" s="235"/>
      <c r="X670" s="235"/>
      <c r="Y670" s="235"/>
      <c r="Z670" s="235"/>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BA670" s="238"/>
      <c r="BB670" s="425"/>
      <c r="BC670" s="238"/>
      <c r="BD670" s="238"/>
      <c r="BE670" s="238"/>
      <c r="BF670" s="238"/>
      <c r="BG670" s="238"/>
      <c r="BH670" s="238"/>
      <c r="BI670" s="238"/>
      <c r="BJ670" s="238"/>
      <c r="BK670" s="238"/>
      <c r="BL670" s="238"/>
      <c r="BM670" s="238"/>
      <c r="BN670" s="238"/>
      <c r="BO670" s="238"/>
      <c r="BP670" s="238"/>
      <c r="BQ670" s="238"/>
    </row>
    <row r="671" s="242" customFormat="true" ht="25.15" customHeight="true" x14ac:dyDescent="0.2">
      <c r="C671" s="3047"/>
      <c r="D671" s="3046"/>
      <c r="E671" s="867"/>
      <c r="F671" s="867"/>
      <c r="G671" s="867"/>
      <c r="H671" s="3047"/>
      <c r="I671" s="3046"/>
      <c r="J671" s="867"/>
      <c r="K671" s="867"/>
      <c r="L671" s="867"/>
      <c r="M671" s="3047"/>
      <c r="N671" s="3046"/>
      <c r="O671" s="867"/>
      <c r="P671" s="867"/>
      <c r="Q671" s="867"/>
      <c r="R671" s="235"/>
      <c r="S671" s="235"/>
      <c r="T671" s="235"/>
      <c r="U671" s="235"/>
      <c r="V671" s="235"/>
      <c r="W671" s="235"/>
      <c r="X671" s="235"/>
      <c r="Y671" s="235"/>
      <c r="Z671" s="235"/>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BA671" s="238"/>
      <c r="BB671" s="425"/>
      <c r="BC671" s="238"/>
      <c r="BD671" s="238"/>
      <c r="BE671" s="238"/>
      <c r="BF671" s="238"/>
      <c r="BG671" s="238"/>
      <c r="BH671" s="238"/>
      <c r="BI671" s="238"/>
      <c r="BJ671" s="238"/>
      <c r="BK671" s="238"/>
      <c r="BL671" s="238"/>
      <c r="BM671" s="238"/>
      <c r="BN671" s="238"/>
      <c r="BO671" s="238"/>
      <c r="BP671" s="238"/>
      <c r="BQ671" s="238"/>
    </row>
    <row r="672" s="242" customFormat="true" ht="25.15" customHeight="true" x14ac:dyDescent="0.2">
      <c r="C672" s="3047"/>
      <c r="D672" s="3046"/>
      <c r="E672" s="867"/>
      <c r="F672" s="867"/>
      <c r="G672" s="867"/>
      <c r="H672" s="3047"/>
      <c r="I672" s="3046"/>
      <c r="J672" s="867"/>
      <c r="K672" s="867"/>
      <c r="L672" s="867"/>
      <c r="M672" s="3047"/>
      <c r="N672" s="3046"/>
      <c r="O672" s="867"/>
      <c r="P672" s="867"/>
      <c r="Q672" s="867"/>
      <c r="R672" s="235"/>
      <c r="S672" s="235"/>
      <c r="T672" s="235"/>
      <c r="U672" s="235"/>
      <c r="V672" s="235"/>
      <c r="W672" s="235"/>
      <c r="X672" s="235"/>
      <c r="Y672" s="235"/>
      <c r="Z672" s="235"/>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BA672" s="238"/>
      <c r="BB672" s="425"/>
      <c r="BC672" s="238"/>
      <c r="BD672" s="238"/>
      <c r="BE672" s="238"/>
      <c r="BF672" s="238"/>
      <c r="BG672" s="238"/>
      <c r="BH672" s="238"/>
      <c r="BI672" s="238"/>
      <c r="BJ672" s="238"/>
      <c r="BK672" s="238"/>
      <c r="BL672" s="238"/>
      <c r="BM672" s="238"/>
      <c r="BN672" s="238"/>
      <c r="BO672" s="238"/>
      <c r="BP672" s="238"/>
      <c r="BQ672" s="238"/>
    </row>
    <row r="673" s="242" customFormat="true" ht="25.15" customHeight="true" x14ac:dyDescent="0.2">
      <c r="C673" s="3047"/>
      <c r="D673" s="3046"/>
      <c r="E673" s="867"/>
      <c r="F673" s="867"/>
      <c r="G673" s="867"/>
      <c r="H673" s="3047"/>
      <c r="I673" s="3046"/>
      <c r="J673" s="867"/>
      <c r="K673" s="867"/>
      <c r="L673" s="867"/>
      <c r="M673" s="3047"/>
      <c r="N673" s="3046"/>
      <c r="O673" s="867"/>
      <c r="P673" s="867"/>
      <c r="Q673" s="867"/>
      <c r="R673" s="235"/>
      <c r="S673" s="235"/>
      <c r="T673" s="235"/>
      <c r="U673" s="235"/>
      <c r="V673" s="235"/>
      <c r="W673" s="235"/>
      <c r="X673" s="235"/>
      <c r="Y673" s="235"/>
      <c r="Z673" s="235"/>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BA673" s="238"/>
      <c r="BB673" s="425"/>
      <c r="BC673" s="238"/>
      <c r="BD673" s="238"/>
      <c r="BE673" s="238"/>
      <c r="BF673" s="238"/>
      <c r="BG673" s="238"/>
      <c r="BH673" s="238"/>
      <c r="BI673" s="238"/>
      <c r="BJ673" s="238"/>
      <c r="BK673" s="238"/>
      <c r="BL673" s="238"/>
      <c r="BM673" s="238"/>
      <c r="BN673" s="238"/>
      <c r="BO673" s="238"/>
      <c r="BP673" s="238"/>
      <c r="BQ673" s="238"/>
    </row>
    <row r="674" s="242" customFormat="true" ht="25.15" customHeight="true" x14ac:dyDescent="0.2">
      <c r="C674" s="3047"/>
      <c r="D674" s="3046"/>
      <c r="E674" s="867"/>
      <c r="F674" s="867"/>
      <c r="G674" s="867"/>
      <c r="H674" s="3047"/>
      <c r="I674" s="3046"/>
      <c r="J674" s="867"/>
      <c r="K674" s="867"/>
      <c r="L674" s="867"/>
      <c r="M674" s="3047"/>
      <c r="N674" s="3046"/>
      <c r="O674" s="867"/>
      <c r="P674" s="867"/>
      <c r="Q674" s="867"/>
      <c r="R674" s="235"/>
      <c r="S674" s="235"/>
      <c r="T674" s="235"/>
      <c r="U674" s="235"/>
      <c r="V674" s="235"/>
      <c r="W674" s="235"/>
      <c r="X674" s="235"/>
      <c r="Y674" s="235"/>
      <c r="Z674" s="235"/>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BA674" s="238"/>
      <c r="BB674" s="425"/>
      <c r="BC674" s="238"/>
      <c r="BD674" s="238"/>
      <c r="BE674" s="238"/>
      <c r="BF674" s="238"/>
      <c r="BG674" s="238"/>
      <c r="BH674" s="238"/>
      <c r="BI674" s="238"/>
      <c r="BJ674" s="238"/>
      <c r="BK674" s="238"/>
      <c r="BL674" s="238"/>
      <c r="BM674" s="238"/>
      <c r="BN674" s="238"/>
      <c r="BO674" s="238"/>
      <c r="BP674" s="238"/>
      <c r="BQ674" s="238"/>
    </row>
    <row r="675" s="242" customFormat="true" ht="25.15" customHeight="true" x14ac:dyDescent="0.2">
      <c r="C675" s="3047"/>
      <c r="D675" s="3046"/>
      <c r="E675" s="867"/>
      <c r="F675" s="867"/>
      <c r="G675" s="867"/>
      <c r="H675" s="3047"/>
      <c r="I675" s="3046"/>
      <c r="J675" s="867"/>
      <c r="K675" s="867"/>
      <c r="L675" s="867"/>
      <c r="M675" s="3047"/>
      <c r="N675" s="3046"/>
      <c r="O675" s="867"/>
      <c r="P675" s="867"/>
      <c r="Q675" s="867"/>
      <c r="R675" s="235"/>
      <c r="S675" s="235"/>
      <c r="T675" s="235"/>
      <c r="U675" s="235"/>
      <c r="V675" s="235"/>
      <c r="W675" s="235"/>
      <c r="X675" s="235"/>
      <c r="Y675" s="235"/>
      <c r="Z675" s="235"/>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BA675" s="238"/>
      <c r="BB675" s="425"/>
      <c r="BC675" s="238"/>
      <c r="BD675" s="238"/>
      <c r="BE675" s="238"/>
      <c r="BF675" s="238"/>
      <c r="BG675" s="238"/>
      <c r="BH675" s="238"/>
      <c r="BI675" s="238"/>
      <c r="BJ675" s="238"/>
      <c r="BK675" s="238"/>
      <c r="BL675" s="238"/>
      <c r="BM675" s="238"/>
      <c r="BN675" s="238"/>
      <c r="BO675" s="238"/>
      <c r="BP675" s="238"/>
      <c r="BQ675" s="238"/>
    </row>
    <row r="676" s="242" customFormat="true" ht="25.15" customHeight="true" x14ac:dyDescent="0.2">
      <c r="C676" s="3047"/>
      <c r="D676" s="3046"/>
      <c r="E676" s="867"/>
      <c r="F676" s="867"/>
      <c r="G676" s="867"/>
      <c r="H676" s="3047"/>
      <c r="I676" s="3046"/>
      <c r="J676" s="867"/>
      <c r="K676" s="867"/>
      <c r="L676" s="867"/>
      <c r="M676" s="3047"/>
      <c r="N676" s="3046"/>
      <c r="O676" s="867"/>
      <c r="P676" s="867"/>
      <c r="Q676" s="867"/>
      <c r="R676" s="235"/>
      <c r="S676" s="235"/>
      <c r="T676" s="235"/>
      <c r="U676" s="235"/>
      <c r="V676" s="235"/>
      <c r="W676" s="235"/>
      <c r="X676" s="235"/>
      <c r="Y676" s="235"/>
      <c r="Z676" s="235"/>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BA676" s="238"/>
      <c r="BB676" s="425"/>
      <c r="BC676" s="238"/>
      <c r="BD676" s="238"/>
      <c r="BE676" s="238"/>
      <c r="BF676" s="238"/>
      <c r="BG676" s="238"/>
      <c r="BH676" s="238"/>
      <c r="BI676" s="238"/>
      <c r="BJ676" s="238"/>
      <c r="BK676" s="238"/>
      <c r="BL676" s="238"/>
      <c r="BM676" s="238"/>
      <c r="BN676" s="238"/>
      <c r="BO676" s="238"/>
      <c r="BP676" s="238"/>
      <c r="BQ676" s="238"/>
    </row>
    <row r="677" s="242" customFormat="true" ht="25.15" customHeight="true" x14ac:dyDescent="0.2">
      <c r="C677" s="3047"/>
      <c r="D677" s="3046"/>
      <c r="E677" s="867"/>
      <c r="F677" s="867"/>
      <c r="G677" s="867"/>
      <c r="H677" s="3047"/>
      <c r="I677" s="3046"/>
      <c r="J677" s="867"/>
      <c r="K677" s="867"/>
      <c r="L677" s="867"/>
      <c r="M677" s="3047"/>
      <c r="N677" s="3046"/>
      <c r="O677" s="867"/>
      <c r="P677" s="867"/>
      <c r="Q677" s="867"/>
      <c r="R677" s="235"/>
      <c r="S677" s="235"/>
      <c r="T677" s="235"/>
      <c r="U677" s="235"/>
      <c r="V677" s="235"/>
      <c r="W677" s="235"/>
      <c r="X677" s="235"/>
      <c r="Y677" s="235"/>
      <c r="Z677" s="235"/>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BA677" s="238"/>
      <c r="BB677" s="425"/>
      <c r="BC677" s="238"/>
      <c r="BD677" s="238"/>
      <c r="BE677" s="238"/>
      <c r="BF677" s="238"/>
      <c r="BG677" s="238"/>
      <c r="BH677" s="238"/>
      <c r="BI677" s="238"/>
      <c r="BJ677" s="238"/>
      <c r="BK677" s="238"/>
      <c r="BL677" s="238"/>
      <c r="BM677" s="238"/>
      <c r="BN677" s="238"/>
      <c r="BO677" s="238"/>
      <c r="BP677" s="238"/>
      <c r="BQ677" s="238"/>
    </row>
    <row r="678" s="242" customFormat="true" ht="25.15" customHeight="true" x14ac:dyDescent="0.2">
      <c r="C678" s="3047"/>
      <c r="D678" s="3046"/>
      <c r="E678" s="867"/>
      <c r="F678" s="867"/>
      <c r="G678" s="867"/>
      <c r="H678" s="3047"/>
      <c r="I678" s="3046"/>
      <c r="J678" s="867"/>
      <c r="K678" s="867"/>
      <c r="L678" s="867"/>
      <c r="M678" s="3047"/>
      <c r="N678" s="3046"/>
      <c r="O678" s="867"/>
      <c r="P678" s="867"/>
      <c r="Q678" s="867"/>
      <c r="R678" s="235"/>
      <c r="S678" s="235"/>
      <c r="T678" s="235"/>
      <c r="U678" s="235"/>
      <c r="V678" s="235"/>
      <c r="W678" s="235"/>
      <c r="X678" s="235"/>
      <c r="Y678" s="235"/>
      <c r="Z678" s="235"/>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BA678" s="238"/>
      <c r="BB678" s="425"/>
      <c r="BC678" s="238"/>
      <c r="BD678" s="238"/>
      <c r="BE678" s="238"/>
      <c r="BF678" s="238"/>
      <c r="BG678" s="238"/>
      <c r="BH678" s="238"/>
      <c r="BI678" s="238"/>
      <c r="BJ678" s="238"/>
      <c r="BK678" s="238"/>
      <c r="BL678" s="238"/>
      <c r="BM678" s="238"/>
      <c r="BN678" s="238"/>
      <c r="BO678" s="238"/>
      <c r="BP678" s="238"/>
      <c r="BQ678" s="238"/>
    </row>
    <row r="679" s="242" customFormat="true" ht="25.15" customHeight="true" x14ac:dyDescent="0.2">
      <c r="C679" s="3047"/>
      <c r="D679" s="3046"/>
      <c r="E679" s="867"/>
      <c r="F679" s="867"/>
      <c r="G679" s="867"/>
      <c r="H679" s="3047"/>
      <c r="I679" s="3046"/>
      <c r="J679" s="867"/>
      <c r="K679" s="867"/>
      <c r="L679" s="867"/>
      <c r="M679" s="3047"/>
      <c r="N679" s="3046"/>
      <c r="O679" s="867"/>
      <c r="P679" s="867"/>
      <c r="Q679" s="867"/>
      <c r="R679" s="235"/>
      <c r="S679" s="235"/>
      <c r="T679" s="235"/>
      <c r="U679" s="235"/>
      <c r="V679" s="235"/>
      <c r="W679" s="235"/>
      <c r="X679" s="235"/>
      <c r="Y679" s="235"/>
      <c r="Z679" s="235"/>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BA679" s="238"/>
      <c r="BB679" s="425"/>
      <c r="BC679" s="238"/>
      <c r="BD679" s="238"/>
      <c r="BE679" s="238"/>
      <c r="BF679" s="238"/>
      <c r="BG679" s="238"/>
      <c r="BH679" s="238"/>
      <c r="BI679" s="238"/>
      <c r="BJ679" s="238"/>
      <c r="BK679" s="238"/>
      <c r="BL679" s="238"/>
      <c r="BM679" s="238"/>
      <c r="BN679" s="238"/>
      <c r="BO679" s="238"/>
      <c r="BP679" s="238"/>
      <c r="BQ679" s="238"/>
    </row>
    <row r="680" s="242" customFormat="true" ht="25.15" customHeight="true" x14ac:dyDescent="0.2">
      <c r="C680" s="3047"/>
      <c r="D680" s="3046"/>
      <c r="E680" s="867"/>
      <c r="F680" s="867"/>
      <c r="G680" s="867"/>
      <c r="H680" s="3047"/>
      <c r="I680" s="3046"/>
      <c r="J680" s="867"/>
      <c r="K680" s="867"/>
      <c r="L680" s="867"/>
      <c r="M680" s="3047"/>
      <c r="N680" s="3046"/>
      <c r="O680" s="867"/>
      <c r="P680" s="867"/>
      <c r="Q680" s="867"/>
      <c r="R680" s="235"/>
      <c r="S680" s="235"/>
      <c r="T680" s="235"/>
      <c r="U680" s="235"/>
      <c r="V680" s="235"/>
      <c r="W680" s="235"/>
      <c r="X680" s="235"/>
      <c r="Y680" s="235"/>
      <c r="Z680" s="235"/>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BA680" s="238"/>
      <c r="BB680" s="425"/>
      <c r="BC680" s="238"/>
      <c r="BD680" s="238"/>
      <c r="BE680" s="238"/>
      <c r="BF680" s="238"/>
      <c r="BG680" s="238"/>
      <c r="BH680" s="238"/>
      <c r="BI680" s="238"/>
      <c r="BJ680" s="238"/>
      <c r="BK680" s="238"/>
      <c r="BL680" s="238"/>
      <c r="BM680" s="238"/>
      <c r="BN680" s="238"/>
      <c r="BO680" s="238"/>
      <c r="BP680" s="238"/>
      <c r="BQ680" s="238"/>
    </row>
    <row r="681" s="242" customFormat="true" ht="25.15" customHeight="true" x14ac:dyDescent="0.2">
      <c r="C681" s="3047"/>
      <c r="D681" s="3046"/>
      <c r="E681" s="867"/>
      <c r="F681" s="867"/>
      <c r="G681" s="867"/>
      <c r="H681" s="3047"/>
      <c r="I681" s="3046"/>
      <c r="J681" s="867"/>
      <c r="K681" s="867"/>
      <c r="L681" s="867"/>
      <c r="M681" s="3047"/>
      <c r="N681" s="3046"/>
      <c r="O681" s="867"/>
      <c r="P681" s="867"/>
      <c r="Q681" s="867"/>
      <c r="R681" s="235"/>
      <c r="S681" s="235"/>
      <c r="T681" s="235"/>
      <c r="U681" s="235"/>
      <c r="V681" s="235"/>
      <c r="W681" s="235"/>
      <c r="X681" s="235"/>
      <c r="Y681" s="235"/>
      <c r="Z681" s="235"/>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BA681" s="238"/>
      <c r="BB681" s="425"/>
      <c r="BC681" s="238"/>
      <c r="BD681" s="238"/>
      <c r="BE681" s="238"/>
      <c r="BF681" s="238"/>
      <c r="BG681" s="238"/>
      <c r="BH681" s="238"/>
      <c r="BI681" s="238"/>
      <c r="BJ681" s="238"/>
      <c r="BK681" s="238"/>
      <c r="BL681" s="238"/>
      <c r="BM681" s="238"/>
      <c r="BN681" s="238"/>
      <c r="BO681" s="238"/>
      <c r="BP681" s="238"/>
      <c r="BQ681" s="238"/>
    </row>
    <row r="682" s="242" customFormat="true" ht="25.15" customHeight="true" x14ac:dyDescent="0.2">
      <c r="C682" s="3047"/>
      <c r="D682" s="3046"/>
      <c r="E682" s="867"/>
      <c r="F682" s="867"/>
      <c r="G682" s="867"/>
      <c r="H682" s="3047"/>
      <c r="I682" s="3046"/>
      <c r="J682" s="867"/>
      <c r="K682" s="867"/>
      <c r="L682" s="867"/>
      <c r="M682" s="3047"/>
      <c r="N682" s="3046"/>
      <c r="O682" s="867"/>
      <c r="P682" s="867"/>
      <c r="Q682" s="867"/>
      <c r="R682" s="235"/>
      <c r="S682" s="235"/>
      <c r="T682" s="235"/>
      <c r="U682" s="235"/>
      <c r="V682" s="235"/>
      <c r="W682" s="235"/>
      <c r="X682" s="235"/>
      <c r="Y682" s="235"/>
      <c r="Z682" s="235"/>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BA682" s="238"/>
      <c r="BB682" s="425"/>
      <c r="BC682" s="238"/>
      <c r="BD682" s="238"/>
      <c r="BE682" s="238"/>
      <c r="BF682" s="238"/>
      <c r="BG682" s="238"/>
      <c r="BH682" s="238"/>
      <c r="BI682" s="238"/>
      <c r="BJ682" s="238"/>
      <c r="BK682" s="238"/>
      <c r="BL682" s="238"/>
      <c r="BM682" s="238"/>
      <c r="BN682" s="238"/>
      <c r="BO682" s="238"/>
      <c r="BP682" s="238"/>
      <c r="BQ682" s="238"/>
    </row>
    <row r="683" s="242" customFormat="true" ht="25.15" customHeight="true" x14ac:dyDescent="0.2">
      <c r="C683" s="3047"/>
      <c r="D683" s="3046"/>
      <c r="E683" s="867"/>
      <c r="F683" s="867"/>
      <c r="G683" s="867"/>
      <c r="H683" s="3047"/>
      <c r="I683" s="3046"/>
      <c r="J683" s="867"/>
      <c r="K683" s="867"/>
      <c r="L683" s="867"/>
      <c r="M683" s="3047"/>
      <c r="N683" s="3046"/>
      <c r="O683" s="867"/>
      <c r="P683" s="867"/>
      <c r="Q683" s="867"/>
      <c r="R683" s="235"/>
      <c r="S683" s="235"/>
      <c r="T683" s="235"/>
      <c r="U683" s="235"/>
      <c r="V683" s="235"/>
      <c r="W683" s="235"/>
      <c r="X683" s="235"/>
      <c r="Y683" s="235"/>
      <c r="Z683" s="235"/>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BA683" s="238"/>
      <c r="BB683" s="425"/>
      <c r="BC683" s="238"/>
      <c r="BD683" s="238"/>
      <c r="BE683" s="238"/>
      <c r="BF683" s="238"/>
      <c r="BG683" s="238"/>
      <c r="BH683" s="238"/>
      <c r="BI683" s="238"/>
      <c r="BJ683" s="238"/>
      <c r="BK683" s="238"/>
      <c r="BL683" s="238"/>
      <c r="BM683" s="238"/>
      <c r="BN683" s="238"/>
      <c r="BO683" s="238"/>
      <c r="BP683" s="238"/>
      <c r="BQ683" s="238"/>
    </row>
    <row r="684" s="242" customFormat="true" ht="25.15" customHeight="true" x14ac:dyDescent="0.2">
      <c r="C684" s="3047"/>
      <c r="D684" s="3046"/>
      <c r="E684" s="867"/>
      <c r="F684" s="867"/>
      <c r="G684" s="867"/>
      <c r="H684" s="3047"/>
      <c r="I684" s="3046"/>
      <c r="J684" s="867"/>
      <c r="K684" s="867"/>
      <c r="L684" s="867"/>
      <c r="M684" s="3047"/>
      <c r="N684" s="3046"/>
      <c r="O684" s="867"/>
      <c r="P684" s="867"/>
      <c r="Q684" s="867"/>
      <c r="R684" s="235"/>
      <c r="S684" s="235"/>
      <c r="T684" s="235"/>
      <c r="U684" s="235"/>
      <c r="V684" s="235"/>
      <c r="W684" s="235"/>
      <c r="X684" s="235"/>
      <c r="Y684" s="235"/>
      <c r="Z684" s="235"/>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BA684" s="238"/>
      <c r="BB684" s="425"/>
      <c r="BC684" s="238"/>
      <c r="BD684" s="238"/>
      <c r="BE684" s="238"/>
      <c r="BF684" s="238"/>
      <c r="BG684" s="238"/>
      <c r="BH684" s="238"/>
      <c r="BI684" s="238"/>
      <c r="BJ684" s="238"/>
      <c r="BK684" s="238"/>
      <c r="BL684" s="238"/>
      <c r="BM684" s="238"/>
      <c r="BN684" s="238"/>
      <c r="BO684" s="238"/>
      <c r="BP684" s="238"/>
      <c r="BQ684" s="238"/>
    </row>
    <row r="685" s="242" customFormat="true" ht="25.15" customHeight="true" x14ac:dyDescent="0.2">
      <c r="C685" s="3047"/>
      <c r="D685" s="3046"/>
      <c r="E685" s="867"/>
      <c r="F685" s="867"/>
      <c r="G685" s="867"/>
      <c r="H685" s="3047"/>
      <c r="I685" s="3046"/>
      <c r="J685" s="867"/>
      <c r="K685" s="867"/>
      <c r="L685" s="867"/>
      <c r="M685" s="3047"/>
      <c r="N685" s="3046"/>
      <c r="O685" s="867"/>
      <c r="P685" s="867"/>
      <c r="Q685" s="867"/>
      <c r="R685" s="235"/>
      <c r="S685" s="235"/>
      <c r="T685" s="235"/>
      <c r="U685" s="235"/>
      <c r="V685" s="235"/>
      <c r="W685" s="235"/>
      <c r="X685" s="235"/>
      <c r="Y685" s="235"/>
      <c r="Z685" s="235"/>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BA685" s="238"/>
      <c r="BB685" s="425"/>
      <c r="BC685" s="238"/>
      <c r="BD685" s="238"/>
      <c r="BE685" s="238"/>
      <c r="BF685" s="238"/>
      <c r="BG685" s="238"/>
      <c r="BH685" s="238"/>
      <c r="BI685" s="238"/>
      <c r="BJ685" s="238"/>
      <c r="BK685" s="238"/>
      <c r="BL685" s="238"/>
      <c r="BM685" s="238"/>
      <c r="BN685" s="238"/>
      <c r="BO685" s="238"/>
      <c r="BP685" s="238"/>
      <c r="BQ685" s="238"/>
    </row>
    <row r="686" s="242" customFormat="true" ht="25.15" customHeight="true" x14ac:dyDescent="0.2">
      <c r="C686" s="3047"/>
      <c r="D686" s="3046"/>
      <c r="E686" s="867"/>
      <c r="F686" s="867"/>
      <c r="G686" s="867"/>
      <c r="H686" s="3047"/>
      <c r="I686" s="3046"/>
      <c r="J686" s="867"/>
      <c r="K686" s="867"/>
      <c r="L686" s="867"/>
      <c r="M686" s="3047"/>
      <c r="N686" s="3046"/>
      <c r="O686" s="867"/>
      <c r="P686" s="867"/>
      <c r="Q686" s="867"/>
      <c r="R686" s="235"/>
      <c r="S686" s="235"/>
      <c r="T686" s="235"/>
      <c r="U686" s="235"/>
      <c r="V686" s="235"/>
      <c r="W686" s="235"/>
      <c r="X686" s="235"/>
      <c r="Y686" s="235"/>
      <c r="Z686" s="235"/>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BA686" s="238"/>
      <c r="BB686" s="425"/>
      <c r="BC686" s="238"/>
      <c r="BD686" s="238"/>
      <c r="BE686" s="238"/>
      <c r="BF686" s="238"/>
      <c r="BG686" s="238"/>
      <c r="BH686" s="238"/>
      <c r="BI686" s="238"/>
      <c r="BJ686" s="238"/>
      <c r="BK686" s="238"/>
      <c r="BL686" s="238"/>
      <c r="BM686" s="238"/>
      <c r="BN686" s="238"/>
      <c r="BO686" s="238"/>
      <c r="BP686" s="238"/>
      <c r="BQ686" s="238"/>
    </row>
    <row r="687" s="242" customFormat="true" ht="25.15" customHeight="true" x14ac:dyDescent="0.2">
      <c r="C687" s="3047"/>
      <c r="D687" s="3046"/>
      <c r="E687" s="867"/>
      <c r="F687" s="867"/>
      <c r="G687" s="867"/>
      <c r="H687" s="3047"/>
      <c r="I687" s="3046"/>
      <c r="J687" s="867"/>
      <c r="K687" s="867"/>
      <c r="L687" s="867"/>
      <c r="M687" s="3047"/>
      <c r="N687" s="3046"/>
      <c r="O687" s="867"/>
      <c r="P687" s="867"/>
      <c r="Q687" s="867"/>
      <c r="R687" s="235"/>
      <c r="S687" s="235"/>
      <c r="T687" s="235"/>
      <c r="U687" s="235"/>
      <c r="V687" s="235"/>
      <c r="W687" s="235"/>
      <c r="X687" s="235"/>
      <c r="Y687" s="235"/>
      <c r="Z687" s="235"/>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BA687" s="238"/>
      <c r="BB687" s="425"/>
      <c r="BC687" s="238"/>
      <c r="BD687" s="238"/>
      <c r="BE687" s="238"/>
      <c r="BF687" s="238"/>
      <c r="BG687" s="238"/>
      <c r="BH687" s="238"/>
      <c r="BI687" s="238"/>
      <c r="BJ687" s="238"/>
      <c r="BK687" s="238"/>
      <c r="BL687" s="238"/>
      <c r="BM687" s="238"/>
      <c r="BN687" s="238"/>
      <c r="BO687" s="238"/>
      <c r="BP687" s="238"/>
      <c r="BQ687" s="238"/>
    </row>
    <row r="688" s="242" customFormat="true" ht="25.15" customHeight="true" x14ac:dyDescent="0.2">
      <c r="C688" s="3047"/>
      <c r="D688" s="3046"/>
      <c r="E688" s="867"/>
      <c r="F688" s="867"/>
      <c r="G688" s="867"/>
      <c r="H688" s="3047"/>
      <c r="I688" s="3046"/>
      <c r="J688" s="867"/>
      <c r="K688" s="867"/>
      <c r="L688" s="867"/>
      <c r="M688" s="3047"/>
      <c r="N688" s="3046"/>
      <c r="O688" s="867"/>
      <c r="P688" s="867"/>
      <c r="Q688" s="867"/>
      <c r="R688" s="235"/>
      <c r="S688" s="235"/>
      <c r="T688" s="235"/>
      <c r="U688" s="235"/>
      <c r="V688" s="235"/>
      <c r="W688" s="235"/>
      <c r="X688" s="235"/>
      <c r="Y688" s="235"/>
      <c r="Z688" s="235"/>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BA688" s="238"/>
      <c r="BB688" s="425"/>
      <c r="BC688" s="238"/>
      <c r="BD688" s="238"/>
      <c r="BE688" s="238"/>
      <c r="BF688" s="238"/>
      <c r="BG688" s="238"/>
      <c r="BH688" s="238"/>
      <c r="BI688" s="238"/>
      <c r="BJ688" s="238"/>
      <c r="BK688" s="238"/>
      <c r="BL688" s="238"/>
      <c r="BM688" s="238"/>
      <c r="BN688" s="238"/>
      <c r="BO688" s="238"/>
      <c r="BP688" s="238"/>
      <c r="BQ688" s="238"/>
    </row>
    <row r="689" s="242" customFormat="true" ht="25.15" customHeight="true" x14ac:dyDescent="0.2">
      <c r="C689" s="3047"/>
      <c r="D689" s="3046"/>
      <c r="E689" s="867"/>
      <c r="F689" s="867"/>
      <c r="G689" s="867"/>
      <c r="H689" s="3047"/>
      <c r="I689" s="3046"/>
      <c r="J689" s="867"/>
      <c r="K689" s="867"/>
      <c r="L689" s="867"/>
      <c r="M689" s="3047"/>
      <c r="N689" s="3046"/>
      <c r="O689" s="867"/>
      <c r="P689" s="867"/>
      <c r="Q689" s="867"/>
      <c r="R689" s="235"/>
      <c r="S689" s="235"/>
      <c r="T689" s="235"/>
      <c r="U689" s="235"/>
      <c r="V689" s="235"/>
      <c r="W689" s="235"/>
      <c r="X689" s="235"/>
      <c r="Y689" s="235"/>
      <c r="Z689" s="235"/>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BA689" s="238"/>
      <c r="BB689" s="425"/>
      <c r="BC689" s="238"/>
      <c r="BD689" s="238"/>
      <c r="BE689" s="238"/>
      <c r="BF689" s="238"/>
      <c r="BG689" s="238"/>
      <c r="BH689" s="238"/>
      <c r="BI689" s="238"/>
      <c r="BJ689" s="238"/>
      <c r="BK689" s="238"/>
      <c r="BL689" s="238"/>
      <c r="BM689" s="238"/>
      <c r="BN689" s="238"/>
      <c r="BO689" s="238"/>
      <c r="BP689" s="238"/>
      <c r="BQ689" s="238"/>
    </row>
    <row r="690" s="242" customFormat="true" ht="25.15" customHeight="true" x14ac:dyDescent="0.2">
      <c r="C690" s="3047"/>
      <c r="D690" s="3046"/>
      <c r="E690" s="867"/>
      <c r="F690" s="867"/>
      <c r="G690" s="867"/>
      <c r="H690" s="3047"/>
      <c r="I690" s="3046"/>
      <c r="J690" s="867"/>
      <c r="K690" s="867"/>
      <c r="L690" s="867"/>
      <c r="M690" s="3047"/>
      <c r="N690" s="3046"/>
      <c r="O690" s="867"/>
      <c r="P690" s="867"/>
      <c r="Q690" s="867"/>
      <c r="R690" s="235"/>
      <c r="S690" s="235"/>
      <c r="T690" s="235"/>
      <c r="U690" s="235"/>
      <c r="V690" s="235"/>
      <c r="W690" s="235"/>
      <c r="X690" s="235"/>
      <c r="Y690" s="235"/>
      <c r="Z690" s="235"/>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BA690" s="238"/>
      <c r="BB690" s="425"/>
      <c r="BC690" s="238"/>
      <c r="BD690" s="238"/>
      <c r="BE690" s="238"/>
      <c r="BF690" s="238"/>
      <c r="BG690" s="238"/>
      <c r="BH690" s="238"/>
      <c r="BI690" s="238"/>
      <c r="BJ690" s="238"/>
      <c r="BK690" s="238"/>
      <c r="BL690" s="238"/>
      <c r="BM690" s="238"/>
      <c r="BN690" s="238"/>
      <c r="BO690" s="238"/>
      <c r="BP690" s="238"/>
      <c r="BQ690" s="238"/>
    </row>
    <row r="691" s="242" customFormat="true" ht="25.15" customHeight="true" x14ac:dyDescent="0.2">
      <c r="C691" s="3047"/>
      <c r="D691" s="3046"/>
      <c r="E691" s="867"/>
      <c r="F691" s="867"/>
      <c r="G691" s="867"/>
      <c r="H691" s="3047"/>
      <c r="I691" s="3046"/>
      <c r="J691" s="867"/>
      <c r="K691" s="867"/>
      <c r="L691" s="867"/>
      <c r="M691" s="3047"/>
      <c r="N691" s="3046"/>
      <c r="O691" s="867"/>
      <c r="P691" s="867"/>
      <c r="Q691" s="867"/>
      <c r="R691" s="235"/>
      <c r="S691" s="235"/>
      <c r="T691" s="235"/>
      <c r="U691" s="235"/>
      <c r="V691" s="235"/>
      <c r="W691" s="235"/>
      <c r="X691" s="235"/>
      <c r="Y691" s="235"/>
      <c r="Z691" s="235"/>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BA691" s="238"/>
      <c r="BB691" s="425"/>
      <c r="BC691" s="238"/>
      <c r="BD691" s="238"/>
      <c r="BE691" s="238"/>
      <c r="BF691" s="238"/>
      <c r="BG691" s="238"/>
      <c r="BH691" s="238"/>
      <c r="BI691" s="238"/>
      <c r="BJ691" s="238"/>
      <c r="BK691" s="238"/>
      <c r="BL691" s="238"/>
      <c r="BM691" s="238"/>
      <c r="BN691" s="238"/>
      <c r="BO691" s="238"/>
      <c r="BP691" s="238"/>
      <c r="BQ691" s="238"/>
    </row>
    <row r="692" s="242" customFormat="true" ht="25.15" customHeight="true" x14ac:dyDescent="0.2">
      <c r="C692" s="3047"/>
      <c r="D692" s="3046"/>
      <c r="E692" s="867"/>
      <c r="F692" s="867"/>
      <c r="G692" s="867"/>
      <c r="H692" s="3047"/>
      <c r="I692" s="3046"/>
      <c r="J692" s="867"/>
      <c r="K692" s="867"/>
      <c r="L692" s="867"/>
      <c r="M692" s="3047"/>
      <c r="N692" s="3046"/>
      <c r="O692" s="867"/>
      <c r="P692" s="867"/>
      <c r="Q692" s="867"/>
      <c r="R692" s="235"/>
      <c r="S692" s="235"/>
      <c r="T692" s="235"/>
      <c r="U692" s="235"/>
      <c r="V692" s="235"/>
      <c r="W692" s="235"/>
      <c r="X692" s="235"/>
      <c r="Y692" s="235"/>
      <c r="Z692" s="235"/>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BA692" s="238"/>
      <c r="BB692" s="425"/>
      <c r="BC692" s="238"/>
      <c r="BD692" s="238"/>
      <c r="BE692" s="238"/>
      <c r="BF692" s="238"/>
      <c r="BG692" s="238"/>
      <c r="BH692" s="238"/>
      <c r="BI692" s="238"/>
      <c r="BJ692" s="238"/>
      <c r="BK692" s="238"/>
      <c r="BL692" s="238"/>
      <c r="BM692" s="238"/>
      <c r="BN692" s="238"/>
      <c r="BO692" s="238"/>
      <c r="BP692" s="238"/>
      <c r="BQ692" s="238"/>
    </row>
    <row r="693" s="242" customFormat="true" ht="25.15" customHeight="true" x14ac:dyDescent="0.2">
      <c r="C693" s="3047"/>
      <c r="D693" s="3046"/>
      <c r="E693" s="867"/>
      <c r="F693" s="867"/>
      <c r="G693" s="867"/>
      <c r="H693" s="3047"/>
      <c r="I693" s="3046"/>
      <c r="J693" s="867"/>
      <c r="K693" s="867"/>
      <c r="L693" s="867"/>
      <c r="M693" s="3047"/>
      <c r="N693" s="3046"/>
      <c r="O693" s="867"/>
      <c r="P693" s="867"/>
      <c r="Q693" s="867"/>
      <c r="R693" s="235"/>
      <c r="S693" s="235"/>
      <c r="T693" s="235"/>
      <c r="U693" s="235"/>
      <c r="V693" s="235"/>
      <c r="W693" s="235"/>
      <c r="X693" s="235"/>
      <c r="Y693" s="235"/>
      <c r="Z693" s="235"/>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BA693" s="238"/>
      <c r="BB693" s="425"/>
      <c r="BC693" s="238"/>
      <c r="BD693" s="238"/>
      <c r="BE693" s="238"/>
      <c r="BF693" s="238"/>
      <c r="BG693" s="238"/>
      <c r="BH693" s="238"/>
      <c r="BI693" s="238"/>
      <c r="BJ693" s="238"/>
      <c r="BK693" s="238"/>
      <c r="BL693" s="238"/>
      <c r="BM693" s="238"/>
      <c r="BN693" s="238"/>
      <c r="BO693" s="238"/>
      <c r="BP693" s="238"/>
      <c r="BQ693" s="238"/>
    </row>
    <row r="694" s="242" customFormat="true" ht="25.15" customHeight="true" x14ac:dyDescent="0.2">
      <c r="C694" s="3047"/>
      <c r="D694" s="3046"/>
      <c r="E694" s="867"/>
      <c r="F694" s="867"/>
      <c r="G694" s="867"/>
      <c r="H694" s="3047"/>
      <c r="I694" s="3046"/>
      <c r="J694" s="867"/>
      <c r="K694" s="867"/>
      <c r="L694" s="867"/>
      <c r="M694" s="3047"/>
      <c r="N694" s="3046"/>
      <c r="O694" s="867"/>
      <c r="P694" s="867"/>
      <c r="Q694" s="867"/>
      <c r="R694" s="235"/>
      <c r="S694" s="235"/>
      <c r="T694" s="235"/>
      <c r="U694" s="235"/>
      <c r="V694" s="235"/>
      <c r="W694" s="235"/>
      <c r="X694" s="235"/>
      <c r="Y694" s="235"/>
      <c r="Z694" s="235"/>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BA694" s="238"/>
      <c r="BB694" s="425"/>
      <c r="BC694" s="238"/>
      <c r="BD694" s="238"/>
      <c r="BE694" s="238"/>
      <c r="BF694" s="238"/>
      <c r="BG694" s="238"/>
      <c r="BH694" s="238"/>
      <c r="BI694" s="238"/>
      <c r="BJ694" s="238"/>
      <c r="BK694" s="238"/>
      <c r="BL694" s="238"/>
      <c r="BM694" s="238"/>
      <c r="BN694" s="238"/>
      <c r="BO694" s="238"/>
      <c r="BP694" s="238"/>
      <c r="BQ694" s="238"/>
    </row>
    <row r="695" s="242" customFormat="true" ht="25.15" customHeight="true" x14ac:dyDescent="0.2">
      <c r="C695" s="3047"/>
      <c r="D695" s="3046"/>
      <c r="E695" s="867"/>
      <c r="F695" s="867"/>
      <c r="G695" s="867"/>
      <c r="H695" s="3047"/>
      <c r="I695" s="3046"/>
      <c r="J695" s="867"/>
      <c r="K695" s="867"/>
      <c r="L695" s="867"/>
      <c r="M695" s="3047"/>
      <c r="N695" s="3046"/>
      <c r="O695" s="867"/>
      <c r="P695" s="867"/>
      <c r="Q695" s="867"/>
      <c r="R695" s="235"/>
      <c r="S695" s="235"/>
      <c r="T695" s="235"/>
      <c r="U695" s="235"/>
      <c r="V695" s="235"/>
      <c r="W695" s="235"/>
      <c r="X695" s="235"/>
      <c r="Y695" s="235"/>
      <c r="Z695" s="235"/>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BA695" s="238"/>
      <c r="BB695" s="425"/>
      <c r="BC695" s="238"/>
      <c r="BD695" s="238"/>
      <c r="BE695" s="238"/>
      <c r="BF695" s="238"/>
      <c r="BG695" s="238"/>
      <c r="BH695" s="238"/>
      <c r="BI695" s="238"/>
      <c r="BJ695" s="238"/>
      <c r="BK695" s="238"/>
      <c r="BL695" s="238"/>
      <c r="BM695" s="238"/>
      <c r="BN695" s="238"/>
      <c r="BO695" s="238"/>
      <c r="BP695" s="238"/>
      <c r="BQ695" s="238"/>
    </row>
    <row r="696" s="242" customFormat="true" ht="25.15" customHeight="true" x14ac:dyDescent="0.2">
      <c r="C696" s="3047"/>
      <c r="D696" s="3046"/>
      <c r="E696" s="867"/>
      <c r="F696" s="867"/>
      <c r="G696" s="867"/>
      <c r="H696" s="3047"/>
      <c r="I696" s="3046"/>
      <c r="J696" s="867"/>
      <c r="K696" s="867"/>
      <c r="L696" s="867"/>
      <c r="M696" s="3047"/>
      <c r="N696" s="3046"/>
      <c r="O696" s="867"/>
      <c r="P696" s="867"/>
      <c r="Q696" s="867"/>
      <c r="R696" s="235"/>
      <c r="S696" s="235"/>
      <c r="T696" s="235"/>
      <c r="U696" s="235"/>
      <c r="V696" s="235"/>
      <c r="W696" s="235"/>
      <c r="X696" s="235"/>
      <c r="Y696" s="235"/>
      <c r="Z696" s="235"/>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BA696" s="238"/>
      <c r="BB696" s="425"/>
      <c r="BC696" s="238"/>
      <c r="BD696" s="238"/>
      <c r="BE696" s="238"/>
      <c r="BF696" s="238"/>
      <c r="BG696" s="238"/>
      <c r="BH696" s="238"/>
      <c r="BI696" s="238"/>
      <c r="BJ696" s="238"/>
      <c r="BK696" s="238"/>
      <c r="BL696" s="238"/>
      <c r="BM696" s="238"/>
      <c r="BN696" s="238"/>
      <c r="BO696" s="238"/>
      <c r="BP696" s="238"/>
      <c r="BQ696" s="238"/>
    </row>
    <row r="697" s="242" customFormat="true" ht="25.15" customHeight="true" x14ac:dyDescent="0.2">
      <c r="C697" s="3047"/>
      <c r="D697" s="3046"/>
      <c r="E697" s="867"/>
      <c r="F697" s="867"/>
      <c r="G697" s="867"/>
      <c r="H697" s="3047"/>
      <c r="I697" s="3046"/>
      <c r="J697" s="867"/>
      <c r="K697" s="867"/>
      <c r="L697" s="867"/>
      <c r="M697" s="3047"/>
      <c r="N697" s="3046"/>
      <c r="O697" s="867"/>
      <c r="P697" s="867"/>
      <c r="Q697" s="867"/>
      <c r="R697" s="235"/>
      <c r="S697" s="235"/>
      <c r="T697" s="235"/>
      <c r="U697" s="235"/>
      <c r="V697" s="235"/>
      <c r="W697" s="235"/>
      <c r="X697" s="235"/>
      <c r="Y697" s="235"/>
      <c r="Z697" s="235"/>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BA697" s="238"/>
      <c r="BB697" s="425"/>
      <c r="BC697" s="238"/>
      <c r="BD697" s="238"/>
      <c r="BE697" s="238"/>
      <c r="BF697" s="238"/>
      <c r="BG697" s="238"/>
      <c r="BH697" s="238"/>
      <c r="BI697" s="238"/>
      <c r="BJ697" s="238"/>
      <c r="BK697" s="238"/>
      <c r="BL697" s="238"/>
      <c r="BM697" s="238"/>
      <c r="BN697" s="238"/>
      <c r="BO697" s="238"/>
      <c r="BP697" s="238"/>
      <c r="BQ697" s="238"/>
    </row>
    <row r="698" s="242" customFormat="true" ht="25.15" customHeight="true" x14ac:dyDescent="0.2">
      <c r="C698" s="3047"/>
      <c r="D698" s="3046"/>
      <c r="E698" s="867"/>
      <c r="F698" s="867"/>
      <c r="G698" s="867"/>
      <c r="H698" s="3047"/>
      <c r="I698" s="3046"/>
      <c r="J698" s="867"/>
      <c r="K698" s="867"/>
      <c r="L698" s="867"/>
      <c r="M698" s="3047"/>
      <c r="N698" s="3046"/>
      <c r="O698" s="867"/>
      <c r="P698" s="867"/>
      <c r="Q698" s="867"/>
      <c r="R698" s="235"/>
      <c r="S698" s="235"/>
      <c r="T698" s="235"/>
      <c r="U698" s="235"/>
      <c r="V698" s="235"/>
      <c r="W698" s="235"/>
      <c r="X698" s="235"/>
      <c r="Y698" s="235"/>
      <c r="Z698" s="235"/>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BA698" s="238"/>
      <c r="BB698" s="425"/>
      <c r="BC698" s="238"/>
      <c r="BD698" s="238"/>
      <c r="BE698" s="238"/>
      <c r="BF698" s="238"/>
      <c r="BG698" s="238"/>
      <c r="BH698" s="238"/>
      <c r="BI698" s="238"/>
      <c r="BJ698" s="238"/>
      <c r="BK698" s="238"/>
      <c r="BL698" s="238"/>
      <c r="BM698" s="238"/>
      <c r="BN698" s="238"/>
      <c r="BO698" s="238"/>
      <c r="BP698" s="238"/>
      <c r="BQ698" s="238"/>
    </row>
    <row r="699" s="242" customFormat="true" ht="25.15" customHeight="true" x14ac:dyDescent="0.2">
      <c r="C699" s="3047"/>
      <c r="D699" s="3046"/>
      <c r="E699" s="867"/>
      <c r="F699" s="867"/>
      <c r="G699" s="867"/>
      <c r="H699" s="3047"/>
      <c r="I699" s="3046"/>
      <c r="J699" s="867"/>
      <c r="K699" s="867"/>
      <c r="L699" s="867"/>
      <c r="M699" s="3047"/>
      <c r="N699" s="3046"/>
      <c r="O699" s="867"/>
      <c r="P699" s="867"/>
      <c r="Q699" s="867"/>
      <c r="R699" s="235"/>
      <c r="S699" s="235"/>
      <c r="T699" s="235"/>
      <c r="U699" s="235"/>
      <c r="V699" s="235"/>
      <c r="W699" s="235"/>
      <c r="X699" s="235"/>
      <c r="Y699" s="235"/>
      <c r="Z699" s="235"/>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BA699" s="238"/>
      <c r="BB699" s="425"/>
      <c r="BC699" s="238"/>
      <c r="BD699" s="238"/>
      <c r="BE699" s="238"/>
      <c r="BF699" s="238"/>
      <c r="BG699" s="238"/>
      <c r="BH699" s="238"/>
      <c r="BI699" s="238"/>
      <c r="BJ699" s="238"/>
      <c r="BK699" s="238"/>
      <c r="BL699" s="238"/>
      <c r="BM699" s="238"/>
      <c r="BN699" s="238"/>
      <c r="BO699" s="238"/>
      <c r="BP699" s="238"/>
      <c r="BQ699" s="238"/>
    </row>
    <row r="700" s="242" customFormat="true" ht="25.15" customHeight="true" x14ac:dyDescent="0.2">
      <c r="C700" s="3047"/>
      <c r="D700" s="3046"/>
      <c r="E700" s="867"/>
      <c r="F700" s="867"/>
      <c r="G700" s="867"/>
      <c r="H700" s="3047"/>
      <c r="I700" s="3046"/>
      <c r="J700" s="867"/>
      <c r="K700" s="867"/>
      <c r="L700" s="867"/>
      <c r="M700" s="3047"/>
      <c r="N700" s="3046"/>
      <c r="O700" s="867"/>
      <c r="P700" s="867"/>
      <c r="Q700" s="867"/>
      <c r="R700" s="235"/>
      <c r="S700" s="235"/>
      <c r="T700" s="235"/>
      <c r="U700" s="235"/>
      <c r="V700" s="235"/>
      <c r="W700" s="235"/>
      <c r="X700" s="235"/>
      <c r="Y700" s="235"/>
      <c r="Z700" s="235"/>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BA700" s="238"/>
      <c r="BB700" s="425"/>
      <c r="BC700" s="238"/>
      <c r="BD700" s="238"/>
      <c r="BE700" s="238"/>
      <c r="BF700" s="238"/>
      <c r="BG700" s="238"/>
      <c r="BH700" s="238"/>
      <c r="BI700" s="238"/>
      <c r="BJ700" s="238"/>
      <c r="BK700" s="238"/>
      <c r="BL700" s="238"/>
      <c r="BM700" s="238"/>
      <c r="BN700" s="238"/>
      <c r="BO700" s="238"/>
      <c r="BP700" s="238"/>
      <c r="BQ700" s="238"/>
    </row>
    <row r="701" ht="25.15" customHeight="true" x14ac:dyDescent="0.2">
      <c r="C701" s="3046"/>
      <c r="D701" s="3046"/>
      <c r="E701" s="868"/>
      <c r="F701" s="868"/>
      <c r="G701" s="868"/>
      <c r="H701" s="3046"/>
      <c r="I701" s="3046"/>
      <c r="J701" s="868"/>
      <c r="K701" s="868"/>
      <c r="L701" s="868"/>
      <c r="M701" s="3046"/>
      <c r="N701" s="3046"/>
      <c r="O701" s="868"/>
      <c r="P701" s="868"/>
      <c r="Q701" s="868"/>
      <c r="BA701" s="238"/>
      <c r="BB701" s="425"/>
      <c r="BC701" s="238"/>
      <c r="BD701" s="238"/>
      <c r="BE701" s="238"/>
      <c r="BF701" s="238"/>
      <c r="BG701" s="238"/>
      <c r="BH701" s="238"/>
      <c r="BI701" s="238"/>
      <c r="BJ701" s="238"/>
      <c r="BK701" s="238"/>
      <c r="BL701" s="238"/>
      <c r="BM701" s="238"/>
      <c r="BN701" s="238"/>
      <c r="BO701" s="238"/>
      <c r="BP701" s="238"/>
      <c r="BQ701" s="238"/>
    </row>
    <row r="702" ht="25.15" customHeight="true" x14ac:dyDescent="0.2">
      <c r="C702" s="3046"/>
      <c r="D702" s="3046"/>
      <c r="E702" s="868"/>
      <c r="F702" s="868"/>
      <c r="G702" s="868"/>
      <c r="H702" s="3046"/>
      <c r="I702" s="3046"/>
      <c r="J702" s="868"/>
      <c r="K702" s="868"/>
      <c r="L702" s="868"/>
      <c r="M702" s="3046"/>
      <c r="N702" s="3046"/>
      <c r="O702" s="868"/>
      <c r="P702" s="868"/>
      <c r="Q702" s="868"/>
      <c r="BA702" s="238"/>
      <c r="BB702" s="425"/>
      <c r="BC702" s="238"/>
      <c r="BD702" s="238"/>
      <c r="BE702" s="238"/>
      <c r="BF702" s="238"/>
      <c r="BG702" s="238"/>
      <c r="BH702" s="238"/>
      <c r="BI702" s="238"/>
      <c r="BJ702" s="238"/>
      <c r="BK702" s="238"/>
      <c r="BL702" s="238"/>
      <c r="BM702" s="238"/>
      <c r="BN702" s="238"/>
      <c r="BO702" s="238"/>
      <c r="BP702" s="238"/>
      <c r="BQ702" s="238"/>
    </row>
    <row r="703" ht="25.15" customHeight="true" x14ac:dyDescent="0.2">
      <c r="C703" s="3046"/>
      <c r="D703" s="3046"/>
      <c r="E703" s="868"/>
      <c r="F703" s="868"/>
      <c r="G703" s="868"/>
      <c r="H703" s="3046"/>
      <c r="I703" s="3046"/>
      <c r="J703" s="868"/>
      <c r="K703" s="868"/>
      <c r="L703" s="868"/>
      <c r="M703" s="3046"/>
      <c r="N703" s="3046"/>
      <c r="O703" s="868"/>
      <c r="P703" s="868"/>
      <c r="Q703" s="868"/>
      <c r="BA703" s="238"/>
      <c r="BB703" s="425"/>
      <c r="BC703" s="238"/>
      <c r="BD703" s="238"/>
      <c r="BE703" s="238"/>
      <c r="BF703" s="238"/>
      <c r="BG703" s="238"/>
      <c r="BH703" s="238"/>
      <c r="BI703" s="238"/>
      <c r="BJ703" s="238"/>
      <c r="BK703" s="238"/>
      <c r="BL703" s="238"/>
      <c r="BM703" s="238"/>
      <c r="BN703" s="238"/>
      <c r="BO703" s="238"/>
      <c r="BP703" s="238"/>
      <c r="BQ703" s="238"/>
    </row>
    <row r="704" ht="25.15" customHeight="true" x14ac:dyDescent="0.2">
      <c r="C704" s="3046"/>
      <c r="D704" s="3046"/>
      <c r="E704" s="868"/>
      <c r="F704" s="868"/>
      <c r="G704" s="868"/>
      <c r="H704" s="3046"/>
      <c r="I704" s="3046"/>
      <c r="J704" s="868"/>
      <c r="K704" s="868"/>
      <c r="L704" s="868"/>
      <c r="M704" s="3046"/>
      <c r="N704" s="3046"/>
      <c r="O704" s="868"/>
      <c r="P704" s="868"/>
      <c r="Q704" s="868"/>
      <c r="BA704" s="238"/>
      <c r="BB704" s="425"/>
      <c r="BC704" s="238"/>
      <c r="BD704" s="238"/>
      <c r="BE704" s="238"/>
      <c r="BF704" s="238"/>
      <c r="BG704" s="238"/>
      <c r="BH704" s="238"/>
      <c r="BI704" s="238"/>
      <c r="BJ704" s="238"/>
      <c r="BK704" s="238"/>
      <c r="BL704" s="238"/>
      <c r="BM704" s="238"/>
      <c r="BN704" s="238"/>
      <c r="BO704" s="238"/>
      <c r="BP704" s="238"/>
      <c r="BQ704" s="238"/>
    </row>
    <row r="705" ht="25.15" customHeight="true" x14ac:dyDescent="0.2">
      <c r="C705" s="3046"/>
      <c r="D705" s="3046"/>
      <c r="E705" s="868"/>
      <c r="F705" s="868"/>
      <c r="G705" s="868"/>
      <c r="H705" s="3046"/>
      <c r="I705" s="3046"/>
      <c r="J705" s="868"/>
      <c r="K705" s="868"/>
      <c r="L705" s="868"/>
      <c r="M705" s="3046"/>
      <c r="N705" s="3046"/>
      <c r="O705" s="868"/>
      <c r="P705" s="868"/>
      <c r="Q705" s="868"/>
      <c r="BA705" s="238"/>
      <c r="BB705" s="425"/>
      <c r="BC705" s="238"/>
      <c r="BD705" s="238"/>
      <c r="BE705" s="238"/>
      <c r="BF705" s="238"/>
      <c r="BG705" s="238"/>
      <c r="BH705" s="238"/>
      <c r="BI705" s="238"/>
      <c r="BJ705" s="238"/>
      <c r="BK705" s="238"/>
      <c r="BL705" s="238"/>
      <c r="BM705" s="238"/>
      <c r="BN705" s="238"/>
      <c r="BO705" s="238"/>
      <c r="BP705" s="238"/>
      <c r="BQ705" s="238"/>
    </row>
    <row r="706" ht="25.15" customHeight="true" x14ac:dyDescent="0.2">
      <c r="C706" s="3046"/>
      <c r="D706" s="3046"/>
      <c r="E706" s="868"/>
      <c r="F706" s="868"/>
      <c r="G706" s="868"/>
      <c r="H706" s="3046"/>
      <c r="I706" s="3046"/>
      <c r="J706" s="868"/>
      <c r="K706" s="868"/>
      <c r="L706" s="868"/>
      <c r="M706" s="3046"/>
      <c r="N706" s="3046"/>
      <c r="O706" s="868"/>
      <c r="P706" s="868"/>
      <c r="Q706" s="868"/>
      <c r="BA706" s="238"/>
      <c r="BB706" s="425"/>
      <c r="BC706" s="238"/>
      <c r="BD706" s="238"/>
      <c r="BE706" s="238"/>
      <c r="BF706" s="238"/>
      <c r="BG706" s="238"/>
      <c r="BH706" s="238"/>
      <c r="BI706" s="238"/>
      <c r="BJ706" s="238"/>
      <c r="BK706" s="238"/>
      <c r="BL706" s="238"/>
      <c r="BM706" s="238"/>
      <c r="BN706" s="238"/>
      <c r="BO706" s="238"/>
      <c r="BP706" s="238"/>
      <c r="BQ706" s="238"/>
    </row>
    <row r="707" ht="25.15" customHeight="true" x14ac:dyDescent="0.2">
      <c r="C707" s="3046"/>
      <c r="D707" s="3046"/>
      <c r="E707" s="868"/>
      <c r="F707" s="868"/>
      <c r="G707" s="868"/>
      <c r="H707" s="3046"/>
      <c r="I707" s="3046"/>
      <c r="J707" s="868"/>
      <c r="K707" s="868"/>
      <c r="L707" s="868"/>
      <c r="M707" s="3046"/>
      <c r="N707" s="3046"/>
      <c r="O707" s="868"/>
      <c r="P707" s="868"/>
      <c r="Q707" s="868"/>
      <c r="BA707" s="238"/>
      <c r="BB707" s="425"/>
      <c r="BC707" s="238"/>
      <c r="BD707" s="238"/>
      <c r="BE707" s="238"/>
      <c r="BF707" s="238"/>
      <c r="BG707" s="238"/>
      <c r="BH707" s="238"/>
      <c r="BI707" s="238"/>
      <c r="BJ707" s="238"/>
      <c r="BK707" s="238"/>
      <c r="BL707" s="238"/>
      <c r="BM707" s="238"/>
      <c r="BN707" s="238"/>
      <c r="BO707" s="238"/>
      <c r="BP707" s="238"/>
      <c r="BQ707" s="238"/>
    </row>
    <row r="708" ht="25.15" customHeight="true" x14ac:dyDescent="0.2">
      <c r="C708" s="3046"/>
      <c r="D708" s="3046"/>
      <c r="E708" s="868"/>
      <c r="F708" s="868"/>
      <c r="G708" s="868"/>
      <c r="H708" s="3046"/>
      <c r="I708" s="3046"/>
      <c r="J708" s="868"/>
      <c r="K708" s="868"/>
      <c r="L708" s="868"/>
      <c r="M708" s="3046"/>
      <c r="N708" s="3046"/>
      <c r="O708" s="868"/>
      <c r="P708" s="868"/>
      <c r="Q708" s="868"/>
      <c r="BA708" s="238"/>
      <c r="BB708" s="425"/>
      <c r="BC708" s="238"/>
      <c r="BD708" s="238"/>
      <c r="BE708" s="238"/>
      <c r="BF708" s="238"/>
      <c r="BG708" s="238"/>
      <c r="BH708" s="238"/>
      <c r="BI708" s="238"/>
      <c r="BJ708" s="238"/>
      <c r="BK708" s="238"/>
      <c r="BL708" s="238"/>
      <c r="BM708" s="238"/>
      <c r="BN708" s="238"/>
      <c r="BO708" s="238"/>
      <c r="BP708" s="238"/>
      <c r="BQ708" s="238"/>
    </row>
    <row r="709" ht="25.15" customHeight="true" x14ac:dyDescent="0.2">
      <c r="C709" s="3046"/>
      <c r="D709" s="3046"/>
      <c r="E709" s="868"/>
      <c r="F709" s="868"/>
      <c r="G709" s="868"/>
      <c r="H709" s="3046"/>
      <c r="I709" s="3046"/>
      <c r="J709" s="868"/>
      <c r="K709" s="868"/>
      <c r="L709" s="868"/>
      <c r="M709" s="3046"/>
      <c r="N709" s="3046"/>
      <c r="O709" s="868"/>
      <c r="P709" s="868"/>
      <c r="Q709" s="868"/>
      <c r="BA709" s="238"/>
      <c r="BB709" s="425"/>
      <c r="BC709" s="238"/>
      <c r="BD709" s="238"/>
      <c r="BE709" s="238"/>
      <c r="BF709" s="238"/>
      <c r="BG709" s="238"/>
      <c r="BH709" s="238"/>
      <c r="BI709" s="238"/>
      <c r="BJ709" s="238"/>
      <c r="BK709" s="238"/>
      <c r="BL709" s="238"/>
      <c r="BM709" s="238"/>
      <c r="BN709" s="238"/>
      <c r="BO709" s="238"/>
      <c r="BP709" s="238"/>
      <c r="BQ709" s="238"/>
    </row>
    <row r="710" ht="25.15" customHeight="true" x14ac:dyDescent="0.2">
      <c r="C710" s="3046"/>
      <c r="D710" s="3046"/>
      <c r="E710" s="868"/>
      <c r="F710" s="868"/>
      <c r="G710" s="868"/>
      <c r="H710" s="3046"/>
      <c r="I710" s="3046"/>
      <c r="J710" s="868"/>
      <c r="K710" s="868"/>
      <c r="L710" s="868"/>
      <c r="M710" s="3046"/>
      <c r="N710" s="3046"/>
      <c r="O710" s="868"/>
      <c r="P710" s="868"/>
      <c r="Q710" s="868"/>
      <c r="BA710" s="238"/>
      <c r="BB710" s="425"/>
      <c r="BC710" s="238"/>
      <c r="BD710" s="238"/>
      <c r="BE710" s="238"/>
      <c r="BF710" s="238"/>
      <c r="BG710" s="238"/>
      <c r="BH710" s="238"/>
      <c r="BI710" s="238"/>
      <c r="BJ710" s="238"/>
      <c r="BK710" s="238"/>
      <c r="BL710" s="238"/>
      <c r="BM710" s="238"/>
      <c r="BN710" s="238"/>
      <c r="BO710" s="238"/>
      <c r="BP710" s="238"/>
      <c r="BQ710" s="238"/>
    </row>
    <row r="711" ht="25.15" customHeight="true" x14ac:dyDescent="0.2">
      <c r="C711" s="3046"/>
      <c r="D711" s="3046"/>
      <c r="E711" s="868"/>
      <c r="F711" s="868"/>
      <c r="G711" s="868"/>
      <c r="H711" s="3046"/>
      <c r="I711" s="3046"/>
      <c r="J711" s="868"/>
      <c r="K711" s="868"/>
      <c r="L711" s="868"/>
      <c r="M711" s="3046"/>
      <c r="N711" s="3046"/>
      <c r="O711" s="868"/>
      <c r="P711" s="868"/>
      <c r="Q711" s="868"/>
      <c r="BA711" s="238"/>
      <c r="BB711" s="425"/>
      <c r="BC711" s="238"/>
      <c r="BD711" s="238"/>
      <c r="BE711" s="238"/>
      <c r="BF711" s="238"/>
      <c r="BG711" s="238"/>
      <c r="BH711" s="238"/>
      <c r="BI711" s="238"/>
      <c r="BJ711" s="238"/>
      <c r="BK711" s="238"/>
      <c r="BL711" s="238"/>
      <c r="BM711" s="238"/>
      <c r="BN711" s="238"/>
      <c r="BO711" s="238"/>
      <c r="BP711" s="238"/>
      <c r="BQ711" s="238"/>
    </row>
    <row r="712" ht="25.15" customHeight="true" x14ac:dyDescent="0.2">
      <c r="C712" s="3046"/>
      <c r="D712" s="3046"/>
      <c r="E712" s="868"/>
      <c r="F712" s="868"/>
      <c r="G712" s="868"/>
      <c r="H712" s="3046"/>
      <c r="I712" s="3046"/>
      <c r="J712" s="868"/>
      <c r="K712" s="868"/>
      <c r="L712" s="868"/>
      <c r="M712" s="3046"/>
      <c r="N712" s="3046"/>
      <c r="O712" s="868"/>
      <c r="P712" s="868"/>
      <c r="Q712" s="868"/>
      <c r="BA712" s="238"/>
      <c r="BB712" s="425"/>
      <c r="BC712" s="238"/>
      <c r="BD712" s="238"/>
      <c r="BE712" s="238"/>
      <c r="BF712" s="238"/>
      <c r="BG712" s="238"/>
      <c r="BH712" s="238"/>
      <c r="BI712" s="238"/>
      <c r="BJ712" s="238"/>
      <c r="BK712" s="238"/>
      <c r="BL712" s="238"/>
      <c r="BM712" s="238"/>
      <c r="BN712" s="238"/>
      <c r="BO712" s="238"/>
      <c r="BP712" s="238"/>
      <c r="BQ712" s="238"/>
    </row>
    <row r="713" ht="25.15" customHeight="true" x14ac:dyDescent="0.2">
      <c r="C713" s="3046"/>
      <c r="D713" s="3046"/>
      <c r="E713" s="868"/>
      <c r="F713" s="868"/>
      <c r="G713" s="868"/>
      <c r="H713" s="3046"/>
      <c r="I713" s="3046"/>
      <c r="J713" s="868"/>
      <c r="K713" s="868"/>
      <c r="L713" s="868"/>
      <c r="M713" s="3046"/>
      <c r="N713" s="3046"/>
      <c r="O713" s="868"/>
      <c r="P713" s="868"/>
      <c r="Q713" s="868"/>
      <c r="BA713" s="238"/>
      <c r="BB713" s="425"/>
      <c r="BC713" s="238"/>
      <c r="BD713" s="238"/>
      <c r="BE713" s="238"/>
      <c r="BF713" s="238"/>
      <c r="BG713" s="238"/>
      <c r="BH713" s="238"/>
      <c r="BI713" s="238"/>
      <c r="BJ713" s="238"/>
      <c r="BK713" s="238"/>
      <c r="BL713" s="238"/>
      <c r="BM713" s="238"/>
      <c r="BN713" s="238"/>
      <c r="BO713" s="238"/>
      <c r="BP713" s="238"/>
      <c r="BQ713" s="238"/>
    </row>
    <row r="714" ht="25.15" customHeight="true" x14ac:dyDescent="0.2">
      <c r="C714" s="3046"/>
      <c r="D714" s="3046"/>
      <c r="E714" s="868"/>
      <c r="F714" s="868"/>
      <c r="G714" s="868"/>
      <c r="H714" s="3046"/>
      <c r="I714" s="3046"/>
      <c r="J714" s="868"/>
      <c r="K714" s="868"/>
      <c r="L714" s="868"/>
      <c r="M714" s="3046"/>
      <c r="N714" s="3046"/>
      <c r="O714" s="868"/>
      <c r="P714" s="868"/>
      <c r="Q714" s="868"/>
      <c r="BA714" s="238"/>
      <c r="BB714" s="425"/>
      <c r="BC714" s="238"/>
      <c r="BD714" s="238"/>
      <c r="BE714" s="238"/>
      <c r="BF714" s="238"/>
      <c r="BG714" s="238"/>
      <c r="BH714" s="238"/>
      <c r="BI714" s="238"/>
      <c r="BJ714" s="238"/>
      <c r="BK714" s="238"/>
      <c r="BL714" s="238"/>
      <c r="BM714" s="238"/>
      <c r="BN714" s="238"/>
      <c r="BO714" s="238"/>
      <c r="BP714" s="238"/>
      <c r="BQ714" s="238"/>
    </row>
    <row r="715" ht="25.15" customHeight="true" x14ac:dyDescent="0.2">
      <c r="C715" s="3046"/>
      <c r="D715" s="3046"/>
      <c r="E715" s="868"/>
      <c r="F715" s="868"/>
      <c r="G715" s="868"/>
      <c r="H715" s="3046"/>
      <c r="I715" s="3046"/>
      <c r="J715" s="868"/>
      <c r="K715" s="868"/>
      <c r="L715" s="868"/>
      <c r="M715" s="3046"/>
      <c r="N715" s="3046"/>
      <c r="O715" s="868"/>
      <c r="P715" s="868"/>
      <c r="Q715" s="868"/>
      <c r="BA715" s="238"/>
      <c r="BB715" s="425"/>
      <c r="BC715" s="238"/>
      <c r="BD715" s="238"/>
      <c r="BE715" s="238"/>
      <c r="BF715" s="238"/>
      <c r="BG715" s="238"/>
      <c r="BH715" s="238"/>
      <c r="BI715" s="238"/>
      <c r="BJ715" s="238"/>
      <c r="BK715" s="238"/>
      <c r="BL715" s="238"/>
      <c r="BM715" s="238"/>
      <c r="BN715" s="238"/>
      <c r="BO715" s="238"/>
      <c r="BP715" s="238"/>
      <c r="BQ715" s="238"/>
    </row>
    <row r="716" ht="25.15" customHeight="true" x14ac:dyDescent="0.2">
      <c r="C716" s="3046"/>
      <c r="D716" s="3046"/>
      <c r="E716" s="868"/>
      <c r="F716" s="868"/>
      <c r="G716" s="868"/>
      <c r="H716" s="3046"/>
      <c r="I716" s="3046"/>
      <c r="J716" s="868"/>
      <c r="K716" s="868"/>
      <c r="L716" s="868"/>
      <c r="M716" s="3046"/>
      <c r="N716" s="3046"/>
      <c r="O716" s="868"/>
      <c r="P716" s="868"/>
      <c r="Q716" s="868"/>
      <c r="BA716" s="238"/>
      <c r="BB716" s="425"/>
      <c r="BC716" s="238"/>
      <c r="BD716" s="238"/>
      <c r="BE716" s="238"/>
      <c r="BF716" s="238"/>
      <c r="BG716" s="238"/>
      <c r="BH716" s="238"/>
      <c r="BI716" s="238"/>
      <c r="BJ716" s="238"/>
      <c r="BK716" s="238"/>
      <c r="BL716" s="238"/>
      <c r="BM716" s="238"/>
      <c r="BN716" s="238"/>
      <c r="BO716" s="238"/>
      <c r="BP716" s="238"/>
      <c r="BQ716" s="238"/>
    </row>
    <row r="717" ht="25.15" customHeight="true" x14ac:dyDescent="0.2">
      <c r="C717" s="3046"/>
      <c r="D717" s="3046"/>
      <c r="E717" s="868"/>
      <c r="F717" s="868"/>
      <c r="G717" s="868"/>
      <c r="H717" s="3046"/>
      <c r="I717" s="3046"/>
      <c r="J717" s="868"/>
      <c r="K717" s="868"/>
      <c r="L717" s="868"/>
      <c r="M717" s="3046"/>
      <c r="N717" s="3046"/>
      <c r="O717" s="868"/>
      <c r="P717" s="868"/>
      <c r="Q717" s="868"/>
      <c r="BA717" s="238"/>
      <c r="BB717" s="425"/>
      <c r="BC717" s="238"/>
      <c r="BD717" s="238"/>
      <c r="BE717" s="238"/>
      <c r="BF717" s="238"/>
      <c r="BG717" s="238"/>
      <c r="BH717" s="238"/>
      <c r="BI717" s="238"/>
      <c r="BJ717" s="238"/>
      <c r="BK717" s="238"/>
      <c r="BL717" s="238"/>
      <c r="BM717" s="238"/>
      <c r="BN717" s="238"/>
      <c r="BO717" s="238"/>
      <c r="BP717" s="238"/>
      <c r="BQ717" s="238"/>
    </row>
    <row r="718" ht="25.15" customHeight="true" x14ac:dyDescent="0.2">
      <c r="C718" s="3046"/>
      <c r="D718" s="3046"/>
      <c r="E718" s="868"/>
      <c r="F718" s="868"/>
      <c r="G718" s="868"/>
      <c r="H718" s="3046"/>
      <c r="I718" s="3046"/>
      <c r="J718" s="868"/>
      <c r="K718" s="868"/>
      <c r="L718" s="868"/>
      <c r="M718" s="3046"/>
      <c r="N718" s="3046"/>
      <c r="O718" s="868"/>
      <c r="P718" s="868"/>
      <c r="Q718" s="868"/>
      <c r="BA718" s="238"/>
      <c r="BB718" s="425"/>
      <c r="BC718" s="238"/>
      <c r="BD718" s="238"/>
      <c r="BE718" s="238"/>
      <c r="BF718" s="238"/>
      <c r="BG718" s="238"/>
      <c r="BH718" s="238"/>
      <c r="BI718" s="238"/>
      <c r="BJ718" s="238"/>
      <c r="BK718" s="238"/>
      <c r="BL718" s="238"/>
      <c r="BM718" s="238"/>
      <c r="BN718" s="238"/>
      <c r="BO718" s="238"/>
      <c r="BP718" s="238"/>
      <c r="BQ718" s="238"/>
    </row>
    <row r="719" ht="25.15" customHeight="true" x14ac:dyDescent="0.2">
      <c r="C719" s="3046"/>
      <c r="D719" s="3046"/>
      <c r="E719" s="868"/>
      <c r="F719" s="868"/>
      <c r="G719" s="868"/>
      <c r="H719" s="3046"/>
      <c r="I719" s="3046"/>
      <c r="J719" s="868"/>
      <c r="K719" s="868"/>
      <c r="L719" s="868"/>
      <c r="M719" s="3046"/>
      <c r="N719" s="3046"/>
      <c r="O719" s="868"/>
      <c r="P719" s="868"/>
      <c r="Q719" s="868"/>
      <c r="BA719" s="238"/>
      <c r="BB719" s="425"/>
      <c r="BC719" s="238"/>
      <c r="BD719" s="238"/>
      <c r="BE719" s="238"/>
      <c r="BF719" s="238"/>
      <c r="BG719" s="238"/>
      <c r="BH719" s="238"/>
      <c r="BI719" s="238"/>
      <c r="BJ719" s="238"/>
      <c r="BK719" s="238"/>
      <c r="BL719" s="238"/>
      <c r="BM719" s="238"/>
      <c r="BN719" s="238"/>
      <c r="BO719" s="238"/>
      <c r="BP719" s="238"/>
      <c r="BQ719" s="238"/>
    </row>
    <row r="720" ht="25.15" customHeight="true" x14ac:dyDescent="0.2">
      <c r="C720" s="3046"/>
      <c r="D720" s="3046"/>
      <c r="E720" s="868"/>
      <c r="F720" s="868"/>
      <c r="G720" s="868"/>
      <c r="H720" s="3046"/>
      <c r="I720" s="3046"/>
      <c r="J720" s="868"/>
      <c r="K720" s="868"/>
      <c r="L720" s="868"/>
      <c r="M720" s="3046"/>
      <c r="N720" s="3046"/>
      <c r="O720" s="868"/>
      <c r="P720" s="868"/>
      <c r="Q720" s="868"/>
      <c r="BA720" s="238"/>
      <c r="BB720" s="425"/>
      <c r="BC720" s="238"/>
      <c r="BD720" s="238"/>
      <c r="BE720" s="238"/>
      <c r="BF720" s="238"/>
      <c r="BG720" s="238"/>
      <c r="BH720" s="238"/>
      <c r="BI720" s="238"/>
      <c r="BJ720" s="238"/>
      <c r="BK720" s="238"/>
      <c r="BL720" s="238"/>
      <c r="BM720" s="238"/>
      <c r="BN720" s="238"/>
      <c r="BO720" s="238"/>
      <c r="BP720" s="238"/>
      <c r="BQ720" s="238"/>
    </row>
    <row r="721" ht="25.15" customHeight="true" x14ac:dyDescent="0.2">
      <c r="C721" s="3046"/>
      <c r="D721" s="3046"/>
      <c r="E721" s="868"/>
      <c r="F721" s="868"/>
      <c r="G721" s="868"/>
      <c r="H721" s="3046"/>
      <c r="I721" s="3046"/>
      <c r="J721" s="868"/>
      <c r="K721" s="868"/>
      <c r="L721" s="868"/>
      <c r="M721" s="3046"/>
      <c r="N721" s="3046"/>
      <c r="O721" s="868"/>
      <c r="P721" s="868"/>
      <c r="Q721" s="868"/>
      <c r="BA721" s="238"/>
      <c r="BB721" s="425"/>
      <c r="BC721" s="238"/>
      <c r="BD721" s="238"/>
      <c r="BE721" s="238"/>
      <c r="BF721" s="238"/>
      <c r="BG721" s="238"/>
      <c r="BH721" s="238"/>
      <c r="BI721" s="238"/>
      <c r="BJ721" s="238"/>
      <c r="BK721" s="238"/>
      <c r="BL721" s="238"/>
      <c r="BM721" s="238"/>
      <c r="BN721" s="238"/>
      <c r="BO721" s="238"/>
      <c r="BP721" s="238"/>
      <c r="BQ721" s="238"/>
    </row>
    <row r="722" ht="25.15" customHeight="true" x14ac:dyDescent="0.2">
      <c r="C722" s="3046"/>
      <c r="D722" s="3046"/>
      <c r="E722" s="868"/>
      <c r="F722" s="868"/>
      <c r="G722" s="868"/>
      <c r="H722" s="3046"/>
      <c r="I722" s="3046"/>
      <c r="J722" s="868"/>
      <c r="K722" s="868"/>
      <c r="L722" s="868"/>
      <c r="M722" s="3046"/>
      <c r="N722" s="3046"/>
      <c r="O722" s="868"/>
      <c r="P722" s="868"/>
      <c r="Q722" s="868"/>
      <c r="BA722" s="238"/>
      <c r="BB722" s="425"/>
      <c r="BC722" s="238"/>
      <c r="BD722" s="238"/>
      <c r="BE722" s="238"/>
      <c r="BF722" s="238"/>
      <c r="BG722" s="238"/>
      <c r="BH722" s="238"/>
      <c r="BI722" s="238"/>
      <c r="BJ722" s="238"/>
      <c r="BK722" s="238"/>
      <c r="BL722" s="238"/>
      <c r="BM722" s="238"/>
      <c r="BN722" s="238"/>
      <c r="BO722" s="238"/>
      <c r="BP722" s="238"/>
      <c r="BQ722" s="238"/>
    </row>
    <row r="723" ht="25.15" customHeight="true" x14ac:dyDescent="0.2">
      <c r="C723" s="3046"/>
      <c r="D723" s="3046"/>
      <c r="E723" s="868"/>
      <c r="F723" s="868"/>
      <c r="G723" s="868"/>
      <c r="H723" s="3046"/>
      <c r="I723" s="3046"/>
      <c r="J723" s="868"/>
      <c r="K723" s="868"/>
      <c r="L723" s="868"/>
      <c r="M723" s="3046"/>
      <c r="N723" s="3046"/>
      <c r="O723" s="868"/>
      <c r="P723" s="868"/>
      <c r="Q723" s="868"/>
      <c r="BA723" s="238"/>
      <c r="BB723" s="425"/>
      <c r="BC723" s="238"/>
      <c r="BD723" s="238"/>
      <c r="BE723" s="238"/>
      <c r="BF723" s="238"/>
      <c r="BG723" s="238"/>
      <c r="BH723" s="238"/>
      <c r="BI723" s="238"/>
      <c r="BJ723" s="238"/>
      <c r="BK723" s="238"/>
      <c r="BL723" s="238"/>
      <c r="BM723" s="238"/>
      <c r="BN723" s="238"/>
      <c r="BO723" s="238"/>
      <c r="BP723" s="238"/>
      <c r="BQ723" s="238"/>
    </row>
    <row r="724" ht="25.15" customHeight="true" x14ac:dyDescent="0.2">
      <c r="C724" s="3046"/>
      <c r="D724" s="3046"/>
      <c r="E724" s="868"/>
      <c r="F724" s="868"/>
      <c r="G724" s="868"/>
      <c r="H724" s="3046"/>
      <c r="I724" s="3046"/>
      <c r="J724" s="868"/>
      <c r="K724" s="868"/>
      <c r="L724" s="868"/>
      <c r="M724" s="3046"/>
      <c r="N724" s="3046"/>
      <c r="O724" s="868"/>
      <c r="P724" s="868"/>
      <c r="Q724" s="868"/>
      <c r="BA724" s="238"/>
      <c r="BB724" s="425"/>
      <c r="BC724" s="238"/>
      <c r="BD724" s="238"/>
      <c r="BE724" s="238"/>
      <c r="BF724" s="238"/>
      <c r="BG724" s="238"/>
      <c r="BH724" s="238"/>
      <c r="BI724" s="238"/>
      <c r="BJ724" s="238"/>
      <c r="BK724" s="238"/>
      <c r="BL724" s="238"/>
      <c r="BM724" s="238"/>
      <c r="BN724" s="238"/>
      <c r="BO724" s="238"/>
      <c r="BP724" s="238"/>
      <c r="BQ724" s="238"/>
    </row>
    <row r="725" ht="25.15" customHeight="true" x14ac:dyDescent="0.2">
      <c r="C725" s="3046"/>
      <c r="D725" s="3046"/>
      <c r="E725" s="868"/>
      <c r="F725" s="868"/>
      <c r="G725" s="868"/>
      <c r="H725" s="3046"/>
      <c r="I725" s="3046"/>
      <c r="J725" s="868"/>
      <c r="K725" s="868"/>
      <c r="L725" s="868"/>
      <c r="M725" s="3046"/>
      <c r="N725" s="3046"/>
      <c r="O725" s="868"/>
      <c r="P725" s="868"/>
      <c r="Q725" s="868"/>
      <c r="BA725" s="238"/>
      <c r="BB725" s="425"/>
      <c r="BC725" s="238"/>
      <c r="BD725" s="238"/>
      <c r="BE725" s="238"/>
      <c r="BF725" s="238"/>
      <c r="BG725" s="238"/>
      <c r="BH725" s="238"/>
      <c r="BI725" s="238"/>
      <c r="BJ725" s="238"/>
      <c r="BK725" s="238"/>
      <c r="BL725" s="238"/>
      <c r="BM725" s="238"/>
      <c r="BN725" s="238"/>
      <c r="BO725" s="238"/>
      <c r="BP725" s="238"/>
      <c r="BQ725" s="238"/>
    </row>
    <row r="726" ht="25.15" customHeight="true" x14ac:dyDescent="0.2">
      <c r="C726" s="3046"/>
      <c r="D726" s="3046"/>
      <c r="E726" s="868"/>
      <c r="F726" s="868"/>
      <c r="G726" s="868"/>
      <c r="H726" s="3046"/>
      <c r="I726" s="3046"/>
      <c r="J726" s="868"/>
      <c r="K726" s="868"/>
      <c r="L726" s="868"/>
      <c r="M726" s="3046"/>
      <c r="N726" s="3046"/>
      <c r="O726" s="868"/>
      <c r="P726" s="868"/>
      <c r="Q726" s="868"/>
      <c r="BA726" s="238"/>
      <c r="BB726" s="425"/>
      <c r="BC726" s="238"/>
      <c r="BD726" s="238"/>
      <c r="BE726" s="238"/>
      <c r="BF726" s="238"/>
      <c r="BG726" s="238"/>
      <c r="BH726" s="238"/>
      <c r="BI726" s="238"/>
      <c r="BJ726" s="238"/>
      <c r="BK726" s="238"/>
      <c r="BL726" s="238"/>
      <c r="BM726" s="238"/>
      <c r="BN726" s="238"/>
      <c r="BO726" s="238"/>
      <c r="BP726" s="238"/>
      <c r="BQ726" s="238"/>
    </row>
    <row r="727" ht="25.15" customHeight="true" x14ac:dyDescent="0.2">
      <c r="C727" s="3046"/>
      <c r="D727" s="3046"/>
      <c r="E727" s="868"/>
      <c r="F727" s="868"/>
      <c r="G727" s="868"/>
      <c r="H727" s="3046"/>
      <c r="I727" s="3046"/>
      <c r="J727" s="868"/>
      <c r="K727" s="868"/>
      <c r="L727" s="868"/>
      <c r="M727" s="3046"/>
      <c r="N727" s="3046"/>
      <c r="O727" s="868"/>
      <c r="P727" s="868"/>
      <c r="Q727" s="868"/>
      <c r="BA727" s="238"/>
      <c r="BB727" s="425"/>
      <c r="BC727" s="238"/>
      <c r="BD727" s="238"/>
      <c r="BE727" s="238"/>
      <c r="BF727" s="238"/>
      <c r="BG727" s="238"/>
      <c r="BH727" s="238"/>
      <c r="BI727" s="238"/>
      <c r="BJ727" s="238"/>
      <c r="BK727" s="238"/>
      <c r="BL727" s="238"/>
      <c r="BM727" s="238"/>
      <c r="BN727" s="238"/>
      <c r="BO727" s="238"/>
      <c r="BP727" s="238"/>
      <c r="BQ727" s="238"/>
    </row>
    <row r="728" ht="25.15" customHeight="true" x14ac:dyDescent="0.2">
      <c r="C728" s="3046"/>
      <c r="D728" s="3046"/>
      <c r="E728" s="868"/>
      <c r="F728" s="868"/>
      <c r="G728" s="868"/>
      <c r="H728" s="3046"/>
      <c r="I728" s="3046"/>
      <c r="J728" s="868"/>
      <c r="K728" s="868"/>
      <c r="L728" s="868"/>
      <c r="M728" s="3046"/>
      <c r="N728" s="3046"/>
      <c r="O728" s="868"/>
      <c r="P728" s="868"/>
      <c r="Q728" s="868"/>
      <c r="BA728" s="238"/>
      <c r="BB728" s="425"/>
      <c r="BC728" s="238"/>
      <c r="BD728" s="238"/>
      <c r="BE728" s="238"/>
      <c r="BF728" s="238"/>
      <c r="BG728" s="238"/>
      <c r="BH728" s="238"/>
      <c r="BI728" s="238"/>
      <c r="BJ728" s="238"/>
      <c r="BK728" s="238"/>
      <c r="BL728" s="238"/>
      <c r="BM728" s="238"/>
      <c r="BN728" s="238"/>
      <c r="BO728" s="238"/>
      <c r="BP728" s="238"/>
      <c r="BQ728" s="238"/>
    </row>
    <row r="729" ht="25.15" customHeight="true" x14ac:dyDescent="0.2">
      <c r="C729" s="3046"/>
      <c r="D729" s="3046"/>
      <c r="E729" s="868"/>
      <c r="F729" s="868"/>
      <c r="G729" s="868"/>
      <c r="H729" s="3046"/>
      <c r="I729" s="3046"/>
      <c r="J729" s="868"/>
      <c r="K729" s="868"/>
      <c r="L729" s="868"/>
      <c r="M729" s="3046"/>
      <c r="N729" s="3046"/>
      <c r="O729" s="868"/>
      <c r="P729" s="868"/>
      <c r="Q729" s="868"/>
      <c r="BA729" s="238"/>
      <c r="BB729" s="425"/>
      <c r="BC729" s="238"/>
      <c r="BD729" s="238"/>
      <c r="BE729" s="238"/>
      <c r="BF729" s="238"/>
      <c r="BG729" s="238"/>
      <c r="BH729" s="238"/>
      <c r="BI729" s="238"/>
      <c r="BJ729" s="238"/>
      <c r="BK729" s="238"/>
      <c r="BL729" s="238"/>
      <c r="BM729" s="238"/>
      <c r="BN729" s="238"/>
      <c r="BO729" s="238"/>
      <c r="BP729" s="238"/>
      <c r="BQ729" s="238"/>
    </row>
    <row r="730" ht="25.15" customHeight="true" x14ac:dyDescent="0.2">
      <c r="C730" s="3046"/>
      <c r="D730" s="3046"/>
      <c r="E730" s="868"/>
      <c r="F730" s="868"/>
      <c r="G730" s="868"/>
      <c r="H730" s="3046"/>
      <c r="I730" s="3046"/>
      <c r="J730" s="868"/>
      <c r="K730" s="868"/>
      <c r="L730" s="868"/>
      <c r="M730" s="3046"/>
      <c r="N730" s="3046"/>
      <c r="O730" s="868"/>
      <c r="P730" s="868"/>
      <c r="Q730" s="868"/>
      <c r="BA730" s="238"/>
      <c r="BB730" s="425"/>
      <c r="BC730" s="238"/>
      <c r="BD730" s="238"/>
      <c r="BE730" s="238"/>
      <c r="BF730" s="238"/>
      <c r="BG730" s="238"/>
      <c r="BH730" s="238"/>
      <c r="BI730" s="238"/>
      <c r="BJ730" s="238"/>
      <c r="BK730" s="238"/>
      <c r="BL730" s="238"/>
      <c r="BM730" s="238"/>
      <c r="BN730" s="238"/>
      <c r="BO730" s="238"/>
      <c r="BP730" s="238"/>
      <c r="BQ730" s="238"/>
    </row>
    <row r="731" ht="25.15" customHeight="true" x14ac:dyDescent="0.2">
      <c r="C731" s="3046"/>
      <c r="D731" s="3046"/>
      <c r="E731" s="868"/>
      <c r="F731" s="868"/>
      <c r="G731" s="868"/>
      <c r="H731" s="3046"/>
      <c r="I731" s="3046"/>
      <c r="J731" s="868"/>
      <c r="K731" s="868"/>
      <c r="L731" s="868"/>
      <c r="M731" s="3046"/>
      <c r="N731" s="3046"/>
      <c r="O731" s="868"/>
      <c r="P731" s="868"/>
      <c r="Q731" s="868"/>
      <c r="BA731" s="238"/>
      <c r="BB731" s="425"/>
      <c r="BC731" s="238"/>
      <c r="BD731" s="238"/>
      <c r="BE731" s="238"/>
      <c r="BF731" s="238"/>
      <c r="BG731" s="238"/>
      <c r="BH731" s="238"/>
      <c r="BI731" s="238"/>
      <c r="BJ731" s="238"/>
      <c r="BK731" s="238"/>
      <c r="BL731" s="238"/>
      <c r="BM731" s="238"/>
      <c r="BN731" s="238"/>
      <c r="BO731" s="238"/>
      <c r="BP731" s="238"/>
      <c r="BQ731" s="238"/>
    </row>
    <row r="732" ht="25.15" customHeight="true" x14ac:dyDescent="0.2">
      <c r="C732" s="3046"/>
      <c r="D732" s="3046"/>
      <c r="E732" s="868"/>
      <c r="F732" s="868"/>
      <c r="G732" s="868"/>
      <c r="H732" s="3046"/>
      <c r="I732" s="3046"/>
      <c r="J732" s="868"/>
      <c r="K732" s="868"/>
      <c r="L732" s="868"/>
      <c r="M732" s="3046"/>
      <c r="N732" s="3046"/>
      <c r="O732" s="868"/>
      <c r="P732" s="868"/>
      <c r="Q732" s="868"/>
      <c r="BA732" s="238"/>
      <c r="BB732" s="425"/>
      <c r="BC732" s="238"/>
      <c r="BD732" s="238"/>
      <c r="BE732" s="238"/>
      <c r="BF732" s="238"/>
      <c r="BG732" s="238"/>
      <c r="BH732" s="238"/>
      <c r="BI732" s="238"/>
      <c r="BJ732" s="238"/>
      <c r="BK732" s="238"/>
      <c r="BL732" s="238"/>
      <c r="BM732" s="238"/>
      <c r="BN732" s="238"/>
      <c r="BO732" s="238"/>
      <c r="BP732" s="238"/>
      <c r="BQ732" s="238"/>
    </row>
    <row r="733" ht="25.15" customHeight="true" x14ac:dyDescent="0.2">
      <c r="C733" s="3046"/>
      <c r="D733" s="3046"/>
      <c r="E733" s="868"/>
      <c r="F733" s="868"/>
      <c r="G733" s="868"/>
      <c r="H733" s="3046"/>
      <c r="I733" s="3046"/>
      <c r="J733" s="868"/>
      <c r="K733" s="868"/>
      <c r="L733" s="868"/>
      <c r="M733" s="3046"/>
      <c r="N733" s="3046"/>
      <c r="O733" s="868"/>
      <c r="P733" s="868"/>
      <c r="Q733" s="868"/>
      <c r="BA733" s="238"/>
      <c r="BB733" s="425"/>
      <c r="BC733" s="238"/>
      <c r="BD733" s="238"/>
      <c r="BE733" s="238"/>
      <c r="BF733" s="238"/>
      <c r="BG733" s="238"/>
      <c r="BH733" s="238"/>
      <c r="BI733" s="238"/>
      <c r="BJ733" s="238"/>
      <c r="BK733" s="238"/>
      <c r="BL733" s="238"/>
      <c r="BM733" s="238"/>
      <c r="BN733" s="238"/>
      <c r="BO733" s="238"/>
      <c r="BP733" s="238"/>
      <c r="BQ733" s="238"/>
    </row>
    <row r="734" ht="25.15" customHeight="true" x14ac:dyDescent="0.2">
      <c r="C734" s="3046"/>
      <c r="D734" s="3046"/>
      <c r="E734" s="868"/>
      <c r="F734" s="868"/>
      <c r="G734" s="868"/>
      <c r="H734" s="3046"/>
      <c r="I734" s="3046"/>
      <c r="J734" s="868"/>
      <c r="K734" s="868"/>
      <c r="L734" s="868"/>
      <c r="M734" s="3046"/>
      <c r="N734" s="3046"/>
      <c r="O734" s="868"/>
      <c r="P734" s="868"/>
      <c r="Q734" s="868"/>
      <c r="BA734" s="238"/>
      <c r="BB734" s="425"/>
      <c r="BC734" s="238"/>
      <c r="BD734" s="238"/>
      <c r="BE734" s="238"/>
      <c r="BF734" s="238"/>
      <c r="BG734" s="238"/>
      <c r="BH734" s="238"/>
      <c r="BI734" s="238"/>
      <c r="BJ734" s="238"/>
      <c r="BK734" s="238"/>
      <c r="BL734" s="238"/>
      <c r="BM734" s="238"/>
      <c r="BN734" s="238"/>
      <c r="BO734" s="238"/>
      <c r="BP734" s="238"/>
      <c r="BQ734" s="238"/>
    </row>
    <row r="735" ht="25.15" customHeight="true" x14ac:dyDescent="0.2">
      <c r="C735" s="3046"/>
      <c r="D735" s="3046"/>
      <c r="E735" s="868"/>
      <c r="F735" s="868"/>
      <c r="G735" s="868"/>
      <c r="H735" s="3046"/>
      <c r="I735" s="3046"/>
      <c r="J735" s="868"/>
      <c r="K735" s="868"/>
      <c r="L735" s="868"/>
      <c r="M735" s="3046"/>
      <c r="N735" s="3046"/>
      <c r="O735" s="868"/>
      <c r="P735" s="868"/>
      <c r="Q735" s="868"/>
      <c r="BA735" s="238"/>
      <c r="BB735" s="425"/>
      <c r="BC735" s="238"/>
      <c r="BD735" s="238"/>
      <c r="BE735" s="238"/>
      <c r="BF735" s="238"/>
      <c r="BG735" s="238"/>
      <c r="BH735" s="238"/>
      <c r="BI735" s="238"/>
      <c r="BJ735" s="238"/>
      <c r="BK735" s="238"/>
      <c r="BL735" s="238"/>
      <c r="BM735" s="238"/>
      <c r="BN735" s="238"/>
      <c r="BO735" s="238"/>
      <c r="BP735" s="238"/>
      <c r="BQ735" s="238"/>
    </row>
    <row r="736" ht="25.15" customHeight="true" x14ac:dyDescent="0.2">
      <c r="C736" s="3046"/>
      <c r="D736" s="3046"/>
      <c r="E736" s="868"/>
      <c r="F736" s="868"/>
      <c r="G736" s="868"/>
      <c r="H736" s="3046"/>
      <c r="I736" s="3046"/>
      <c r="J736" s="868"/>
      <c r="K736" s="868"/>
      <c r="L736" s="868"/>
      <c r="M736" s="3046"/>
      <c r="N736" s="3046"/>
      <c r="O736" s="868"/>
      <c r="P736" s="868"/>
      <c r="Q736" s="868"/>
      <c r="BA736" s="238"/>
      <c r="BB736" s="425"/>
      <c r="BC736" s="238"/>
      <c r="BD736" s="238"/>
      <c r="BE736" s="238"/>
      <c r="BF736" s="238"/>
      <c r="BG736" s="238"/>
      <c r="BH736" s="238"/>
      <c r="BI736" s="238"/>
      <c r="BJ736" s="238"/>
      <c r="BK736" s="238"/>
      <c r="BL736" s="238"/>
      <c r="BM736" s="238"/>
      <c r="BN736" s="238"/>
      <c r="BO736" s="238"/>
      <c r="BP736" s="238"/>
      <c r="BQ736" s="238"/>
    </row>
    <row r="737" ht="25.15" customHeight="true" x14ac:dyDescent="0.2">
      <c r="C737" s="3046"/>
      <c r="D737" s="3046"/>
      <c r="E737" s="868"/>
      <c r="F737" s="868"/>
      <c r="G737" s="868"/>
      <c r="H737" s="3046"/>
      <c r="I737" s="3046"/>
      <c r="J737" s="868"/>
      <c r="K737" s="868"/>
      <c r="L737" s="868"/>
      <c r="M737" s="3046"/>
      <c r="N737" s="3046"/>
      <c r="O737" s="868"/>
      <c r="P737" s="868"/>
      <c r="Q737" s="868"/>
      <c r="BA737" s="238"/>
      <c r="BB737" s="425"/>
      <c r="BC737" s="238"/>
      <c r="BD737" s="238"/>
      <c r="BE737" s="238"/>
      <c r="BF737" s="238"/>
      <c r="BG737" s="238"/>
      <c r="BH737" s="238"/>
      <c r="BI737" s="238"/>
      <c r="BJ737" s="238"/>
      <c r="BK737" s="238"/>
      <c r="BL737" s="238"/>
      <c r="BM737" s="238"/>
      <c r="BN737" s="238"/>
      <c r="BO737" s="238"/>
      <c r="BP737" s="238"/>
      <c r="BQ737" s="238"/>
    </row>
    <row r="738" ht="25.15" customHeight="true" x14ac:dyDescent="0.2">
      <c r="C738" s="3046"/>
      <c r="D738" s="3046"/>
      <c r="E738" s="868"/>
      <c r="F738" s="868"/>
      <c r="G738" s="868"/>
      <c r="H738" s="3046"/>
      <c r="I738" s="3046"/>
      <c r="J738" s="868"/>
      <c r="K738" s="868"/>
      <c r="L738" s="868"/>
      <c r="M738" s="3046"/>
      <c r="N738" s="3046"/>
      <c r="O738" s="868"/>
      <c r="P738" s="868"/>
      <c r="Q738" s="868"/>
      <c r="BA738" s="238"/>
      <c r="BB738" s="425"/>
      <c r="BC738" s="238"/>
      <c r="BD738" s="238"/>
      <c r="BE738" s="238"/>
      <c r="BF738" s="238"/>
      <c r="BG738" s="238"/>
      <c r="BH738" s="238"/>
      <c r="BI738" s="238"/>
      <c r="BJ738" s="238"/>
      <c r="BK738" s="238"/>
      <c r="BL738" s="238"/>
      <c r="BM738" s="238"/>
      <c r="BN738" s="238"/>
      <c r="BO738" s="238"/>
      <c r="BP738" s="238"/>
      <c r="BQ738" s="238"/>
    </row>
    <row r="739" ht="25.15" customHeight="true" x14ac:dyDescent="0.2">
      <c r="C739" s="3046"/>
      <c r="D739" s="3046"/>
      <c r="E739" s="868"/>
      <c r="F739" s="868"/>
      <c r="G739" s="868"/>
      <c r="H739" s="3046"/>
      <c r="I739" s="3046"/>
      <c r="J739" s="868"/>
      <c r="K739" s="868"/>
      <c r="L739" s="868"/>
      <c r="M739" s="3046"/>
      <c r="N739" s="3046"/>
      <c r="O739" s="868"/>
      <c r="P739" s="868"/>
      <c r="Q739" s="868"/>
      <c r="BA739" s="238"/>
      <c r="BB739" s="425"/>
      <c r="BC739" s="238"/>
      <c r="BD739" s="238"/>
      <c r="BE739" s="238"/>
      <c r="BF739" s="238"/>
      <c r="BG739" s="238"/>
      <c r="BH739" s="238"/>
      <c r="BI739" s="238"/>
      <c r="BJ739" s="238"/>
      <c r="BK739" s="238"/>
      <c r="BL739" s="238"/>
      <c r="BM739" s="238"/>
      <c r="BN739" s="238"/>
      <c r="BO739" s="238"/>
      <c r="BP739" s="238"/>
      <c r="BQ739" s="238"/>
    </row>
    <row r="740" ht="25.15" customHeight="true" x14ac:dyDescent="0.2">
      <c r="C740" s="3046"/>
      <c r="D740" s="3046"/>
      <c r="E740" s="868"/>
      <c r="F740" s="868"/>
      <c r="G740" s="868"/>
      <c r="H740" s="3046"/>
      <c r="I740" s="3046"/>
      <c r="J740" s="868"/>
      <c r="K740" s="868"/>
      <c r="L740" s="868"/>
      <c r="M740" s="3046"/>
      <c r="N740" s="3046"/>
      <c r="O740" s="868"/>
      <c r="P740" s="868"/>
      <c r="Q740" s="868"/>
      <c r="BA740" s="238"/>
      <c r="BB740" s="425"/>
      <c r="BC740" s="238"/>
      <c r="BD740" s="238"/>
      <c r="BE740" s="238"/>
      <c r="BF740" s="238"/>
      <c r="BG740" s="238"/>
      <c r="BH740" s="238"/>
      <c r="BI740" s="238"/>
      <c r="BJ740" s="238"/>
      <c r="BK740" s="238"/>
      <c r="BL740" s="238"/>
      <c r="BM740" s="238"/>
      <c r="BN740" s="238"/>
      <c r="BO740" s="238"/>
      <c r="BP740" s="238"/>
      <c r="BQ740" s="238"/>
    </row>
    <row r="741" ht="25.15" customHeight="true" x14ac:dyDescent="0.2">
      <c r="C741" s="3046"/>
      <c r="D741" s="3046"/>
      <c r="E741" s="868"/>
      <c r="F741" s="868"/>
      <c r="G741" s="868"/>
      <c r="H741" s="3046"/>
      <c r="I741" s="3046"/>
      <c r="J741" s="868"/>
      <c r="K741" s="868"/>
      <c r="L741" s="868"/>
      <c r="M741" s="3046"/>
      <c r="N741" s="3046"/>
      <c r="O741" s="868"/>
      <c r="P741" s="868"/>
      <c r="Q741" s="868"/>
      <c r="BA741" s="238"/>
      <c r="BB741" s="425"/>
      <c r="BC741" s="238"/>
      <c r="BD741" s="238"/>
      <c r="BE741" s="238"/>
      <c r="BF741" s="238"/>
      <c r="BG741" s="238"/>
      <c r="BH741" s="238"/>
      <c r="BI741" s="238"/>
      <c r="BJ741" s="238"/>
      <c r="BK741" s="238"/>
      <c r="BL741" s="238"/>
      <c r="BM741" s="238"/>
      <c r="BN741" s="238"/>
      <c r="BO741" s="238"/>
      <c r="BP741" s="238"/>
      <c r="BQ741" s="238"/>
    </row>
    <row r="742" ht="25.15" customHeight="true" x14ac:dyDescent="0.2">
      <c r="C742" s="3046"/>
      <c r="D742" s="3046"/>
      <c r="E742" s="868"/>
      <c r="F742" s="868"/>
      <c r="G742" s="868"/>
      <c r="H742" s="3046"/>
      <c r="I742" s="3046"/>
      <c r="J742" s="868"/>
      <c r="K742" s="868"/>
      <c r="L742" s="868"/>
      <c r="M742" s="3046"/>
      <c r="N742" s="3046"/>
      <c r="O742" s="868"/>
      <c r="P742" s="868"/>
      <c r="Q742" s="868"/>
      <c r="BA742" s="238"/>
      <c r="BB742" s="425"/>
      <c r="BC742" s="238"/>
      <c r="BD742" s="238"/>
      <c r="BE742" s="238"/>
      <c r="BF742" s="238"/>
      <c r="BG742" s="238"/>
      <c r="BH742" s="238"/>
      <c r="BI742" s="238"/>
      <c r="BJ742" s="238"/>
      <c r="BK742" s="238"/>
      <c r="BL742" s="238"/>
      <c r="BM742" s="238"/>
      <c r="BN742" s="238"/>
      <c r="BO742" s="238"/>
      <c r="BP742" s="238"/>
      <c r="BQ742" s="238"/>
    </row>
    <row r="743" ht="25.15" customHeight="true" x14ac:dyDescent="0.2">
      <c r="C743" s="3046"/>
      <c r="D743" s="3046"/>
      <c r="E743" s="868"/>
      <c r="F743" s="868"/>
      <c r="G743" s="868"/>
      <c r="H743" s="3046"/>
      <c r="I743" s="3046"/>
      <c r="J743" s="868"/>
      <c r="K743" s="868"/>
      <c r="L743" s="868"/>
      <c r="M743" s="3046"/>
      <c r="N743" s="3046"/>
      <c r="O743" s="868"/>
      <c r="P743" s="868"/>
      <c r="Q743" s="868"/>
      <c r="BA743" s="238"/>
      <c r="BB743" s="425"/>
      <c r="BC743" s="238"/>
      <c r="BD743" s="238"/>
      <c r="BE743" s="238"/>
      <c r="BF743" s="238"/>
      <c r="BG743" s="238"/>
      <c r="BH743" s="238"/>
      <c r="BI743" s="238"/>
      <c r="BJ743" s="238"/>
      <c r="BK743" s="238"/>
      <c r="BL743" s="238"/>
      <c r="BM743" s="238"/>
      <c r="BN743" s="238"/>
      <c r="BO743" s="238"/>
      <c r="BP743" s="238"/>
      <c r="BQ743" s="238"/>
    </row>
    <row r="744" ht="25.15" customHeight="true" x14ac:dyDescent="0.2">
      <c r="C744" s="3046"/>
      <c r="D744" s="3046"/>
      <c r="E744" s="868"/>
      <c r="F744" s="868"/>
      <c r="G744" s="868"/>
      <c r="H744" s="3046"/>
      <c r="I744" s="3046"/>
      <c r="J744" s="868"/>
      <c r="K744" s="868"/>
      <c r="L744" s="868"/>
      <c r="M744" s="3046"/>
      <c r="N744" s="3046"/>
      <c r="O744" s="868"/>
      <c r="P744" s="868"/>
      <c r="Q744" s="868"/>
      <c r="BA744" s="238"/>
      <c r="BB744" s="425"/>
      <c r="BC744" s="238"/>
      <c r="BD744" s="238"/>
      <c r="BE744" s="238"/>
      <c r="BF744" s="238"/>
      <c r="BG744" s="238"/>
      <c r="BH744" s="238"/>
      <c r="BI744" s="238"/>
      <c r="BJ744" s="238"/>
      <c r="BK744" s="238"/>
      <c r="BL744" s="238"/>
      <c r="BM744" s="238"/>
      <c r="BN744" s="238"/>
      <c r="BO744" s="238"/>
      <c r="BP744" s="238"/>
      <c r="BQ744" s="238"/>
    </row>
    <row r="745" ht="25.15" customHeight="true" x14ac:dyDescent="0.2">
      <c r="C745" s="3046"/>
      <c r="D745" s="3046"/>
      <c r="E745" s="868"/>
      <c r="F745" s="868"/>
      <c r="G745" s="868"/>
      <c r="H745" s="3046"/>
      <c r="I745" s="3046"/>
      <c r="J745" s="868"/>
      <c r="K745" s="868"/>
      <c r="L745" s="868"/>
      <c r="M745" s="3046"/>
      <c r="N745" s="3046"/>
      <c r="O745" s="868"/>
      <c r="P745" s="868"/>
      <c r="Q745" s="868"/>
      <c r="BA745" s="238"/>
      <c r="BB745" s="425"/>
      <c r="BC745" s="238"/>
      <c r="BD745" s="238"/>
      <c r="BE745" s="238"/>
      <c r="BF745" s="238"/>
      <c r="BG745" s="238"/>
      <c r="BH745" s="238"/>
      <c r="BI745" s="238"/>
      <c r="BJ745" s="238"/>
      <c r="BK745" s="238"/>
      <c r="BL745" s="238"/>
      <c r="BM745" s="238"/>
      <c r="BN745" s="238"/>
      <c r="BO745" s="238"/>
      <c r="BP745" s="238"/>
      <c r="BQ745" s="238"/>
    </row>
    <row r="746" ht="25.15" customHeight="true" x14ac:dyDescent="0.2">
      <c r="C746" s="3046"/>
      <c r="D746" s="3046"/>
      <c r="E746" s="868"/>
      <c r="F746" s="868"/>
      <c r="G746" s="868"/>
      <c r="H746" s="3046"/>
      <c r="I746" s="3046"/>
      <c r="J746" s="868"/>
      <c r="K746" s="868"/>
      <c r="L746" s="868"/>
      <c r="M746" s="3046"/>
      <c r="N746" s="3046"/>
      <c r="O746" s="868"/>
      <c r="P746" s="868"/>
      <c r="Q746" s="868"/>
      <c r="BA746" s="238"/>
      <c r="BB746" s="425"/>
      <c r="BC746" s="238"/>
      <c r="BD746" s="238"/>
      <c r="BE746" s="238"/>
      <c r="BF746" s="238"/>
      <c r="BG746" s="238"/>
      <c r="BH746" s="238"/>
      <c r="BI746" s="238"/>
      <c r="BJ746" s="238"/>
      <c r="BK746" s="238"/>
      <c r="BL746" s="238"/>
      <c r="BM746" s="238"/>
      <c r="BN746" s="238"/>
      <c r="BO746" s="238"/>
      <c r="BP746" s="238"/>
      <c r="BQ746" s="238"/>
    </row>
    <row r="747" ht="25.15" customHeight="true" x14ac:dyDescent="0.2">
      <c r="C747" s="3046"/>
      <c r="D747" s="3046"/>
      <c r="E747" s="868"/>
      <c r="F747" s="868"/>
      <c r="G747" s="868"/>
      <c r="H747" s="3046"/>
      <c r="I747" s="3046"/>
      <c r="J747" s="868"/>
      <c r="K747" s="868"/>
      <c r="L747" s="868"/>
      <c r="M747" s="3046"/>
      <c r="N747" s="3046"/>
      <c r="O747" s="868"/>
      <c r="P747" s="868"/>
      <c r="Q747" s="868"/>
      <c r="BA747" s="238"/>
      <c r="BB747" s="425"/>
      <c r="BC747" s="238"/>
      <c r="BD747" s="238"/>
      <c r="BE747" s="238"/>
      <c r="BF747" s="238"/>
      <c r="BG747" s="238"/>
      <c r="BH747" s="238"/>
      <c r="BI747" s="238"/>
      <c r="BJ747" s="238"/>
      <c r="BK747" s="238"/>
      <c r="BL747" s="238"/>
      <c r="BM747" s="238"/>
      <c r="BN747" s="238"/>
      <c r="BO747" s="238"/>
      <c r="BP747" s="238"/>
      <c r="BQ747" s="238"/>
    </row>
    <row r="748" ht="25.15" customHeight="true" x14ac:dyDescent="0.2">
      <c r="C748" s="3046"/>
      <c r="D748" s="3046"/>
      <c r="E748" s="868"/>
      <c r="F748" s="868"/>
      <c r="G748" s="868"/>
      <c r="H748" s="3046"/>
      <c r="I748" s="3046"/>
      <c r="J748" s="868"/>
      <c r="K748" s="868"/>
      <c r="L748" s="868"/>
      <c r="M748" s="3046"/>
      <c r="N748" s="3046"/>
      <c r="O748" s="868"/>
      <c r="P748" s="868"/>
      <c r="Q748" s="868"/>
      <c r="BA748" s="238"/>
      <c r="BB748" s="425"/>
      <c r="BC748" s="238"/>
      <c r="BD748" s="238"/>
      <c r="BE748" s="238"/>
      <c r="BF748" s="238"/>
      <c r="BG748" s="238"/>
      <c r="BH748" s="238"/>
      <c r="BI748" s="238"/>
      <c r="BJ748" s="238"/>
      <c r="BK748" s="238"/>
      <c r="BL748" s="238"/>
      <c r="BM748" s="238"/>
      <c r="BN748" s="238"/>
      <c r="BO748" s="238"/>
      <c r="BP748" s="238"/>
      <c r="BQ748" s="238"/>
    </row>
    <row r="749" ht="25.15" customHeight="true" x14ac:dyDescent="0.2">
      <c r="C749" s="3046"/>
      <c r="D749" s="3046"/>
      <c r="E749" s="868"/>
      <c r="F749" s="868"/>
      <c r="G749" s="868"/>
      <c r="H749" s="3046"/>
      <c r="I749" s="3046"/>
      <c r="J749" s="868"/>
      <c r="K749" s="868"/>
      <c r="L749" s="868"/>
      <c r="M749" s="3046"/>
      <c r="N749" s="3046"/>
      <c r="O749" s="868"/>
      <c r="P749" s="868"/>
      <c r="Q749" s="868"/>
      <c r="BA749" s="238"/>
      <c r="BB749" s="425"/>
      <c r="BC749" s="238"/>
      <c r="BD749" s="238"/>
      <c r="BE749" s="238"/>
      <c r="BF749" s="238"/>
      <c r="BG749" s="238"/>
      <c r="BH749" s="238"/>
      <c r="BI749" s="238"/>
      <c r="BJ749" s="238"/>
      <c r="BK749" s="238"/>
      <c r="BL749" s="238"/>
      <c r="BM749" s="238"/>
      <c r="BN749" s="238"/>
      <c r="BO749" s="238"/>
      <c r="BP749" s="238"/>
      <c r="BQ749" s="238"/>
    </row>
    <row r="750" ht="25.15" customHeight="true" x14ac:dyDescent="0.2">
      <c r="C750" s="3046"/>
      <c r="D750" s="3046"/>
      <c r="E750" s="868"/>
      <c r="F750" s="868"/>
      <c r="G750" s="868"/>
      <c r="H750" s="3046"/>
      <c r="I750" s="3046"/>
      <c r="J750" s="868"/>
      <c r="K750" s="868"/>
      <c r="L750" s="868"/>
      <c r="M750" s="3046"/>
      <c r="N750" s="3046"/>
      <c r="O750" s="868"/>
      <c r="P750" s="868"/>
      <c r="Q750" s="868"/>
      <c r="BA750" s="238"/>
      <c r="BB750" s="425"/>
      <c r="BC750" s="238"/>
      <c r="BD750" s="238"/>
      <c r="BE750" s="238"/>
      <c r="BF750" s="238"/>
      <c r="BG750" s="238"/>
      <c r="BH750" s="238"/>
      <c r="BI750" s="238"/>
      <c r="BJ750" s="238"/>
      <c r="BK750" s="238"/>
      <c r="BL750" s="238"/>
      <c r="BM750" s="238"/>
      <c r="BN750" s="238"/>
      <c r="BO750" s="238"/>
      <c r="BP750" s="238"/>
      <c r="BQ750" s="238"/>
    </row>
    <row r="751" ht="25.15" customHeight="true" x14ac:dyDescent="0.2">
      <c r="C751" s="3046"/>
      <c r="D751" s="3046"/>
      <c r="E751" s="868"/>
      <c r="F751" s="868"/>
      <c r="G751" s="868"/>
      <c r="H751" s="3046"/>
      <c r="I751" s="3046"/>
      <c r="J751" s="868"/>
      <c r="K751" s="868"/>
      <c r="L751" s="868"/>
      <c r="M751" s="3046"/>
      <c r="N751" s="3046"/>
      <c r="O751" s="868"/>
      <c r="P751" s="868"/>
      <c r="Q751" s="868"/>
      <c r="BA751" s="238"/>
      <c r="BB751" s="425"/>
      <c r="BC751" s="238"/>
      <c r="BD751" s="238"/>
      <c r="BE751" s="238"/>
      <c r="BF751" s="238"/>
      <c r="BG751" s="238"/>
      <c r="BH751" s="238"/>
      <c r="BI751" s="238"/>
      <c r="BJ751" s="238"/>
      <c r="BK751" s="238"/>
      <c r="BL751" s="238"/>
      <c r="BM751" s="238"/>
      <c r="BN751" s="238"/>
      <c r="BO751" s="238"/>
      <c r="BP751" s="238"/>
      <c r="BQ751" s="238"/>
    </row>
    <row r="752" ht="25.15" customHeight="true" x14ac:dyDescent="0.2">
      <c r="C752" s="3046"/>
      <c r="D752" s="3046"/>
      <c r="E752" s="868"/>
      <c r="F752" s="868"/>
      <c r="G752" s="868"/>
      <c r="H752" s="3046"/>
      <c r="I752" s="3046"/>
      <c r="J752" s="868"/>
      <c r="K752" s="868"/>
      <c r="L752" s="868"/>
      <c r="M752" s="3046"/>
      <c r="N752" s="3046"/>
      <c r="O752" s="868"/>
      <c r="P752" s="868"/>
      <c r="Q752" s="868"/>
      <c r="BA752" s="238"/>
      <c r="BB752" s="425"/>
      <c r="BC752" s="238"/>
      <c r="BD752" s="238"/>
      <c r="BE752" s="238"/>
      <c r="BF752" s="238"/>
      <c r="BG752" s="238"/>
      <c r="BH752" s="238"/>
      <c r="BI752" s="238"/>
      <c r="BJ752" s="238"/>
      <c r="BK752" s="238"/>
      <c r="BL752" s="238"/>
      <c r="BM752" s="238"/>
      <c r="BN752" s="238"/>
      <c r="BO752" s="238"/>
      <c r="BP752" s="238"/>
      <c r="BQ752" s="238"/>
    </row>
    <row r="753" ht="25.15" customHeight="true" x14ac:dyDescent="0.2">
      <c r="C753" s="3046"/>
      <c r="D753" s="3046"/>
      <c r="E753" s="868"/>
      <c r="F753" s="868"/>
      <c r="G753" s="868"/>
      <c r="H753" s="3046"/>
      <c r="I753" s="3046"/>
      <c r="J753" s="868"/>
      <c r="K753" s="868"/>
      <c r="L753" s="868"/>
      <c r="M753" s="3046"/>
      <c r="N753" s="3046"/>
      <c r="O753" s="868"/>
      <c r="P753" s="868"/>
      <c r="Q753" s="868"/>
      <c r="BA753" s="238"/>
      <c r="BB753" s="425"/>
      <c r="BC753" s="238"/>
      <c r="BD753" s="238"/>
      <c r="BE753" s="238"/>
      <c r="BF753" s="238"/>
      <c r="BG753" s="238"/>
      <c r="BH753" s="238"/>
      <c r="BI753" s="238"/>
      <c r="BJ753" s="238"/>
      <c r="BK753" s="238"/>
      <c r="BL753" s="238"/>
      <c r="BM753" s="238"/>
      <c r="BN753" s="238"/>
      <c r="BO753" s="238"/>
      <c r="BP753" s="238"/>
      <c r="BQ753" s="238"/>
    </row>
    <row r="754" ht="25.15" customHeight="true" x14ac:dyDescent="0.2">
      <c r="C754" s="3046"/>
      <c r="D754" s="3046"/>
      <c r="E754" s="868"/>
      <c r="F754" s="868"/>
      <c r="G754" s="868"/>
      <c r="H754" s="3046"/>
      <c r="I754" s="3046"/>
      <c r="J754" s="868"/>
      <c r="K754" s="868"/>
      <c r="L754" s="868"/>
      <c r="M754" s="3046"/>
      <c r="N754" s="3046"/>
      <c r="O754" s="868"/>
      <c r="P754" s="868"/>
      <c r="Q754" s="868"/>
      <c r="BA754" s="238"/>
      <c r="BB754" s="425"/>
      <c r="BC754" s="238"/>
      <c r="BD754" s="238"/>
      <c r="BE754" s="238"/>
      <c r="BF754" s="238"/>
      <c r="BG754" s="238"/>
      <c r="BH754" s="238"/>
      <c r="BI754" s="238"/>
      <c r="BJ754" s="238"/>
      <c r="BK754" s="238"/>
      <c r="BL754" s="238"/>
      <c r="BM754" s="238"/>
      <c r="BN754" s="238"/>
      <c r="BO754" s="238"/>
      <c r="BP754" s="238"/>
      <c r="BQ754" s="238"/>
    </row>
    <row r="755" ht="25.15" customHeight="true" x14ac:dyDescent="0.2">
      <c r="C755" s="3046"/>
      <c r="D755" s="3046"/>
      <c r="E755" s="868"/>
      <c r="F755" s="868"/>
      <c r="G755" s="868"/>
      <c r="H755" s="3046"/>
      <c r="I755" s="3046"/>
      <c r="J755" s="868"/>
      <c r="K755" s="868"/>
      <c r="L755" s="868"/>
      <c r="M755" s="3046"/>
      <c r="N755" s="3046"/>
      <c r="O755" s="868"/>
      <c r="P755" s="868"/>
      <c r="Q755" s="868"/>
      <c r="BA755" s="238"/>
      <c r="BB755" s="425"/>
      <c r="BC755" s="238"/>
      <c r="BD755" s="238"/>
      <c r="BE755" s="238"/>
      <c r="BF755" s="238"/>
      <c r="BG755" s="238"/>
      <c r="BH755" s="238"/>
      <c r="BI755" s="238"/>
      <c r="BJ755" s="238"/>
      <c r="BK755" s="238"/>
      <c r="BL755" s="238"/>
      <c r="BM755" s="238"/>
      <c r="BN755" s="238"/>
      <c r="BO755" s="238"/>
      <c r="BP755" s="238"/>
      <c r="BQ755" s="238"/>
    </row>
    <row r="756" ht="25.15" customHeight="true" x14ac:dyDescent="0.2">
      <c r="C756" s="3046"/>
      <c r="D756" s="3046"/>
      <c r="E756" s="868"/>
      <c r="F756" s="868"/>
      <c r="G756" s="868"/>
      <c r="H756" s="3046"/>
      <c r="I756" s="3046"/>
      <c r="J756" s="868"/>
      <c r="K756" s="868"/>
      <c r="L756" s="868"/>
      <c r="M756" s="3046"/>
      <c r="N756" s="3046"/>
      <c r="O756" s="868"/>
      <c r="P756" s="868"/>
      <c r="Q756" s="868"/>
      <c r="BA756" s="238"/>
      <c r="BB756" s="425"/>
      <c r="BC756" s="238"/>
      <c r="BD756" s="238"/>
      <c r="BE756" s="238"/>
      <c r="BF756" s="238"/>
      <c r="BG756" s="238"/>
      <c r="BH756" s="238"/>
      <c r="BI756" s="238"/>
      <c r="BJ756" s="238"/>
      <c r="BK756" s="238"/>
      <c r="BL756" s="238"/>
      <c r="BM756" s="238"/>
      <c r="BN756" s="238"/>
      <c r="BO756" s="238"/>
      <c r="BP756" s="238"/>
      <c r="BQ756" s="238"/>
    </row>
    <row r="757" ht="25.15" customHeight="true" x14ac:dyDescent="0.2">
      <c r="C757" s="3046"/>
      <c r="D757" s="3046"/>
      <c r="E757" s="868"/>
      <c r="F757" s="868"/>
      <c r="G757" s="868"/>
      <c r="H757" s="3046"/>
      <c r="I757" s="3046"/>
      <c r="J757" s="868"/>
      <c r="K757" s="868"/>
      <c r="L757" s="868"/>
      <c r="M757" s="3046"/>
      <c r="N757" s="3046"/>
      <c r="O757" s="868"/>
      <c r="P757" s="868"/>
      <c r="Q757" s="868"/>
      <c r="BA757" s="238"/>
      <c r="BB757" s="425"/>
      <c r="BC757" s="238"/>
      <c r="BD757" s="238"/>
      <c r="BE757" s="238"/>
      <c r="BF757" s="238"/>
      <c r="BG757" s="238"/>
      <c r="BH757" s="238"/>
      <c r="BI757" s="238"/>
      <c r="BJ757" s="238"/>
      <c r="BK757" s="238"/>
      <c r="BL757" s="238"/>
      <c r="BM757" s="238"/>
      <c r="BN757" s="238"/>
      <c r="BO757" s="238"/>
      <c r="BP757" s="238"/>
      <c r="BQ757" s="238"/>
    </row>
    <row r="758" ht="25.15" customHeight="true" x14ac:dyDescent="0.2">
      <c r="C758" s="3046"/>
      <c r="D758" s="3046"/>
      <c r="E758" s="868"/>
      <c r="F758" s="868"/>
      <c r="G758" s="868"/>
      <c r="H758" s="3046"/>
      <c r="I758" s="3046"/>
      <c r="J758" s="868"/>
      <c r="K758" s="868"/>
      <c r="L758" s="868"/>
      <c r="M758" s="3046"/>
      <c r="N758" s="3046"/>
      <c r="O758" s="868"/>
      <c r="P758" s="868"/>
      <c r="Q758" s="868"/>
      <c r="BA758" s="238"/>
      <c r="BB758" s="425"/>
      <c r="BC758" s="238"/>
      <c r="BD758" s="238"/>
      <c r="BE758" s="238"/>
      <c r="BF758" s="238"/>
      <c r="BG758" s="238"/>
      <c r="BH758" s="238"/>
      <c r="BI758" s="238"/>
      <c r="BJ758" s="238"/>
      <c r="BK758" s="238"/>
      <c r="BL758" s="238"/>
      <c r="BM758" s="238"/>
      <c r="BN758" s="238"/>
      <c r="BO758" s="238"/>
      <c r="BP758" s="238"/>
      <c r="BQ758" s="238"/>
    </row>
    <row r="759" ht="25.15" customHeight="true" x14ac:dyDescent="0.2">
      <c r="C759" s="3046"/>
      <c r="D759" s="3046"/>
      <c r="E759" s="868"/>
      <c r="F759" s="868"/>
      <c r="G759" s="868"/>
      <c r="H759" s="3046"/>
      <c r="I759" s="3046"/>
      <c r="J759" s="868"/>
      <c r="K759" s="868"/>
      <c r="L759" s="868"/>
      <c r="M759" s="3046"/>
      <c r="N759" s="3046"/>
      <c r="O759" s="868"/>
      <c r="P759" s="868"/>
      <c r="Q759" s="868"/>
      <c r="BA759" s="238"/>
      <c r="BB759" s="425"/>
      <c r="BC759" s="238"/>
      <c r="BD759" s="238"/>
      <c r="BE759" s="238"/>
      <c r="BF759" s="238"/>
      <c r="BG759" s="238"/>
      <c r="BH759" s="238"/>
      <c r="BI759" s="238"/>
      <c r="BJ759" s="238"/>
      <c r="BK759" s="238"/>
      <c r="BL759" s="238"/>
      <c r="BM759" s="238"/>
      <c r="BN759" s="238"/>
      <c r="BO759" s="238"/>
      <c r="BP759" s="238"/>
      <c r="BQ759" s="238"/>
    </row>
    <row r="760" ht="25.15" customHeight="true" x14ac:dyDescent="0.2">
      <c r="C760" s="3046"/>
      <c r="D760" s="3046"/>
      <c r="E760" s="868"/>
      <c r="F760" s="868"/>
      <c r="G760" s="868"/>
      <c r="H760" s="3046"/>
      <c r="I760" s="3046"/>
      <c r="J760" s="868"/>
      <c r="K760" s="868"/>
      <c r="L760" s="868"/>
      <c r="M760" s="3046"/>
      <c r="N760" s="3046"/>
      <c r="O760" s="868"/>
      <c r="P760" s="868"/>
      <c r="Q760" s="868"/>
      <c r="BA760" s="238"/>
      <c r="BB760" s="425"/>
      <c r="BC760" s="238"/>
      <c r="BD760" s="238"/>
      <c r="BE760" s="238"/>
      <c r="BF760" s="238"/>
      <c r="BG760" s="238"/>
      <c r="BH760" s="238"/>
      <c r="BI760" s="238"/>
      <c r="BJ760" s="238"/>
      <c r="BK760" s="238"/>
      <c r="BL760" s="238"/>
      <c r="BM760" s="238"/>
      <c r="BN760" s="238"/>
      <c r="BO760" s="238"/>
      <c r="BP760" s="238"/>
      <c r="BQ760" s="238"/>
    </row>
    <row r="761" ht="25.15" customHeight="true" x14ac:dyDescent="0.2">
      <c r="C761" s="3046"/>
      <c r="D761" s="3046"/>
      <c r="E761" s="868"/>
      <c r="F761" s="868"/>
      <c r="G761" s="868"/>
      <c r="H761" s="3046"/>
      <c r="I761" s="3046"/>
      <c r="J761" s="868"/>
      <c r="K761" s="868"/>
      <c r="L761" s="868"/>
      <c r="M761" s="3046"/>
      <c r="N761" s="3046"/>
      <c r="O761" s="868"/>
      <c r="P761" s="868"/>
      <c r="Q761" s="868"/>
      <c r="BA761" s="238"/>
      <c r="BB761" s="425"/>
      <c r="BC761" s="238"/>
      <c r="BD761" s="238"/>
      <c r="BE761" s="238"/>
      <c r="BF761" s="238"/>
      <c r="BG761" s="238"/>
      <c r="BH761" s="238"/>
      <c r="BI761" s="238"/>
      <c r="BJ761" s="238"/>
      <c r="BK761" s="238"/>
      <c r="BL761" s="238"/>
      <c r="BM761" s="238"/>
      <c r="BN761" s="238"/>
      <c r="BO761" s="238"/>
      <c r="BP761" s="238"/>
      <c r="BQ761" s="238"/>
    </row>
    <row r="762" ht="25.15" customHeight="true" x14ac:dyDescent="0.2">
      <c r="C762" s="3046"/>
      <c r="D762" s="3046"/>
      <c r="E762" s="868"/>
      <c r="F762" s="868"/>
      <c r="G762" s="868"/>
      <c r="H762" s="3046"/>
      <c r="I762" s="3046"/>
      <c r="J762" s="868"/>
      <c r="K762" s="868"/>
      <c r="L762" s="868"/>
      <c r="M762" s="3046"/>
      <c r="N762" s="3046"/>
      <c r="O762" s="868"/>
      <c r="P762" s="868"/>
      <c r="Q762" s="868"/>
      <c r="BA762" s="238"/>
      <c r="BB762" s="425"/>
      <c r="BC762" s="238"/>
      <c r="BD762" s="238"/>
      <c r="BE762" s="238"/>
      <c r="BF762" s="238"/>
      <c r="BG762" s="238"/>
      <c r="BH762" s="238"/>
      <c r="BI762" s="238"/>
      <c r="BJ762" s="238"/>
      <c r="BK762" s="238"/>
      <c r="BL762" s="238"/>
      <c r="BM762" s="238"/>
      <c r="BN762" s="238"/>
      <c r="BO762" s="238"/>
      <c r="BP762" s="238"/>
      <c r="BQ762" s="238"/>
    </row>
    <row r="763" ht="25.15" customHeight="true" x14ac:dyDescent="0.2">
      <c r="C763" s="3046"/>
      <c r="D763" s="3046"/>
      <c r="E763" s="868"/>
      <c r="F763" s="868"/>
      <c r="G763" s="868"/>
      <c r="H763" s="3046"/>
      <c r="I763" s="3046"/>
      <c r="J763" s="868"/>
      <c r="K763" s="868"/>
      <c r="L763" s="868"/>
      <c r="M763" s="3046"/>
      <c r="N763" s="3046"/>
      <c r="O763" s="868"/>
      <c r="P763" s="868"/>
      <c r="Q763" s="868"/>
      <c r="BA763" s="238"/>
      <c r="BB763" s="425"/>
      <c r="BC763" s="238"/>
      <c r="BD763" s="238"/>
      <c r="BE763" s="238"/>
      <c r="BF763" s="238"/>
      <c r="BG763" s="238"/>
      <c r="BH763" s="238"/>
      <c r="BI763" s="238"/>
      <c r="BJ763" s="238"/>
      <c r="BK763" s="238"/>
      <c r="BL763" s="238"/>
      <c r="BM763" s="238"/>
      <c r="BN763" s="238"/>
      <c r="BO763" s="238"/>
      <c r="BP763" s="238"/>
      <c r="BQ763" s="238"/>
    </row>
    <row r="764" ht="25.15" customHeight="true" x14ac:dyDescent="0.2">
      <c r="C764" s="3046"/>
      <c r="D764" s="3046"/>
      <c r="E764" s="868"/>
      <c r="F764" s="868"/>
      <c r="G764" s="868"/>
      <c r="H764" s="3046"/>
      <c r="I764" s="3046"/>
      <c r="J764" s="868"/>
      <c r="K764" s="868"/>
      <c r="L764" s="868"/>
      <c r="M764" s="3046"/>
      <c r="N764" s="3046"/>
      <c r="O764" s="868"/>
      <c r="P764" s="868"/>
      <c r="Q764" s="868"/>
      <c r="BA764" s="238"/>
      <c r="BB764" s="425"/>
      <c r="BC764" s="238"/>
      <c r="BD764" s="238"/>
      <c r="BE764" s="238"/>
      <c r="BF764" s="238"/>
      <c r="BG764" s="238"/>
      <c r="BH764" s="238"/>
      <c r="BI764" s="238"/>
      <c r="BJ764" s="238"/>
      <c r="BK764" s="238"/>
      <c r="BL764" s="238"/>
      <c r="BM764" s="238"/>
      <c r="BN764" s="238"/>
      <c r="BO764" s="238"/>
      <c r="BP764" s="238"/>
      <c r="BQ764" s="238"/>
    </row>
    <row r="765" ht="25.15" customHeight="true" x14ac:dyDescent="0.2">
      <c r="C765" s="3046"/>
      <c r="D765" s="3046"/>
      <c r="E765" s="868"/>
      <c r="F765" s="868"/>
      <c r="G765" s="868"/>
      <c r="H765" s="3046"/>
      <c r="I765" s="3046"/>
      <c r="J765" s="868"/>
      <c r="K765" s="868"/>
      <c r="L765" s="868"/>
      <c r="M765" s="3046"/>
      <c r="N765" s="3046"/>
      <c r="O765" s="868"/>
      <c r="P765" s="868"/>
      <c r="Q765" s="868"/>
      <c r="BA765" s="238"/>
      <c r="BB765" s="425"/>
      <c r="BC765" s="238"/>
      <c r="BD765" s="238"/>
      <c r="BE765" s="238"/>
      <c r="BF765" s="238"/>
      <c r="BG765" s="238"/>
      <c r="BH765" s="238"/>
      <c r="BI765" s="238"/>
      <c r="BJ765" s="238"/>
      <c r="BK765" s="238"/>
      <c r="BL765" s="238"/>
      <c r="BM765" s="238"/>
      <c r="BN765" s="238"/>
      <c r="BO765" s="238"/>
      <c r="BP765" s="238"/>
      <c r="BQ765" s="238"/>
    </row>
    <row r="766" ht="25.15" customHeight="true" x14ac:dyDescent="0.2">
      <c r="C766" s="3046"/>
      <c r="D766" s="3046"/>
      <c r="E766" s="868"/>
      <c r="F766" s="868"/>
      <c r="G766" s="868"/>
      <c r="H766" s="3046"/>
      <c r="I766" s="3046"/>
      <c r="J766" s="868"/>
      <c r="K766" s="868"/>
      <c r="L766" s="868"/>
      <c r="M766" s="3046"/>
      <c r="N766" s="3046"/>
      <c r="O766" s="868"/>
      <c r="P766" s="868"/>
      <c r="Q766" s="868"/>
      <c r="BA766" s="238"/>
      <c r="BB766" s="425"/>
      <c r="BC766" s="238"/>
      <c r="BD766" s="238"/>
      <c r="BE766" s="238"/>
      <c r="BF766" s="238"/>
      <c r="BG766" s="238"/>
      <c r="BH766" s="238"/>
      <c r="BI766" s="238"/>
      <c r="BJ766" s="238"/>
      <c r="BK766" s="238"/>
      <c r="BL766" s="238"/>
      <c r="BM766" s="238"/>
      <c r="BN766" s="238"/>
      <c r="BO766" s="238"/>
      <c r="BP766" s="238"/>
      <c r="BQ766" s="238"/>
    </row>
    <row r="767" ht="25.15" customHeight="true" x14ac:dyDescent="0.2">
      <c r="C767" s="3046"/>
      <c r="D767" s="3046"/>
      <c r="E767" s="868"/>
      <c r="F767" s="868"/>
      <c r="G767" s="868"/>
      <c r="H767" s="3046"/>
      <c r="I767" s="3046"/>
      <c r="J767" s="868"/>
      <c r="K767" s="868"/>
      <c r="L767" s="868"/>
      <c r="M767" s="3046"/>
      <c r="N767" s="3046"/>
      <c r="O767" s="868"/>
      <c r="P767" s="868"/>
      <c r="Q767" s="868"/>
      <c r="BA767" s="238"/>
      <c r="BB767" s="425"/>
      <c r="BC767" s="238"/>
      <c r="BD767" s="238"/>
      <c r="BE767" s="238"/>
      <c r="BF767" s="238"/>
      <c r="BG767" s="238"/>
      <c r="BH767" s="238"/>
      <c r="BI767" s="238"/>
      <c r="BJ767" s="238"/>
      <c r="BK767" s="238"/>
      <c r="BL767" s="238"/>
      <c r="BM767" s="238"/>
      <c r="BN767" s="238"/>
      <c r="BO767" s="238"/>
      <c r="BP767" s="238"/>
      <c r="BQ767" s="238"/>
    </row>
    <row r="768" ht="25.15" customHeight="true" x14ac:dyDescent="0.2">
      <c r="C768" s="3046"/>
      <c r="D768" s="3046"/>
      <c r="E768" s="868"/>
      <c r="F768" s="868"/>
      <c r="G768" s="868"/>
      <c r="H768" s="3046"/>
      <c r="I768" s="3046"/>
      <c r="J768" s="868"/>
      <c r="K768" s="868"/>
      <c r="L768" s="868"/>
      <c r="M768" s="3046"/>
      <c r="N768" s="3046"/>
      <c r="O768" s="868"/>
      <c r="P768" s="868"/>
      <c r="Q768" s="868"/>
      <c r="BA768" s="236"/>
      <c r="BB768" s="426"/>
      <c r="BC768" s="236"/>
      <c r="BD768" s="236"/>
      <c r="BE768" s="236"/>
      <c r="BF768" s="236"/>
      <c r="BG768" s="236"/>
      <c r="BH768" s="236"/>
      <c r="BI768" s="236"/>
      <c r="BJ768" s="236"/>
      <c r="BK768" s="236"/>
      <c r="BL768" s="236"/>
      <c r="BM768" s="236"/>
      <c r="BN768" s="236"/>
      <c r="BO768" s="236"/>
      <c r="BP768" s="236"/>
      <c r="BQ768" s="236"/>
    </row>
    <row r="769" ht="25.15" customHeight="true" x14ac:dyDescent="0.2">
      <c r="C769" s="3046"/>
      <c r="D769" s="3046"/>
      <c r="E769" s="868"/>
      <c r="F769" s="868"/>
      <c r="G769" s="868"/>
      <c r="H769" s="3046"/>
      <c r="I769" s="3046"/>
      <c r="J769" s="868"/>
      <c r="K769" s="868"/>
      <c r="L769" s="868"/>
      <c r="M769" s="3046"/>
      <c r="N769" s="3046"/>
      <c r="O769" s="868"/>
      <c r="P769" s="868"/>
      <c r="Q769" s="868"/>
      <c r="BA769" s="236"/>
      <c r="BB769" s="426"/>
      <c r="BC769" s="236"/>
      <c r="BD769" s="236"/>
      <c r="BE769" s="236"/>
      <c r="BF769" s="236"/>
      <c r="BG769" s="236"/>
      <c r="BH769" s="236"/>
      <c r="BI769" s="236"/>
      <c r="BJ769" s="236"/>
      <c r="BK769" s="236"/>
      <c r="BL769" s="236"/>
      <c r="BM769" s="236"/>
      <c r="BN769" s="236"/>
      <c r="BO769" s="236"/>
      <c r="BP769" s="236"/>
      <c r="BQ769" s="236"/>
    </row>
    <row r="770" ht="25.15" customHeight="true" x14ac:dyDescent="0.2">
      <c r="C770" s="3046"/>
      <c r="D770" s="3046"/>
      <c r="E770" s="868"/>
      <c r="F770" s="868"/>
      <c r="G770" s="868"/>
      <c r="H770" s="3046"/>
      <c r="I770" s="3046"/>
      <c r="J770" s="868"/>
      <c r="K770" s="868"/>
      <c r="L770" s="868"/>
      <c r="M770" s="3046"/>
      <c r="N770" s="3046"/>
      <c r="O770" s="868"/>
      <c r="P770" s="868"/>
      <c r="Q770" s="868"/>
      <c r="BA770" s="236"/>
      <c r="BB770" s="426"/>
      <c r="BC770" s="236"/>
      <c r="BD770" s="236"/>
      <c r="BE770" s="236"/>
      <c r="BF770" s="236"/>
      <c r="BG770" s="236"/>
      <c r="BH770" s="236"/>
      <c r="BI770" s="236"/>
      <c r="BJ770" s="236"/>
      <c r="BK770" s="236"/>
      <c r="BL770" s="236"/>
      <c r="BM770" s="236"/>
      <c r="BN770" s="236"/>
      <c r="BO770" s="236"/>
      <c r="BP770" s="236"/>
      <c r="BQ770" s="236"/>
    </row>
    <row r="771" ht="25.15" customHeight="true" x14ac:dyDescent="0.2">
      <c r="C771" s="3046"/>
      <c r="D771" s="3046"/>
      <c r="E771" s="868"/>
      <c r="F771" s="868"/>
      <c r="G771" s="868"/>
      <c r="H771" s="3046"/>
      <c r="I771" s="3046"/>
      <c r="J771" s="868"/>
      <c r="K771" s="868"/>
      <c r="L771" s="868"/>
      <c r="M771" s="3046"/>
      <c r="N771" s="3046"/>
      <c r="O771" s="868"/>
      <c r="P771" s="868"/>
      <c r="Q771" s="868"/>
      <c r="BA771" s="236"/>
      <c r="BB771" s="426"/>
      <c r="BC771" s="236"/>
      <c r="BD771" s="236"/>
      <c r="BE771" s="236"/>
      <c r="BF771" s="236"/>
      <c r="BG771" s="236"/>
      <c r="BH771" s="236"/>
      <c r="BI771" s="236"/>
      <c r="BJ771" s="236"/>
      <c r="BK771" s="236"/>
      <c r="BL771" s="236"/>
      <c r="BM771" s="236"/>
      <c r="BN771" s="236"/>
      <c r="BO771" s="236"/>
      <c r="BP771" s="236"/>
      <c r="BQ771" s="236"/>
    </row>
    <row r="772" ht="25.15" customHeight="true" x14ac:dyDescent="0.2">
      <c r="C772" s="3046"/>
      <c r="D772" s="3046"/>
      <c r="E772" s="868"/>
      <c r="F772" s="868"/>
      <c r="G772" s="868"/>
      <c r="H772" s="3046"/>
      <c r="I772" s="3046"/>
      <c r="J772" s="868"/>
      <c r="K772" s="868"/>
      <c r="L772" s="868"/>
      <c r="M772" s="3046"/>
      <c r="N772" s="3046"/>
      <c r="O772" s="868"/>
      <c r="P772" s="868"/>
      <c r="Q772" s="868"/>
      <c r="BA772" s="236"/>
      <c r="BB772" s="426"/>
      <c r="BC772" s="236"/>
      <c r="BD772" s="236"/>
      <c r="BE772" s="236"/>
      <c r="BF772" s="236"/>
      <c r="BG772" s="236"/>
      <c r="BH772" s="236"/>
      <c r="BI772" s="236"/>
      <c r="BJ772" s="236"/>
      <c r="BK772" s="236"/>
      <c r="BL772" s="236"/>
      <c r="BM772" s="236"/>
      <c r="BN772" s="236"/>
      <c r="BO772" s="236"/>
      <c r="BP772" s="236"/>
      <c r="BQ772" s="236"/>
    </row>
    <row r="773" ht="25.15" customHeight="true" x14ac:dyDescent="0.2">
      <c r="C773" s="3046"/>
      <c r="D773" s="3046"/>
      <c r="E773" s="868"/>
      <c r="F773" s="868"/>
      <c r="G773" s="868"/>
      <c r="H773" s="3046"/>
      <c r="I773" s="3046"/>
      <c r="J773" s="868"/>
      <c r="K773" s="868"/>
      <c r="L773" s="868"/>
      <c r="M773" s="3046"/>
      <c r="N773" s="3046"/>
      <c r="O773" s="868"/>
      <c r="P773" s="868"/>
      <c r="Q773" s="868"/>
      <c r="BA773" s="236"/>
      <c r="BB773" s="426"/>
      <c r="BC773" s="236"/>
      <c r="BD773" s="236"/>
      <c r="BE773" s="236"/>
      <c r="BF773" s="236"/>
      <c r="BG773" s="236"/>
      <c r="BH773" s="236"/>
      <c r="BI773" s="236"/>
      <c r="BJ773" s="236"/>
      <c r="BK773" s="236"/>
      <c r="BL773" s="236"/>
      <c r="BM773" s="236"/>
      <c r="BN773" s="236"/>
      <c r="BO773" s="236"/>
      <c r="BP773" s="236"/>
      <c r="BQ773" s="236"/>
    </row>
    <row r="774" ht="25.15" customHeight="true" x14ac:dyDescent="0.2">
      <c r="C774" s="3046"/>
      <c r="D774" s="3046"/>
      <c r="E774" s="868"/>
      <c r="F774" s="868"/>
      <c r="G774" s="868"/>
      <c r="H774" s="3046"/>
      <c r="I774" s="3046"/>
      <c r="J774" s="868"/>
      <c r="K774" s="868"/>
      <c r="L774" s="868"/>
      <c r="M774" s="3046"/>
      <c r="N774" s="3046"/>
      <c r="O774" s="868"/>
      <c r="P774" s="868"/>
      <c r="Q774" s="868"/>
      <c r="BA774" s="236"/>
      <c r="BB774" s="426"/>
      <c r="BC774" s="236"/>
      <c r="BD774" s="236"/>
      <c r="BE774" s="236"/>
      <c r="BF774" s="236"/>
      <c r="BG774" s="236"/>
      <c r="BH774" s="236"/>
      <c r="BI774" s="236"/>
      <c r="BJ774" s="236"/>
      <c r="BK774" s="236"/>
      <c r="BL774" s="236"/>
      <c r="BM774" s="236"/>
      <c r="BN774" s="236"/>
      <c r="BO774" s="236"/>
      <c r="BP774" s="236"/>
      <c r="BQ774" s="236"/>
    </row>
    <row r="775" ht="25.15" customHeight="true" x14ac:dyDescent="0.2">
      <c r="C775" s="3046"/>
      <c r="D775" s="3046"/>
      <c r="E775" s="868"/>
      <c r="F775" s="868"/>
      <c r="G775" s="868"/>
      <c r="H775" s="3046"/>
      <c r="I775" s="3046"/>
      <c r="J775" s="868"/>
      <c r="K775" s="868"/>
      <c r="L775" s="868"/>
      <c r="M775" s="3046"/>
      <c r="N775" s="3046"/>
      <c r="O775" s="868"/>
      <c r="P775" s="868"/>
      <c r="Q775" s="868"/>
      <c r="BA775" s="236"/>
      <c r="BB775" s="426"/>
      <c r="BC775" s="236"/>
      <c r="BD775" s="236"/>
      <c r="BE775" s="236"/>
      <c r="BF775" s="236"/>
      <c r="BG775" s="236"/>
      <c r="BH775" s="236"/>
      <c r="BI775" s="236"/>
      <c r="BJ775" s="236"/>
      <c r="BK775" s="236"/>
      <c r="BL775" s="236"/>
      <c r="BM775" s="236"/>
      <c r="BN775" s="236"/>
      <c r="BO775" s="236"/>
      <c r="BP775" s="236"/>
      <c r="BQ775" s="236"/>
    </row>
    <row r="776" ht="25.15" customHeight="true" x14ac:dyDescent="0.2">
      <c r="C776" s="3046"/>
      <c r="D776" s="3046"/>
      <c r="E776" s="868"/>
      <c r="F776" s="868"/>
      <c r="G776" s="868"/>
      <c r="H776" s="3046"/>
      <c r="I776" s="3046"/>
      <c r="J776" s="868"/>
      <c r="K776" s="868"/>
      <c r="L776" s="868"/>
      <c r="M776" s="3046"/>
      <c r="N776" s="3046"/>
      <c r="O776" s="868"/>
      <c r="P776" s="868"/>
      <c r="Q776" s="868"/>
      <c r="BA776" s="236"/>
      <c r="BB776" s="426"/>
      <c r="BC776" s="236"/>
      <c r="BD776" s="236"/>
      <c r="BE776" s="236"/>
      <c r="BF776" s="236"/>
      <c r="BG776" s="236"/>
      <c r="BH776" s="236"/>
      <c r="BI776" s="236"/>
      <c r="BJ776" s="236"/>
      <c r="BK776" s="236"/>
      <c r="BL776" s="236"/>
      <c r="BM776" s="236"/>
      <c r="BN776" s="236"/>
      <c r="BO776" s="236"/>
      <c r="BP776" s="236"/>
      <c r="BQ776" s="236"/>
    </row>
    <row r="777" ht="25.15" customHeight="true" x14ac:dyDescent="0.2">
      <c r="C777" s="3046"/>
      <c r="D777" s="3046"/>
      <c r="E777" s="868"/>
      <c r="F777" s="868"/>
      <c r="G777" s="868"/>
      <c r="H777" s="3046"/>
      <c r="I777" s="3046"/>
      <c r="J777" s="868"/>
      <c r="K777" s="868"/>
      <c r="L777" s="868"/>
      <c r="M777" s="3046"/>
      <c r="N777" s="3046"/>
      <c r="O777" s="868"/>
      <c r="P777" s="868"/>
      <c r="Q777" s="868"/>
      <c r="BA777" s="236"/>
      <c r="BB777" s="426"/>
      <c r="BC777" s="236"/>
      <c r="BD777" s="236"/>
      <c r="BE777" s="236"/>
      <c r="BF777" s="236"/>
      <c r="BG777" s="236"/>
      <c r="BH777" s="236"/>
      <c r="BI777" s="236"/>
      <c r="BJ777" s="236"/>
      <c r="BK777" s="236"/>
      <c r="BL777" s="236"/>
      <c r="BM777" s="236"/>
      <c r="BN777" s="236"/>
      <c r="BO777" s="236"/>
      <c r="BP777" s="236"/>
      <c r="BQ777" s="236"/>
    </row>
    <row r="778" ht="25.15" customHeight="true" x14ac:dyDescent="0.2">
      <c r="C778" s="3046"/>
      <c r="D778" s="3046"/>
      <c r="E778" s="868"/>
      <c r="F778" s="868"/>
      <c r="G778" s="868"/>
      <c r="H778" s="3046"/>
      <c r="I778" s="3046"/>
      <c r="J778" s="868"/>
      <c r="K778" s="868"/>
      <c r="L778" s="868"/>
      <c r="M778" s="3046"/>
      <c r="N778" s="3046"/>
      <c r="O778" s="868"/>
      <c r="P778" s="868"/>
      <c r="Q778" s="868"/>
      <c r="BA778" s="236"/>
      <c r="BB778" s="426"/>
      <c r="BC778" s="236"/>
      <c r="BD778" s="236"/>
      <c r="BE778" s="236"/>
      <c r="BF778" s="236"/>
      <c r="BG778" s="236"/>
      <c r="BH778" s="236"/>
      <c r="BI778" s="236"/>
      <c r="BJ778" s="236"/>
      <c r="BK778" s="236"/>
      <c r="BL778" s="236"/>
      <c r="BM778" s="236"/>
      <c r="BN778" s="236"/>
      <c r="BO778" s="236"/>
      <c r="BP778" s="236"/>
      <c r="BQ778" s="236"/>
    </row>
    <row r="779" ht="25.15" customHeight="true" x14ac:dyDescent="0.2">
      <c r="C779" s="3046"/>
      <c r="D779" s="3046"/>
      <c r="E779" s="868"/>
      <c r="F779" s="868"/>
      <c r="G779" s="868"/>
      <c r="H779" s="3046"/>
      <c r="I779" s="3046"/>
      <c r="J779" s="868"/>
      <c r="K779" s="868"/>
      <c r="L779" s="868"/>
      <c r="M779" s="3046"/>
      <c r="N779" s="3046"/>
      <c r="O779" s="868"/>
      <c r="P779" s="868"/>
      <c r="Q779" s="868"/>
      <c r="BA779" s="236"/>
      <c r="BB779" s="426"/>
      <c r="BC779" s="236"/>
      <c r="BD779" s="236"/>
      <c r="BE779" s="236"/>
      <c r="BF779" s="236"/>
      <c r="BG779" s="236"/>
      <c r="BH779" s="236"/>
      <c r="BI779" s="236"/>
      <c r="BJ779" s="236"/>
      <c r="BK779" s="236"/>
      <c r="BL779" s="236"/>
      <c r="BM779" s="236"/>
      <c r="BN779" s="236"/>
      <c r="BO779" s="236"/>
      <c r="BP779" s="236"/>
      <c r="BQ779" s="236"/>
    </row>
    <row r="780" ht="25.15" customHeight="true" x14ac:dyDescent="0.2">
      <c r="C780" s="3046"/>
      <c r="D780" s="3046"/>
      <c r="E780" s="868"/>
      <c r="F780" s="868"/>
      <c r="G780" s="868"/>
      <c r="H780" s="3046"/>
      <c r="I780" s="3046"/>
      <c r="J780" s="868"/>
      <c r="K780" s="868"/>
      <c r="L780" s="868"/>
      <c r="M780" s="3046"/>
      <c r="N780" s="3046"/>
      <c r="O780" s="868"/>
      <c r="P780" s="868"/>
      <c r="Q780" s="868"/>
      <c r="BA780" s="236"/>
      <c r="BB780" s="426"/>
      <c r="BC780" s="236"/>
      <c r="BD780" s="236"/>
      <c r="BE780" s="236"/>
      <c r="BF780" s="236"/>
      <c r="BG780" s="236"/>
      <c r="BH780" s="236"/>
      <c r="BI780" s="236"/>
      <c r="BJ780" s="236"/>
      <c r="BK780" s="236"/>
      <c r="BL780" s="236"/>
      <c r="BM780" s="236"/>
      <c r="BN780" s="236"/>
      <c r="BO780" s="236"/>
      <c r="BP780" s="236"/>
      <c r="BQ780" s="236"/>
    </row>
    <row r="781" ht="25.15" customHeight="true" x14ac:dyDescent="0.2">
      <c r="C781" s="3046"/>
      <c r="D781" s="3046"/>
      <c r="E781" s="868"/>
      <c r="F781" s="868"/>
      <c r="G781" s="868"/>
      <c r="H781" s="3046"/>
      <c r="I781" s="3046"/>
      <c r="J781" s="868"/>
      <c r="K781" s="868"/>
      <c r="L781" s="868"/>
      <c r="M781" s="3046"/>
      <c r="N781" s="3046"/>
      <c r="O781" s="868"/>
      <c r="P781" s="868"/>
      <c r="Q781" s="868"/>
      <c r="BA781" s="236"/>
      <c r="BB781" s="426"/>
      <c r="BC781" s="236"/>
      <c r="BD781" s="236"/>
      <c r="BE781" s="236"/>
      <c r="BF781" s="236"/>
      <c r="BG781" s="236"/>
      <c r="BH781" s="236"/>
      <c r="BI781" s="236"/>
      <c r="BJ781" s="236"/>
      <c r="BK781" s="236"/>
      <c r="BL781" s="236"/>
      <c r="BM781" s="236"/>
      <c r="BN781" s="236"/>
      <c r="BO781" s="236"/>
      <c r="BP781" s="236"/>
      <c r="BQ781" s="236"/>
    </row>
    <row r="782" ht="25.15" customHeight="true" x14ac:dyDescent="0.2">
      <c r="C782" s="3046"/>
      <c r="D782" s="3046"/>
      <c r="E782" s="868"/>
      <c r="F782" s="868"/>
      <c r="G782" s="868"/>
      <c r="H782" s="3046"/>
      <c r="I782" s="3046"/>
      <c r="J782" s="868"/>
      <c r="K782" s="868"/>
      <c r="L782" s="868"/>
      <c r="M782" s="3046"/>
      <c r="N782" s="3046"/>
      <c r="O782" s="868"/>
      <c r="P782" s="868"/>
      <c r="Q782" s="868"/>
      <c r="BA782" s="236"/>
      <c r="BB782" s="426"/>
      <c r="BC782" s="236"/>
      <c r="BD782" s="236"/>
      <c r="BE782" s="236"/>
      <c r="BF782" s="236"/>
      <c r="BG782" s="236"/>
      <c r="BH782" s="236"/>
      <c r="BI782" s="236"/>
      <c r="BJ782" s="236"/>
      <c r="BK782" s="236"/>
      <c r="BL782" s="236"/>
      <c r="BM782" s="236"/>
      <c r="BN782" s="236"/>
      <c r="BO782" s="236"/>
      <c r="BP782" s="236"/>
      <c r="BQ782" s="236"/>
    </row>
    <row r="783" ht="25.15" customHeight="true" x14ac:dyDescent="0.2">
      <c r="C783" s="3046"/>
      <c r="D783" s="3046"/>
      <c r="E783" s="868"/>
      <c r="F783" s="868"/>
      <c r="G783" s="868"/>
      <c r="H783" s="3046"/>
      <c r="I783" s="3046"/>
      <c r="J783" s="868"/>
      <c r="K783" s="868"/>
      <c r="L783" s="868"/>
      <c r="M783" s="3046"/>
      <c r="N783" s="3046"/>
      <c r="O783" s="868"/>
      <c r="P783" s="868"/>
      <c r="Q783" s="868"/>
      <c r="BA783" s="236"/>
      <c r="BB783" s="426"/>
      <c r="BC783" s="236"/>
      <c r="BD783" s="236"/>
      <c r="BE783" s="236"/>
      <c r="BF783" s="236"/>
      <c r="BG783" s="236"/>
      <c r="BH783" s="236"/>
      <c r="BI783" s="236"/>
      <c r="BJ783" s="236"/>
      <c r="BK783" s="236"/>
      <c r="BL783" s="236"/>
      <c r="BM783" s="236"/>
      <c r="BN783" s="236"/>
      <c r="BO783" s="236"/>
      <c r="BP783" s="236"/>
      <c r="BQ783" s="236"/>
    </row>
    <row r="784" ht="25.15" customHeight="true" x14ac:dyDescent="0.2">
      <c r="C784" s="3046"/>
      <c r="D784" s="3046"/>
      <c r="E784" s="868"/>
      <c r="F784" s="868"/>
      <c r="G784" s="868"/>
      <c r="H784" s="3046"/>
      <c r="I784" s="3046"/>
      <c r="J784" s="868"/>
      <c r="K784" s="868"/>
      <c r="L784" s="868"/>
      <c r="M784" s="3046"/>
      <c r="N784" s="3046"/>
      <c r="O784" s="868"/>
      <c r="P784" s="868"/>
      <c r="Q784" s="868"/>
      <c r="BA784" s="236"/>
      <c r="BB784" s="426"/>
      <c r="BC784" s="236"/>
      <c r="BD784" s="236"/>
      <c r="BE784" s="236"/>
      <c r="BF784" s="236"/>
      <c r="BG784" s="236"/>
      <c r="BH784" s="236"/>
      <c r="BI784" s="236"/>
      <c r="BJ784" s="236"/>
      <c r="BK784" s="236"/>
      <c r="BL784" s="236"/>
      <c r="BM784" s="236"/>
      <c r="BN784" s="236"/>
      <c r="BO784" s="236"/>
      <c r="BP784" s="236"/>
      <c r="BQ784" s="236"/>
    </row>
    <row r="785" ht="25.15" customHeight="true" x14ac:dyDescent="0.2">
      <c r="C785" s="3046"/>
      <c r="D785" s="3046"/>
      <c r="E785" s="868"/>
      <c r="F785" s="868"/>
      <c r="G785" s="868"/>
      <c r="H785" s="3046"/>
      <c r="I785" s="3046"/>
      <c r="J785" s="868"/>
      <c r="K785" s="868"/>
      <c r="L785" s="868"/>
      <c r="M785" s="3046"/>
      <c r="N785" s="3046"/>
      <c r="O785" s="868"/>
      <c r="P785" s="868"/>
      <c r="Q785" s="868"/>
      <c r="BA785" s="236"/>
      <c r="BB785" s="426"/>
      <c r="BC785" s="236"/>
      <c r="BD785" s="236"/>
      <c r="BE785" s="236"/>
      <c r="BF785" s="236"/>
      <c r="BG785" s="236"/>
      <c r="BH785" s="236"/>
      <c r="BI785" s="236"/>
      <c r="BJ785" s="236"/>
      <c r="BK785" s="236"/>
      <c r="BL785" s="236"/>
      <c r="BM785" s="236"/>
      <c r="BN785" s="236"/>
      <c r="BO785" s="236"/>
      <c r="BP785" s="236"/>
      <c r="BQ785" s="236"/>
    </row>
    <row r="786" ht="25.15" customHeight="true" x14ac:dyDescent="0.2">
      <c r="C786" s="3046"/>
      <c r="D786" s="3046"/>
      <c r="E786" s="868"/>
      <c r="F786" s="868"/>
      <c r="G786" s="868"/>
      <c r="H786" s="3046"/>
      <c r="I786" s="3046"/>
      <c r="J786" s="868"/>
      <c r="K786" s="868"/>
      <c r="L786" s="868"/>
      <c r="M786" s="3046"/>
      <c r="N786" s="3046"/>
      <c r="O786" s="868"/>
      <c r="P786" s="868"/>
      <c r="Q786" s="868"/>
      <c r="BA786" s="236"/>
      <c r="BB786" s="426"/>
      <c r="BC786" s="236"/>
      <c r="BD786" s="236"/>
      <c r="BE786" s="236"/>
      <c r="BF786" s="236"/>
      <c r="BG786" s="236"/>
      <c r="BH786" s="236"/>
      <c r="BI786" s="236"/>
      <c r="BJ786" s="236"/>
      <c r="BK786" s="236"/>
      <c r="BL786" s="236"/>
      <c r="BM786" s="236"/>
      <c r="BN786" s="236"/>
      <c r="BO786" s="236"/>
      <c r="BP786" s="236"/>
      <c r="BQ786" s="236"/>
    </row>
    <row r="787" ht="25.15" customHeight="true" x14ac:dyDescent="0.2">
      <c r="C787" s="3046"/>
      <c r="D787" s="3046"/>
      <c r="E787" s="868"/>
      <c r="F787" s="868"/>
      <c r="G787" s="868"/>
      <c r="H787" s="3046"/>
      <c r="I787" s="3046"/>
      <c r="J787" s="868"/>
      <c r="K787" s="868"/>
      <c r="L787" s="868"/>
      <c r="M787" s="3046"/>
      <c r="N787" s="3046"/>
      <c r="O787" s="868"/>
      <c r="P787" s="868"/>
      <c r="Q787" s="868"/>
      <c r="BA787" s="236"/>
      <c r="BB787" s="426"/>
      <c r="BC787" s="236"/>
      <c r="BD787" s="236"/>
      <c r="BE787" s="236"/>
      <c r="BF787" s="236"/>
      <c r="BG787" s="236"/>
      <c r="BH787" s="236"/>
      <c r="BI787" s="236"/>
      <c r="BJ787" s="236"/>
      <c r="BK787" s="236"/>
      <c r="BL787" s="236"/>
      <c r="BM787" s="236"/>
      <c r="BN787" s="236"/>
      <c r="BO787" s="236"/>
      <c r="BP787" s="236"/>
      <c r="BQ787" s="236"/>
    </row>
    <row r="788" ht="25.15" customHeight="true" x14ac:dyDescent="0.2">
      <c r="C788" s="3046"/>
      <c r="D788" s="3046"/>
      <c r="E788" s="868"/>
      <c r="F788" s="868"/>
      <c r="G788" s="868"/>
      <c r="H788" s="3046"/>
      <c r="I788" s="3046"/>
      <c r="J788" s="868"/>
      <c r="K788" s="868"/>
      <c r="L788" s="868"/>
      <c r="M788" s="3046"/>
      <c r="N788" s="3046"/>
      <c r="O788" s="868"/>
      <c r="P788" s="868"/>
      <c r="Q788" s="868"/>
      <c r="BA788" s="236"/>
      <c r="BB788" s="426"/>
      <c r="BC788" s="236"/>
      <c r="BD788" s="236"/>
      <c r="BE788" s="236"/>
      <c r="BF788" s="236"/>
      <c r="BG788" s="236"/>
      <c r="BH788" s="236"/>
      <c r="BI788" s="236"/>
      <c r="BJ788" s="236"/>
      <c r="BK788" s="236"/>
      <c r="BL788" s="236"/>
      <c r="BM788" s="236"/>
      <c r="BN788" s="236"/>
      <c r="BO788" s="236"/>
      <c r="BP788" s="236"/>
      <c r="BQ788" s="236"/>
    </row>
    <row r="789" ht="25.15" customHeight="true" x14ac:dyDescent="0.2">
      <c r="C789" s="3046"/>
      <c r="D789" s="3046"/>
      <c r="E789" s="868"/>
      <c r="F789" s="868"/>
      <c r="G789" s="868"/>
      <c r="H789" s="3046"/>
      <c r="I789" s="3046"/>
      <c r="J789" s="868"/>
      <c r="K789" s="868"/>
      <c r="L789" s="868"/>
      <c r="M789" s="3046"/>
      <c r="N789" s="3046"/>
      <c r="O789" s="868"/>
      <c r="P789" s="868"/>
      <c r="Q789" s="868"/>
      <c r="BA789" s="236"/>
      <c r="BB789" s="426"/>
      <c r="BC789" s="236"/>
      <c r="BD789" s="236"/>
      <c r="BE789" s="236"/>
      <c r="BF789" s="236"/>
      <c r="BG789" s="236"/>
      <c r="BH789" s="236"/>
      <c r="BI789" s="236"/>
      <c r="BJ789" s="236"/>
      <c r="BK789" s="236"/>
      <c r="BL789" s="236"/>
      <c r="BM789" s="236"/>
      <c r="BN789" s="236"/>
      <c r="BO789" s="236"/>
      <c r="BP789" s="236"/>
      <c r="BQ789" s="236"/>
    </row>
    <row r="790" ht="25.15" customHeight="true" x14ac:dyDescent="0.2">
      <c r="C790" s="3046"/>
      <c r="D790" s="3046"/>
      <c r="E790" s="868"/>
      <c r="F790" s="868"/>
      <c r="G790" s="868"/>
      <c r="H790" s="3046"/>
      <c r="I790" s="3046"/>
      <c r="J790" s="868"/>
      <c r="K790" s="868"/>
      <c r="L790" s="868"/>
      <c r="M790" s="3046"/>
      <c r="N790" s="3046"/>
      <c r="O790" s="868"/>
      <c r="P790" s="868"/>
      <c r="Q790" s="868"/>
      <c r="BA790" s="236"/>
      <c r="BB790" s="426"/>
      <c r="BC790" s="236"/>
      <c r="BD790" s="236"/>
      <c r="BE790" s="236"/>
      <c r="BF790" s="236"/>
      <c r="BG790" s="236"/>
      <c r="BH790" s="236"/>
      <c r="BI790" s="236"/>
      <c r="BJ790" s="236"/>
      <c r="BK790" s="236"/>
      <c r="BL790" s="236"/>
      <c r="BM790" s="236"/>
      <c r="BN790" s="236"/>
      <c r="BO790" s="236"/>
      <c r="BP790" s="236"/>
      <c r="BQ790" s="236"/>
    </row>
    <row r="791" ht="25.15" customHeight="true" x14ac:dyDescent="0.2">
      <c r="C791" s="3046"/>
      <c r="D791" s="3046"/>
      <c r="E791" s="868"/>
      <c r="F791" s="868"/>
      <c r="G791" s="868"/>
      <c r="H791" s="3046"/>
      <c r="I791" s="3046"/>
      <c r="J791" s="868"/>
      <c r="K791" s="868"/>
      <c r="L791" s="868"/>
      <c r="M791" s="3046"/>
      <c r="N791" s="3046"/>
      <c r="O791" s="868"/>
      <c r="P791" s="868"/>
      <c r="Q791" s="868"/>
      <c r="BA791" s="236"/>
      <c r="BB791" s="426"/>
      <c r="BC791" s="236"/>
      <c r="BD791" s="236"/>
      <c r="BE791" s="236"/>
      <c r="BF791" s="236"/>
      <c r="BG791" s="236"/>
      <c r="BH791" s="236"/>
      <c r="BI791" s="236"/>
      <c r="BJ791" s="236"/>
      <c r="BK791" s="236"/>
      <c r="BL791" s="236"/>
      <c r="BM791" s="236"/>
      <c r="BN791" s="236"/>
      <c r="BO791" s="236"/>
      <c r="BP791" s="236"/>
      <c r="BQ791" s="236"/>
    </row>
    <row r="792" ht="25.15" customHeight="true" x14ac:dyDescent="0.2">
      <c r="C792" s="3046"/>
      <c r="D792" s="3046"/>
      <c r="E792" s="868"/>
      <c r="F792" s="868"/>
      <c r="G792" s="868"/>
      <c r="H792" s="3046"/>
      <c r="I792" s="3046"/>
      <c r="J792" s="868"/>
      <c r="K792" s="868"/>
      <c r="L792" s="868"/>
      <c r="M792" s="3046"/>
      <c r="N792" s="3046"/>
      <c r="O792" s="868"/>
      <c r="P792" s="868"/>
      <c r="Q792" s="868"/>
      <c r="BA792" s="236"/>
      <c r="BB792" s="426"/>
      <c r="BC792" s="236"/>
      <c r="BD792" s="236"/>
      <c r="BE792" s="236"/>
      <c r="BF792" s="236"/>
      <c r="BG792" s="236"/>
      <c r="BH792" s="236"/>
      <c r="BI792" s="236"/>
      <c r="BJ792" s="236"/>
      <c r="BK792" s="236"/>
      <c r="BL792" s="236"/>
      <c r="BM792" s="236"/>
      <c r="BN792" s="236"/>
      <c r="BO792" s="236"/>
      <c r="BP792" s="236"/>
      <c r="BQ792" s="236"/>
    </row>
    <row r="793" ht="25.15" customHeight="true" x14ac:dyDescent="0.2">
      <c r="C793" s="3046"/>
      <c r="D793" s="3046"/>
      <c r="E793" s="868"/>
      <c r="F793" s="868"/>
      <c r="G793" s="868"/>
      <c r="H793" s="3046"/>
      <c r="I793" s="3046"/>
      <c r="J793" s="868"/>
      <c r="K793" s="868"/>
      <c r="L793" s="868"/>
      <c r="M793" s="3046"/>
      <c r="N793" s="3046"/>
      <c r="O793" s="868"/>
      <c r="P793" s="868"/>
      <c r="Q793" s="868"/>
      <c r="BA793" s="236"/>
      <c r="BB793" s="426"/>
      <c r="BC793" s="236"/>
      <c r="BD793" s="236"/>
      <c r="BE793" s="236"/>
      <c r="BF793" s="236"/>
      <c r="BG793" s="236"/>
      <c r="BH793" s="236"/>
      <c r="BI793" s="236"/>
      <c r="BJ793" s="236"/>
      <c r="BK793" s="236"/>
      <c r="BL793" s="236"/>
      <c r="BM793" s="236"/>
      <c r="BN793" s="236"/>
      <c r="BO793" s="236"/>
      <c r="BP793" s="236"/>
      <c r="BQ793" s="236"/>
    </row>
    <row r="794" ht="25.15" customHeight="true" x14ac:dyDescent="0.2">
      <c r="C794" s="3046"/>
      <c r="D794" s="3046"/>
      <c r="E794" s="868"/>
      <c r="F794" s="868"/>
      <c r="G794" s="868"/>
      <c r="H794" s="3046"/>
      <c r="I794" s="3046"/>
      <c r="J794" s="868"/>
      <c r="K794" s="868"/>
      <c r="L794" s="868"/>
      <c r="M794" s="3046"/>
      <c r="N794" s="3046"/>
      <c r="O794" s="868"/>
      <c r="P794" s="868"/>
      <c r="Q794" s="868"/>
      <c r="BA794" s="236"/>
      <c r="BB794" s="426"/>
      <c r="BC794" s="236"/>
      <c r="BD794" s="236"/>
      <c r="BE794" s="236"/>
      <c r="BF794" s="236"/>
      <c r="BG794" s="236"/>
      <c r="BH794" s="236"/>
      <c r="BI794" s="236"/>
      <c r="BJ794" s="236"/>
      <c r="BK794" s="236"/>
      <c r="BL794" s="236"/>
      <c r="BM794" s="236"/>
      <c r="BN794" s="236"/>
      <c r="BO794" s="236"/>
      <c r="BP794" s="236"/>
      <c r="BQ794" s="236"/>
    </row>
    <row r="795" ht="25.15" customHeight="true" x14ac:dyDescent="0.2">
      <c r="C795" s="3046"/>
      <c r="D795" s="3046"/>
      <c r="E795" s="868"/>
      <c r="F795" s="868"/>
      <c r="G795" s="868"/>
      <c r="H795" s="3046"/>
      <c r="I795" s="3046"/>
      <c r="J795" s="868"/>
      <c r="K795" s="868"/>
      <c r="L795" s="868"/>
      <c r="M795" s="3046"/>
      <c r="N795" s="3046"/>
      <c r="O795" s="868"/>
      <c r="P795" s="868"/>
      <c r="Q795" s="868"/>
      <c r="BA795" s="236"/>
      <c r="BB795" s="426"/>
      <c r="BC795" s="236"/>
      <c r="BD795" s="236"/>
      <c r="BE795" s="236"/>
      <c r="BF795" s="236"/>
      <c r="BG795" s="236"/>
      <c r="BH795" s="236"/>
      <c r="BI795" s="236"/>
      <c r="BJ795" s="236"/>
      <c r="BK795" s="236"/>
      <c r="BL795" s="236"/>
      <c r="BM795" s="236"/>
      <c r="BN795" s="236"/>
      <c r="BO795" s="236"/>
      <c r="BP795" s="236"/>
      <c r="BQ795" s="236"/>
    </row>
    <row r="796" ht="25.15" customHeight="true" x14ac:dyDescent="0.2">
      <c r="C796" s="3046"/>
      <c r="D796" s="3046"/>
      <c r="E796" s="868"/>
      <c r="F796" s="868"/>
      <c r="G796" s="868"/>
      <c r="H796" s="3046"/>
      <c r="I796" s="3046"/>
      <c r="J796" s="868"/>
      <c r="K796" s="868"/>
      <c r="L796" s="868"/>
      <c r="M796" s="3046"/>
      <c r="N796" s="3046"/>
      <c r="O796" s="868"/>
      <c r="P796" s="868"/>
      <c r="Q796" s="868"/>
      <c r="BA796" s="236"/>
      <c r="BB796" s="426"/>
      <c r="BC796" s="236"/>
      <c r="BD796" s="236"/>
      <c r="BE796" s="236"/>
      <c r="BF796" s="236"/>
      <c r="BG796" s="236"/>
      <c r="BH796" s="236"/>
      <c r="BI796" s="236"/>
      <c r="BJ796" s="236"/>
      <c r="BK796" s="236"/>
      <c r="BL796" s="236"/>
      <c r="BM796" s="236"/>
      <c r="BN796" s="236"/>
      <c r="BO796" s="236"/>
      <c r="BP796" s="236"/>
      <c r="BQ796" s="236"/>
    </row>
    <row r="797" ht="25.15" customHeight="true" x14ac:dyDescent="0.2">
      <c r="C797" s="3046"/>
      <c r="D797" s="3046"/>
      <c r="E797" s="868"/>
      <c r="F797" s="868"/>
      <c r="G797" s="868"/>
      <c r="H797" s="3046"/>
      <c r="I797" s="3046"/>
      <c r="J797" s="868"/>
      <c r="K797" s="868"/>
      <c r="L797" s="868"/>
      <c r="M797" s="3046"/>
      <c r="N797" s="3046"/>
      <c r="O797" s="868"/>
      <c r="P797" s="868"/>
      <c r="Q797" s="868"/>
      <c r="BA797" s="236"/>
      <c r="BB797" s="426"/>
      <c r="BC797" s="236"/>
      <c r="BD797" s="236"/>
      <c r="BE797" s="236"/>
      <c r="BF797" s="236"/>
      <c r="BG797" s="236"/>
      <c r="BH797" s="236"/>
      <c r="BI797" s="236"/>
      <c r="BJ797" s="236"/>
      <c r="BK797" s="236"/>
      <c r="BL797" s="236"/>
      <c r="BM797" s="236"/>
      <c r="BN797" s="236"/>
      <c r="BO797" s="236"/>
      <c r="BP797" s="236"/>
      <c r="BQ797" s="236"/>
    </row>
    <row r="798" ht="25.15" customHeight="true" x14ac:dyDescent="0.2">
      <c r="C798" s="3046"/>
      <c r="D798" s="3046"/>
      <c r="E798" s="868"/>
      <c r="F798" s="868"/>
      <c r="G798" s="868"/>
      <c r="H798" s="3046"/>
      <c r="I798" s="3046"/>
      <c r="J798" s="868"/>
      <c r="K798" s="868"/>
      <c r="L798" s="868"/>
      <c r="M798" s="3046"/>
      <c r="N798" s="3046"/>
      <c r="O798" s="868"/>
      <c r="P798" s="868"/>
      <c r="Q798" s="868"/>
      <c r="BA798" s="236"/>
      <c r="BB798" s="426"/>
      <c r="BC798" s="236"/>
      <c r="BD798" s="236"/>
      <c r="BE798" s="236"/>
      <c r="BF798" s="236"/>
      <c r="BG798" s="236"/>
      <c r="BH798" s="236"/>
      <c r="BI798" s="236"/>
      <c r="BJ798" s="236"/>
      <c r="BK798" s="236"/>
      <c r="BL798" s="236"/>
      <c r="BM798" s="236"/>
      <c r="BN798" s="236"/>
      <c r="BO798" s="236"/>
      <c r="BP798" s="236"/>
      <c r="BQ798" s="236"/>
    </row>
    <row r="799" ht="25.15" customHeight="true" x14ac:dyDescent="0.2">
      <c r="C799" s="3046"/>
      <c r="D799" s="3046"/>
      <c r="E799" s="868"/>
      <c r="F799" s="868"/>
      <c r="G799" s="868"/>
      <c r="H799" s="3046"/>
      <c r="I799" s="3046"/>
      <c r="J799" s="868"/>
      <c r="K799" s="868"/>
      <c r="L799" s="868"/>
      <c r="M799" s="3046"/>
      <c r="N799" s="3046"/>
      <c r="O799" s="868"/>
      <c r="P799" s="868"/>
      <c r="Q799" s="868"/>
      <c r="BA799" s="236"/>
      <c r="BB799" s="426"/>
      <c r="BC799" s="236"/>
      <c r="BD799" s="236"/>
      <c r="BE799" s="236"/>
      <c r="BF799" s="236"/>
      <c r="BG799" s="236"/>
      <c r="BH799" s="236"/>
      <c r="BI799" s="236"/>
      <c r="BJ799" s="236"/>
      <c r="BK799" s="236"/>
      <c r="BL799" s="236"/>
      <c r="BM799" s="236"/>
      <c r="BN799" s="236"/>
      <c r="BO799" s="236"/>
      <c r="BP799" s="236"/>
      <c r="BQ799" s="236"/>
    </row>
    <row r="800" ht="25.15" customHeight="true" x14ac:dyDescent="0.2">
      <c r="C800" s="868"/>
      <c r="D800" s="868"/>
      <c r="E800" s="868"/>
      <c r="F800" s="868"/>
      <c r="G800" s="868"/>
      <c r="H800" s="868"/>
      <c r="I800" s="868"/>
      <c r="J800" s="868"/>
      <c r="K800" s="868"/>
      <c r="L800" s="868"/>
      <c r="M800" s="868"/>
      <c r="N800" s="868"/>
      <c r="O800" s="868"/>
      <c r="P800" s="868"/>
      <c r="Q800" s="868"/>
      <c r="BA800" s="236"/>
      <c r="BB800" s="426"/>
      <c r="BC800" s="236"/>
      <c r="BD800" s="236"/>
      <c r="BE800" s="236"/>
      <c r="BF800" s="236"/>
      <c r="BG800" s="236"/>
      <c r="BH800" s="236"/>
      <c r="BI800" s="236"/>
      <c r="BJ800" s="236"/>
      <c r="BK800" s="236"/>
      <c r="BL800" s="236"/>
      <c r="BM800" s="236"/>
      <c r="BN800" s="236"/>
      <c r="BO800" s="236"/>
      <c r="BP800" s="236"/>
      <c r="BQ800" s="236"/>
    </row>
    <row r="801" ht="25.15" customHeight="true" x14ac:dyDescent="0.2">
      <c r="C801" s="868"/>
      <c r="D801" s="868"/>
      <c r="E801" s="868"/>
      <c r="F801" s="868"/>
      <c r="G801" s="868"/>
      <c r="H801" s="868"/>
      <c r="I801" s="868"/>
      <c r="J801" s="868"/>
      <c r="K801" s="868"/>
      <c r="L801" s="868"/>
      <c r="M801" s="868"/>
      <c r="N801" s="868"/>
      <c r="O801" s="868"/>
      <c r="P801" s="868"/>
      <c r="Q801" s="868"/>
    </row>
    <row r="802" ht="25.15" customHeight="true" x14ac:dyDescent="0.2">
      <c r="C802" s="868"/>
      <c r="D802" s="868"/>
      <c r="E802" s="868"/>
      <c r="F802" s="868"/>
      <c r="G802" s="868"/>
      <c r="H802" s="868"/>
      <c r="I802" s="868"/>
      <c r="J802" s="868"/>
      <c r="K802" s="868"/>
      <c r="L802" s="868"/>
      <c r="M802" s="868"/>
      <c r="N802" s="868"/>
      <c r="O802" s="868"/>
      <c r="P802" s="868"/>
      <c r="Q802" s="868"/>
    </row>
    <row r="803" ht="25.15" customHeight="true" x14ac:dyDescent="0.2">
      <c r="C803" s="868"/>
      <c r="D803" s="868"/>
      <c r="E803" s="868"/>
      <c r="F803" s="868"/>
      <c r="G803" s="868"/>
      <c r="H803" s="868"/>
      <c r="I803" s="868"/>
      <c r="J803" s="868"/>
      <c r="K803" s="868"/>
      <c r="L803" s="868"/>
      <c r="M803" s="868"/>
      <c r="N803" s="868"/>
      <c r="O803" s="868"/>
      <c r="P803" s="868"/>
      <c r="Q803" s="868"/>
    </row>
    <row r="804" ht="25.15" customHeight="true" x14ac:dyDescent="0.2">
      <c r="C804" s="868"/>
      <c r="D804" s="868"/>
      <c r="E804" s="868"/>
      <c r="F804" s="868"/>
      <c r="G804" s="868"/>
      <c r="H804" s="868"/>
      <c r="I804" s="868"/>
      <c r="J804" s="868"/>
      <c r="K804" s="868"/>
      <c r="L804" s="868"/>
      <c r="M804" s="868"/>
      <c r="N804" s="868"/>
      <c r="O804" s="868"/>
      <c r="P804" s="868"/>
      <c r="Q804" s="868"/>
    </row>
    <row r="805" ht="25.15" customHeight="true" x14ac:dyDescent="0.2">
      <c r="C805" s="868"/>
      <c r="D805" s="868"/>
      <c r="E805" s="868"/>
      <c r="F805" s="868"/>
      <c r="G805" s="868"/>
      <c r="H805" s="868"/>
      <c r="I805" s="868"/>
      <c r="J805" s="868"/>
      <c r="K805" s="868"/>
      <c r="L805" s="868"/>
      <c r="M805" s="868"/>
      <c r="N805" s="868"/>
      <c r="O805" s="868"/>
      <c r="P805" s="868"/>
      <c r="Q805" s="868"/>
    </row>
    <row r="806" ht="25.15" customHeight="true" x14ac:dyDescent="0.2">
      <c r="C806" s="868"/>
      <c r="D806" s="868"/>
      <c r="E806" s="868"/>
      <c r="F806" s="868"/>
      <c r="G806" s="868"/>
      <c r="H806" s="868"/>
      <c r="I806" s="868"/>
      <c r="J806" s="868"/>
      <c r="K806" s="868"/>
      <c r="L806" s="868"/>
      <c r="M806" s="868"/>
      <c r="N806" s="868"/>
      <c r="O806" s="868"/>
      <c r="P806" s="868"/>
      <c r="Q806" s="868"/>
    </row>
    <row r="807" ht="25.15" customHeight="true" x14ac:dyDescent="0.2">
      <c r="C807" s="868"/>
      <c r="D807" s="868"/>
      <c r="E807" s="868"/>
      <c r="F807" s="868"/>
      <c r="G807" s="868"/>
      <c r="H807" s="868"/>
      <c r="I807" s="868"/>
      <c r="J807" s="868"/>
      <c r="K807" s="868"/>
      <c r="L807" s="868"/>
      <c r="M807" s="868"/>
      <c r="N807" s="868"/>
      <c r="O807" s="868"/>
      <c r="P807" s="868"/>
      <c r="Q807" s="868"/>
    </row>
    <row r="808" ht="25.15" customHeight="true" x14ac:dyDescent="0.2">
      <c r="C808" s="868"/>
      <c r="D808" s="868"/>
      <c r="E808" s="868"/>
      <c r="F808" s="868"/>
      <c r="G808" s="868"/>
      <c r="H808" s="868"/>
      <c r="I808" s="868"/>
      <c r="J808" s="868"/>
      <c r="K808" s="868"/>
      <c r="L808" s="868"/>
      <c r="M808" s="868"/>
      <c r="N808" s="868"/>
      <c r="O808" s="868"/>
      <c r="P808" s="868"/>
      <c r="Q808" s="868"/>
    </row>
    <row r="809" ht="25.15" customHeight="true" x14ac:dyDescent="0.2">
      <c r="C809" s="868"/>
      <c r="D809" s="868"/>
      <c r="E809" s="868"/>
      <c r="F809" s="868"/>
      <c r="G809" s="868"/>
      <c r="H809" s="868"/>
      <c r="I809" s="868"/>
      <c r="J809" s="868"/>
      <c r="K809" s="868"/>
      <c r="L809" s="868"/>
      <c r="M809" s="868"/>
      <c r="N809" s="868"/>
      <c r="O809" s="868"/>
      <c r="P809" s="868"/>
      <c r="Q809" s="868"/>
    </row>
    <row r="810" ht="25.15" customHeight="true" x14ac:dyDescent="0.2">
      <c r="C810" s="868"/>
      <c r="D810" s="868"/>
      <c r="E810" s="868"/>
      <c r="F810" s="868"/>
      <c r="G810" s="868"/>
      <c r="H810" s="868"/>
      <c r="I810" s="868"/>
      <c r="J810" s="868"/>
      <c r="K810" s="868"/>
      <c r="L810" s="868"/>
      <c r="M810" s="868"/>
      <c r="N810" s="868"/>
      <c r="O810" s="868"/>
      <c r="P810" s="868"/>
      <c r="Q810" s="868"/>
    </row>
    <row r="811" ht="25.15" customHeight="true" x14ac:dyDescent="0.2">
      <c r="C811" s="868"/>
      <c r="D811" s="868"/>
      <c r="E811" s="868"/>
      <c r="F811" s="868"/>
      <c r="G811" s="868"/>
      <c r="H811" s="868"/>
      <c r="I811" s="868"/>
      <c r="J811" s="868"/>
      <c r="K811" s="868"/>
      <c r="L811" s="868"/>
      <c r="M811" s="868"/>
      <c r="N811" s="868"/>
      <c r="O811" s="868"/>
      <c r="P811" s="868"/>
      <c r="Q811" s="868"/>
    </row>
    <row r="812" ht="25.15" customHeight="true" x14ac:dyDescent="0.2">
      <c r="C812" s="868"/>
      <c r="D812" s="868"/>
      <c r="E812" s="868"/>
      <c r="F812" s="868"/>
      <c r="G812" s="868"/>
      <c r="H812" s="868"/>
      <c r="I812" s="868"/>
      <c r="J812" s="868"/>
      <c r="K812" s="868"/>
      <c r="L812" s="868"/>
      <c r="M812" s="868"/>
      <c r="N812" s="868"/>
      <c r="O812" s="868"/>
      <c r="P812" s="868"/>
      <c r="Q812" s="868"/>
    </row>
    <row r="813" ht="25.15" customHeight="true" x14ac:dyDescent="0.2">
      <c r="C813" s="868"/>
      <c r="D813" s="868"/>
      <c r="E813" s="868"/>
      <c r="F813" s="868"/>
      <c r="G813" s="868"/>
      <c r="H813" s="868"/>
      <c r="I813" s="868"/>
      <c r="J813" s="868"/>
      <c r="K813" s="868"/>
      <c r="L813" s="868"/>
      <c r="M813" s="868"/>
      <c r="N813" s="868"/>
      <c r="O813" s="868"/>
      <c r="P813" s="868"/>
      <c r="Q813" s="868"/>
    </row>
    <row r="814" ht="25.15" customHeight="true" x14ac:dyDescent="0.2">
      <c r="C814" s="868"/>
      <c r="D814" s="868"/>
      <c r="E814" s="868"/>
      <c r="F814" s="868"/>
      <c r="G814" s="868"/>
      <c r="H814" s="868"/>
      <c r="I814" s="868"/>
      <c r="J814" s="868"/>
      <c r="K814" s="868"/>
      <c r="L814" s="868"/>
      <c r="M814" s="868"/>
      <c r="N814" s="868"/>
      <c r="O814" s="868"/>
      <c r="P814" s="868"/>
      <c r="Q814" s="868"/>
    </row>
    <row r="815" ht="25.15" customHeight="true" x14ac:dyDescent="0.2">
      <c r="C815" s="868"/>
      <c r="D815" s="868"/>
      <c r="E815" s="868"/>
      <c r="F815" s="868"/>
      <c r="G815" s="868"/>
      <c r="H815" s="868"/>
      <c r="I815" s="868"/>
      <c r="J815" s="868"/>
      <c r="K815" s="868"/>
      <c r="L815" s="868"/>
      <c r="M815" s="868"/>
      <c r="N815" s="868"/>
      <c r="O815" s="868"/>
      <c r="P815" s="868"/>
      <c r="Q815" s="868"/>
    </row>
    <row r="816" ht="25.15" customHeight="true" x14ac:dyDescent="0.2">
      <c r="C816" s="868"/>
      <c r="D816" s="868"/>
      <c r="E816" s="868"/>
      <c r="F816" s="868"/>
      <c r="G816" s="868"/>
      <c r="H816" s="868"/>
      <c r="I816" s="868"/>
      <c r="J816" s="868"/>
      <c r="K816" s="868"/>
      <c r="L816" s="868"/>
      <c r="M816" s="868"/>
      <c r="N816" s="868"/>
      <c r="O816" s="868"/>
      <c r="P816" s="868"/>
      <c r="Q816" s="868"/>
    </row>
    <row r="817" ht="25.15" customHeight="true" x14ac:dyDescent="0.2">
      <c r="C817" s="868"/>
      <c r="D817" s="868"/>
      <c r="E817" s="868"/>
      <c r="F817" s="868"/>
      <c r="G817" s="868"/>
      <c r="H817" s="868"/>
      <c r="I817" s="868"/>
      <c r="J817" s="868"/>
      <c r="K817" s="868"/>
      <c r="L817" s="868"/>
      <c r="M817" s="868"/>
      <c r="N817" s="868"/>
      <c r="O817" s="868"/>
      <c r="P817" s="868"/>
      <c r="Q817" s="868"/>
    </row>
    <row r="818" ht="25.15" customHeight="true" x14ac:dyDescent="0.2">
      <c r="C818" s="868"/>
      <c r="D818" s="868"/>
      <c r="E818" s="868"/>
      <c r="F818" s="868"/>
      <c r="G818" s="868"/>
      <c r="H818" s="868"/>
      <c r="I818" s="868"/>
      <c r="J818" s="868"/>
      <c r="K818" s="868"/>
      <c r="L818" s="868"/>
      <c r="M818" s="868"/>
      <c r="N818" s="868"/>
      <c r="O818" s="868"/>
      <c r="P818" s="868"/>
      <c r="Q818" s="868"/>
    </row>
    <row r="819" ht="25.15" customHeight="true" x14ac:dyDescent="0.2">
      <c r="C819" s="868"/>
      <c r="D819" s="868"/>
      <c r="E819" s="868"/>
      <c r="F819" s="868"/>
      <c r="G819" s="868"/>
      <c r="H819" s="868"/>
      <c r="I819" s="868"/>
      <c r="J819" s="868"/>
      <c r="K819" s="868"/>
      <c r="L819" s="868"/>
      <c r="M819" s="868"/>
      <c r="N819" s="868"/>
      <c r="O819" s="868"/>
      <c r="P819" s="868"/>
      <c r="Q819" s="868"/>
    </row>
    <row r="820" ht="25.15" customHeight="true" x14ac:dyDescent="0.2">
      <c r="C820" s="868"/>
      <c r="D820" s="868"/>
      <c r="E820" s="868"/>
      <c r="F820" s="868"/>
      <c r="G820" s="868"/>
      <c r="H820" s="868"/>
      <c r="I820" s="868"/>
      <c r="J820" s="868"/>
      <c r="K820" s="868"/>
      <c r="L820" s="868"/>
      <c r="M820" s="868"/>
      <c r="N820" s="868"/>
      <c r="O820" s="868"/>
      <c r="P820" s="868"/>
      <c r="Q820" s="868"/>
    </row>
    <row r="821" ht="25.15" customHeight="true" x14ac:dyDescent="0.2">
      <c r="C821" s="868"/>
      <c r="D821" s="868"/>
      <c r="E821" s="868"/>
      <c r="F821" s="868"/>
      <c r="G821" s="868"/>
      <c r="H821" s="868"/>
      <c r="I821" s="868"/>
      <c r="J821" s="868"/>
      <c r="K821" s="868"/>
      <c r="L821" s="868"/>
      <c r="M821" s="868"/>
      <c r="N821" s="868"/>
      <c r="O821" s="868"/>
      <c r="P821" s="868"/>
      <c r="Q821" s="868"/>
    </row>
    <row r="822" ht="25.15" customHeight="true" x14ac:dyDescent="0.2">
      <c r="C822" s="868"/>
      <c r="D822" s="868"/>
      <c r="E822" s="868"/>
      <c r="F822" s="868"/>
      <c r="G822" s="868"/>
      <c r="H822" s="868"/>
      <c r="I822" s="868"/>
      <c r="J822" s="868"/>
      <c r="K822" s="868"/>
      <c r="L822" s="868"/>
      <c r="M822" s="868"/>
      <c r="N822" s="868"/>
      <c r="O822" s="868"/>
      <c r="P822" s="868"/>
      <c r="Q822" s="868"/>
    </row>
    <row r="823" ht="25.15" customHeight="true" x14ac:dyDescent="0.2">
      <c r="C823" s="868"/>
      <c r="D823" s="868"/>
      <c r="E823" s="868"/>
      <c r="F823" s="868"/>
      <c r="G823" s="868"/>
      <c r="H823" s="868"/>
      <c r="I823" s="868"/>
      <c r="J823" s="868"/>
      <c r="K823" s="868"/>
      <c r="L823" s="868"/>
      <c r="M823" s="868"/>
      <c r="N823" s="868"/>
      <c r="O823" s="868"/>
      <c r="P823" s="868"/>
      <c r="Q823" s="868"/>
    </row>
    <row r="824" ht="25.15" customHeight="true" x14ac:dyDescent="0.2">
      <c r="C824" s="868"/>
      <c r="D824" s="868"/>
      <c r="E824" s="868"/>
      <c r="F824" s="868"/>
      <c r="G824" s="868"/>
      <c r="H824" s="868"/>
      <c r="I824" s="868"/>
      <c r="J824" s="868"/>
      <c r="K824" s="868"/>
      <c r="L824" s="868"/>
      <c r="M824" s="868"/>
      <c r="N824" s="868"/>
      <c r="O824" s="868"/>
      <c r="P824" s="868"/>
      <c r="Q824" s="868"/>
    </row>
    <row r="825" ht="25.15" customHeight="true" x14ac:dyDescent="0.2">
      <c r="C825" s="868"/>
      <c r="D825" s="868"/>
      <c r="E825" s="868"/>
      <c r="F825" s="868"/>
      <c r="G825" s="868"/>
      <c r="H825" s="868"/>
      <c r="I825" s="868"/>
      <c r="J825" s="868"/>
      <c r="K825" s="868"/>
      <c r="L825" s="868"/>
      <c r="M825" s="868"/>
      <c r="N825" s="868"/>
      <c r="O825" s="868"/>
      <c r="P825" s="868"/>
      <c r="Q825" s="868"/>
    </row>
    <row r="826" ht="25.15" customHeight="true" x14ac:dyDescent="0.2">
      <c r="C826" s="868"/>
      <c r="D826" s="868"/>
      <c r="E826" s="868"/>
      <c r="F826" s="868"/>
      <c r="G826" s="868"/>
      <c r="H826" s="868"/>
      <c r="I826" s="868"/>
      <c r="J826" s="868"/>
      <c r="K826" s="868"/>
      <c r="L826" s="868"/>
      <c r="M826" s="868"/>
      <c r="N826" s="868"/>
      <c r="O826" s="868"/>
      <c r="P826" s="868"/>
      <c r="Q826" s="868"/>
    </row>
    <row r="827" ht="25.15" customHeight="true" x14ac:dyDescent="0.2">
      <c r="C827" s="868"/>
      <c r="D827" s="868"/>
      <c r="E827" s="868"/>
      <c r="F827" s="868"/>
      <c r="G827" s="868"/>
      <c r="H827" s="868"/>
      <c r="I827" s="868"/>
      <c r="J827" s="868"/>
      <c r="K827" s="868"/>
      <c r="L827" s="868"/>
      <c r="M827" s="868"/>
      <c r="N827" s="868"/>
      <c r="O827" s="868"/>
      <c r="P827" s="868"/>
      <c r="Q827" s="868"/>
    </row>
    <row r="828" ht="25.15" customHeight="true" x14ac:dyDescent="0.2">
      <c r="C828" s="868"/>
      <c r="D828" s="868"/>
      <c r="E828" s="868"/>
      <c r="F828" s="868"/>
      <c r="G828" s="868"/>
      <c r="H828" s="868"/>
      <c r="I828" s="868"/>
      <c r="J828" s="868"/>
      <c r="K828" s="868"/>
      <c r="L828" s="868"/>
      <c r="M828" s="868"/>
      <c r="N828" s="868"/>
      <c r="O828" s="868"/>
      <c r="P828" s="868"/>
      <c r="Q828" s="868"/>
    </row>
    <row r="829" ht="25.15" customHeight="true" x14ac:dyDescent="0.2">
      <c r="C829" s="868"/>
      <c r="D829" s="868"/>
      <c r="E829" s="868"/>
      <c r="F829" s="868"/>
      <c r="G829" s="868"/>
      <c r="H829" s="868"/>
      <c r="I829" s="868"/>
      <c r="J829" s="868"/>
      <c r="K829" s="868"/>
      <c r="L829" s="868"/>
      <c r="M829" s="868"/>
      <c r="N829" s="868"/>
      <c r="O829" s="868"/>
      <c r="P829" s="868"/>
      <c r="Q829" s="868"/>
    </row>
    <row r="830" ht="25.15" customHeight="true" x14ac:dyDescent="0.2">
      <c r="C830" s="868"/>
      <c r="D830" s="868"/>
      <c r="E830" s="868"/>
      <c r="F830" s="868"/>
      <c r="G830" s="868"/>
      <c r="H830" s="868"/>
      <c r="I830" s="868"/>
      <c r="J830" s="868"/>
      <c r="K830" s="868"/>
      <c r="L830" s="868"/>
      <c r="M830" s="868"/>
      <c r="N830" s="868"/>
      <c r="O830" s="868"/>
      <c r="P830" s="868"/>
      <c r="Q830" s="868"/>
    </row>
    <row r="831" ht="25.15" customHeight="true" x14ac:dyDescent="0.2">
      <c r="C831" s="868"/>
      <c r="D831" s="868"/>
      <c r="E831" s="868"/>
      <c r="F831" s="868"/>
      <c r="G831" s="868"/>
      <c r="H831" s="868"/>
      <c r="I831" s="868"/>
      <c r="J831" s="868"/>
      <c r="K831" s="868"/>
      <c r="L831" s="868"/>
      <c r="M831" s="868"/>
      <c r="N831" s="868"/>
      <c r="O831" s="868"/>
      <c r="P831" s="868"/>
      <c r="Q831" s="868"/>
    </row>
    <row r="832" ht="25.15" customHeight="true" x14ac:dyDescent="0.2">
      <c r="C832" s="868"/>
      <c r="D832" s="868"/>
      <c r="E832" s="868"/>
      <c r="F832" s="868"/>
      <c r="G832" s="868"/>
      <c r="H832" s="868"/>
      <c r="I832" s="868"/>
      <c r="J832" s="868"/>
      <c r="K832" s="868"/>
      <c r="L832" s="868"/>
      <c r="M832" s="868"/>
      <c r="N832" s="868"/>
      <c r="O832" s="868"/>
      <c r="P832" s="868"/>
      <c r="Q832" s="868"/>
    </row>
    <row r="833" ht="25.15" customHeight="true" x14ac:dyDescent="0.2">
      <c r="C833" s="868"/>
      <c r="D833" s="868"/>
      <c r="E833" s="868"/>
      <c r="F833" s="868"/>
      <c r="G833" s="868"/>
      <c r="H833" s="868"/>
      <c r="I833" s="868"/>
      <c r="J833" s="868"/>
      <c r="K833" s="868"/>
      <c r="L833" s="868"/>
      <c r="M833" s="868"/>
      <c r="N833" s="868"/>
      <c r="O833" s="868"/>
      <c r="P833" s="868"/>
      <c r="Q833" s="868"/>
    </row>
    <row r="834" ht="25.15" customHeight="true" x14ac:dyDescent="0.2">
      <c r="C834" s="868"/>
      <c r="D834" s="868"/>
      <c r="E834" s="868"/>
      <c r="F834" s="868"/>
      <c r="G834" s="868"/>
      <c r="H834" s="868"/>
      <c r="I834" s="868"/>
      <c r="J834" s="868"/>
      <c r="K834" s="868"/>
      <c r="L834" s="868"/>
      <c r="M834" s="868"/>
      <c r="N834" s="868"/>
      <c r="O834" s="868"/>
      <c r="P834" s="868"/>
      <c r="Q834" s="868"/>
    </row>
    <row r="835" ht="25.15" customHeight="true" x14ac:dyDescent="0.2">
      <c r="C835" s="868"/>
      <c r="D835" s="868"/>
      <c r="E835" s="868"/>
      <c r="F835" s="868"/>
      <c r="G835" s="868"/>
      <c r="H835" s="868"/>
      <c r="I835" s="868"/>
      <c r="J835" s="868"/>
      <c r="K835" s="868"/>
      <c r="L835" s="868"/>
      <c r="M835" s="868"/>
      <c r="N835" s="868"/>
      <c r="O835" s="868"/>
      <c r="P835" s="868"/>
      <c r="Q835" s="868"/>
    </row>
    <row r="836" ht="25.15" customHeight="true" x14ac:dyDescent="0.2">
      <c r="C836" s="868"/>
      <c r="D836" s="868"/>
      <c r="E836" s="868"/>
      <c r="F836" s="868"/>
      <c r="G836" s="868"/>
      <c r="H836" s="868"/>
      <c r="I836" s="868"/>
      <c r="J836" s="868"/>
      <c r="K836" s="868"/>
      <c r="L836" s="868"/>
      <c r="M836" s="868"/>
      <c r="N836" s="868"/>
      <c r="O836" s="868"/>
      <c r="P836" s="868"/>
      <c r="Q836" s="868"/>
    </row>
    <row r="837" ht="25.15" customHeight="true" x14ac:dyDescent="0.2">
      <c r="C837" s="868"/>
      <c r="D837" s="868"/>
      <c r="E837" s="868"/>
      <c r="F837" s="868"/>
      <c r="G837" s="868"/>
      <c r="H837" s="868"/>
      <c r="I837" s="868"/>
      <c r="J837" s="868"/>
      <c r="K837" s="868"/>
      <c r="L837" s="868"/>
      <c r="M837" s="868"/>
      <c r="N837" s="868"/>
      <c r="O837" s="868"/>
      <c r="P837" s="868"/>
      <c r="Q837" s="868"/>
    </row>
    <row r="838" ht="25.15" customHeight="true" x14ac:dyDescent="0.2">
      <c r="C838" s="868"/>
      <c r="D838" s="868"/>
      <c r="E838" s="868"/>
      <c r="F838" s="868"/>
      <c r="G838" s="868"/>
      <c r="H838" s="868"/>
      <c r="I838" s="868"/>
      <c r="J838" s="868"/>
      <c r="K838" s="868"/>
      <c r="L838" s="868"/>
      <c r="M838" s="868"/>
      <c r="N838" s="868"/>
      <c r="O838" s="868"/>
      <c r="P838" s="868"/>
      <c r="Q838" s="868"/>
    </row>
    <row r="839" ht="25.15" customHeight="true" x14ac:dyDescent="0.2">
      <c r="C839" s="868"/>
      <c r="D839" s="868"/>
      <c r="E839" s="868"/>
      <c r="F839" s="868"/>
      <c r="G839" s="868"/>
      <c r="H839" s="868"/>
      <c r="I839" s="868"/>
      <c r="J839" s="868"/>
      <c r="K839" s="868"/>
      <c r="L839" s="868"/>
      <c r="M839" s="868"/>
      <c r="N839" s="868"/>
      <c r="O839" s="868"/>
      <c r="P839" s="868"/>
      <c r="Q839" s="868"/>
    </row>
    <row r="840" ht="25.15" customHeight="true" x14ac:dyDescent="0.2">
      <c r="C840" s="868"/>
      <c r="D840" s="868"/>
      <c r="E840" s="868"/>
      <c r="F840" s="868"/>
      <c r="G840" s="868"/>
      <c r="H840" s="868"/>
      <c r="I840" s="868"/>
      <c r="J840" s="868"/>
      <c r="K840" s="868"/>
      <c r="L840" s="868"/>
      <c r="M840" s="868"/>
      <c r="N840" s="868"/>
      <c r="O840" s="868"/>
      <c r="P840" s="868"/>
      <c r="Q840" s="868"/>
    </row>
    <row r="841" ht="25.15" customHeight="true" x14ac:dyDescent="0.2">
      <c r="C841" s="868"/>
      <c r="D841" s="868"/>
      <c r="E841" s="868"/>
      <c r="F841" s="868"/>
      <c r="G841" s="868"/>
      <c r="H841" s="868"/>
      <c r="I841" s="868"/>
      <c r="J841" s="868"/>
      <c r="K841" s="868"/>
      <c r="L841" s="868"/>
      <c r="M841" s="868"/>
      <c r="N841" s="868"/>
      <c r="O841" s="868"/>
      <c r="P841" s="868"/>
      <c r="Q841" s="868"/>
    </row>
    <row r="842" ht="25.15" customHeight="true" x14ac:dyDescent="0.2">
      <c r="C842" s="868"/>
      <c r="D842" s="868"/>
      <c r="E842" s="868"/>
      <c r="F842" s="868"/>
      <c r="G842" s="868"/>
      <c r="H842" s="868"/>
      <c r="I842" s="868"/>
      <c r="J842" s="868"/>
      <c r="K842" s="868"/>
      <c r="L842" s="868"/>
      <c r="M842" s="868"/>
      <c r="N842" s="868"/>
      <c r="O842" s="868"/>
      <c r="P842" s="868"/>
      <c r="Q842" s="868"/>
    </row>
    <row r="843" ht="25.15" customHeight="true" x14ac:dyDescent="0.2">
      <c r="C843" s="868"/>
      <c r="D843" s="868"/>
      <c r="E843" s="868"/>
      <c r="F843" s="868"/>
      <c r="G843" s="868"/>
      <c r="H843" s="868"/>
      <c r="I843" s="868"/>
      <c r="J843" s="868"/>
      <c r="K843" s="868"/>
      <c r="L843" s="868"/>
      <c r="M843" s="868"/>
      <c r="N843" s="868"/>
      <c r="O843" s="868"/>
      <c r="P843" s="868"/>
      <c r="Q843" s="868"/>
    </row>
    <row r="844" ht="25.15" customHeight="true" x14ac:dyDescent="0.2">
      <c r="C844" s="868"/>
      <c r="D844" s="868"/>
      <c r="E844" s="868"/>
      <c r="F844" s="868"/>
      <c r="G844" s="868"/>
      <c r="H844" s="868"/>
      <c r="I844" s="868"/>
      <c r="J844" s="868"/>
      <c r="K844" s="868"/>
      <c r="L844" s="868"/>
      <c r="M844" s="868"/>
      <c r="N844" s="868"/>
      <c r="O844" s="868"/>
      <c r="P844" s="868"/>
      <c r="Q844" s="868"/>
    </row>
    <row r="845" ht="25.15" customHeight="true" x14ac:dyDescent="0.2">
      <c r="C845" s="868"/>
      <c r="D845" s="868"/>
      <c r="E845" s="868"/>
      <c r="F845" s="868"/>
      <c r="G845" s="868"/>
      <c r="H845" s="868"/>
      <c r="I845" s="868"/>
      <c r="J845" s="868"/>
      <c r="K845" s="868"/>
      <c r="L845" s="868"/>
      <c r="M845" s="868"/>
      <c r="N845" s="868"/>
      <c r="O845" s="868"/>
      <c r="P845" s="868"/>
      <c r="Q845" s="868"/>
    </row>
    <row r="846" ht="25.15" customHeight="true" x14ac:dyDescent="0.2">
      <c r="C846" s="868"/>
      <c r="D846" s="868"/>
      <c r="E846" s="868"/>
      <c r="F846" s="868"/>
      <c r="G846" s="868"/>
      <c r="H846" s="868"/>
      <c r="I846" s="868"/>
      <c r="J846" s="868"/>
      <c r="K846" s="868"/>
      <c r="L846" s="868"/>
      <c r="M846" s="868"/>
      <c r="N846" s="868"/>
      <c r="O846" s="868"/>
      <c r="P846" s="868"/>
      <c r="Q846" s="868"/>
    </row>
    <row r="847" ht="25.15" customHeight="true" x14ac:dyDescent="0.2">
      <c r="C847" s="868"/>
      <c r="D847" s="868"/>
      <c r="E847" s="868"/>
      <c r="F847" s="868"/>
      <c r="G847" s="868"/>
      <c r="H847" s="868"/>
      <c r="I847" s="868"/>
      <c r="J847" s="868"/>
      <c r="K847" s="868"/>
      <c r="L847" s="868"/>
      <c r="M847" s="868"/>
      <c r="N847" s="868"/>
      <c r="O847" s="868"/>
      <c r="P847" s="868"/>
      <c r="Q847" s="868"/>
    </row>
    <row r="848" ht="25.15" customHeight="true" x14ac:dyDescent="0.2">
      <c r="C848" s="868"/>
      <c r="D848" s="868"/>
      <c r="E848" s="868"/>
      <c r="F848" s="868"/>
      <c r="G848" s="868"/>
      <c r="H848" s="868"/>
      <c r="I848" s="868"/>
      <c r="J848" s="868"/>
      <c r="K848" s="868"/>
      <c r="L848" s="868"/>
      <c r="M848" s="868"/>
      <c r="N848" s="868"/>
      <c r="O848" s="868"/>
      <c r="P848" s="868"/>
      <c r="Q848" s="868"/>
    </row>
    <row r="849" ht="25.15" customHeight="true" x14ac:dyDescent="0.2">
      <c r="C849" s="868"/>
      <c r="D849" s="868"/>
      <c r="E849" s="868"/>
      <c r="F849" s="868"/>
      <c r="G849" s="868"/>
      <c r="H849" s="868"/>
      <c r="I849" s="868"/>
      <c r="J849" s="868"/>
      <c r="K849" s="868"/>
      <c r="L849" s="868"/>
      <c r="M849" s="868"/>
      <c r="N849" s="868"/>
      <c r="O849" s="868"/>
      <c r="P849" s="868"/>
      <c r="Q849" s="868"/>
    </row>
    <row r="850" ht="25.15" customHeight="true" x14ac:dyDescent="0.2">
      <c r="C850" s="868"/>
      <c r="D850" s="868"/>
      <c r="E850" s="868"/>
      <c r="F850" s="868"/>
      <c r="G850" s="868"/>
      <c r="H850" s="868"/>
      <c r="I850" s="868"/>
      <c r="J850" s="868"/>
      <c r="K850" s="868"/>
      <c r="L850" s="868"/>
      <c r="M850" s="868"/>
      <c r="N850" s="868"/>
      <c r="O850" s="868"/>
      <c r="P850" s="868"/>
      <c r="Q850" s="868"/>
    </row>
    <row r="851" ht="25.15" customHeight="true" x14ac:dyDescent="0.2">
      <c r="C851" s="868"/>
      <c r="D851" s="868"/>
      <c r="E851" s="868"/>
      <c r="F851" s="868"/>
      <c r="G851" s="868"/>
      <c r="H851" s="868"/>
      <c r="I851" s="868"/>
      <c r="J851" s="868"/>
      <c r="K851" s="868"/>
      <c r="L851" s="868"/>
      <c r="M851" s="868"/>
      <c r="N851" s="868"/>
      <c r="O851" s="868"/>
      <c r="P851" s="868"/>
      <c r="Q851" s="868"/>
    </row>
    <row r="852" ht="25.15" customHeight="true" x14ac:dyDescent="0.2">
      <c r="C852" s="868"/>
      <c r="D852" s="868"/>
      <c r="E852" s="868"/>
      <c r="F852" s="868"/>
      <c r="G852" s="868"/>
      <c r="H852" s="868"/>
      <c r="I852" s="868"/>
      <c r="J852" s="868"/>
      <c r="K852" s="868"/>
      <c r="L852" s="868"/>
      <c r="M852" s="868"/>
      <c r="N852" s="868"/>
      <c r="O852" s="868"/>
      <c r="P852" s="868"/>
      <c r="Q852" s="868"/>
    </row>
    <row r="853" ht="25.15" customHeight="true" x14ac:dyDescent="0.2">
      <c r="C853" s="868"/>
      <c r="D853" s="868"/>
      <c r="E853" s="868"/>
      <c r="F853" s="868"/>
      <c r="G853" s="868"/>
      <c r="H853" s="868"/>
      <c r="I853" s="868"/>
      <c r="J853" s="868"/>
      <c r="K853" s="868"/>
      <c r="L853" s="868"/>
      <c r="M853" s="868"/>
      <c r="N853" s="868"/>
      <c r="O853" s="868"/>
      <c r="P853" s="868"/>
      <c r="Q853" s="868"/>
    </row>
    <row r="854" ht="25.15" customHeight="true" x14ac:dyDescent="0.2">
      <c r="C854" s="868"/>
      <c r="D854" s="868"/>
      <c r="E854" s="868"/>
      <c r="F854" s="868"/>
      <c r="G854" s="868"/>
      <c r="H854" s="868"/>
      <c r="I854" s="868"/>
      <c r="J854" s="868"/>
      <c r="K854" s="868"/>
      <c r="L854" s="868"/>
      <c r="M854" s="868"/>
      <c r="N854" s="868"/>
      <c r="O854" s="868"/>
      <c r="P854" s="868"/>
      <c r="Q854" s="868"/>
    </row>
    <row r="855" ht="25.15" customHeight="true" x14ac:dyDescent="0.2">
      <c r="C855" s="868"/>
      <c r="D855" s="868"/>
      <c r="E855" s="868"/>
      <c r="F855" s="868"/>
      <c r="G855" s="868"/>
      <c r="H855" s="868"/>
      <c r="I855" s="868"/>
      <c r="J855" s="868"/>
      <c r="K855" s="868"/>
      <c r="L855" s="868"/>
      <c r="M855" s="868"/>
      <c r="N855" s="868"/>
      <c r="O855" s="868"/>
      <c r="P855" s="868"/>
      <c r="Q855" s="868"/>
    </row>
    <row r="856" ht="25.15" customHeight="true" x14ac:dyDescent="0.2">
      <c r="C856" s="868"/>
      <c r="D856" s="868"/>
      <c r="E856" s="868"/>
      <c r="F856" s="868"/>
      <c r="G856" s="868"/>
      <c r="H856" s="868"/>
      <c r="I856" s="868"/>
      <c r="J856" s="868"/>
      <c r="K856" s="868"/>
      <c r="L856" s="868"/>
      <c r="M856" s="868"/>
      <c r="N856" s="868"/>
      <c r="O856" s="868"/>
      <c r="P856" s="868"/>
      <c r="Q856" s="868"/>
    </row>
    <row r="857" ht="25.15" customHeight="true" x14ac:dyDescent="0.2">
      <c r="C857" s="868"/>
      <c r="D857" s="868"/>
      <c r="E857" s="868"/>
      <c r="F857" s="868"/>
      <c r="G857" s="868"/>
      <c r="H857" s="868"/>
      <c r="I857" s="868"/>
      <c r="J857" s="868"/>
      <c r="K857" s="868"/>
      <c r="L857" s="868"/>
      <c r="M857" s="868"/>
      <c r="N857" s="868"/>
      <c r="O857" s="868"/>
      <c r="P857" s="868"/>
      <c r="Q857" s="868"/>
    </row>
    <row r="858" ht="25.15" customHeight="true" x14ac:dyDescent="0.2">
      <c r="C858" s="868"/>
      <c r="D858" s="868"/>
      <c r="E858" s="868"/>
      <c r="F858" s="868"/>
      <c r="G858" s="868"/>
      <c r="H858" s="868"/>
      <c r="I858" s="868"/>
      <c r="J858" s="868"/>
      <c r="K858" s="868"/>
      <c r="L858" s="868"/>
      <c r="M858" s="868"/>
      <c r="N858" s="868"/>
      <c r="O858" s="868"/>
      <c r="P858" s="868"/>
      <c r="Q858" s="868"/>
    </row>
    <row r="859" ht="25.15" customHeight="true" x14ac:dyDescent="0.2">
      <c r="C859" s="868"/>
      <c r="D859" s="868"/>
      <c r="E859" s="868"/>
      <c r="F859" s="868"/>
      <c r="G859" s="868"/>
      <c r="H859" s="868"/>
      <c r="I859" s="868"/>
      <c r="J859" s="868"/>
      <c r="K859" s="868"/>
      <c r="L859" s="868"/>
      <c r="M859" s="868"/>
      <c r="N859" s="868"/>
      <c r="O859" s="868"/>
      <c r="P859" s="868"/>
      <c r="Q859" s="868"/>
    </row>
    <row r="860" ht="25.15" customHeight="true" x14ac:dyDescent="0.2">
      <c r="C860" s="868"/>
      <c r="D860" s="868"/>
      <c r="E860" s="868"/>
      <c r="F860" s="868"/>
      <c r="G860" s="868"/>
      <c r="H860" s="868"/>
      <c r="I860" s="868"/>
      <c r="J860" s="868"/>
      <c r="K860" s="868"/>
      <c r="L860" s="868"/>
      <c r="M860" s="868"/>
      <c r="N860" s="868"/>
      <c r="O860" s="868"/>
      <c r="P860" s="868"/>
      <c r="Q860" s="868"/>
    </row>
    <row r="861" ht="25.15" customHeight="true" x14ac:dyDescent="0.2">
      <c r="C861" s="868"/>
      <c r="D861" s="868"/>
      <c r="E861" s="868"/>
      <c r="F861" s="868"/>
      <c r="G861" s="868"/>
      <c r="H861" s="868"/>
      <c r="I861" s="868"/>
      <c r="J861" s="868"/>
      <c r="K861" s="868"/>
      <c r="L861" s="868"/>
      <c r="M861" s="868"/>
      <c r="N861" s="868"/>
      <c r="O861" s="868"/>
      <c r="P861" s="868"/>
      <c r="Q861" s="868"/>
    </row>
    <row r="862" ht="25.15" customHeight="true" x14ac:dyDescent="0.2">
      <c r="C862" s="868"/>
      <c r="D862" s="868"/>
      <c r="E862" s="868"/>
      <c r="F862" s="868"/>
      <c r="G862" s="868"/>
      <c r="H862" s="868"/>
      <c r="I862" s="868"/>
      <c r="J862" s="868"/>
      <c r="K862" s="868"/>
      <c r="L862" s="868"/>
      <c r="M862" s="868"/>
      <c r="N862" s="868"/>
      <c r="O862" s="868"/>
      <c r="P862" s="868"/>
      <c r="Q862" s="868"/>
    </row>
    <row r="863" ht="25.15" customHeight="true" x14ac:dyDescent="0.2">
      <c r="C863" s="868"/>
      <c r="D863" s="868"/>
      <c r="E863" s="868"/>
      <c r="F863" s="868"/>
      <c r="G863" s="868"/>
      <c r="H863" s="868"/>
      <c r="I863" s="868"/>
      <c r="J863" s="868"/>
      <c r="K863" s="868"/>
      <c r="L863" s="868"/>
      <c r="M863" s="868"/>
      <c r="N863" s="868"/>
      <c r="O863" s="868"/>
      <c r="P863" s="868"/>
      <c r="Q863" s="868"/>
    </row>
    <row r="864" ht="25.15" customHeight="true" x14ac:dyDescent="0.2">
      <c r="C864" s="868"/>
      <c r="D864" s="868"/>
      <c r="E864" s="868"/>
      <c r="F864" s="868"/>
      <c r="G864" s="868"/>
      <c r="H864" s="868"/>
      <c r="I864" s="868"/>
      <c r="J864" s="868"/>
      <c r="K864" s="868"/>
      <c r="L864" s="868"/>
      <c r="M864" s="868"/>
      <c r="N864" s="868"/>
      <c r="O864" s="868"/>
      <c r="P864" s="868"/>
      <c r="Q864" s="868"/>
    </row>
    <row r="865" ht="25.15" customHeight="true" x14ac:dyDescent="0.2">
      <c r="C865" s="868"/>
      <c r="D865" s="868"/>
      <c r="E865" s="868"/>
      <c r="F865" s="868"/>
      <c r="G865" s="868"/>
      <c r="H865" s="868"/>
      <c r="I865" s="868"/>
      <c r="J865" s="868"/>
      <c r="K865" s="868"/>
      <c r="L865" s="868"/>
      <c r="M865" s="868"/>
      <c r="N865" s="868"/>
      <c r="O865" s="868"/>
      <c r="P865" s="868"/>
      <c r="Q865" s="868"/>
    </row>
    <row r="866" ht="25.15" customHeight="true" x14ac:dyDescent="0.2">
      <c r="C866" s="868"/>
      <c r="D866" s="868"/>
      <c r="E866" s="868"/>
      <c r="F866" s="868"/>
      <c r="G866" s="868"/>
      <c r="H866" s="868"/>
      <c r="I866" s="868"/>
      <c r="J866" s="868"/>
      <c r="K866" s="868"/>
      <c r="L866" s="868"/>
      <c r="M866" s="868"/>
      <c r="N866" s="868"/>
      <c r="O866" s="868"/>
      <c r="P866" s="868"/>
      <c r="Q866" s="868"/>
    </row>
    <row r="867" ht="25.15" customHeight="true" x14ac:dyDescent="0.2">
      <c r="C867" s="868"/>
      <c r="D867" s="868"/>
      <c r="E867" s="868"/>
      <c r="F867" s="868"/>
      <c r="G867" s="868"/>
      <c r="H867" s="868"/>
      <c r="I867" s="868"/>
      <c r="J867" s="868"/>
      <c r="K867" s="868"/>
      <c r="L867" s="868"/>
      <c r="M867" s="868"/>
      <c r="N867" s="868"/>
      <c r="O867" s="868"/>
      <c r="P867" s="868"/>
      <c r="Q867" s="868"/>
    </row>
    <row r="868" ht="25.15" customHeight="true" x14ac:dyDescent="0.2">
      <c r="C868" s="868"/>
      <c r="D868" s="868"/>
      <c r="E868" s="868"/>
      <c r="F868" s="868"/>
      <c r="G868" s="868"/>
      <c r="H868" s="868"/>
      <c r="I868" s="868"/>
      <c r="J868" s="868"/>
      <c r="K868" s="868"/>
      <c r="L868" s="868"/>
      <c r="M868" s="868"/>
      <c r="N868" s="868"/>
      <c r="O868" s="868"/>
      <c r="P868" s="868"/>
      <c r="Q868" s="868"/>
    </row>
    <row r="869" ht="25.15" customHeight="true" x14ac:dyDescent="0.2">
      <c r="C869" s="868"/>
      <c r="D869" s="868"/>
      <c r="E869" s="868"/>
      <c r="F869" s="868"/>
      <c r="G869" s="868"/>
      <c r="H869" s="868"/>
      <c r="I869" s="868"/>
      <c r="J869" s="868"/>
      <c r="K869" s="868"/>
      <c r="L869" s="868"/>
      <c r="M869" s="868"/>
      <c r="N869" s="868"/>
      <c r="O869" s="868"/>
      <c r="P869" s="868"/>
      <c r="Q869" s="868"/>
    </row>
    <row r="870" ht="25.15" customHeight="true" x14ac:dyDescent="0.2">
      <c r="C870" s="868"/>
      <c r="D870" s="868"/>
      <c r="E870" s="868"/>
      <c r="F870" s="868"/>
      <c r="G870" s="868"/>
      <c r="H870" s="868"/>
      <c r="I870" s="868"/>
      <c r="J870" s="868"/>
      <c r="K870" s="868"/>
      <c r="L870" s="868"/>
      <c r="M870" s="868"/>
      <c r="N870" s="868"/>
      <c r="O870" s="868"/>
      <c r="P870" s="868"/>
      <c r="Q870" s="868"/>
    </row>
    <row r="871" ht="25.15" customHeight="true" x14ac:dyDescent="0.2">
      <c r="C871" s="868"/>
      <c r="D871" s="868"/>
      <c r="E871" s="868"/>
      <c r="F871" s="868"/>
      <c r="G871" s="868"/>
      <c r="H871" s="868"/>
      <c r="I871" s="868"/>
      <c r="J871" s="868"/>
      <c r="K871" s="868"/>
      <c r="L871" s="868"/>
      <c r="M871" s="868"/>
      <c r="N871" s="868"/>
      <c r="O871" s="868"/>
      <c r="P871" s="868"/>
      <c r="Q871" s="868"/>
    </row>
    <row r="872" ht="25.15" customHeight="true" x14ac:dyDescent="0.2">
      <c r="C872" s="868"/>
      <c r="D872" s="868"/>
      <c r="E872" s="868"/>
      <c r="F872" s="868"/>
      <c r="G872" s="868"/>
      <c r="H872" s="868"/>
      <c r="I872" s="868"/>
      <c r="J872" s="868"/>
      <c r="K872" s="868"/>
      <c r="L872" s="868"/>
      <c r="M872" s="868"/>
      <c r="N872" s="868"/>
      <c r="O872" s="868"/>
      <c r="P872" s="868"/>
      <c r="Q872" s="868"/>
    </row>
    <row r="873" ht="25.15" customHeight="true" x14ac:dyDescent="0.2">
      <c r="C873" s="868"/>
      <c r="D873" s="868"/>
      <c r="E873" s="868"/>
      <c r="F873" s="868"/>
      <c r="G873" s="868"/>
      <c r="H873" s="868"/>
      <c r="I873" s="868"/>
      <c r="J873" s="868"/>
      <c r="K873" s="868"/>
      <c r="L873" s="868"/>
      <c r="M873" s="868"/>
      <c r="N873" s="868"/>
      <c r="O873" s="868"/>
      <c r="P873" s="868"/>
      <c r="Q873" s="868"/>
    </row>
    <row r="874" ht="25.15" customHeight="true" x14ac:dyDescent="0.2">
      <c r="C874" s="868"/>
      <c r="D874" s="868"/>
      <c r="E874" s="868"/>
      <c r="F874" s="868"/>
      <c r="G874" s="868"/>
      <c r="H874" s="868"/>
      <c r="I874" s="868"/>
      <c r="J874" s="868"/>
      <c r="K874" s="868"/>
      <c r="L874" s="868"/>
      <c r="M874" s="868"/>
      <c r="N874" s="868"/>
      <c r="O874" s="868"/>
      <c r="P874" s="868"/>
      <c r="Q874" s="868"/>
    </row>
    <row r="875" ht="25.15" customHeight="true" x14ac:dyDescent="0.2">
      <c r="C875" s="868"/>
      <c r="D875" s="868"/>
      <c r="E875" s="868"/>
      <c r="F875" s="868"/>
      <c r="G875" s="868"/>
      <c r="H875" s="868"/>
      <c r="I875" s="868"/>
      <c r="J875" s="868"/>
      <c r="K875" s="868"/>
      <c r="L875" s="868"/>
      <c r="M875" s="868"/>
      <c r="N875" s="868"/>
      <c r="O875" s="868"/>
      <c r="P875" s="868"/>
      <c r="Q875" s="868"/>
    </row>
    <row r="876" ht="25.15" customHeight="true" x14ac:dyDescent="0.2">
      <c r="C876" s="868"/>
      <c r="D876" s="868"/>
      <c r="E876" s="868"/>
      <c r="F876" s="868"/>
      <c r="G876" s="868"/>
      <c r="H876" s="868"/>
      <c r="I876" s="868"/>
      <c r="J876" s="868"/>
      <c r="K876" s="868"/>
      <c r="L876" s="868"/>
      <c r="M876" s="868"/>
      <c r="N876" s="868"/>
      <c r="O876" s="868"/>
      <c r="P876" s="868"/>
      <c r="Q876" s="868"/>
    </row>
    <row r="877" ht="25.15" customHeight="true" x14ac:dyDescent="0.2">
      <c r="C877" s="868"/>
      <c r="D877" s="868"/>
      <c r="E877" s="868"/>
      <c r="F877" s="868"/>
      <c r="G877" s="868"/>
      <c r="H877" s="868"/>
      <c r="I877" s="868"/>
      <c r="J877" s="868"/>
      <c r="K877" s="868"/>
      <c r="L877" s="868"/>
      <c r="M877" s="868"/>
      <c r="N877" s="868"/>
      <c r="O877" s="868"/>
      <c r="P877" s="868"/>
      <c r="Q877" s="868"/>
    </row>
    <row r="878" ht="25.15" customHeight="true" x14ac:dyDescent="0.2">
      <c r="C878" s="868"/>
      <c r="D878" s="868"/>
      <c r="E878" s="868"/>
      <c r="F878" s="868"/>
      <c r="G878" s="868"/>
      <c r="H878" s="868"/>
      <c r="I878" s="868"/>
      <c r="J878" s="868"/>
      <c r="K878" s="868"/>
      <c r="L878" s="868"/>
      <c r="M878" s="868"/>
      <c r="N878" s="868"/>
      <c r="O878" s="868"/>
      <c r="P878" s="868"/>
      <c r="Q878" s="868"/>
    </row>
    <row r="879" ht="25.15" customHeight="true" x14ac:dyDescent="0.2">
      <c r="C879" s="868"/>
      <c r="D879" s="868"/>
      <c r="E879" s="868"/>
      <c r="F879" s="868"/>
      <c r="G879" s="868"/>
      <c r="H879" s="868"/>
      <c r="I879" s="868"/>
      <c r="J879" s="868"/>
      <c r="K879" s="868"/>
      <c r="L879" s="868"/>
      <c r="M879" s="868"/>
      <c r="N879" s="868"/>
      <c r="O879" s="868"/>
      <c r="P879" s="868"/>
      <c r="Q879" s="868"/>
    </row>
    <row r="880" ht="25.15" customHeight="true" x14ac:dyDescent="0.2">
      <c r="C880" s="868"/>
      <c r="D880" s="868"/>
      <c r="E880" s="868"/>
      <c r="F880" s="868"/>
      <c r="G880" s="868"/>
      <c r="H880" s="868"/>
      <c r="I880" s="868"/>
      <c r="J880" s="868"/>
      <c r="K880" s="868"/>
      <c r="L880" s="868"/>
      <c r="M880" s="868"/>
      <c r="N880" s="868"/>
      <c r="O880" s="868"/>
      <c r="P880" s="868"/>
      <c r="Q880" s="868"/>
    </row>
    <row r="881" ht="25.15" customHeight="true" x14ac:dyDescent="0.2">
      <c r="C881" s="868"/>
      <c r="D881" s="868"/>
      <c r="E881" s="868"/>
      <c r="F881" s="868"/>
      <c r="G881" s="868"/>
      <c r="H881" s="868"/>
      <c r="I881" s="868"/>
      <c r="J881" s="868"/>
      <c r="K881" s="868"/>
      <c r="L881" s="868"/>
      <c r="M881" s="868"/>
      <c r="N881" s="868"/>
      <c r="O881" s="868"/>
      <c r="P881" s="868"/>
      <c r="Q881" s="868"/>
    </row>
    <row r="882" ht="25.15" customHeight="true" x14ac:dyDescent="0.2">
      <c r="C882" s="868"/>
      <c r="D882" s="868"/>
      <c r="E882" s="868"/>
      <c r="F882" s="868"/>
      <c r="G882" s="868"/>
      <c r="H882" s="868"/>
      <c r="I882" s="868"/>
      <c r="J882" s="868"/>
      <c r="K882" s="868"/>
      <c r="L882" s="868"/>
      <c r="M882" s="868"/>
      <c r="N882" s="868"/>
      <c r="O882" s="868"/>
      <c r="P882" s="868"/>
      <c r="Q882" s="868"/>
    </row>
    <row r="883" ht="25.15" customHeight="true" x14ac:dyDescent="0.2">
      <c r="C883" s="868"/>
      <c r="D883" s="868"/>
      <c r="E883" s="868"/>
      <c r="F883" s="868"/>
      <c r="G883" s="868"/>
      <c r="H883" s="868"/>
      <c r="I883" s="868"/>
      <c r="J883" s="868"/>
      <c r="K883" s="868"/>
      <c r="L883" s="868"/>
      <c r="M883" s="868"/>
      <c r="N883" s="868"/>
      <c r="O883" s="868"/>
      <c r="P883" s="868"/>
      <c r="Q883" s="868"/>
    </row>
    <row r="884" ht="25.15" customHeight="true" x14ac:dyDescent="0.2">
      <c r="C884" s="868"/>
      <c r="D884" s="868"/>
      <c r="E884" s="868"/>
      <c r="F884" s="868"/>
      <c r="G884" s="868"/>
      <c r="H884" s="868"/>
      <c r="I884" s="868"/>
      <c r="J884" s="868"/>
      <c r="K884" s="868"/>
      <c r="L884" s="868"/>
      <c r="M884" s="868"/>
      <c r="N884" s="868"/>
      <c r="O884" s="868"/>
      <c r="P884" s="868"/>
      <c r="Q884" s="868"/>
    </row>
    <row r="885" ht="25.15" customHeight="true" x14ac:dyDescent="0.2">
      <c r="C885" s="868"/>
      <c r="D885" s="868"/>
      <c r="E885" s="868"/>
      <c r="F885" s="868"/>
      <c r="G885" s="868"/>
      <c r="H885" s="868"/>
      <c r="I885" s="868"/>
      <c r="J885" s="868"/>
      <c r="K885" s="868"/>
      <c r="L885" s="868"/>
      <c r="M885" s="868"/>
      <c r="N885" s="868"/>
      <c r="O885" s="868"/>
      <c r="P885" s="868"/>
      <c r="Q885" s="868"/>
    </row>
    <row r="886" ht="25.15" customHeight="true" x14ac:dyDescent="0.2">
      <c r="C886" s="868"/>
      <c r="D886" s="868"/>
      <c r="E886" s="868"/>
      <c r="F886" s="868"/>
      <c r="G886" s="868"/>
      <c r="H886" s="868"/>
      <c r="I886" s="868"/>
      <c r="J886" s="868"/>
      <c r="K886" s="868"/>
      <c r="L886" s="868"/>
      <c r="M886" s="868"/>
      <c r="N886" s="868"/>
      <c r="O886" s="868"/>
      <c r="P886" s="868"/>
      <c r="Q886" s="868"/>
    </row>
    <row r="887" ht="25.15" customHeight="true" x14ac:dyDescent="0.2">
      <c r="C887" s="868"/>
      <c r="D887" s="868"/>
      <c r="E887" s="868"/>
      <c r="F887" s="868"/>
      <c r="G887" s="868"/>
      <c r="H887" s="868"/>
      <c r="I887" s="868"/>
      <c r="J887" s="868"/>
      <c r="K887" s="868"/>
      <c r="L887" s="868"/>
      <c r="M887" s="868"/>
      <c r="N887" s="868"/>
      <c r="O887" s="868"/>
      <c r="P887" s="868"/>
      <c r="Q887" s="868"/>
    </row>
    <row r="888" ht="25.15" customHeight="true" x14ac:dyDescent="0.2">
      <c r="C888" s="868"/>
      <c r="D888" s="868"/>
      <c r="E888" s="868"/>
      <c r="F888" s="868"/>
      <c r="G888" s="868"/>
      <c r="H888" s="868"/>
      <c r="I888" s="868"/>
      <c r="J888" s="868"/>
      <c r="K888" s="868"/>
      <c r="L888" s="868"/>
      <c r="M888" s="868"/>
      <c r="N888" s="868"/>
      <c r="O888" s="868"/>
      <c r="P888" s="868"/>
      <c r="Q888" s="868"/>
    </row>
    <row r="889" ht="25.15" customHeight="true" x14ac:dyDescent="0.2">
      <c r="C889" s="868"/>
      <c r="D889" s="868"/>
      <c r="E889" s="868"/>
      <c r="F889" s="868"/>
      <c r="G889" s="868"/>
      <c r="H889" s="868"/>
      <c r="I889" s="868"/>
      <c r="J889" s="868"/>
      <c r="K889" s="868"/>
      <c r="L889" s="868"/>
      <c r="M889" s="868"/>
      <c r="N889" s="868"/>
      <c r="O889" s="868"/>
      <c r="P889" s="868"/>
      <c r="Q889" s="868"/>
    </row>
    <row r="890" ht="25.15" customHeight="true" x14ac:dyDescent="0.2">
      <c r="C890" s="868"/>
      <c r="D890" s="868"/>
      <c r="E890" s="868"/>
      <c r="F890" s="868"/>
      <c r="G890" s="868"/>
      <c r="H890" s="868"/>
      <c r="I890" s="868"/>
      <c r="J890" s="868"/>
      <c r="K890" s="868"/>
      <c r="L890" s="868"/>
      <c r="M890" s="868"/>
      <c r="N890" s="868"/>
      <c r="O890" s="868"/>
      <c r="P890" s="868"/>
      <c r="Q890" s="868"/>
    </row>
    <row r="891" ht="25.15" customHeight="true" x14ac:dyDescent="0.2">
      <c r="C891" s="868"/>
      <c r="D891" s="868"/>
      <c r="E891" s="868"/>
      <c r="F891" s="868"/>
      <c r="G891" s="868"/>
      <c r="H891" s="868"/>
      <c r="I891" s="868"/>
      <c r="J891" s="868"/>
      <c r="K891" s="868"/>
      <c r="L891" s="868"/>
      <c r="M891" s="868"/>
      <c r="N891" s="868"/>
      <c r="O891" s="868"/>
      <c r="P891" s="868"/>
      <c r="Q891" s="868"/>
    </row>
    <row r="892" ht="25.15" customHeight="true" x14ac:dyDescent="0.2">
      <c r="C892" s="868"/>
      <c r="D892" s="868"/>
      <c r="E892" s="868"/>
      <c r="F892" s="868"/>
      <c r="G892" s="868"/>
      <c r="H892" s="868"/>
      <c r="I892" s="868"/>
      <c r="J892" s="868"/>
      <c r="K892" s="868"/>
      <c r="L892" s="868"/>
      <c r="M892" s="868"/>
      <c r="N892" s="868"/>
      <c r="O892" s="868"/>
      <c r="P892" s="868"/>
      <c r="Q892" s="868"/>
    </row>
    <row r="893" ht="25.15" customHeight="true" x14ac:dyDescent="0.2">
      <c r="C893" s="868"/>
      <c r="D893" s="868"/>
      <c r="E893" s="868"/>
      <c r="F893" s="868"/>
      <c r="G893" s="868"/>
      <c r="H893" s="868"/>
      <c r="I893" s="868"/>
      <c r="J893" s="868"/>
      <c r="K893" s="868"/>
      <c r="L893" s="868"/>
      <c r="M893" s="868"/>
      <c r="N893" s="868"/>
      <c r="O893" s="868"/>
      <c r="P893" s="868"/>
      <c r="Q893" s="868"/>
    </row>
    <row r="894" ht="25.15" customHeight="true" x14ac:dyDescent="0.2">
      <c r="C894" s="868"/>
      <c r="D894" s="868"/>
      <c r="E894" s="868"/>
      <c r="F894" s="868"/>
      <c r="G894" s="868"/>
      <c r="H894" s="868"/>
      <c r="I894" s="868"/>
      <c r="J894" s="868"/>
      <c r="K894" s="868"/>
      <c r="L894" s="868"/>
      <c r="M894" s="868"/>
      <c r="N894" s="868"/>
      <c r="O894" s="868"/>
      <c r="P894" s="868"/>
      <c r="Q894" s="868"/>
    </row>
    <row r="895" ht="25.15" customHeight="true" x14ac:dyDescent="0.2">
      <c r="C895" s="868"/>
      <c r="D895" s="868"/>
      <c r="E895" s="868"/>
      <c r="F895" s="868"/>
      <c r="G895" s="868"/>
      <c r="H895" s="868"/>
      <c r="I895" s="868"/>
      <c r="J895" s="868"/>
      <c r="K895" s="868"/>
      <c r="L895" s="868"/>
      <c r="M895" s="868"/>
      <c r="N895" s="868"/>
      <c r="O895" s="868"/>
      <c r="P895" s="868"/>
      <c r="Q895" s="868"/>
    </row>
    <row r="896" ht="25.15" customHeight="true" x14ac:dyDescent="0.2">
      <c r="C896" s="868"/>
      <c r="D896" s="868"/>
      <c r="E896" s="868"/>
      <c r="F896" s="868"/>
      <c r="G896" s="868"/>
      <c r="H896" s="868"/>
      <c r="I896" s="868"/>
      <c r="J896" s="868"/>
      <c r="K896" s="868"/>
      <c r="L896" s="868"/>
      <c r="M896" s="868"/>
      <c r="N896" s="868"/>
      <c r="O896" s="868"/>
      <c r="P896" s="868"/>
      <c r="Q896" s="868"/>
    </row>
    <row r="897" ht="25.15" customHeight="true" x14ac:dyDescent="0.2">
      <c r="C897" s="868"/>
      <c r="D897" s="868"/>
      <c r="E897" s="868"/>
      <c r="F897" s="868"/>
      <c r="G897" s="868"/>
      <c r="H897" s="868"/>
      <c r="I897" s="868"/>
      <c r="J897" s="868"/>
      <c r="K897" s="868"/>
      <c r="L897" s="868"/>
      <c r="M897" s="868"/>
      <c r="N897" s="868"/>
      <c r="O897" s="868"/>
      <c r="P897" s="868"/>
      <c r="Q897" s="868"/>
    </row>
    <row r="898" ht="25.15" customHeight="true" x14ac:dyDescent="0.2">
      <c r="C898" s="868"/>
      <c r="D898" s="868"/>
      <c r="E898" s="868"/>
      <c r="F898" s="868"/>
      <c r="G898" s="868"/>
      <c r="H898" s="868"/>
      <c r="I898" s="868"/>
      <c r="J898" s="868"/>
      <c r="K898" s="868"/>
      <c r="L898" s="868"/>
      <c r="M898" s="868"/>
      <c r="N898" s="868"/>
      <c r="O898" s="868"/>
      <c r="P898" s="868"/>
      <c r="Q898" s="868"/>
    </row>
    <row r="899" ht="25.15" customHeight="true" x14ac:dyDescent="0.2">
      <c r="C899" s="868"/>
      <c r="D899" s="868"/>
      <c r="E899" s="868"/>
      <c r="F899" s="868"/>
      <c r="G899" s="868"/>
      <c r="H899" s="868"/>
      <c r="I899" s="868"/>
      <c r="J899" s="868"/>
      <c r="K899" s="868"/>
      <c r="L899" s="868"/>
      <c r="M899" s="868"/>
      <c r="N899" s="868"/>
      <c r="O899" s="868"/>
      <c r="P899" s="868"/>
      <c r="Q899" s="868"/>
    </row>
    <row r="900" ht="25.15" customHeight="true" x14ac:dyDescent="0.2">
      <c r="C900" s="868"/>
      <c r="D900" s="868"/>
      <c r="E900" s="868"/>
      <c r="F900" s="868"/>
      <c r="G900" s="868"/>
      <c r="H900" s="868"/>
      <c r="I900" s="868"/>
      <c r="J900" s="868"/>
      <c r="K900" s="868"/>
      <c r="L900" s="868"/>
      <c r="M900" s="868"/>
      <c r="N900" s="868"/>
      <c r="O900" s="868"/>
      <c r="P900" s="868"/>
      <c r="Q900" s="868"/>
    </row>
    <row r="901" ht="25.15" customHeight="true" x14ac:dyDescent="0.2">
      <c r="C901" s="868"/>
      <c r="D901" s="868"/>
      <c r="E901" s="868"/>
      <c r="F901" s="868"/>
      <c r="G901" s="868"/>
      <c r="H901" s="868"/>
      <c r="I901" s="868"/>
      <c r="J901" s="868"/>
      <c r="K901" s="868"/>
      <c r="L901" s="868"/>
      <c r="M901" s="868"/>
      <c r="N901" s="868"/>
      <c r="O901" s="868"/>
      <c r="P901" s="868"/>
      <c r="Q901" s="868"/>
    </row>
    <row r="902" ht="25.15" customHeight="true" x14ac:dyDescent="0.2">
      <c r="C902" s="868"/>
      <c r="D902" s="868"/>
      <c r="E902" s="868"/>
      <c r="F902" s="868"/>
      <c r="G902" s="868"/>
      <c r="H902" s="868"/>
      <c r="I902" s="868"/>
      <c r="J902" s="868"/>
      <c r="K902" s="868"/>
      <c r="L902" s="868"/>
      <c r="M902" s="868"/>
      <c r="N902" s="868"/>
      <c r="O902" s="868"/>
      <c r="P902" s="868"/>
      <c r="Q902" s="868"/>
    </row>
    <row r="903" ht="25.15" customHeight="true" x14ac:dyDescent="0.2">
      <c r="C903" s="868"/>
      <c r="D903" s="868"/>
      <c r="E903" s="868"/>
      <c r="F903" s="868"/>
      <c r="G903" s="868"/>
      <c r="H903" s="868"/>
      <c r="I903" s="868"/>
      <c r="J903" s="868"/>
      <c r="K903" s="868"/>
      <c r="L903" s="868"/>
      <c r="M903" s="868"/>
      <c r="N903" s="868"/>
      <c r="O903" s="868"/>
      <c r="P903" s="868"/>
      <c r="Q903" s="868"/>
    </row>
    <row r="904" ht="25.15" customHeight="true" x14ac:dyDescent="0.2">
      <c r="C904" s="868"/>
      <c r="D904" s="868"/>
      <c r="E904" s="868"/>
      <c r="F904" s="868"/>
      <c r="G904" s="868"/>
      <c r="H904" s="868"/>
      <c r="I904" s="868"/>
      <c r="J904" s="868"/>
      <c r="K904" s="868"/>
      <c r="L904" s="868"/>
      <c r="M904" s="868"/>
      <c r="N904" s="868"/>
      <c r="O904" s="868"/>
      <c r="P904" s="868"/>
      <c r="Q904" s="868"/>
    </row>
    <row r="905" ht="25.15" customHeight="true" x14ac:dyDescent="0.2">
      <c r="C905" s="868"/>
      <c r="D905" s="868"/>
      <c r="E905" s="868"/>
      <c r="F905" s="868"/>
      <c r="G905" s="868"/>
      <c r="H905" s="868"/>
      <c r="I905" s="868"/>
      <c r="J905" s="868"/>
      <c r="K905" s="868"/>
      <c r="L905" s="868"/>
      <c r="M905" s="868"/>
      <c r="N905" s="868"/>
      <c r="O905" s="868"/>
      <c r="P905" s="868"/>
      <c r="Q905" s="868"/>
    </row>
    <row r="906" ht="25.15" customHeight="true" x14ac:dyDescent="0.2">
      <c r="C906" s="868"/>
      <c r="D906" s="868"/>
      <c r="E906" s="868"/>
      <c r="F906" s="868"/>
      <c r="G906" s="868"/>
      <c r="H906" s="868"/>
      <c r="I906" s="868"/>
      <c r="J906" s="868"/>
      <c r="K906" s="868"/>
      <c r="L906" s="868"/>
      <c r="M906" s="868"/>
      <c r="N906" s="868"/>
      <c r="O906" s="868"/>
      <c r="P906" s="868"/>
      <c r="Q906" s="868"/>
    </row>
    <row r="907" ht="25.15" customHeight="true" x14ac:dyDescent="0.2">
      <c r="C907" s="868"/>
      <c r="D907" s="868"/>
      <c r="E907" s="868"/>
      <c r="F907" s="868"/>
      <c r="G907" s="868"/>
      <c r="H907" s="868"/>
      <c r="I907" s="868"/>
      <c r="J907" s="868"/>
      <c r="K907" s="868"/>
      <c r="L907" s="868"/>
      <c r="M907" s="868"/>
      <c r="N907" s="868"/>
      <c r="O907" s="868"/>
      <c r="P907" s="868"/>
      <c r="Q907" s="868"/>
    </row>
    <row r="908" ht="25.15" customHeight="true" x14ac:dyDescent="0.2">
      <c r="C908" s="868"/>
      <c r="D908" s="868"/>
      <c r="E908" s="868"/>
      <c r="F908" s="868"/>
      <c r="G908" s="868"/>
      <c r="H908" s="868"/>
      <c r="I908" s="868"/>
      <c r="J908" s="868"/>
      <c r="K908" s="868"/>
      <c r="L908" s="868"/>
      <c r="M908" s="868"/>
      <c r="N908" s="868"/>
      <c r="O908" s="868"/>
      <c r="P908" s="868"/>
      <c r="Q908" s="868"/>
    </row>
    <row r="909" ht="25.15" customHeight="true" x14ac:dyDescent="0.2">
      <c r="C909" s="868"/>
      <c r="D909" s="868"/>
      <c r="E909" s="868"/>
      <c r="F909" s="868"/>
      <c r="G909" s="868"/>
      <c r="H909" s="868"/>
      <c r="I909" s="868"/>
      <c r="J909" s="868"/>
      <c r="K909" s="868"/>
      <c r="L909" s="868"/>
      <c r="M909" s="868"/>
      <c r="N909" s="868"/>
      <c r="O909" s="868"/>
      <c r="P909" s="868"/>
      <c r="Q909" s="868"/>
    </row>
    <row r="910" ht="25.15" customHeight="true" x14ac:dyDescent="0.2">
      <c r="C910" s="868"/>
      <c r="D910" s="868"/>
      <c r="E910" s="868"/>
      <c r="F910" s="868"/>
      <c r="G910" s="868"/>
      <c r="H910" s="868"/>
      <c r="I910" s="868"/>
      <c r="J910" s="868"/>
      <c r="K910" s="868"/>
      <c r="L910" s="868"/>
      <c r="M910" s="868"/>
      <c r="N910" s="868"/>
      <c r="O910" s="868"/>
      <c r="P910" s="868"/>
      <c r="Q910" s="868"/>
    </row>
    <row r="911" ht="25.15" customHeight="true" x14ac:dyDescent="0.2">
      <c r="C911" s="868"/>
      <c r="D911" s="868"/>
      <c r="E911" s="868"/>
      <c r="F911" s="868"/>
      <c r="G911" s="868"/>
      <c r="H911" s="868"/>
      <c r="I911" s="868"/>
      <c r="J911" s="868"/>
      <c r="K911" s="868"/>
      <c r="L911" s="868"/>
      <c r="M911" s="868"/>
      <c r="N911" s="868"/>
      <c r="O911" s="868"/>
      <c r="P911" s="868"/>
      <c r="Q911" s="868"/>
    </row>
    <row r="912" ht="25.15" customHeight="true" x14ac:dyDescent="0.2">
      <c r="C912" s="868"/>
      <c r="D912" s="868"/>
      <c r="E912" s="868"/>
      <c r="F912" s="868"/>
      <c r="G912" s="868"/>
      <c r="H912" s="868"/>
      <c r="I912" s="868"/>
      <c r="J912" s="868"/>
      <c r="K912" s="868"/>
      <c r="L912" s="868"/>
      <c r="M912" s="868"/>
      <c r="N912" s="868"/>
      <c r="O912" s="868"/>
      <c r="P912" s="868"/>
      <c r="Q912" s="868"/>
    </row>
    <row r="913" ht="25.15" customHeight="true" x14ac:dyDescent="0.2">
      <c r="C913" s="868"/>
      <c r="D913" s="868"/>
      <c r="E913" s="868"/>
      <c r="F913" s="868"/>
      <c r="G913" s="868"/>
      <c r="H913" s="868"/>
      <c r="I913" s="868"/>
      <c r="J913" s="868"/>
      <c r="K913" s="868"/>
      <c r="L913" s="868"/>
      <c r="M913" s="868"/>
      <c r="N913" s="868"/>
      <c r="O913" s="868"/>
      <c r="P913" s="868"/>
      <c r="Q913" s="868"/>
    </row>
    <row r="914" ht="25.15" customHeight="true" x14ac:dyDescent="0.2">
      <c r="C914" s="868"/>
      <c r="D914" s="868"/>
      <c r="E914" s="868"/>
      <c r="F914" s="868"/>
      <c r="G914" s="868"/>
      <c r="H914" s="868"/>
      <c r="I914" s="868"/>
      <c r="J914" s="868"/>
      <c r="K914" s="868"/>
      <c r="L914" s="868"/>
      <c r="M914" s="868"/>
      <c r="N914" s="868"/>
      <c r="O914" s="868"/>
      <c r="P914" s="868"/>
      <c r="Q914" s="868"/>
    </row>
    <row r="915" ht="25.15" customHeight="true" x14ac:dyDescent="0.2">
      <c r="C915" s="868"/>
      <c r="D915" s="868"/>
      <c r="E915" s="868"/>
      <c r="F915" s="868"/>
      <c r="G915" s="868"/>
      <c r="H915" s="868"/>
      <c r="I915" s="868"/>
      <c r="J915" s="868"/>
      <c r="K915" s="868"/>
      <c r="L915" s="868"/>
      <c r="M915" s="868"/>
      <c r="N915" s="868"/>
      <c r="O915" s="868"/>
      <c r="P915" s="868"/>
      <c r="Q915" s="868"/>
    </row>
    <row r="916" ht="25.15" customHeight="true" x14ac:dyDescent="0.2">
      <c r="C916" s="868"/>
      <c r="D916" s="868"/>
      <c r="E916" s="868"/>
      <c r="F916" s="868"/>
      <c r="G916" s="868"/>
      <c r="H916" s="868"/>
      <c r="I916" s="868"/>
      <c r="J916" s="868"/>
      <c r="K916" s="868"/>
      <c r="L916" s="868"/>
      <c r="M916" s="868"/>
      <c r="N916" s="868"/>
      <c r="O916" s="868"/>
      <c r="P916" s="868"/>
      <c r="Q916" s="868"/>
    </row>
    <row r="917" ht="25.15" customHeight="true" x14ac:dyDescent="0.2">
      <c r="C917" s="868"/>
      <c r="D917" s="868"/>
      <c r="E917" s="868"/>
      <c r="F917" s="868"/>
      <c r="G917" s="868"/>
      <c r="H917" s="868"/>
      <c r="I917" s="868"/>
      <c r="J917" s="868"/>
      <c r="K917" s="868"/>
      <c r="L917" s="868"/>
      <c r="M917" s="868"/>
      <c r="N917" s="868"/>
      <c r="O917" s="868"/>
      <c r="P917" s="868"/>
      <c r="Q917" s="868"/>
    </row>
    <row r="918" ht="25.15" customHeight="true" x14ac:dyDescent="0.2">
      <c r="C918" s="868"/>
      <c r="D918" s="868"/>
      <c r="E918" s="868"/>
      <c r="F918" s="868"/>
      <c r="G918" s="868"/>
      <c r="H918" s="868"/>
      <c r="I918" s="868"/>
      <c r="J918" s="868"/>
      <c r="K918" s="868"/>
      <c r="L918" s="868"/>
      <c r="M918" s="868"/>
      <c r="N918" s="868"/>
      <c r="O918" s="868"/>
      <c r="P918" s="868"/>
      <c r="Q918" s="868"/>
    </row>
    <row r="919" ht="25.15" customHeight="true" x14ac:dyDescent="0.2">
      <c r="C919" s="868"/>
      <c r="D919" s="868"/>
      <c r="E919" s="868"/>
      <c r="F919" s="868"/>
      <c r="G919" s="868"/>
      <c r="H919" s="868"/>
      <c r="I919" s="868"/>
      <c r="J919" s="868"/>
      <c r="K919" s="868"/>
      <c r="L919" s="868"/>
      <c r="M919" s="868"/>
      <c r="N919" s="868"/>
      <c r="O919" s="868"/>
      <c r="P919" s="868"/>
      <c r="Q919" s="868"/>
    </row>
    <row r="920" ht="25.15" customHeight="true" x14ac:dyDescent="0.2">
      <c r="C920" s="868"/>
      <c r="D920" s="868"/>
      <c r="E920" s="868"/>
      <c r="F920" s="868"/>
      <c r="G920" s="868"/>
      <c r="H920" s="868"/>
      <c r="I920" s="868"/>
      <c r="J920" s="868"/>
      <c r="K920" s="868"/>
      <c r="L920" s="868"/>
      <c r="M920" s="868"/>
      <c r="N920" s="868"/>
      <c r="O920" s="868"/>
      <c r="P920" s="868"/>
      <c r="Q920" s="868"/>
    </row>
    <row r="921" ht="25.15" customHeight="true" x14ac:dyDescent="0.2">
      <c r="C921" s="868"/>
      <c r="D921" s="868"/>
      <c r="E921" s="868"/>
      <c r="F921" s="868"/>
      <c r="G921" s="868"/>
      <c r="H921" s="868"/>
      <c r="I921" s="868"/>
      <c r="J921" s="868"/>
      <c r="K921" s="868"/>
      <c r="L921" s="868"/>
      <c r="M921" s="868"/>
      <c r="N921" s="868"/>
      <c r="O921" s="868"/>
      <c r="P921" s="868"/>
      <c r="Q921" s="868"/>
    </row>
    <row r="922" ht="25.15" customHeight="true" x14ac:dyDescent="0.2">
      <c r="C922" s="868"/>
      <c r="D922" s="868"/>
      <c r="E922" s="868"/>
      <c r="F922" s="868"/>
      <c r="G922" s="868"/>
      <c r="H922" s="868"/>
      <c r="I922" s="868"/>
      <c r="J922" s="868"/>
      <c r="K922" s="868"/>
      <c r="L922" s="868"/>
      <c r="M922" s="868"/>
      <c r="N922" s="868"/>
      <c r="O922" s="868"/>
      <c r="P922" s="868"/>
      <c r="Q922" s="868"/>
    </row>
    <row r="923" ht="25.15" customHeight="true" x14ac:dyDescent="0.2">
      <c r="C923" s="868"/>
      <c r="D923" s="868"/>
      <c r="E923" s="868"/>
      <c r="F923" s="868"/>
      <c r="G923" s="868"/>
      <c r="H923" s="868"/>
      <c r="I923" s="868"/>
      <c r="J923" s="868"/>
      <c r="K923" s="868"/>
      <c r="L923" s="868"/>
      <c r="M923" s="868"/>
      <c r="N923" s="868"/>
      <c r="O923" s="868"/>
      <c r="P923" s="868"/>
      <c r="Q923" s="868"/>
    </row>
    <row r="924" ht="25.15" customHeight="true" x14ac:dyDescent="0.2">
      <c r="C924" s="868"/>
      <c r="D924" s="868"/>
      <c r="E924" s="868"/>
      <c r="F924" s="868"/>
      <c r="G924" s="868"/>
      <c r="H924" s="868"/>
      <c r="I924" s="868"/>
      <c r="J924" s="868"/>
      <c r="K924" s="868"/>
      <c r="L924" s="868"/>
      <c r="M924" s="868"/>
      <c r="N924" s="868"/>
      <c r="O924" s="868"/>
      <c r="P924" s="868"/>
      <c r="Q924" s="868"/>
    </row>
    <row r="925" ht="25.15" customHeight="true" x14ac:dyDescent="0.2">
      <c r="C925" s="868"/>
      <c r="D925" s="868"/>
      <c r="E925" s="868"/>
      <c r="F925" s="868"/>
      <c r="G925" s="868"/>
      <c r="H925" s="868"/>
      <c r="I925" s="868"/>
      <c r="J925" s="868"/>
      <c r="K925" s="868"/>
      <c r="L925" s="868"/>
      <c r="M925" s="868"/>
      <c r="N925" s="868"/>
      <c r="O925" s="868"/>
      <c r="P925" s="868"/>
      <c r="Q925" s="868"/>
    </row>
    <row r="926" ht="25.15" customHeight="true" x14ac:dyDescent="0.2">
      <c r="C926" s="868"/>
      <c r="D926" s="868"/>
      <c r="E926" s="868"/>
      <c r="F926" s="868"/>
      <c r="G926" s="868"/>
      <c r="H926" s="868"/>
      <c r="I926" s="868"/>
      <c r="J926" s="868"/>
      <c r="K926" s="868"/>
      <c r="L926" s="868"/>
      <c r="M926" s="868"/>
      <c r="N926" s="868"/>
      <c r="O926" s="868"/>
      <c r="P926" s="868"/>
      <c r="Q926" s="868"/>
    </row>
    <row r="927" ht="25.15" customHeight="true" x14ac:dyDescent="0.2">
      <c r="C927" s="868"/>
      <c r="D927" s="868"/>
      <c r="E927" s="868"/>
      <c r="F927" s="868"/>
      <c r="G927" s="868"/>
      <c r="H927" s="868"/>
      <c r="I927" s="868"/>
      <c r="J927" s="868"/>
      <c r="K927" s="868"/>
      <c r="L927" s="868"/>
      <c r="M927" s="868"/>
      <c r="N927" s="868"/>
      <c r="O927" s="868"/>
      <c r="P927" s="868"/>
      <c r="Q927" s="868"/>
    </row>
    <row r="928" ht="25.15" customHeight="true" x14ac:dyDescent="0.2">
      <c r="C928" s="868"/>
      <c r="D928" s="868"/>
      <c r="E928" s="868"/>
      <c r="F928" s="868"/>
      <c r="G928" s="868"/>
      <c r="H928" s="868"/>
      <c r="I928" s="868"/>
      <c r="J928" s="868"/>
      <c r="K928" s="868"/>
      <c r="L928" s="868"/>
      <c r="M928" s="868"/>
      <c r="N928" s="868"/>
      <c r="O928" s="868"/>
      <c r="P928" s="868"/>
      <c r="Q928" s="868"/>
    </row>
    <row r="929" ht="25.15" customHeight="true" x14ac:dyDescent="0.2">
      <c r="C929" s="868"/>
      <c r="D929" s="868"/>
      <c r="E929" s="868"/>
      <c r="F929" s="868"/>
      <c r="G929" s="868"/>
      <c r="H929" s="868"/>
      <c r="I929" s="868"/>
      <c r="J929" s="868"/>
      <c r="K929" s="868"/>
      <c r="L929" s="868"/>
      <c r="M929" s="868"/>
      <c r="N929" s="868"/>
      <c r="O929" s="868"/>
      <c r="P929" s="868"/>
      <c r="Q929" s="868"/>
    </row>
    <row r="930" ht="25.15" customHeight="true" x14ac:dyDescent="0.2">
      <c r="C930" s="868"/>
      <c r="D930" s="868"/>
      <c r="E930" s="868"/>
      <c r="F930" s="868"/>
      <c r="G930" s="868"/>
      <c r="H930" s="868"/>
      <c r="I930" s="868"/>
      <c r="J930" s="868"/>
      <c r="K930" s="868"/>
      <c r="L930" s="868"/>
      <c r="M930" s="868"/>
      <c r="N930" s="868"/>
      <c r="O930" s="868"/>
      <c r="P930" s="868"/>
      <c r="Q930" s="868"/>
    </row>
    <row r="931" ht="25.15" customHeight="true" x14ac:dyDescent="0.2">
      <c r="C931" s="868"/>
      <c r="D931" s="868"/>
      <c r="E931" s="868"/>
      <c r="F931" s="868"/>
      <c r="G931" s="868"/>
      <c r="H931" s="868"/>
      <c r="I931" s="868"/>
      <c r="J931" s="868"/>
      <c r="K931" s="868"/>
      <c r="L931" s="868"/>
      <c r="M931" s="868"/>
      <c r="N931" s="868"/>
      <c r="O931" s="868"/>
      <c r="P931" s="868"/>
      <c r="Q931" s="868"/>
    </row>
    <row r="932" ht="25.15" customHeight="true" x14ac:dyDescent="0.2">
      <c r="C932" s="868"/>
      <c r="D932" s="868"/>
      <c r="E932" s="868"/>
      <c r="F932" s="868"/>
      <c r="G932" s="868"/>
      <c r="H932" s="868"/>
      <c r="I932" s="868"/>
      <c r="J932" s="868"/>
      <c r="K932" s="868"/>
      <c r="L932" s="868"/>
      <c r="M932" s="868"/>
      <c r="N932" s="868"/>
      <c r="O932" s="868"/>
      <c r="P932" s="868"/>
      <c r="Q932" s="868"/>
    </row>
    <row r="933" ht="25.15" customHeight="true" x14ac:dyDescent="0.2">
      <c r="C933" s="868"/>
      <c r="D933" s="868"/>
      <c r="E933" s="868"/>
      <c r="F933" s="868"/>
      <c r="G933" s="868"/>
      <c r="H933" s="868"/>
      <c r="I933" s="868"/>
      <c r="J933" s="868"/>
      <c r="K933" s="868"/>
      <c r="L933" s="868"/>
      <c r="M933" s="868"/>
      <c r="N933" s="868"/>
      <c r="O933" s="868"/>
      <c r="P933" s="868"/>
      <c r="Q933" s="868"/>
    </row>
    <row r="934" ht="25.15" customHeight="true" x14ac:dyDescent="0.2">
      <c r="C934" s="868"/>
      <c r="D934" s="868"/>
      <c r="E934" s="868"/>
      <c r="F934" s="868"/>
      <c r="G934" s="868"/>
      <c r="H934" s="868"/>
      <c r="I934" s="868"/>
      <c r="J934" s="868"/>
      <c r="K934" s="868"/>
      <c r="L934" s="868"/>
      <c r="M934" s="868"/>
      <c r="N934" s="868"/>
      <c r="O934" s="868"/>
      <c r="P934" s="868"/>
      <c r="Q934" s="868"/>
    </row>
    <row r="935" ht="25.15" customHeight="true" x14ac:dyDescent="0.2">
      <c r="C935" s="868"/>
      <c r="D935" s="868"/>
      <c r="E935" s="868"/>
      <c r="F935" s="868"/>
      <c r="G935" s="868"/>
      <c r="H935" s="868"/>
      <c r="I935" s="868"/>
      <c r="J935" s="868"/>
      <c r="K935" s="868"/>
      <c r="L935" s="868"/>
      <c r="M935" s="868"/>
      <c r="N935" s="868"/>
      <c r="O935" s="868"/>
      <c r="P935" s="868"/>
      <c r="Q935" s="868"/>
    </row>
    <row r="936" ht="25.15" customHeight="true" x14ac:dyDescent="0.2">
      <c r="C936" s="868"/>
      <c r="D936" s="868"/>
      <c r="E936" s="868"/>
      <c r="F936" s="868"/>
      <c r="G936" s="868"/>
      <c r="H936" s="868"/>
      <c r="I936" s="868"/>
      <c r="J936" s="868"/>
      <c r="K936" s="868"/>
      <c r="L936" s="868"/>
      <c r="M936" s="868"/>
      <c r="N936" s="868"/>
      <c r="O936" s="868"/>
      <c r="P936" s="868"/>
      <c r="Q936" s="868"/>
    </row>
    <row r="937" ht="25.15" customHeight="true" x14ac:dyDescent="0.2">
      <c r="C937" s="868"/>
      <c r="D937" s="868"/>
      <c r="E937" s="868"/>
      <c r="F937" s="868"/>
      <c r="G937" s="868"/>
      <c r="H937" s="868"/>
      <c r="I937" s="868"/>
      <c r="J937" s="868"/>
      <c r="K937" s="868"/>
      <c r="L937" s="868"/>
      <c r="M937" s="868"/>
      <c r="N937" s="868"/>
      <c r="O937" s="868"/>
      <c r="P937" s="868"/>
      <c r="Q937" s="868"/>
    </row>
    <row r="938" ht="25.15" customHeight="true" x14ac:dyDescent="0.2">
      <c r="C938" s="868"/>
      <c r="D938" s="868"/>
      <c r="E938" s="868"/>
      <c r="F938" s="868"/>
      <c r="G938" s="868"/>
      <c r="H938" s="868"/>
      <c r="I938" s="868"/>
      <c r="J938" s="868"/>
      <c r="K938" s="868"/>
      <c r="L938" s="868"/>
      <c r="M938" s="868"/>
      <c r="N938" s="868"/>
      <c r="O938" s="868"/>
      <c r="P938" s="868"/>
      <c r="Q938" s="868"/>
    </row>
    <row r="939" ht="25.15" customHeight="true" x14ac:dyDescent="0.2">
      <c r="C939" s="868"/>
      <c r="D939" s="868"/>
      <c r="E939" s="868"/>
      <c r="F939" s="868"/>
      <c r="G939" s="868"/>
      <c r="H939" s="868"/>
      <c r="I939" s="868"/>
      <c r="J939" s="868"/>
      <c r="K939" s="868"/>
      <c r="L939" s="868"/>
      <c r="M939" s="868"/>
      <c r="N939" s="868"/>
      <c r="O939" s="868"/>
      <c r="P939" s="868"/>
      <c r="Q939" s="868"/>
    </row>
    <row r="940" ht="25.15" customHeight="true" x14ac:dyDescent="0.2">
      <c r="C940" s="868"/>
      <c r="D940" s="868"/>
      <c r="E940" s="868"/>
      <c r="F940" s="868"/>
      <c r="G940" s="868"/>
      <c r="H940" s="868"/>
      <c r="I940" s="868"/>
      <c r="J940" s="868"/>
      <c r="K940" s="868"/>
      <c r="L940" s="868"/>
      <c r="M940" s="868"/>
      <c r="N940" s="868"/>
      <c r="O940" s="868"/>
      <c r="P940" s="868"/>
      <c r="Q940" s="868"/>
    </row>
    <row r="941" ht="25.15" customHeight="true" x14ac:dyDescent="0.2">
      <c r="C941" s="868"/>
      <c r="D941" s="868"/>
      <c r="E941" s="868"/>
      <c r="F941" s="868"/>
      <c r="G941" s="868"/>
      <c r="H941" s="868"/>
      <c r="I941" s="868"/>
      <c r="J941" s="868"/>
      <c r="K941" s="868"/>
      <c r="L941" s="868"/>
      <c r="M941" s="868"/>
      <c r="N941" s="868"/>
      <c r="O941" s="868"/>
      <c r="P941" s="868"/>
      <c r="Q941" s="868"/>
    </row>
    <row r="942" ht="25.15" customHeight="true" x14ac:dyDescent="0.2">
      <c r="C942" s="868"/>
      <c r="D942" s="868"/>
      <c r="E942" s="868"/>
      <c r="F942" s="868"/>
      <c r="G942" s="868"/>
      <c r="H942" s="868"/>
      <c r="I942" s="868"/>
      <c r="J942" s="868"/>
      <c r="K942" s="868"/>
      <c r="L942" s="868"/>
      <c r="M942" s="868"/>
      <c r="N942" s="868"/>
      <c r="O942" s="868"/>
      <c r="P942" s="868"/>
      <c r="Q942" s="868"/>
    </row>
    <row r="943" ht="25.15" customHeight="true" x14ac:dyDescent="0.2">
      <c r="C943" s="868"/>
      <c r="D943" s="868"/>
      <c r="E943" s="868"/>
      <c r="F943" s="868"/>
      <c r="G943" s="868"/>
      <c r="H943" s="868"/>
      <c r="I943" s="868"/>
      <c r="J943" s="868"/>
      <c r="K943" s="868"/>
      <c r="L943" s="868"/>
      <c r="M943" s="868"/>
      <c r="N943" s="868"/>
      <c r="O943" s="868"/>
      <c r="P943" s="868"/>
      <c r="Q943" s="868"/>
    </row>
    <row r="944" ht="25.15" customHeight="true" x14ac:dyDescent="0.2">
      <c r="C944" s="868"/>
      <c r="D944" s="868"/>
      <c r="E944" s="868"/>
      <c r="F944" s="868"/>
      <c r="G944" s="868"/>
      <c r="H944" s="868"/>
      <c r="I944" s="868"/>
      <c r="J944" s="868"/>
      <c r="K944" s="868"/>
      <c r="L944" s="868"/>
      <c r="M944" s="868"/>
      <c r="N944" s="868"/>
      <c r="O944" s="868"/>
      <c r="P944" s="868"/>
      <c r="Q944" s="868"/>
    </row>
    <row r="945" ht="25.15" customHeight="true" x14ac:dyDescent="0.2">
      <c r="C945" s="868"/>
      <c r="D945" s="868"/>
      <c r="E945" s="868"/>
      <c r="F945" s="868"/>
      <c r="G945" s="868"/>
      <c r="H945" s="868"/>
      <c r="I945" s="868"/>
      <c r="J945" s="868"/>
      <c r="K945" s="868"/>
      <c r="L945" s="868"/>
      <c r="M945" s="868"/>
      <c r="N945" s="868"/>
      <c r="O945" s="868"/>
      <c r="P945" s="868"/>
      <c r="Q945" s="868"/>
    </row>
    <row r="946" ht="25.15" customHeight="true" x14ac:dyDescent="0.2">
      <c r="C946" s="868"/>
      <c r="D946" s="868"/>
      <c r="E946" s="868"/>
      <c r="F946" s="868"/>
      <c r="G946" s="868"/>
      <c r="H946" s="868"/>
      <c r="I946" s="868"/>
      <c r="J946" s="868"/>
      <c r="K946" s="868"/>
      <c r="L946" s="868"/>
      <c r="M946" s="868"/>
      <c r="N946" s="868"/>
      <c r="O946" s="868"/>
      <c r="P946" s="868"/>
      <c r="Q946" s="868"/>
    </row>
    <row r="947" ht="25.15" customHeight="true" x14ac:dyDescent="0.2">
      <c r="C947" s="868"/>
      <c r="D947" s="868"/>
      <c r="E947" s="868"/>
      <c r="F947" s="868"/>
      <c r="G947" s="868"/>
      <c r="H947" s="868"/>
      <c r="I947" s="868"/>
      <c r="J947" s="868"/>
      <c r="K947" s="868"/>
      <c r="L947" s="868"/>
      <c r="M947" s="868"/>
      <c r="N947" s="868"/>
      <c r="O947" s="868"/>
      <c r="P947" s="868"/>
      <c r="Q947" s="868"/>
    </row>
    <row r="948" ht="25.15" customHeight="true" x14ac:dyDescent="0.2">
      <c r="C948" s="868"/>
      <c r="D948" s="868"/>
      <c r="E948" s="868"/>
      <c r="F948" s="868"/>
      <c r="G948" s="868"/>
      <c r="H948" s="868"/>
      <c r="I948" s="868"/>
      <c r="J948" s="868"/>
      <c r="K948" s="868"/>
      <c r="L948" s="868"/>
      <c r="M948" s="868"/>
      <c r="N948" s="868"/>
      <c r="O948" s="868"/>
      <c r="P948" s="868"/>
      <c r="Q948" s="868"/>
    </row>
    <row r="949" ht="25.15" customHeight="true" x14ac:dyDescent="0.2">
      <c r="C949" s="868"/>
      <c r="D949" s="868"/>
      <c r="E949" s="868"/>
      <c r="F949" s="868"/>
      <c r="G949" s="868"/>
      <c r="H949" s="868"/>
      <c r="I949" s="868"/>
      <c r="J949" s="868"/>
      <c r="K949" s="868"/>
      <c r="L949" s="868"/>
      <c r="M949" s="868"/>
      <c r="N949" s="868"/>
      <c r="O949" s="868"/>
      <c r="P949" s="868"/>
      <c r="Q949" s="868"/>
    </row>
    <row r="950" ht="25.15" customHeight="true" x14ac:dyDescent="0.2">
      <c r="C950" s="868"/>
      <c r="D950" s="868"/>
      <c r="E950" s="868"/>
      <c r="F950" s="868"/>
      <c r="G950" s="868"/>
      <c r="H950" s="868"/>
      <c r="I950" s="868"/>
      <c r="J950" s="868"/>
      <c r="K950" s="868"/>
      <c r="L950" s="868"/>
      <c r="M950" s="868"/>
      <c r="N950" s="868"/>
      <c r="O950" s="868"/>
      <c r="P950" s="868"/>
      <c r="Q950" s="868"/>
    </row>
    <row r="951" ht="25.15" customHeight="true" x14ac:dyDescent="0.2">
      <c r="C951" s="868"/>
      <c r="D951" s="868"/>
      <c r="E951" s="868"/>
      <c r="F951" s="868"/>
      <c r="G951" s="868"/>
      <c r="H951" s="868"/>
      <c r="I951" s="868"/>
      <c r="J951" s="868"/>
      <c r="K951" s="868"/>
      <c r="L951" s="868"/>
      <c r="M951" s="868"/>
      <c r="N951" s="868"/>
      <c r="O951" s="868"/>
      <c r="P951" s="868"/>
      <c r="Q951" s="868"/>
    </row>
    <row r="952" ht="25.15" customHeight="true" x14ac:dyDescent="0.2">
      <c r="C952" s="868"/>
      <c r="D952" s="868"/>
      <c r="E952" s="868"/>
      <c r="F952" s="868"/>
      <c r="G952" s="868"/>
      <c r="H952" s="868"/>
      <c r="I952" s="868"/>
      <c r="J952" s="868"/>
      <c r="K952" s="868"/>
      <c r="L952" s="868"/>
      <c r="M952" s="868"/>
      <c r="N952" s="868"/>
      <c r="O952" s="868"/>
      <c r="P952" s="868"/>
      <c r="Q952" s="868"/>
    </row>
    <row r="953" ht="25.15" customHeight="true" x14ac:dyDescent="0.2">
      <c r="C953" s="868"/>
      <c r="D953" s="868"/>
      <c r="E953" s="868"/>
      <c r="F953" s="868"/>
      <c r="G953" s="868"/>
      <c r="H953" s="868"/>
      <c r="I953" s="868"/>
      <c r="J953" s="868"/>
      <c r="K953" s="868"/>
      <c r="L953" s="868"/>
      <c r="M953" s="868"/>
      <c r="N953" s="868"/>
      <c r="O953" s="868"/>
      <c r="P953" s="868"/>
      <c r="Q953" s="868"/>
    </row>
    <row r="954" ht="25.15" customHeight="true" x14ac:dyDescent="0.2">
      <c r="C954" s="868"/>
      <c r="D954" s="868"/>
      <c r="E954" s="868"/>
      <c r="F954" s="868"/>
      <c r="G954" s="868"/>
      <c r="H954" s="868"/>
      <c r="I954" s="868"/>
      <c r="J954" s="868"/>
      <c r="K954" s="868"/>
      <c r="L954" s="868"/>
      <c r="M954" s="868"/>
      <c r="N954" s="868"/>
      <c r="O954" s="868"/>
      <c r="P954" s="868"/>
      <c r="Q954" s="868"/>
    </row>
    <row r="955" ht="25.15" customHeight="true" x14ac:dyDescent="0.2">
      <c r="C955" s="868"/>
      <c r="D955" s="868"/>
      <c r="E955" s="868"/>
      <c r="F955" s="868"/>
      <c r="G955" s="868"/>
      <c r="H955" s="868"/>
      <c r="I955" s="868"/>
      <c r="J955" s="868"/>
      <c r="K955" s="868"/>
      <c r="L955" s="868"/>
      <c r="M955" s="868"/>
      <c r="N955" s="868"/>
      <c r="O955" s="868"/>
      <c r="P955" s="868"/>
      <c r="Q955" s="868"/>
    </row>
    <row r="956" ht="25.15" customHeight="true" x14ac:dyDescent="0.2">
      <c r="C956" s="868"/>
      <c r="D956" s="868"/>
      <c r="E956" s="868"/>
      <c r="F956" s="868"/>
      <c r="G956" s="868"/>
      <c r="H956" s="868"/>
      <c r="I956" s="868"/>
      <c r="J956" s="868"/>
      <c r="K956" s="868"/>
      <c r="L956" s="868"/>
      <c r="M956" s="868"/>
      <c r="N956" s="868"/>
      <c r="O956" s="868"/>
      <c r="P956" s="868"/>
      <c r="Q956" s="868"/>
    </row>
    <row r="957" ht="25.15" customHeight="true" x14ac:dyDescent="0.2">
      <c r="C957" s="868"/>
      <c r="D957" s="868"/>
      <c r="E957" s="868"/>
      <c r="F957" s="868"/>
      <c r="G957" s="868"/>
      <c r="H957" s="868"/>
      <c r="I957" s="868"/>
      <c r="J957" s="868"/>
      <c r="K957" s="868"/>
      <c r="L957" s="868"/>
      <c r="M957" s="868"/>
      <c r="N957" s="868"/>
      <c r="O957" s="868"/>
      <c r="P957" s="868"/>
      <c r="Q957" s="868"/>
    </row>
    <row r="958" ht="25.15" customHeight="true" x14ac:dyDescent="0.2">
      <c r="C958" s="868"/>
      <c r="D958" s="868"/>
      <c r="E958" s="868"/>
      <c r="F958" s="868"/>
      <c r="G958" s="868"/>
      <c r="H958" s="868"/>
      <c r="I958" s="868"/>
      <c r="J958" s="868"/>
      <c r="K958" s="868"/>
      <c r="L958" s="868"/>
      <c r="M958" s="868"/>
      <c r="N958" s="868"/>
      <c r="O958" s="868"/>
      <c r="P958" s="868"/>
      <c r="Q958" s="868"/>
    </row>
    <row r="959" ht="25.15" customHeight="true" x14ac:dyDescent="0.2">
      <c r="C959" s="868"/>
      <c r="D959" s="868"/>
      <c r="E959" s="868"/>
      <c r="F959" s="868"/>
      <c r="G959" s="868"/>
      <c r="H959" s="868"/>
      <c r="I959" s="868"/>
      <c r="J959" s="868"/>
      <c r="K959" s="868"/>
      <c r="L959" s="868"/>
      <c r="M959" s="868"/>
      <c r="N959" s="868"/>
      <c r="O959" s="868"/>
      <c r="P959" s="868"/>
      <c r="Q959" s="868"/>
    </row>
    <row r="960" ht="25.15" customHeight="true" x14ac:dyDescent="0.2">
      <c r="C960" s="868"/>
      <c r="D960" s="868"/>
      <c r="E960" s="868"/>
      <c r="F960" s="868"/>
      <c r="G960" s="868"/>
      <c r="H960" s="868"/>
      <c r="I960" s="868"/>
      <c r="J960" s="868"/>
      <c r="K960" s="868"/>
      <c r="L960" s="868"/>
      <c r="M960" s="868"/>
      <c r="N960" s="868"/>
      <c r="O960" s="868"/>
      <c r="P960" s="868"/>
      <c r="Q960" s="868"/>
    </row>
    <row r="961" ht="25.15" customHeight="true" x14ac:dyDescent="0.2">
      <c r="C961" s="868"/>
      <c r="D961" s="868"/>
      <c r="E961" s="868"/>
      <c r="F961" s="868"/>
      <c r="G961" s="868"/>
      <c r="H961" s="868"/>
      <c r="I961" s="868"/>
      <c r="J961" s="868"/>
      <c r="K961" s="868"/>
      <c r="L961" s="868"/>
      <c r="M961" s="868"/>
      <c r="N961" s="868"/>
      <c r="O961" s="868"/>
      <c r="P961" s="868"/>
      <c r="Q961" s="868"/>
    </row>
    <row r="962" ht="25.15" customHeight="true" x14ac:dyDescent="0.2">
      <c r="C962" s="868"/>
      <c r="D962" s="868"/>
      <c r="E962" s="868"/>
      <c r="F962" s="868"/>
      <c r="G962" s="868"/>
      <c r="H962" s="868"/>
      <c r="I962" s="868"/>
      <c r="J962" s="868"/>
      <c r="K962" s="868"/>
      <c r="L962" s="868"/>
      <c r="M962" s="868"/>
      <c r="N962" s="868"/>
      <c r="O962" s="868"/>
      <c r="P962" s="868"/>
      <c r="Q962" s="868"/>
    </row>
    <row r="963" ht="25.15" customHeight="true" x14ac:dyDescent="0.2">
      <c r="C963" s="868"/>
      <c r="D963" s="868"/>
      <c r="E963" s="868"/>
      <c r="F963" s="868"/>
      <c r="G963" s="868"/>
      <c r="H963" s="868"/>
      <c r="I963" s="868"/>
      <c r="J963" s="868"/>
      <c r="K963" s="868"/>
      <c r="L963" s="868"/>
      <c r="M963" s="868"/>
      <c r="N963" s="868"/>
      <c r="O963" s="868"/>
      <c r="P963" s="868"/>
      <c r="Q963" s="868"/>
    </row>
    <row r="964" ht="25.15" customHeight="true" x14ac:dyDescent="0.2">
      <c r="C964" s="868"/>
      <c r="D964" s="868"/>
      <c r="E964" s="868"/>
      <c r="F964" s="868"/>
      <c r="G964" s="868"/>
      <c r="H964" s="868"/>
      <c r="I964" s="868"/>
      <c r="J964" s="868"/>
      <c r="K964" s="868"/>
      <c r="L964" s="868"/>
      <c r="M964" s="868"/>
      <c r="N964" s="868"/>
      <c r="O964" s="868"/>
      <c r="P964" s="868"/>
      <c r="Q964" s="868"/>
    </row>
    <row r="965" ht="25.15" customHeight="true" x14ac:dyDescent="0.2">
      <c r="C965" s="868"/>
      <c r="D965" s="868"/>
      <c r="E965" s="868"/>
      <c r="F965" s="868"/>
      <c r="G965" s="868"/>
      <c r="H965" s="868"/>
      <c r="I965" s="868"/>
      <c r="J965" s="868"/>
      <c r="K965" s="868"/>
      <c r="L965" s="868"/>
      <c r="M965" s="868"/>
      <c r="N965" s="868"/>
      <c r="O965" s="868"/>
      <c r="P965" s="868"/>
      <c r="Q965" s="868"/>
    </row>
    <row r="966" ht="25.15" customHeight="true" x14ac:dyDescent="0.2">
      <c r="C966" s="868"/>
      <c r="D966" s="868"/>
      <c r="E966" s="868"/>
      <c r="F966" s="868"/>
      <c r="G966" s="868"/>
      <c r="H966" s="868"/>
      <c r="I966" s="868"/>
      <c r="J966" s="868"/>
      <c r="K966" s="868"/>
      <c r="L966" s="868"/>
      <c r="M966" s="868"/>
      <c r="N966" s="868"/>
      <c r="O966" s="868"/>
      <c r="P966" s="868"/>
      <c r="Q966" s="868"/>
    </row>
    <row r="967" ht="25.15" customHeight="true" x14ac:dyDescent="0.2">
      <c r="C967" s="868"/>
      <c r="D967" s="868"/>
      <c r="E967" s="868"/>
      <c r="F967" s="868"/>
      <c r="G967" s="868"/>
      <c r="H967" s="868"/>
      <c r="I967" s="868"/>
      <c r="J967" s="868"/>
      <c r="K967" s="868"/>
      <c r="L967" s="868"/>
      <c r="M967" s="868"/>
      <c r="N967" s="868"/>
      <c r="O967" s="868"/>
      <c r="P967" s="868"/>
      <c r="Q967" s="868"/>
    </row>
    <row r="968" ht="25.15" customHeight="true" x14ac:dyDescent="0.2">
      <c r="C968" s="868"/>
      <c r="D968" s="868"/>
      <c r="E968" s="868"/>
      <c r="F968" s="868"/>
      <c r="G968" s="868"/>
      <c r="H968" s="868"/>
      <c r="I968" s="868"/>
      <c r="J968" s="868"/>
      <c r="K968" s="868"/>
      <c r="L968" s="868"/>
      <c r="M968" s="868"/>
      <c r="N968" s="868"/>
      <c r="O968" s="868"/>
      <c r="P968" s="868"/>
      <c r="Q968" s="868"/>
    </row>
    <row r="969" ht="25.15" customHeight="true" x14ac:dyDescent="0.2">
      <c r="C969" s="868"/>
      <c r="D969" s="868"/>
      <c r="E969" s="868"/>
      <c r="F969" s="868"/>
      <c r="G969" s="868"/>
      <c r="H969" s="868"/>
      <c r="I969" s="868"/>
      <c r="J969" s="868"/>
      <c r="K969" s="868"/>
      <c r="L969" s="868"/>
      <c r="M969" s="868"/>
      <c r="N969" s="868"/>
      <c r="O969" s="868"/>
      <c r="P969" s="868"/>
      <c r="Q969" s="868"/>
    </row>
    <row r="970" ht="25.15" customHeight="true" x14ac:dyDescent="0.2">
      <c r="C970" s="868"/>
      <c r="D970" s="868"/>
      <c r="E970" s="868"/>
      <c r="F970" s="868"/>
      <c r="G970" s="868"/>
      <c r="H970" s="868"/>
      <c r="I970" s="868"/>
      <c r="J970" s="868"/>
      <c r="K970" s="868"/>
      <c r="L970" s="868"/>
      <c r="M970" s="868"/>
      <c r="N970" s="868"/>
      <c r="O970" s="868"/>
      <c r="P970" s="868"/>
      <c r="Q970" s="868"/>
    </row>
    <row r="971" ht="25.15" customHeight="true" x14ac:dyDescent="0.2">
      <c r="C971" s="868"/>
      <c r="D971" s="868"/>
      <c r="E971" s="868"/>
      <c r="F971" s="868"/>
      <c r="G971" s="868"/>
      <c r="H971" s="868"/>
      <c r="I971" s="868"/>
      <c r="J971" s="868"/>
      <c r="K971" s="868"/>
      <c r="L971" s="868"/>
      <c r="M971" s="868"/>
      <c r="N971" s="868"/>
      <c r="O971" s="868"/>
      <c r="P971" s="868"/>
      <c r="Q971" s="868"/>
    </row>
    <row r="972" ht="25.15" customHeight="true" x14ac:dyDescent="0.2">
      <c r="C972" s="868"/>
      <c r="D972" s="868"/>
      <c r="E972" s="868"/>
      <c r="F972" s="868"/>
      <c r="G972" s="868"/>
      <c r="H972" s="868"/>
      <c r="I972" s="868"/>
      <c r="J972" s="868"/>
      <c r="K972" s="868"/>
      <c r="L972" s="868"/>
      <c r="M972" s="868"/>
      <c r="N972" s="868"/>
      <c r="O972" s="868"/>
      <c r="P972" s="868"/>
      <c r="Q972" s="868"/>
    </row>
    <row r="973" ht="25.15" customHeight="true" x14ac:dyDescent="0.2">
      <c r="C973" s="868"/>
      <c r="D973" s="868"/>
      <c r="E973" s="868"/>
      <c r="F973" s="868"/>
      <c r="G973" s="868"/>
      <c r="H973" s="868"/>
      <c r="I973" s="868"/>
      <c r="J973" s="868"/>
      <c r="K973" s="868"/>
      <c r="L973" s="868"/>
      <c r="M973" s="868"/>
      <c r="N973" s="868"/>
      <c r="O973" s="868"/>
      <c r="P973" s="868"/>
      <c r="Q973" s="868"/>
    </row>
    <row r="974" ht="25.15" customHeight="true" x14ac:dyDescent="0.2">
      <c r="C974" s="868"/>
      <c r="D974" s="868"/>
      <c r="E974" s="868"/>
      <c r="F974" s="868"/>
      <c r="G974" s="868"/>
      <c r="H974" s="868"/>
      <c r="I974" s="868"/>
      <c r="J974" s="868"/>
      <c r="K974" s="868"/>
      <c r="L974" s="868"/>
      <c r="M974" s="868"/>
      <c r="N974" s="868"/>
      <c r="O974" s="868"/>
      <c r="P974" s="868"/>
      <c r="Q974" s="868"/>
    </row>
    <row r="975" ht="25.15" customHeight="true" x14ac:dyDescent="0.2">
      <c r="C975" s="868"/>
      <c r="D975" s="868"/>
      <c r="E975" s="868"/>
      <c r="F975" s="868"/>
      <c r="G975" s="868"/>
      <c r="H975" s="868"/>
      <c r="I975" s="868"/>
      <c r="J975" s="868"/>
      <c r="K975" s="868"/>
      <c r="L975" s="868"/>
      <c r="M975" s="868"/>
      <c r="N975" s="868"/>
      <c r="O975" s="868"/>
      <c r="P975" s="868"/>
      <c r="Q975" s="868"/>
    </row>
    <row r="976" ht="25.15" customHeight="true" x14ac:dyDescent="0.2">
      <c r="C976" s="868"/>
      <c r="D976" s="868"/>
      <c r="E976" s="868"/>
      <c r="F976" s="868"/>
      <c r="G976" s="868"/>
      <c r="H976" s="868"/>
      <c r="I976" s="868"/>
      <c r="J976" s="868"/>
      <c r="K976" s="868"/>
      <c r="L976" s="868"/>
      <c r="M976" s="868"/>
      <c r="N976" s="868"/>
      <c r="O976" s="868"/>
      <c r="P976" s="868"/>
      <c r="Q976" s="868"/>
    </row>
    <row r="977" ht="25.15" customHeight="true" x14ac:dyDescent="0.2">
      <c r="C977" s="868"/>
      <c r="D977" s="868"/>
      <c r="E977" s="868"/>
      <c r="F977" s="868"/>
      <c r="G977" s="868"/>
      <c r="H977" s="868"/>
      <c r="I977" s="868"/>
      <c r="J977" s="868"/>
      <c r="K977" s="868"/>
      <c r="L977" s="868"/>
      <c r="M977" s="868"/>
      <c r="N977" s="868"/>
      <c r="O977" s="868"/>
      <c r="P977" s="868"/>
      <c r="Q977" s="868"/>
    </row>
    <row r="978" ht="25.15" customHeight="true" x14ac:dyDescent="0.2">
      <c r="C978" s="868"/>
      <c r="D978" s="868"/>
      <c r="E978" s="868"/>
      <c r="F978" s="868"/>
      <c r="G978" s="868"/>
      <c r="H978" s="868"/>
      <c r="I978" s="868"/>
      <c r="J978" s="868"/>
      <c r="K978" s="868"/>
      <c r="L978" s="868"/>
      <c r="M978" s="868"/>
      <c r="N978" s="868"/>
      <c r="O978" s="868"/>
      <c r="P978" s="868"/>
      <c r="Q978" s="868"/>
    </row>
    <row r="979" ht="25.15" customHeight="true" x14ac:dyDescent="0.2">
      <c r="C979" s="868"/>
      <c r="D979" s="868"/>
      <c r="E979" s="868"/>
      <c r="F979" s="868"/>
      <c r="G979" s="868"/>
      <c r="H979" s="868"/>
      <c r="I979" s="868"/>
      <c r="J979" s="868"/>
      <c r="K979" s="868"/>
      <c r="L979" s="868"/>
      <c r="M979" s="868"/>
      <c r="N979" s="868"/>
      <c r="O979" s="868"/>
      <c r="P979" s="868"/>
      <c r="Q979" s="868"/>
    </row>
    <row r="980" ht="25.15" customHeight="true" x14ac:dyDescent="0.2">
      <c r="C980" s="868"/>
      <c r="D980" s="868"/>
      <c r="E980" s="868"/>
      <c r="F980" s="868"/>
      <c r="G980" s="868"/>
      <c r="H980" s="868"/>
      <c r="I980" s="868"/>
      <c r="J980" s="868"/>
      <c r="K980" s="868"/>
      <c r="L980" s="868"/>
      <c r="M980" s="868"/>
      <c r="N980" s="868"/>
      <c r="O980" s="868"/>
      <c r="P980" s="868"/>
      <c r="Q980" s="868"/>
    </row>
    <row r="981" ht="25.15" customHeight="true" x14ac:dyDescent="0.2">
      <c r="C981" s="868"/>
      <c r="D981" s="868"/>
      <c r="E981" s="868"/>
      <c r="F981" s="868"/>
      <c r="G981" s="868"/>
      <c r="H981" s="868"/>
      <c r="I981" s="868"/>
      <c r="J981" s="868"/>
      <c r="K981" s="868"/>
      <c r="L981" s="868"/>
      <c r="M981" s="868"/>
      <c r="N981" s="868"/>
      <c r="O981" s="868"/>
      <c r="P981" s="868"/>
      <c r="Q981" s="868"/>
    </row>
    <row r="982" ht="25.15" customHeight="true" x14ac:dyDescent="0.2">
      <c r="C982" s="868"/>
      <c r="D982" s="868"/>
      <c r="E982" s="868"/>
      <c r="F982" s="868"/>
      <c r="G982" s="868"/>
      <c r="H982" s="868"/>
      <c r="I982" s="868"/>
      <c r="J982" s="868"/>
      <c r="K982" s="868"/>
      <c r="L982" s="868"/>
      <c r="M982" s="868"/>
      <c r="N982" s="868"/>
      <c r="O982" s="868"/>
      <c r="P982" s="868"/>
      <c r="Q982" s="868"/>
    </row>
    <row r="983" ht="25.15" customHeight="true" x14ac:dyDescent="0.2">
      <c r="C983" s="868"/>
      <c r="D983" s="868"/>
      <c r="E983" s="868"/>
      <c r="F983" s="868"/>
      <c r="G983" s="868"/>
      <c r="H983" s="868"/>
      <c r="I983" s="868"/>
      <c r="J983" s="868"/>
      <c r="K983" s="868"/>
      <c r="L983" s="868"/>
      <c r="M983" s="868"/>
      <c r="N983" s="868"/>
      <c r="O983" s="868"/>
      <c r="P983" s="868"/>
      <c r="Q983" s="868"/>
    </row>
    <row r="984" ht="25.15" customHeight="true" x14ac:dyDescent="0.2">
      <c r="C984" s="868"/>
      <c r="D984" s="868"/>
      <c r="E984" s="868"/>
      <c r="F984" s="868"/>
      <c r="G984" s="868"/>
      <c r="H984" s="868"/>
      <c r="I984" s="868"/>
      <c r="J984" s="868"/>
      <c r="K984" s="868"/>
      <c r="L984" s="868"/>
      <c r="M984" s="868"/>
      <c r="N984" s="868"/>
      <c r="O984" s="868"/>
      <c r="P984" s="868"/>
      <c r="Q984" s="868"/>
    </row>
    <row r="985" ht="25.15" customHeight="true" x14ac:dyDescent="0.2">
      <c r="C985" s="868"/>
      <c r="D985" s="868"/>
      <c r="E985" s="868"/>
      <c r="F985" s="868"/>
      <c r="G985" s="868"/>
      <c r="H985" s="868"/>
      <c r="I985" s="868"/>
      <c r="J985" s="868"/>
      <c r="K985" s="868"/>
      <c r="L985" s="868"/>
      <c r="M985" s="868"/>
      <c r="N985" s="868"/>
      <c r="O985" s="868"/>
      <c r="P985" s="868"/>
      <c r="Q985" s="868"/>
    </row>
    <row r="986" ht="25.15" customHeight="true" x14ac:dyDescent="0.2">
      <c r="C986" s="868"/>
      <c r="D986" s="868"/>
      <c r="E986" s="868"/>
      <c r="F986" s="868"/>
      <c r="G986" s="868"/>
      <c r="H986" s="868"/>
      <c r="I986" s="868"/>
      <c r="J986" s="868"/>
      <c r="K986" s="868"/>
      <c r="L986" s="868"/>
      <c r="M986" s="868"/>
      <c r="N986" s="868"/>
      <c r="O986" s="868"/>
      <c r="P986" s="868"/>
      <c r="Q986" s="868"/>
    </row>
    <row r="987" ht="25.15" customHeight="true" x14ac:dyDescent="0.2">
      <c r="C987" s="868"/>
      <c r="D987" s="868"/>
      <c r="E987" s="868"/>
      <c r="F987" s="868"/>
      <c r="G987" s="868"/>
      <c r="H987" s="868"/>
      <c r="I987" s="868"/>
      <c r="J987" s="868"/>
      <c r="K987" s="868"/>
      <c r="L987" s="868"/>
      <c r="M987" s="868"/>
      <c r="N987" s="868"/>
      <c r="O987" s="868"/>
      <c r="P987" s="868"/>
      <c r="Q987" s="868"/>
    </row>
    <row r="988" ht="25.15" customHeight="true" x14ac:dyDescent="0.2">
      <c r="C988" s="868"/>
      <c r="D988" s="868"/>
      <c r="E988" s="868"/>
      <c r="F988" s="868"/>
      <c r="G988" s="868"/>
      <c r="H988" s="868"/>
      <c r="I988" s="868"/>
      <c r="J988" s="868"/>
      <c r="K988" s="868"/>
      <c r="L988" s="868"/>
      <c r="M988" s="868"/>
      <c r="N988" s="868"/>
      <c r="O988" s="868"/>
      <c r="P988" s="868"/>
      <c r="Q988" s="868"/>
    </row>
    <row r="989" ht="25.15" customHeight="true" x14ac:dyDescent="0.2">
      <c r="C989" s="868"/>
      <c r="D989" s="868"/>
      <c r="E989" s="868"/>
      <c r="F989" s="868"/>
      <c r="G989" s="868"/>
      <c r="H989" s="868"/>
      <c r="I989" s="868"/>
      <c r="J989" s="868"/>
      <c r="K989" s="868"/>
      <c r="L989" s="868"/>
      <c r="M989" s="868"/>
      <c r="N989" s="868"/>
      <c r="O989" s="868"/>
      <c r="P989" s="868"/>
      <c r="Q989" s="868"/>
    </row>
    <row r="990" ht="25.15" customHeight="true" x14ac:dyDescent="0.2">
      <c r="C990" s="868"/>
      <c r="D990" s="868"/>
      <c r="E990" s="868"/>
      <c r="F990" s="868"/>
      <c r="G990" s="868"/>
      <c r="H990" s="868"/>
      <c r="I990" s="868"/>
      <c r="J990" s="868"/>
      <c r="K990" s="868"/>
      <c r="L990" s="868"/>
      <c r="M990" s="868"/>
      <c r="N990" s="868"/>
      <c r="O990" s="868"/>
      <c r="P990" s="868"/>
      <c r="Q990" s="868"/>
    </row>
    <row r="991" ht="25.15" customHeight="true" x14ac:dyDescent="0.2">
      <c r="C991" s="868"/>
      <c r="D991" s="868"/>
      <c r="E991" s="868"/>
      <c r="F991" s="868"/>
      <c r="G991" s="868"/>
      <c r="H991" s="868"/>
      <c r="I991" s="868"/>
      <c r="J991" s="868"/>
      <c r="K991" s="868"/>
      <c r="L991" s="868"/>
      <c r="M991" s="868"/>
      <c r="N991" s="868"/>
      <c r="O991" s="868"/>
      <c r="P991" s="868"/>
      <c r="Q991" s="868"/>
    </row>
    <row r="992" ht="25.15" customHeight="true" x14ac:dyDescent="0.2">
      <c r="C992" s="868"/>
      <c r="D992" s="868"/>
      <c r="E992" s="868"/>
      <c r="F992" s="868"/>
      <c r="G992" s="868"/>
      <c r="H992" s="868"/>
      <c r="I992" s="868"/>
      <c r="J992" s="868"/>
      <c r="K992" s="868"/>
      <c r="L992" s="868"/>
      <c r="M992" s="868"/>
      <c r="N992" s="868"/>
      <c r="O992" s="868"/>
      <c r="P992" s="868"/>
      <c r="Q992" s="868"/>
    </row>
    <row r="993" ht="25.15" customHeight="true" x14ac:dyDescent="0.2">
      <c r="C993" s="868"/>
      <c r="D993" s="868"/>
      <c r="E993" s="868"/>
      <c r="F993" s="868"/>
      <c r="G993" s="868"/>
      <c r="H993" s="868"/>
      <c r="I993" s="868"/>
      <c r="J993" s="868"/>
      <c r="K993" s="868"/>
      <c r="L993" s="868"/>
      <c r="M993" s="868"/>
      <c r="N993" s="868"/>
      <c r="O993" s="868"/>
      <c r="P993" s="868"/>
      <c r="Q993" s="868"/>
    </row>
    <row r="994" ht="25.15" customHeight="true" x14ac:dyDescent="0.2">
      <c r="C994" s="868"/>
      <c r="D994" s="868"/>
      <c r="E994" s="868"/>
      <c r="F994" s="868"/>
      <c r="G994" s="868"/>
      <c r="H994" s="868"/>
      <c r="I994" s="868"/>
      <c r="J994" s="868"/>
      <c r="K994" s="868"/>
      <c r="L994" s="868"/>
      <c r="M994" s="868"/>
      <c r="N994" s="868"/>
      <c r="O994" s="868"/>
      <c r="P994" s="868"/>
      <c r="Q994" s="868"/>
    </row>
    <row r="995" ht="25.15" customHeight="true" x14ac:dyDescent="0.2">
      <c r="C995" s="868"/>
      <c r="D995" s="868"/>
      <c r="E995" s="868"/>
      <c r="F995" s="868"/>
      <c r="G995" s="868"/>
      <c r="H995" s="868"/>
      <c r="I995" s="868"/>
      <c r="J995" s="868"/>
      <c r="K995" s="868"/>
      <c r="L995" s="868"/>
      <c r="M995" s="868"/>
      <c r="N995" s="868"/>
      <c r="O995" s="868"/>
      <c r="P995" s="868"/>
      <c r="Q995" s="868"/>
    </row>
    <row r="996" ht="25.15" customHeight="true" x14ac:dyDescent="0.2">
      <c r="C996" s="868"/>
      <c r="D996" s="868"/>
      <c r="E996" s="868"/>
      <c r="F996" s="868"/>
      <c r="G996" s="868"/>
      <c r="H996" s="868"/>
      <c r="I996" s="868"/>
      <c r="J996" s="868"/>
      <c r="K996" s="868"/>
      <c r="L996" s="868"/>
      <c r="M996" s="868"/>
      <c r="N996" s="868"/>
      <c r="O996" s="868"/>
      <c r="P996" s="868"/>
      <c r="Q996" s="868"/>
    </row>
    <row r="997" ht="25.15" customHeight="true" x14ac:dyDescent="0.2">
      <c r="C997" s="868"/>
      <c r="D997" s="868"/>
      <c r="E997" s="868"/>
      <c r="F997" s="868"/>
      <c r="G997" s="868"/>
      <c r="H997" s="868"/>
      <c r="I997" s="868"/>
      <c r="J997" s="868"/>
      <c r="K997" s="868"/>
      <c r="L997" s="868"/>
      <c r="M997" s="868"/>
      <c r="N997" s="868"/>
      <c r="O997" s="868"/>
      <c r="P997" s="868"/>
      <c r="Q997" s="868"/>
    </row>
    <row r="998" ht="25.15" customHeight="true" x14ac:dyDescent="0.2">
      <c r="C998" s="868"/>
      <c r="D998" s="868"/>
      <c r="E998" s="868"/>
      <c r="F998" s="868"/>
      <c r="G998" s="868"/>
      <c r="H998" s="868"/>
      <c r="I998" s="868"/>
      <c r="J998" s="868"/>
      <c r="K998" s="868"/>
      <c r="L998" s="868"/>
      <c r="M998" s="868"/>
      <c r="N998" s="868"/>
      <c r="O998" s="868"/>
      <c r="P998" s="868"/>
      <c r="Q998" s="868"/>
    </row>
    <row r="999" ht="25.15" customHeight="true" x14ac:dyDescent="0.2">
      <c r="C999" s="868"/>
      <c r="D999" s="868"/>
      <c r="E999" s="868"/>
      <c r="F999" s="868"/>
      <c r="G999" s="868"/>
      <c r="H999" s="868"/>
      <c r="I999" s="868"/>
      <c r="J999" s="868"/>
      <c r="K999" s="868"/>
      <c r="L999" s="868"/>
      <c r="M999" s="868"/>
      <c r="N999" s="868"/>
      <c r="O999" s="868"/>
      <c r="P999" s="868"/>
      <c r="Q999" s="868"/>
    </row>
    <row r="1000" ht="25.15" customHeight="true" x14ac:dyDescent="0.2">
      <c r="C1000" s="868"/>
      <c r="D1000" s="868"/>
      <c r="E1000" s="868"/>
      <c r="F1000" s="868"/>
      <c r="G1000" s="868"/>
      <c r="H1000" s="868"/>
      <c r="I1000" s="868"/>
      <c r="J1000" s="868"/>
      <c r="K1000" s="868"/>
      <c r="L1000" s="868"/>
      <c r="M1000" s="868"/>
      <c r="N1000" s="868"/>
      <c r="O1000" s="868"/>
      <c r="P1000" s="868"/>
      <c r="Q1000" s="868"/>
    </row>
    <row r="1001" ht="25.15" customHeight="true" x14ac:dyDescent="0.2">
      <c r="C1001" s="868"/>
      <c r="D1001" s="868"/>
      <c r="E1001" s="868"/>
      <c r="F1001" s="868"/>
      <c r="G1001" s="868"/>
      <c r="H1001" s="868"/>
      <c r="I1001" s="868"/>
      <c r="J1001" s="868"/>
      <c r="K1001" s="868"/>
      <c r="L1001" s="868"/>
      <c r="M1001" s="868"/>
      <c r="N1001" s="868"/>
      <c r="O1001" s="868"/>
      <c r="P1001" s="868"/>
      <c r="Q1001" s="868"/>
    </row>
    <row r="1002" ht="25.15" customHeight="true" x14ac:dyDescent="0.2">
      <c r="C1002" s="868"/>
      <c r="D1002" s="868"/>
      <c r="E1002" s="868"/>
      <c r="F1002" s="868"/>
      <c r="G1002" s="868"/>
      <c r="H1002" s="868"/>
      <c r="I1002" s="868"/>
      <c r="J1002" s="868"/>
      <c r="K1002" s="868"/>
      <c r="L1002" s="868"/>
      <c r="M1002" s="868"/>
      <c r="N1002" s="868"/>
      <c r="O1002" s="868"/>
      <c r="P1002" s="868"/>
      <c r="Q1002" s="868"/>
    </row>
    <row r="1003" ht="25.15" customHeight="true" x14ac:dyDescent="0.2">
      <c r="C1003" s="868"/>
      <c r="D1003" s="868"/>
      <c r="E1003" s="868"/>
      <c r="F1003" s="868"/>
      <c r="G1003" s="868"/>
      <c r="H1003" s="868"/>
      <c r="I1003" s="868"/>
      <c r="J1003" s="868"/>
      <c r="K1003" s="868"/>
      <c r="L1003" s="868"/>
      <c r="M1003" s="868"/>
      <c r="N1003" s="868"/>
      <c r="O1003" s="868"/>
      <c r="P1003" s="868"/>
      <c r="Q1003" s="868"/>
    </row>
    <row r="1004" ht="25.15" customHeight="true" x14ac:dyDescent="0.2">
      <c r="C1004" s="868"/>
      <c r="D1004" s="868"/>
      <c r="E1004" s="868"/>
      <c r="F1004" s="868"/>
      <c r="G1004" s="868"/>
      <c r="H1004" s="868"/>
      <c r="I1004" s="868"/>
      <c r="J1004" s="868"/>
      <c r="K1004" s="868"/>
      <c r="L1004" s="868"/>
      <c r="M1004" s="868"/>
      <c r="N1004" s="868"/>
      <c r="O1004" s="868"/>
      <c r="P1004" s="868"/>
      <c r="Q1004" s="868"/>
    </row>
    <row r="1005" ht="25.15" customHeight="true" x14ac:dyDescent="0.2">
      <c r="C1005" s="868"/>
      <c r="D1005" s="868"/>
      <c r="E1005" s="868"/>
      <c r="F1005" s="868"/>
      <c r="G1005" s="868"/>
      <c r="H1005" s="868"/>
      <c r="I1005" s="868"/>
      <c r="J1005" s="868"/>
      <c r="K1005" s="868"/>
      <c r="L1005" s="868"/>
      <c r="M1005" s="868"/>
      <c r="N1005" s="868"/>
      <c r="O1005" s="868"/>
      <c r="P1005" s="868"/>
      <c r="Q1005" s="868"/>
    </row>
    <row r="1006" ht="25.15" customHeight="true" x14ac:dyDescent="0.2">
      <c r="C1006" s="868"/>
      <c r="D1006" s="868"/>
      <c r="E1006" s="868"/>
      <c r="F1006" s="868"/>
      <c r="G1006" s="868"/>
      <c r="H1006" s="868"/>
      <c r="I1006" s="868"/>
      <c r="J1006" s="868"/>
      <c r="K1006" s="868"/>
      <c r="L1006" s="868"/>
      <c r="M1006" s="868"/>
      <c r="N1006" s="868"/>
      <c r="O1006" s="868"/>
      <c r="P1006" s="868"/>
      <c r="Q1006" s="868"/>
    </row>
    <row r="1007" ht="25.15" customHeight="true" x14ac:dyDescent="0.2">
      <c r="C1007" s="868"/>
      <c r="D1007" s="868"/>
      <c r="E1007" s="868"/>
      <c r="F1007" s="868"/>
      <c r="G1007" s="868"/>
      <c r="H1007" s="868"/>
      <c r="I1007" s="868"/>
      <c r="J1007" s="868"/>
      <c r="K1007" s="868"/>
      <c r="L1007" s="868"/>
      <c r="M1007" s="868"/>
      <c r="N1007" s="868"/>
      <c r="O1007" s="868"/>
      <c r="P1007" s="868"/>
      <c r="Q1007" s="868"/>
    </row>
    <row r="1008" ht="25.15" customHeight="true" x14ac:dyDescent="0.2">
      <c r="C1008" s="868"/>
      <c r="D1008" s="868"/>
      <c r="E1008" s="868"/>
      <c r="F1008" s="868"/>
      <c r="G1008" s="868"/>
      <c r="H1008" s="868"/>
      <c r="I1008" s="868"/>
      <c r="J1008" s="868"/>
      <c r="K1008" s="868"/>
      <c r="L1008" s="868"/>
      <c r="M1008" s="868"/>
      <c r="N1008" s="868"/>
      <c r="O1008" s="868"/>
      <c r="P1008" s="868"/>
      <c r="Q1008" s="868"/>
    </row>
    <row r="1009" ht="25.15" customHeight="true" x14ac:dyDescent="0.2">
      <c r="C1009" s="868"/>
      <c r="D1009" s="868"/>
      <c r="E1009" s="868"/>
      <c r="F1009" s="868"/>
      <c r="G1009" s="868"/>
      <c r="H1009" s="868"/>
      <c r="I1009" s="868"/>
      <c r="J1009" s="868"/>
      <c r="K1009" s="868"/>
      <c r="L1009" s="868"/>
      <c r="M1009" s="868"/>
      <c r="N1009" s="868"/>
      <c r="O1009" s="868"/>
      <c r="P1009" s="868"/>
      <c r="Q1009" s="868"/>
    </row>
    <row r="1010" ht="25.15" customHeight="true" x14ac:dyDescent="0.2">
      <c r="C1010" s="868"/>
      <c r="D1010" s="868"/>
      <c r="E1010" s="868"/>
      <c r="F1010" s="868"/>
      <c r="G1010" s="868"/>
      <c r="H1010" s="868"/>
      <c r="I1010" s="868"/>
      <c r="J1010" s="868"/>
      <c r="K1010" s="868"/>
      <c r="L1010" s="868"/>
      <c r="M1010" s="868"/>
      <c r="N1010" s="868"/>
      <c r="O1010" s="868"/>
      <c r="P1010" s="868"/>
      <c r="Q1010" s="868"/>
    </row>
    <row r="1011" ht="25.15" customHeight="true" x14ac:dyDescent="0.2">
      <c r="C1011" s="868"/>
      <c r="D1011" s="868"/>
      <c r="E1011" s="868"/>
      <c r="F1011" s="868"/>
      <c r="G1011" s="868"/>
      <c r="H1011" s="868"/>
      <c r="I1011" s="868"/>
      <c r="J1011" s="868"/>
      <c r="K1011" s="868"/>
      <c r="L1011" s="868"/>
      <c r="M1011" s="868"/>
      <c r="N1011" s="868"/>
      <c r="O1011" s="868"/>
      <c r="P1011" s="868"/>
      <c r="Q1011" s="868"/>
    </row>
    <row r="1012" ht="25.15" customHeight="true" x14ac:dyDescent="0.2">
      <c r="C1012" s="868"/>
      <c r="D1012" s="868"/>
      <c r="E1012" s="868"/>
      <c r="F1012" s="868"/>
      <c r="G1012" s="868"/>
      <c r="H1012" s="868"/>
      <c r="I1012" s="868"/>
      <c r="J1012" s="868"/>
      <c r="K1012" s="868"/>
      <c r="L1012" s="868"/>
      <c r="M1012" s="868"/>
      <c r="N1012" s="868"/>
      <c r="O1012" s="868"/>
      <c r="P1012" s="868"/>
      <c r="Q1012" s="868"/>
    </row>
    <row r="1013" ht="25.15" customHeight="true" x14ac:dyDescent="0.2">
      <c r="C1013" s="868"/>
      <c r="D1013" s="868"/>
      <c r="E1013" s="868"/>
      <c r="F1013" s="868"/>
      <c r="G1013" s="868"/>
      <c r="H1013" s="868"/>
      <c r="I1013" s="868"/>
      <c r="J1013" s="868"/>
      <c r="K1013" s="868"/>
      <c r="L1013" s="868"/>
      <c r="M1013" s="868"/>
      <c r="N1013" s="868"/>
      <c r="O1013" s="868"/>
      <c r="P1013" s="868"/>
      <c r="Q1013" s="868"/>
    </row>
    <row r="1014" ht="25.15" customHeight="true" x14ac:dyDescent="0.2">
      <c r="C1014" s="868"/>
      <c r="D1014" s="868"/>
      <c r="E1014" s="868"/>
      <c r="F1014" s="868"/>
      <c r="G1014" s="868"/>
      <c r="H1014" s="868"/>
      <c r="I1014" s="868"/>
      <c r="J1014" s="868"/>
      <c r="K1014" s="868"/>
      <c r="L1014" s="868"/>
      <c r="M1014" s="868"/>
      <c r="N1014" s="868"/>
      <c r="O1014" s="868"/>
      <c r="P1014" s="868"/>
      <c r="Q1014" s="868"/>
    </row>
    <row r="1015" ht="25.15" customHeight="true" x14ac:dyDescent="0.2">
      <c r="C1015" s="868"/>
      <c r="D1015" s="868"/>
      <c r="E1015" s="868"/>
      <c r="F1015" s="868"/>
      <c r="G1015" s="868"/>
      <c r="H1015" s="868"/>
      <c r="I1015" s="868"/>
      <c r="J1015" s="868"/>
      <c r="K1015" s="868"/>
      <c r="L1015" s="868"/>
      <c r="M1015" s="868"/>
      <c r="N1015" s="868"/>
      <c r="O1015" s="868"/>
      <c r="P1015" s="868"/>
      <c r="Q1015" s="868"/>
    </row>
    <row r="1016" ht="25.15" customHeight="true" x14ac:dyDescent="0.2">
      <c r="C1016" s="868"/>
      <c r="D1016" s="868"/>
      <c r="E1016" s="868"/>
      <c r="F1016" s="868"/>
      <c r="G1016" s="868"/>
      <c r="H1016" s="868"/>
      <c r="I1016" s="868"/>
      <c r="J1016" s="868"/>
      <c r="K1016" s="868"/>
      <c r="L1016" s="868"/>
      <c r="M1016" s="868"/>
      <c r="N1016" s="868"/>
      <c r="O1016" s="868"/>
      <c r="P1016" s="868"/>
      <c r="Q1016" s="868"/>
    </row>
    <row r="1017" ht="25.15" customHeight="true" x14ac:dyDescent="0.2">
      <c r="C1017" s="868"/>
      <c r="D1017" s="868"/>
      <c r="E1017" s="868"/>
      <c r="F1017" s="868"/>
      <c r="G1017" s="868"/>
      <c r="H1017" s="868"/>
      <c r="I1017" s="868"/>
      <c r="J1017" s="868"/>
      <c r="K1017" s="868"/>
      <c r="L1017" s="868"/>
      <c r="M1017" s="868"/>
      <c r="N1017" s="868"/>
      <c r="O1017" s="868"/>
      <c r="P1017" s="868"/>
      <c r="Q1017" s="868"/>
    </row>
    <row r="1018" ht="25.15" customHeight="true" x14ac:dyDescent="0.2">
      <c r="C1018" s="868"/>
      <c r="D1018" s="868"/>
      <c r="E1018" s="868"/>
      <c r="F1018" s="868"/>
      <c r="G1018" s="868"/>
      <c r="H1018" s="868"/>
      <c r="I1018" s="868"/>
      <c r="J1018" s="868"/>
      <c r="K1018" s="868"/>
      <c r="L1018" s="868"/>
      <c r="M1018" s="868"/>
      <c r="N1018" s="868"/>
      <c r="O1018" s="868"/>
      <c r="P1018" s="868"/>
      <c r="Q1018" s="868"/>
    </row>
    <row r="1019" ht="25.15" customHeight="true" x14ac:dyDescent="0.2">
      <c r="C1019" s="868"/>
      <c r="D1019" s="868"/>
      <c r="E1019" s="868"/>
      <c r="F1019" s="868"/>
      <c r="G1019" s="868"/>
      <c r="H1019" s="868"/>
      <c r="I1019" s="868"/>
      <c r="J1019" s="868"/>
      <c r="K1019" s="868"/>
      <c r="L1019" s="868"/>
      <c r="M1019" s="868"/>
      <c r="N1019" s="868"/>
      <c r="O1019" s="868"/>
      <c r="P1019" s="868"/>
      <c r="Q1019" s="868"/>
    </row>
    <row r="1020" ht="25.15" customHeight="true" x14ac:dyDescent="0.2">
      <c r="C1020" s="868"/>
      <c r="D1020" s="868"/>
      <c r="E1020" s="868"/>
      <c r="F1020" s="868"/>
      <c r="G1020" s="868"/>
      <c r="H1020" s="868"/>
      <c r="I1020" s="868"/>
      <c r="J1020" s="868"/>
      <c r="K1020" s="868"/>
      <c r="L1020" s="868"/>
      <c r="M1020" s="868"/>
      <c r="N1020" s="868"/>
      <c r="O1020" s="868"/>
      <c r="P1020" s="868"/>
      <c r="Q1020" s="868"/>
    </row>
    <row r="1021" ht="25.15" customHeight="true" x14ac:dyDescent="0.2">
      <c r="C1021" s="868"/>
      <c r="D1021" s="868"/>
      <c r="E1021" s="868"/>
      <c r="F1021" s="868"/>
      <c r="G1021" s="868"/>
      <c r="H1021" s="868"/>
      <c r="I1021" s="868"/>
      <c r="J1021" s="868"/>
      <c r="K1021" s="868"/>
      <c r="L1021" s="868"/>
      <c r="M1021" s="868"/>
      <c r="N1021" s="868"/>
      <c r="O1021" s="868"/>
      <c r="P1021" s="868"/>
      <c r="Q1021" s="868"/>
    </row>
    <row r="1022" ht="25.15" customHeight="true" x14ac:dyDescent="0.2">
      <c r="C1022" s="868"/>
      <c r="D1022" s="868"/>
      <c r="E1022" s="868"/>
      <c r="F1022" s="868"/>
      <c r="G1022" s="868"/>
      <c r="H1022" s="868"/>
      <c r="I1022" s="868"/>
      <c r="J1022" s="868"/>
      <c r="K1022" s="868"/>
      <c r="L1022" s="868"/>
      <c r="M1022" s="868"/>
      <c r="N1022" s="868"/>
      <c r="O1022" s="868"/>
      <c r="P1022" s="868"/>
      <c r="Q1022" s="868"/>
    </row>
    <row r="1023" ht="25.15" customHeight="true" x14ac:dyDescent="0.2">
      <c r="C1023" s="868"/>
      <c r="D1023" s="868"/>
      <c r="E1023" s="868"/>
      <c r="F1023" s="868"/>
      <c r="G1023" s="868"/>
      <c r="H1023" s="868"/>
      <c r="I1023" s="868"/>
      <c r="J1023" s="868"/>
      <c r="K1023" s="868"/>
      <c r="L1023" s="868"/>
      <c r="M1023" s="868"/>
      <c r="N1023" s="868"/>
      <c r="O1023" s="868"/>
      <c r="P1023" s="868"/>
      <c r="Q1023" s="868"/>
    </row>
    <row r="1024" ht="25.15" customHeight="true" x14ac:dyDescent="0.2">
      <c r="C1024" s="868"/>
      <c r="D1024" s="868"/>
      <c r="E1024" s="868"/>
      <c r="F1024" s="868"/>
      <c r="G1024" s="868"/>
      <c r="H1024" s="868"/>
      <c r="I1024" s="868"/>
      <c r="J1024" s="868"/>
      <c r="K1024" s="868"/>
      <c r="L1024" s="868"/>
      <c r="M1024" s="868"/>
      <c r="N1024" s="868"/>
      <c r="O1024" s="868"/>
      <c r="P1024" s="868"/>
      <c r="Q1024" s="868"/>
    </row>
    <row r="1025" s="762" customFormat="true" ht="21" customHeight="true" x14ac:dyDescent="0.2">
      <c r="A1025" s="3068" t="s">
        <v>176</v>
      </c>
      <c r="B1025" s="3069"/>
      <c r="C1025" s="3070"/>
      <c r="R1025" s="1069"/>
      <c r="S1025" s="1069"/>
      <c r="T1025" s="1069"/>
      <c r="U1025" s="1069"/>
      <c r="V1025" s="1069"/>
      <c r="W1025" s="1069"/>
      <c r="X1025" s="1069"/>
      <c r="Y1025" s="1069"/>
      <c r="Z1025" s="1069"/>
      <c r="AA1025" s="1069"/>
      <c r="AB1025" s="1069"/>
      <c r="AC1025" s="1069"/>
      <c r="AD1025" s="1069"/>
      <c r="AE1025" s="1069"/>
      <c r="AF1025" s="1069"/>
      <c r="AG1025" s="1069"/>
      <c r="AH1025" s="1069"/>
      <c r="AI1025" s="1069"/>
      <c r="AJ1025" s="1069"/>
      <c r="AK1025" s="1069"/>
      <c r="AL1025" s="1069"/>
      <c r="AM1025" s="1069"/>
      <c r="AN1025" s="1069"/>
      <c r="AO1025" s="1069"/>
      <c r="AP1025" s="1069"/>
      <c r="AQ1025" s="1069"/>
      <c r="AR1025" s="1069"/>
      <c r="AS1025" s="1069"/>
      <c r="AT1025" s="1069"/>
      <c r="AU1025" s="1069"/>
      <c r="AV1025" s="1069"/>
      <c r="AW1025" s="1069"/>
      <c r="AX1025" s="1069"/>
      <c r="AY1025" s="1069"/>
      <c r="BA1025" s="252"/>
      <c r="BB1025" s="427"/>
      <c r="BC1025"/>
      <c r="BD1025"/>
      <c r="BE1025"/>
      <c r="BF1025"/>
      <c r="BG1025"/>
      <c r="BH1025"/>
      <c r="BI1025"/>
      <c r="BJ1025"/>
      <c r="BK1025"/>
      <c r="BL1025"/>
      <c r="BM1025"/>
      <c r="BN1025"/>
      <c r="BO1025"/>
      <c r="BP1025"/>
      <c r="BQ1025"/>
    </row>
    <row r="1026" s="762" customFormat="true" ht="15.95" customHeight="true" x14ac:dyDescent="0.2">
      <c r="A1026" s="3071" t="s">
        <v>177</v>
      </c>
      <c r="B1026" s="3072"/>
      <c r="C1026" s="765" t="s">
        <v>178</v>
      </c>
      <c r="R1026" s="1069"/>
      <c r="S1026" s="1069"/>
      <c r="T1026" s="1069"/>
      <c r="U1026" s="1069"/>
      <c r="V1026" s="1069"/>
      <c r="W1026" s="1069"/>
      <c r="X1026" s="1069"/>
      <c r="Y1026" s="1069"/>
      <c r="Z1026" s="1069"/>
      <c r="AA1026" s="1069"/>
      <c r="AB1026" s="1069"/>
      <c r="AC1026" s="1069"/>
      <c r="AD1026" s="1069"/>
      <c r="AE1026" s="1069"/>
      <c r="AF1026" s="1069"/>
      <c r="AG1026" s="1069"/>
      <c r="AH1026" s="1069"/>
      <c r="AI1026" s="1069"/>
      <c r="AJ1026" s="1069"/>
      <c r="AK1026" s="1069"/>
      <c r="AL1026" s="1069"/>
      <c r="AM1026" s="1069"/>
      <c r="AN1026" s="1069"/>
      <c r="AO1026" s="1069"/>
      <c r="AP1026" s="1069"/>
      <c r="AQ1026" s="1069"/>
      <c r="AR1026" s="1069"/>
      <c r="AS1026" s="1069"/>
      <c r="AT1026" s="1069"/>
      <c r="AU1026" s="1069"/>
      <c r="AV1026" s="1069"/>
      <c r="AW1026" s="1069"/>
      <c r="AX1026" s="1069"/>
      <c r="AY1026" s="1069"/>
      <c r="BA1026" s="252"/>
      <c r="BB1026" s="427"/>
      <c r="BC1026"/>
      <c r="BD1026"/>
      <c r="BE1026"/>
      <c r="BF1026"/>
      <c r="BG1026"/>
      <c r="BH1026"/>
      <c r="BI1026"/>
      <c r="BJ1026"/>
      <c r="BK1026"/>
      <c r="BL1026"/>
      <c r="BM1026"/>
      <c r="BN1026"/>
      <c r="BO1026"/>
      <c r="BP1026"/>
      <c r="BQ1026"/>
    </row>
    <row r="1027" s="762" customFormat="true" ht="17.1" hidden="true" customHeight="true" x14ac:dyDescent="0.2">
      <c r="A1027" s="766" t="s">
        <v>179</v>
      </c>
      <c r="B1027" s="767" t="s">
        <v>180</v>
      </c>
      <c r="C1027" s="768">
        <v>2998</v>
      </c>
      <c r="R1027" s="1069"/>
      <c r="S1027" s="1069"/>
      <c r="T1027" s="1069"/>
      <c r="U1027" s="1069"/>
      <c r="V1027" s="1069"/>
      <c r="W1027" s="1069"/>
      <c r="X1027" s="1069"/>
      <c r="Y1027" s="1069"/>
      <c r="Z1027" s="1069"/>
      <c r="AA1027" s="1069"/>
      <c r="AB1027" s="1069"/>
      <c r="AC1027" s="1069"/>
      <c r="AD1027" s="1069"/>
      <c r="AE1027" s="1069"/>
      <c r="AF1027" s="1069"/>
      <c r="AG1027" s="1069"/>
      <c r="AH1027" s="1069"/>
      <c r="AI1027" s="1069"/>
      <c r="AJ1027" s="1069"/>
      <c r="AK1027" s="1069"/>
      <c r="AL1027" s="1069"/>
      <c r="AM1027" s="1069"/>
      <c r="AN1027" s="1069"/>
      <c r="AO1027" s="1069"/>
      <c r="AP1027" s="1069"/>
      <c r="AQ1027" s="1069"/>
      <c r="AR1027" s="1069"/>
      <c r="AS1027" s="1069"/>
      <c r="AT1027" s="1069"/>
      <c r="AU1027" s="1069"/>
      <c r="AV1027" s="1069"/>
      <c r="AW1027" s="1069"/>
      <c r="AX1027" s="1069"/>
      <c r="AY1027" s="1069"/>
      <c r="BA1027" s="252"/>
      <c r="BB1027" s="427"/>
      <c r="BC1027"/>
      <c r="BD1027"/>
      <c r="BE1027"/>
      <c r="BF1027"/>
      <c r="BG1027"/>
      <c r="BH1027"/>
      <c r="BI1027"/>
      <c r="BJ1027"/>
      <c r="BK1027"/>
      <c r="BL1027"/>
      <c r="BM1027"/>
      <c r="BN1027"/>
      <c r="BO1027"/>
      <c r="BP1027"/>
      <c r="BQ1027"/>
    </row>
    <row r="1028" s="762" customFormat="true" ht="17.1" hidden="true" customHeight="true" x14ac:dyDescent="0.2">
      <c r="A1028" s="769" t="s">
        <v>181</v>
      </c>
      <c r="B1028" s="770" t="s">
        <v>180</v>
      </c>
      <c r="C1028" s="771">
        <v>2998</v>
      </c>
      <c r="R1028" s="1069"/>
      <c r="S1028" s="1069"/>
      <c r="T1028" s="1069"/>
      <c r="U1028" s="1069"/>
      <c r="V1028" s="1069"/>
      <c r="W1028" s="1069"/>
      <c r="X1028" s="1069"/>
      <c r="Y1028" s="1069"/>
      <c r="Z1028" s="1069"/>
      <c r="AA1028" s="1069"/>
      <c r="AB1028" s="1069"/>
      <c r="AC1028" s="1069"/>
      <c r="AD1028" s="1069"/>
      <c r="AE1028" s="1069"/>
      <c r="AF1028" s="1069"/>
      <c r="AG1028" s="1069"/>
      <c r="AH1028" s="1069"/>
      <c r="AI1028" s="1069"/>
      <c r="AJ1028" s="1069"/>
      <c r="AK1028" s="1069"/>
      <c r="AL1028" s="1069"/>
      <c r="AM1028" s="1069"/>
      <c r="AN1028" s="1069"/>
      <c r="AO1028" s="1069"/>
      <c r="AP1028" s="1069"/>
      <c r="AQ1028" s="1069"/>
      <c r="AR1028" s="1069"/>
      <c r="AS1028" s="1069"/>
      <c r="AT1028" s="1069"/>
      <c r="AU1028" s="1069"/>
      <c r="AV1028" s="1069"/>
      <c r="AW1028" s="1069"/>
      <c r="AX1028" s="1069"/>
      <c r="AY1028" s="1069"/>
      <c r="BA1028" s="252"/>
      <c r="BB1028" s="427"/>
      <c r="BC1028"/>
      <c r="BD1028"/>
      <c r="BE1028"/>
      <c r="BF1028"/>
      <c r="BG1028"/>
      <c r="BH1028"/>
      <c r="BI1028"/>
      <c r="BJ1028"/>
      <c r="BK1028"/>
      <c r="BL1028"/>
      <c r="BM1028"/>
      <c r="BN1028"/>
      <c r="BO1028"/>
      <c r="BP1028"/>
      <c r="BQ1028"/>
    </row>
    <row r="1029" s="762" customFormat="true" ht="17.1" hidden="true" customHeight="true" x14ac:dyDescent="0.2">
      <c r="A1029" s="769" t="s">
        <v>182</v>
      </c>
      <c r="B1029" s="770" t="s">
        <v>180</v>
      </c>
      <c r="C1029" s="771">
        <v>2998</v>
      </c>
      <c r="R1029" s="1069"/>
      <c r="S1029" s="1069"/>
      <c r="T1029" s="1069"/>
      <c r="U1029" s="1069"/>
      <c r="V1029" s="1069"/>
      <c r="W1029" s="1069"/>
      <c r="X1029" s="1069"/>
      <c r="Y1029" s="1069"/>
      <c r="Z1029" s="1069"/>
      <c r="AA1029" s="1069"/>
      <c r="AB1029" s="1069"/>
      <c r="AC1029" s="1069"/>
      <c r="AD1029" s="1069"/>
      <c r="AE1029" s="1069"/>
      <c r="AF1029" s="1069"/>
      <c r="AG1029" s="1069"/>
      <c r="AH1029" s="1069"/>
      <c r="AI1029" s="1069"/>
      <c r="AJ1029" s="1069"/>
      <c r="AK1029" s="1069"/>
      <c r="AL1029" s="1069"/>
      <c r="AM1029" s="1069"/>
      <c r="AN1029" s="1069"/>
      <c r="AO1029" s="1069"/>
      <c r="AP1029" s="1069"/>
      <c r="AQ1029" s="1069"/>
      <c r="AR1029" s="1069"/>
      <c r="AS1029" s="1069"/>
      <c r="AT1029" s="1069"/>
      <c r="AU1029" s="1069"/>
      <c r="AV1029" s="1069"/>
      <c r="AW1029" s="1069"/>
      <c r="AX1029" s="1069"/>
      <c r="AY1029" s="1069"/>
      <c r="BA1029" s="252"/>
      <c r="BB1029" s="427"/>
      <c r="BC1029"/>
      <c r="BD1029"/>
      <c r="BE1029"/>
      <c r="BF1029"/>
      <c r="BG1029"/>
      <c r="BH1029"/>
      <c r="BI1029"/>
      <c r="BJ1029"/>
      <c r="BK1029"/>
      <c r="BL1029"/>
      <c r="BM1029"/>
      <c r="BN1029"/>
      <c r="BO1029"/>
      <c r="BP1029"/>
      <c r="BQ1029"/>
    </row>
    <row r="1030" s="762" customFormat="true" ht="17.1" hidden="true" customHeight="true" x14ac:dyDescent="0.2">
      <c r="A1030" s="769" t="s">
        <v>183</v>
      </c>
      <c r="B1030" s="770" t="s">
        <v>180</v>
      </c>
      <c r="C1030" s="771">
        <v>2998</v>
      </c>
      <c r="R1030" s="1069"/>
      <c r="S1030" s="1069"/>
      <c r="T1030" s="1069"/>
      <c r="U1030" s="1069"/>
      <c r="V1030" s="1069"/>
      <c r="W1030" s="1069"/>
      <c r="X1030" s="1069"/>
      <c r="Y1030" s="1069"/>
      <c r="Z1030" s="1069"/>
      <c r="AA1030" s="1069"/>
      <c r="AB1030" s="1069"/>
      <c r="AC1030" s="1069"/>
      <c r="AD1030" s="1069"/>
      <c r="AE1030" s="1069"/>
      <c r="AF1030" s="1069"/>
      <c r="AG1030" s="1069"/>
      <c r="AH1030" s="1069"/>
      <c r="AI1030" s="1069"/>
      <c r="AJ1030" s="1069"/>
      <c r="AK1030" s="1069"/>
      <c r="AL1030" s="1069"/>
      <c r="AM1030" s="1069"/>
      <c r="AN1030" s="1069"/>
      <c r="AO1030" s="1069"/>
      <c r="AP1030" s="1069"/>
      <c r="AQ1030" s="1069"/>
      <c r="AR1030" s="1069"/>
      <c r="AS1030" s="1069"/>
      <c r="AT1030" s="1069"/>
      <c r="AU1030" s="1069"/>
      <c r="AV1030" s="1069"/>
      <c r="AW1030" s="1069"/>
      <c r="AX1030" s="1069"/>
      <c r="AY1030" s="1069"/>
      <c r="BA1030" s="252"/>
      <c r="BB1030" s="427"/>
      <c r="BC1030"/>
      <c r="BD1030"/>
      <c r="BE1030"/>
      <c r="BF1030"/>
      <c r="BG1030"/>
      <c r="BH1030"/>
      <c r="BI1030"/>
      <c r="BJ1030"/>
      <c r="BK1030"/>
      <c r="BL1030"/>
      <c r="BM1030"/>
      <c r="BN1030"/>
      <c r="BO1030"/>
      <c r="BP1030"/>
      <c r="BQ1030"/>
    </row>
    <row r="1031" s="762" customFormat="true" ht="17.1" customHeight="true" x14ac:dyDescent="0.2">
      <c r="A1031" s="3073" t="s">
        <v>184</v>
      </c>
      <c r="B1031" s="770" t="s">
        <v>185</v>
      </c>
      <c r="C1031" s="771">
        <v>2377</v>
      </c>
      <c r="R1031" s="1069"/>
      <c r="S1031" s="1069"/>
      <c r="T1031" s="1069"/>
      <c r="U1031" s="1069"/>
      <c r="V1031" s="1069"/>
      <c r="W1031" s="1069"/>
      <c r="X1031" s="1069"/>
      <c r="Y1031" s="1069"/>
      <c r="Z1031" s="1069"/>
      <c r="AA1031" s="1069"/>
      <c r="AB1031" s="1069"/>
      <c r="AC1031" s="1069"/>
      <c r="AD1031" s="1069"/>
      <c r="AE1031" s="1069"/>
      <c r="AF1031" s="1069"/>
      <c r="AG1031" s="1069"/>
      <c r="AH1031" s="1069"/>
      <c r="AI1031" s="1069"/>
      <c r="AJ1031" s="1069"/>
      <c r="AK1031" s="1069"/>
      <c r="AL1031" s="1069"/>
      <c r="AM1031" s="1069"/>
      <c r="AN1031" s="1069"/>
      <c r="AO1031" s="1069"/>
      <c r="AP1031" s="1069"/>
      <c r="AQ1031" s="1069"/>
      <c r="AR1031" s="1069"/>
      <c r="AS1031" s="1069"/>
      <c r="AT1031" s="1069"/>
      <c r="AU1031" s="1069"/>
      <c r="AV1031" s="1069"/>
      <c r="AW1031" s="1069"/>
      <c r="AX1031" s="1069"/>
      <c r="AY1031" s="1069"/>
      <c r="BA1031" s="252"/>
      <c r="BB1031" s="427"/>
      <c r="BC1031"/>
      <c r="BD1031"/>
      <c r="BE1031"/>
      <c r="BF1031"/>
      <c r="BG1031"/>
      <c r="BH1031"/>
      <c r="BI1031"/>
      <c r="BJ1031"/>
      <c r="BK1031"/>
      <c r="BL1031"/>
      <c r="BM1031"/>
      <c r="BN1031"/>
      <c r="BO1031"/>
      <c r="BP1031"/>
      <c r="BQ1031"/>
    </row>
    <row r="1032" s="762" customFormat="true" ht="17.1" customHeight="true" x14ac:dyDescent="0.2">
      <c r="A1032" s="3073"/>
      <c r="B1032" s="770" t="s">
        <v>186</v>
      </c>
      <c r="C1032" s="771">
        <v>621</v>
      </c>
      <c r="R1032" s="1069"/>
      <c r="S1032" s="1069"/>
      <c r="T1032" s="1069"/>
      <c r="U1032" s="1069"/>
      <c r="V1032" s="1069"/>
      <c r="W1032" s="1069"/>
      <c r="X1032" s="1069"/>
      <c r="Y1032" s="1069"/>
      <c r="Z1032" s="1069"/>
      <c r="AA1032" s="1069"/>
      <c r="AB1032" s="1069"/>
      <c r="AC1032" s="1069"/>
      <c r="AD1032" s="1069"/>
      <c r="AE1032" s="1069"/>
      <c r="AF1032" s="1069"/>
      <c r="AG1032" s="1069"/>
      <c r="AH1032" s="1069"/>
      <c r="AI1032" s="1069"/>
      <c r="AJ1032" s="1069"/>
      <c r="AK1032" s="1069"/>
      <c r="AL1032" s="1069"/>
      <c r="AM1032" s="1069"/>
      <c r="AN1032" s="1069"/>
      <c r="AO1032" s="1069"/>
      <c r="AP1032" s="1069"/>
      <c r="AQ1032" s="1069"/>
      <c r="AR1032" s="1069"/>
      <c r="AS1032" s="1069"/>
      <c r="AT1032" s="1069"/>
      <c r="AU1032" s="1069"/>
      <c r="AV1032" s="1069"/>
      <c r="AW1032" s="1069"/>
      <c r="AX1032" s="1069"/>
      <c r="AY1032" s="1069"/>
      <c r="BA1032" s="252"/>
      <c r="BB1032" s="427"/>
      <c r="BC1032"/>
      <c r="BD1032"/>
      <c r="BE1032"/>
      <c r="BF1032"/>
      <c r="BG1032"/>
      <c r="BH1032"/>
      <c r="BI1032"/>
      <c r="BJ1032"/>
      <c r="BK1032"/>
      <c r="BL1032"/>
      <c r="BM1032"/>
      <c r="BN1032"/>
      <c r="BO1032"/>
      <c r="BP1032"/>
      <c r="BQ1032"/>
    </row>
    <row r="1033" s="762" customFormat="true" ht="17.1" customHeight="true" x14ac:dyDescent="0.2">
      <c r="A1033" s="3074"/>
      <c r="B1033" s="772" t="s">
        <v>187</v>
      </c>
      <c r="C1033" s="773">
        <v>0</v>
      </c>
      <c r="R1033" s="1069"/>
      <c r="S1033" s="1069"/>
      <c r="T1033" s="1069"/>
      <c r="U1033" s="1069"/>
      <c r="V1033" s="1069"/>
      <c r="W1033" s="1069"/>
      <c r="X1033" s="1069"/>
      <c r="Y1033" s="1069"/>
      <c r="Z1033" s="1069"/>
      <c r="AA1033" s="1069"/>
      <c r="AB1033" s="1069"/>
      <c r="AC1033" s="1069"/>
      <c r="AD1033" s="1069"/>
      <c r="AE1033" s="1069"/>
      <c r="AF1033" s="1069"/>
      <c r="AG1033" s="1069"/>
      <c r="AH1033" s="1069"/>
      <c r="AI1033" s="1069"/>
      <c r="AJ1033" s="1069"/>
      <c r="AK1033" s="1069"/>
      <c r="AL1033" s="1069"/>
      <c r="AM1033" s="1069"/>
      <c r="AN1033" s="1069"/>
      <c r="AO1033" s="1069"/>
      <c r="AP1033" s="1069"/>
      <c r="AQ1033" s="1069"/>
      <c r="AR1033" s="1069"/>
      <c r="AS1033" s="1069"/>
      <c r="AT1033" s="1069"/>
      <c r="AU1033" s="1069"/>
      <c r="AV1033" s="1069"/>
      <c r="AW1033" s="1069"/>
      <c r="AX1033" s="1069"/>
      <c r="AY1033" s="1069"/>
      <c r="BA1033" s="842"/>
      <c r="BB1033" s="136"/>
      <c r="BC1033" s="842"/>
      <c r="BD1033" s="842"/>
      <c r="BE1033" s="842"/>
      <c r="BF1033" s="842"/>
      <c r="BG1033" s="842"/>
      <c r="BH1033" s="842"/>
      <c r="BI1033" s="842"/>
      <c r="BJ1033" s="842"/>
      <c r="BK1033" s="842"/>
      <c r="BL1033" s="842"/>
      <c r="BM1033" s="842"/>
      <c r="BN1033" s="842"/>
      <c r="BO1033" s="842"/>
      <c r="BP1033" s="842"/>
      <c r="BQ1033" s="842"/>
    </row>
    <row r="1034" s="762" customFormat="true" ht="12.95" customHeight="true" x14ac:dyDescent="0.2">
      <c r="A1034" s="3075" t="s">
        <v>188</v>
      </c>
      <c r="B1034" s="3076"/>
      <c r="C1034" s="3077"/>
      <c r="R1034" s="1069"/>
      <c r="S1034" s="1069"/>
      <c r="T1034" s="1069"/>
      <c r="U1034" s="1069"/>
      <c r="V1034" s="1069"/>
      <c r="W1034" s="1069"/>
      <c r="X1034" s="1069"/>
      <c r="Y1034" s="1069"/>
      <c r="Z1034" s="1069"/>
      <c r="AA1034" s="1069"/>
      <c r="AB1034" s="1069"/>
      <c r="AC1034" s="1069"/>
      <c r="AD1034" s="1069"/>
      <c r="AE1034" s="1069"/>
      <c r="AF1034" s="1069"/>
      <c r="AG1034" s="1069"/>
      <c r="AH1034" s="1069"/>
      <c r="AI1034" s="1069"/>
      <c r="AJ1034" s="1069"/>
      <c r="AK1034" s="1069"/>
      <c r="AL1034" s="1069"/>
      <c r="AM1034" s="1069"/>
      <c r="AN1034" s="1069"/>
      <c r="AO1034" s="1069"/>
      <c r="AP1034" s="1069"/>
      <c r="AQ1034" s="1069"/>
      <c r="AR1034" s="1069"/>
      <c r="AS1034" s="1069"/>
      <c r="AT1034" s="1069"/>
      <c r="AU1034" s="1069"/>
      <c r="AV1034" s="1069"/>
      <c r="AW1034" s="1069"/>
      <c r="AX1034" s="1069"/>
      <c r="AY1034" s="1069"/>
      <c r="BA1034" s="252"/>
      <c r="BB1034" s="427"/>
      <c r="BC1034"/>
      <c r="BD1034"/>
      <c r="BE1034"/>
      <c r="BF1034"/>
      <c r="BG1034"/>
      <c r="BH1034"/>
      <c r="BI1034"/>
      <c r="BJ1034"/>
      <c r="BK1034"/>
      <c r="BL1034"/>
      <c r="BM1034"/>
      <c r="BN1034"/>
      <c r="BO1034"/>
      <c r="BP1034"/>
      <c r="BQ1034"/>
    </row>
    <row r="1035" s="762" customFormat="true" ht="12.75" x14ac:dyDescent="0.2">
      <c r="R1035" s="1069"/>
      <c r="S1035" s="1069"/>
      <c r="T1035" s="1069"/>
      <c r="U1035" s="1069"/>
      <c r="V1035" s="1069"/>
      <c r="W1035" s="1069"/>
      <c r="X1035" s="1069"/>
      <c r="Y1035" s="1069"/>
      <c r="Z1035" s="1069"/>
      <c r="AA1035" s="1069"/>
      <c r="AB1035" s="1069"/>
      <c r="AC1035" s="1069"/>
      <c r="AD1035" s="1069"/>
      <c r="AE1035" s="1069"/>
      <c r="AF1035" s="1069"/>
      <c r="AG1035" s="1069"/>
      <c r="AH1035" s="1069"/>
      <c r="AI1035" s="1069"/>
      <c r="AJ1035" s="1069"/>
      <c r="AK1035" s="1069"/>
      <c r="AL1035" s="1069"/>
      <c r="AM1035" s="1069"/>
      <c r="AN1035" s="1069"/>
      <c r="AO1035" s="1069"/>
      <c r="AP1035" s="1069"/>
      <c r="AQ1035" s="1069"/>
      <c r="AR1035" s="1069"/>
      <c r="AS1035" s="1069"/>
      <c r="AT1035" s="1069"/>
      <c r="AU1035" s="1069"/>
      <c r="AV1035" s="1069"/>
      <c r="AW1035" s="1069"/>
      <c r="AX1035" s="1069"/>
      <c r="AY1035" s="1069"/>
      <c r="BA1035" s="841"/>
      <c r="BB1035" s="268"/>
      <c r="BC1035" s="841"/>
      <c r="BD1035" s="841"/>
      <c r="BE1035" s="841"/>
      <c r="BF1035" s="841"/>
      <c r="BG1035" s="841"/>
      <c r="BH1035" s="841"/>
      <c r="BI1035" s="841"/>
      <c r="BJ1035" s="841"/>
      <c r="BK1035" s="841"/>
      <c r="BL1035" s="841"/>
      <c r="BM1035" s="841"/>
      <c r="BN1035" s="841"/>
      <c r="BO1035" s="841"/>
      <c r="BP1035" s="841"/>
      <c r="BQ1035" s="841"/>
    </row>
    <row r="1036" ht="15" customHeight="true" x14ac:dyDescent="0.25">
      <c r="A1036" s="428" t="s">
        <v>121</v>
      </c>
      <c r="B1036" s="118" t="s">
        <v>122</v>
      </c>
    </row>
    <row r="1037" ht="15" customHeight="true" x14ac:dyDescent="0.2">
      <c r="A1037" s="429">
        <f>R15</f>
        <v>0</v>
      </c>
      <c r="B1037" s="429" t="e">
        <f>#REF!+#REF!</f>
        <v>#REF!</v>
      </c>
    </row>
    <row r="1038" ht="15" customHeight="true" x14ac:dyDescent="0.2">
      <c r="A1038" s="429">
        <f>S15</f>
        <v>0</v>
      </c>
      <c r="B1038" s="429" t="e">
        <f>#REF!+#REF!</f>
        <v>#REF!</v>
      </c>
    </row>
    <row r="1039" ht="15" customHeight="true" x14ac:dyDescent="0.2">
      <c r="A1039" s="429">
        <f>T15</f>
        <v>0</v>
      </c>
      <c r="B1039" s="429" t="e">
        <f>#REF!+#REF!</f>
        <v>#REF!</v>
      </c>
    </row>
    <row r="1040" ht="15" customHeight="true" x14ac:dyDescent="0.2">
      <c r="A1040" s="429">
        <f>U15</f>
        <v>0</v>
      </c>
      <c r="B1040" s="429" t="e">
        <f>#REF!+#REF!</f>
        <v>#REF!</v>
      </c>
    </row>
    <row r="1041" ht="15" customHeight="true" x14ac:dyDescent="0.2">
      <c r="A1041" s="429">
        <f>V15</f>
        <v>0</v>
      </c>
      <c r="B1041" s="429" t="e">
        <f>#REF!+#REF!</f>
        <v>#REF!</v>
      </c>
    </row>
    <row r="1042" ht="15" customHeight="true" x14ac:dyDescent="0.2">
      <c r="A1042" s="429">
        <f>W15</f>
        <v>0</v>
      </c>
      <c r="B1042" s="429" t="e">
        <f>#REF!+#REF!</f>
        <v>#REF!</v>
      </c>
    </row>
    <row r="1043" ht="15" customHeight="true" x14ac:dyDescent="0.2">
      <c r="A1043" s="429">
        <f>X15</f>
        <v>0</v>
      </c>
      <c r="B1043" s="429" t="e">
        <f>#REF!+WF123</f>
        <v>#REF!</v>
      </c>
    </row>
    <row r="1044" ht="15" customHeight="true" x14ac:dyDescent="0.2">
      <c r="A1044" s="429">
        <f>Y15</f>
        <v>0</v>
      </c>
      <c r="B1044" s="429" t="e">
        <f>#REF!+#REF!</f>
        <v>#REF!</v>
      </c>
    </row>
    <row r="1045" ht="15" customHeight="true" x14ac:dyDescent="0.2">
      <c r="A1045" s="429">
        <f>Z15</f>
        <v>0</v>
      </c>
      <c r="B1045" s="429" t="e">
        <f>#REF!+#REF!</f>
        <v>#REF!</v>
      </c>
    </row>
    <row r="1046" ht="15" customHeight="true" x14ac:dyDescent="0.2">
      <c r="A1046" s="268">
        <f>AA15</f>
        <v>0</v>
      </c>
      <c r="B1046" s="429" t="e">
        <f>#REF!+#REF!</f>
        <v>#REF!</v>
      </c>
    </row>
    <row r="1047" ht="15" customHeight="true" x14ac:dyDescent="0.2">
      <c r="A1047" s="268">
        <f>AB15</f>
        <v>0</v>
      </c>
      <c r="B1047" s="429" t="e">
        <f>#REF!+#REF!</f>
        <v>#REF!</v>
      </c>
    </row>
    <row r="1048" ht="15" customHeight="true" x14ac:dyDescent="0.2">
      <c r="A1048" s="268">
        <f>AC15</f>
        <v>0</v>
      </c>
      <c r="B1048" s="429" t="e">
        <f>#REF!+#REF!</f>
        <v>#REF!</v>
      </c>
    </row>
    <row r="1049" ht="15" customHeight="true" x14ac:dyDescent="0.2">
      <c r="A1049" s="268">
        <f>AD15</f>
        <v>0</v>
      </c>
      <c r="B1049" s="429" t="e">
        <f>#REF!+#REF!</f>
        <v>#REF!</v>
      </c>
    </row>
    <row r="1050" ht="15" customHeight="true" x14ac:dyDescent="0.2">
      <c r="A1050" s="268">
        <f>AE15</f>
        <v>0</v>
      </c>
      <c r="B1050" s="429" t="e">
        <f>#REF!+#REF!</f>
        <v>#REF!</v>
      </c>
    </row>
    <row r="1051" ht="15" customHeight="true" x14ac:dyDescent="0.2">
      <c r="A1051" s="268">
        <f>AF15</f>
        <v>0</v>
      </c>
      <c r="B1051" s="429" t="e">
        <f>#REF!+#REF!</f>
        <v>#REF!</v>
      </c>
    </row>
    <row r="1052" ht="15" customHeight="true" x14ac:dyDescent="0.2">
      <c r="A1052" s="268">
        <f>AG15</f>
        <v>0</v>
      </c>
      <c r="B1052" s="429" t="e">
        <f>#REF!+#REF!</f>
        <v>#REF!</v>
      </c>
    </row>
    <row r="1053" ht="15" customHeight="true" x14ac:dyDescent="0.2">
      <c r="A1053" s="268">
        <f>AH15</f>
        <v>0</v>
      </c>
      <c r="B1053" s="429" t="e">
        <f>#REF!+#REF!</f>
        <v>#REF!</v>
      </c>
    </row>
    <row r="1054" ht="15" customHeight="true" x14ac:dyDescent="0.2">
      <c r="A1054" s="268">
        <f>AI15</f>
        <v>0</v>
      </c>
      <c r="B1054" s="429" t="e">
        <f>#REF!+#REF!</f>
        <v>#REF!</v>
      </c>
    </row>
    <row r="1055" ht="15" customHeight="true" x14ac:dyDescent="0.2">
      <c r="A1055" s="268">
        <f>AJ15</f>
        <v>0</v>
      </c>
      <c r="B1055" s="429" t="e">
        <f>#REF!+#REF!</f>
        <v>#REF!</v>
      </c>
    </row>
    <row r="1056" ht="15" customHeight="true" x14ac:dyDescent="0.2">
      <c r="A1056" s="268">
        <f>AK15</f>
        <v>0</v>
      </c>
      <c r="B1056" s="429" t="e">
        <f>#REF!+#REF!</f>
        <v>#REF!</v>
      </c>
    </row>
    <row r="1057" ht="15" customHeight="true" x14ac:dyDescent="0.2">
      <c r="A1057" s="268">
        <f>AL15</f>
        <v>0</v>
      </c>
      <c r="B1057" s="429" t="e">
        <f>#REF!+#REF!</f>
        <v>#REF!</v>
      </c>
    </row>
    <row r="1058" ht="15" customHeight="true" x14ac:dyDescent="0.2">
      <c r="A1058" s="268">
        <f>AM15</f>
        <v>0</v>
      </c>
      <c r="B1058" s="429" t="e">
        <f>#REF!+#REF!</f>
        <v>#REF!</v>
      </c>
    </row>
    <row r="1059" ht="15" customHeight="true" x14ac:dyDescent="0.2">
      <c r="A1059" s="268">
        <f>AN15</f>
        <v>0</v>
      </c>
      <c r="B1059" s="429" t="e">
        <f>#REF!+#REF!</f>
        <v>#REF!</v>
      </c>
    </row>
    <row r="1060" ht="15" customHeight="true" x14ac:dyDescent="0.2">
      <c r="A1060" s="268">
        <f>AO15</f>
        <v>0</v>
      </c>
      <c r="B1060" s="429" t="e">
        <f>#REF!+#REF!</f>
        <v>#REF!</v>
      </c>
    </row>
    <row r="1061" ht="15" customHeight="true" x14ac:dyDescent="0.2">
      <c r="A1061" s="268">
        <f>AP15</f>
        <v>0</v>
      </c>
      <c r="B1061" s="429" t="e">
        <f>#REF!+#REF!</f>
        <v>#REF!</v>
      </c>
    </row>
    <row r="1062" ht="15" customHeight="true" x14ac:dyDescent="0.2">
      <c r="A1062" s="268">
        <f>AQ15</f>
        <v>0</v>
      </c>
      <c r="B1062" s="429" t="e">
        <f>#REF!+#REF!</f>
        <v>#REF!</v>
      </c>
    </row>
    <row r="1063" ht="15" customHeight="true" x14ac:dyDescent="0.2">
      <c r="A1063" s="268">
        <f>AR15</f>
        <v>0</v>
      </c>
      <c r="B1063" s="429" t="e">
        <f>#REF!+#REF!</f>
        <v>#REF!</v>
      </c>
    </row>
    <row r="1064" ht="15" customHeight="true" x14ac:dyDescent="0.2">
      <c r="A1064" s="268">
        <f>AS15</f>
        <v>0</v>
      </c>
      <c r="B1064" s="429" t="e">
        <f>#REF!+#REF!</f>
        <v>#REF!</v>
      </c>
    </row>
    <row r="1065" ht="15" customHeight="true" x14ac:dyDescent="0.2">
      <c r="A1065" s="268">
        <f>AT15</f>
        <v>0</v>
      </c>
      <c r="B1065" s="429" t="e">
        <f>#REF!+#REF!</f>
        <v>#REF!</v>
      </c>
    </row>
    <row r="1066" ht="15" customHeight="true" x14ac:dyDescent="0.2">
      <c r="A1066" s="268">
        <f>AU15</f>
        <v>0</v>
      </c>
      <c r="B1066" s="429" t="e">
        <f>#REF!+#REF!</f>
        <v>#REF!</v>
      </c>
    </row>
    <row r="1067" ht="15" customHeight="true" x14ac:dyDescent="0.2">
      <c r="A1067" s="268">
        <f>AV15</f>
        <v>0</v>
      </c>
      <c r="B1067" s="429" t="e">
        <f>#REF!+#REF!</f>
        <v>#REF!</v>
      </c>
    </row>
    <row r="1068" ht="15" customHeight="true" x14ac:dyDescent="0.2">
      <c r="A1068" s="268">
        <f>AW15</f>
        <v>0</v>
      </c>
      <c r="B1068" s="429" t="e">
        <f>#REF!+#REF!</f>
        <v>#REF!</v>
      </c>
    </row>
    <row r="1069" ht="15" customHeight="true" x14ac:dyDescent="0.2">
      <c r="A1069" s="268">
        <f>AX15</f>
        <v>0</v>
      </c>
      <c r="B1069" s="429" t="e">
        <f>#REF!+#REF!</f>
        <v>#REF!</v>
      </c>
    </row>
    <row r="1070" ht="15" customHeight="true" x14ac:dyDescent="0.2">
      <c r="A1070" s="268">
        <f>AY15</f>
        <v>0</v>
      </c>
      <c r="B1070" s="429" t="e">
        <f>#REF!+#REF!</f>
        <v>#REF!</v>
      </c>
    </row>
    <row r="1071" ht="15" customHeight="true" x14ac:dyDescent="0.2">
      <c r="A1071" s="268"/>
      <c r="B1071" s="429"/>
    </row>
    <row r="1072" ht="15" customHeight="true" x14ac:dyDescent="0.2">
      <c r="A1072" s="429">
        <f>34-COUNTIF(A1037:A1071,"0")</f>
        <v>0</v>
      </c>
      <c r="B1072" s="268" t="s">
        <v>140</v>
      </c>
    </row>
    <row r="1100" s="1041" customFormat="true" ht="17.1" customHeight="true" x14ac:dyDescent="0.2">
      <c r="A1100" s="1042"/>
      <c r="B1100" s="1031"/>
      <c r="BA1100" s="841"/>
      <c r="BB1100" s="268"/>
      <c r="BC1100" s="841"/>
      <c r="BD1100" s="841"/>
      <c r="BE1100" s="841"/>
      <c r="BF1100" s="841"/>
      <c r="BG1100" s="841"/>
      <c r="BH1100" s="841"/>
      <c r="BI1100" s="841"/>
      <c r="BJ1100" s="841"/>
      <c r="BK1100" s="841"/>
      <c r="BL1100" s="841"/>
      <c r="BM1100" s="841"/>
      <c r="BN1100" s="841"/>
      <c r="BO1100" s="841"/>
      <c r="BP1100" s="841"/>
      <c r="BQ1100" s="841"/>
    </row>
    <row r="1101" s="1041" customFormat="true" ht="17.1" customHeight="true" x14ac:dyDescent="0.2">
      <c r="A1101" s="1043"/>
      <c r="B1101" s="1032"/>
      <c r="BA1101" s="841"/>
      <c r="BB1101" s="268"/>
      <c r="BC1101" s="841"/>
      <c r="BD1101" s="841"/>
      <c r="BE1101" s="841"/>
      <c r="BF1101" s="841"/>
      <c r="BG1101" s="841"/>
      <c r="BH1101" s="841"/>
      <c r="BI1101" s="841"/>
      <c r="BJ1101" s="841"/>
      <c r="BK1101" s="841"/>
      <c r="BL1101" s="841"/>
      <c r="BM1101" s="841"/>
      <c r="BN1101" s="841"/>
      <c r="BO1101" s="841"/>
      <c r="BP1101" s="841"/>
      <c r="BQ1101" s="841"/>
    </row>
    <row r="1102" s="235" customFormat="true" ht="15" customHeight="true" x14ac:dyDescent="0.2">
      <c r="BA1102" s="841"/>
      <c r="BB1102" s="268"/>
      <c r="BC1102" s="841"/>
      <c r="BD1102" s="841"/>
      <c r="BE1102" s="841"/>
      <c r="BF1102" s="841"/>
      <c r="BG1102" s="841"/>
      <c r="BH1102" s="841"/>
      <c r="BI1102" s="841"/>
      <c r="BJ1102" s="841"/>
      <c r="BK1102" s="841"/>
      <c r="BL1102" s="841"/>
      <c r="BM1102" s="841"/>
      <c r="BN1102" s="841"/>
      <c r="BO1102" s="841"/>
      <c r="BP1102" s="841"/>
      <c r="BQ1102" s="841"/>
    </row>
    <row r="1103" s="235" customFormat="true" ht="15" customHeight="true" x14ac:dyDescent="0.2">
      <c r="BA1103" s="841"/>
      <c r="BB1103" s="268"/>
      <c r="BC1103" s="841"/>
      <c r="BD1103" s="841"/>
      <c r="BE1103" s="841"/>
      <c r="BF1103" s="841"/>
      <c r="BG1103" s="841"/>
      <c r="BH1103" s="841"/>
      <c r="BI1103" s="841"/>
      <c r="BJ1103" s="841"/>
      <c r="BK1103" s="841"/>
      <c r="BL1103" s="841"/>
      <c r="BM1103" s="841"/>
      <c r="BN1103" s="841"/>
      <c r="BO1103" s="841"/>
      <c r="BP1103" s="841"/>
      <c r="BQ1103" s="841"/>
    </row>
    <row r="1104" s="235" customFormat="true" ht="15" customHeight="true" x14ac:dyDescent="0.2">
      <c r="BA1104" s="841"/>
      <c r="BB1104" s="268"/>
      <c r="BC1104" s="841"/>
      <c r="BD1104" s="841"/>
      <c r="BE1104" s="841"/>
      <c r="BF1104" s="841"/>
      <c r="BG1104" s="841"/>
      <c r="BH1104" s="841"/>
      <c r="BI1104" s="841"/>
      <c r="BJ1104" s="841"/>
      <c r="BK1104" s="841"/>
      <c r="BL1104" s="841"/>
      <c r="BM1104" s="841"/>
      <c r="BN1104" s="841"/>
      <c r="BO1104" s="841"/>
      <c r="BP1104" s="841"/>
      <c r="BQ1104" s="841"/>
    </row>
    <row r="1105" s="235" customFormat="true" ht="15" customHeight="true" x14ac:dyDescent="0.2">
      <c r="BA1105" s="841"/>
      <c r="BB1105" s="268"/>
      <c r="BC1105" s="841"/>
      <c r="BD1105" s="841"/>
      <c r="BE1105" s="841"/>
      <c r="BF1105" s="841"/>
      <c r="BG1105" s="841"/>
      <c r="BH1105" s="841"/>
      <c r="BI1105" s="841"/>
      <c r="BJ1105" s="841"/>
      <c r="BK1105" s="841"/>
      <c r="BL1105" s="841"/>
      <c r="BM1105" s="841"/>
      <c r="BN1105" s="841"/>
      <c r="BO1105" s="841"/>
      <c r="BP1105" s="841"/>
      <c r="BQ1105" s="841"/>
    </row>
    <row r="1106" s="235" customFormat="true" ht="15" customHeight="true" x14ac:dyDescent="0.2">
      <c r="BA1106" s="841"/>
      <c r="BB1106" s="268"/>
      <c r="BC1106" s="841"/>
      <c r="BD1106" s="841"/>
      <c r="BE1106" s="841"/>
      <c r="BF1106" s="841"/>
      <c r="BG1106" s="841"/>
      <c r="BH1106" s="841"/>
      <c r="BI1106" s="841"/>
      <c r="BJ1106" s="841"/>
      <c r="BK1106" s="841"/>
      <c r="BL1106" s="841"/>
      <c r="BM1106" s="841"/>
      <c r="BN1106" s="841"/>
      <c r="BO1106" s="841"/>
      <c r="BP1106" s="841"/>
      <c r="BQ1106" s="841"/>
    </row>
    <row r="1107" s="235" customFormat="true" ht="15" customHeight="true" x14ac:dyDescent="0.2">
      <c r="BA1107" s="841"/>
      <c r="BB1107" s="268"/>
      <c r="BC1107" s="841"/>
      <c r="BD1107" s="841"/>
      <c r="BE1107" s="841"/>
      <c r="BF1107" s="841"/>
      <c r="BG1107" s="841"/>
      <c r="BH1107" s="841"/>
      <c r="BI1107" s="841"/>
      <c r="BJ1107" s="841"/>
      <c r="BK1107" s="841"/>
      <c r="BL1107" s="841"/>
      <c r="BM1107" s="841"/>
      <c r="BN1107" s="841"/>
      <c r="BO1107" s="841"/>
      <c r="BP1107" s="841"/>
      <c r="BQ1107" s="841"/>
    </row>
    <row r="1108" s="235" customFormat="true" ht="15" customHeight="true" x14ac:dyDescent="0.2">
      <c r="BA1108" s="841"/>
      <c r="BB1108" s="268"/>
      <c r="BC1108" s="841"/>
      <c r="BD1108" s="841"/>
      <c r="BE1108" s="841"/>
      <c r="BF1108" s="841"/>
      <c r="BG1108" s="841"/>
      <c r="BH1108" s="841"/>
      <c r="BI1108" s="841"/>
      <c r="BJ1108" s="841"/>
      <c r="BK1108" s="841"/>
      <c r="BL1108" s="841"/>
      <c r="BM1108" s="841"/>
      <c r="BN1108" s="841"/>
      <c r="BO1108" s="841"/>
      <c r="BP1108" s="841"/>
      <c r="BQ1108" s="841"/>
    </row>
    <row r="1109" s="235" customFormat="true" ht="15" customHeight="true" x14ac:dyDescent="0.2">
      <c r="BA1109" s="841"/>
      <c r="BB1109" s="268"/>
      <c r="BC1109" s="841"/>
      <c r="BD1109" s="841"/>
      <c r="BE1109" s="841"/>
      <c r="BF1109" s="841"/>
      <c r="BG1109" s="841"/>
      <c r="BH1109" s="841"/>
      <c r="BI1109" s="841"/>
      <c r="BJ1109" s="841"/>
      <c r="BK1109" s="841"/>
      <c r="BL1109" s="841"/>
      <c r="BM1109" s="841"/>
      <c r="BN1109" s="841"/>
      <c r="BO1109" s="841"/>
      <c r="BP1109" s="841"/>
      <c r="BQ1109" s="841"/>
    </row>
    <row r="1110" s="235" customFormat="true" ht="15" customHeight="true" x14ac:dyDescent="0.2">
      <c r="BA1110" s="841"/>
      <c r="BB1110" s="268"/>
      <c r="BC1110" s="841"/>
      <c r="BD1110" s="841"/>
      <c r="BE1110" s="841"/>
      <c r="BF1110" s="841"/>
      <c r="BG1110" s="841"/>
      <c r="BH1110" s="841"/>
      <c r="BI1110" s="841"/>
      <c r="BJ1110" s="841"/>
      <c r="BK1110" s="841"/>
      <c r="BL1110" s="841"/>
      <c r="BM1110" s="841"/>
      <c r="BN1110" s="841"/>
      <c r="BO1110" s="841"/>
      <c r="BP1110" s="841"/>
      <c r="BQ1110" s="841"/>
    </row>
    <row r="1111" s="235" customFormat="true" ht="15" customHeight="true" x14ac:dyDescent="0.2">
      <c r="BA1111" s="841"/>
      <c r="BB1111" s="268"/>
      <c r="BC1111" s="841"/>
      <c r="BD1111" s="841"/>
      <c r="BE1111" s="841"/>
      <c r="BF1111" s="841"/>
      <c r="BG1111" s="841"/>
      <c r="BH1111" s="841"/>
      <c r="BI1111" s="841"/>
      <c r="BJ1111" s="841"/>
      <c r="BK1111" s="841"/>
      <c r="BL1111" s="841"/>
      <c r="BM1111" s="841"/>
      <c r="BN1111" s="841"/>
      <c r="BO1111" s="841"/>
      <c r="BP1111" s="841"/>
      <c r="BQ1111" s="841"/>
    </row>
    <row r="1112" s="235" customFormat="true" ht="15" customHeight="true" x14ac:dyDescent="0.2">
      <c r="BA1112" s="841"/>
      <c r="BB1112" s="268"/>
      <c r="BC1112" s="841"/>
      <c r="BD1112" s="841"/>
      <c r="BE1112" s="841"/>
      <c r="BF1112" s="841"/>
      <c r="BG1112" s="841"/>
      <c r="BH1112" s="841"/>
      <c r="BI1112" s="841"/>
      <c r="BJ1112" s="841"/>
      <c r="BK1112" s="841"/>
      <c r="BL1112" s="841"/>
      <c r="BM1112" s="841"/>
      <c r="BN1112" s="841"/>
      <c r="BO1112" s="841"/>
      <c r="BP1112" s="841"/>
      <c r="BQ1112" s="841"/>
    </row>
    <row r="1113" s="235" customFormat="true" ht="15" customHeight="true" x14ac:dyDescent="0.2">
      <c r="BA1113" s="841"/>
      <c r="BB1113" s="268"/>
      <c r="BC1113" s="841"/>
      <c r="BD1113" s="841"/>
      <c r="BE1113" s="841"/>
      <c r="BF1113" s="841"/>
      <c r="BG1113" s="841"/>
      <c r="BH1113" s="841"/>
      <c r="BI1113" s="841"/>
      <c r="BJ1113" s="841"/>
      <c r="BK1113" s="841"/>
      <c r="BL1113" s="841"/>
      <c r="BM1113" s="841"/>
      <c r="BN1113" s="841"/>
      <c r="BO1113" s="841"/>
      <c r="BP1113" s="841"/>
      <c r="BQ1113" s="841"/>
    </row>
    <row r="1114" s="1041" customFormat="true" ht="17.1" customHeight="true" x14ac:dyDescent="0.2">
      <c r="A1114" s="1043"/>
      <c r="B1114" s="1032"/>
      <c r="C1114" s="1033"/>
      <c r="D1114" s="1033"/>
      <c r="E1114" s="1033"/>
      <c r="F1114" s="1033"/>
      <c r="G1114" s="1033"/>
      <c r="H1114" s="1033"/>
      <c r="I1114" s="1033"/>
      <c r="J1114" s="1033"/>
      <c r="K1114" s="1033"/>
      <c r="L1114" s="1033"/>
      <c r="M1114" s="1033"/>
      <c r="N1114" s="1033"/>
      <c r="O1114" s="1033"/>
      <c r="P1114" s="1033"/>
      <c r="Q1114" s="1033"/>
      <c r="BA1114" s="841"/>
      <c r="BB1114" s="268"/>
      <c r="BC1114" s="841"/>
      <c r="BD1114" s="841"/>
      <c r="BE1114" s="841"/>
      <c r="BF1114" s="841"/>
      <c r="BG1114" s="841"/>
      <c r="BH1114" s="841"/>
      <c r="BI1114" s="841"/>
      <c r="BJ1114" s="841"/>
      <c r="BK1114" s="841"/>
      <c r="BL1114" s="841"/>
      <c r="BM1114" s="841"/>
      <c r="BN1114" s="841"/>
      <c r="BO1114" s="841"/>
      <c r="BP1114" s="841"/>
      <c r="BQ1114" s="841"/>
    </row>
    <row r="1115" s="1041" customFormat="true" ht="17.1" customHeight="true" x14ac:dyDescent="0.2">
      <c r="A1115" s="1043"/>
      <c r="B1115" s="1032"/>
      <c r="C1115" s="1033"/>
      <c r="D1115" s="1033"/>
      <c r="E1115" s="1033"/>
      <c r="F1115" s="1033"/>
      <c r="G1115" s="1033"/>
      <c r="H1115" s="1033"/>
      <c r="I1115" s="1033"/>
      <c r="J1115" s="1033"/>
      <c r="K1115" s="1033"/>
      <c r="L1115" s="1033"/>
      <c r="M1115" s="1033"/>
      <c r="N1115" s="1033"/>
      <c r="O1115" s="1033"/>
      <c r="P1115" s="1033"/>
      <c r="Q1115" s="1033"/>
      <c r="BA1115" s="841"/>
      <c r="BB1115" s="268"/>
      <c r="BC1115" s="841"/>
      <c r="BD1115" s="841"/>
      <c r="BE1115" s="841"/>
      <c r="BF1115" s="841"/>
      <c r="BG1115" s="841"/>
      <c r="BH1115" s="841"/>
      <c r="BI1115" s="841"/>
      <c r="BJ1115" s="841"/>
      <c r="BK1115" s="841"/>
      <c r="BL1115" s="841"/>
      <c r="BM1115" s="841"/>
      <c r="BN1115" s="841"/>
      <c r="BO1115" s="841"/>
      <c r="BP1115" s="841"/>
      <c r="BQ1115" s="841"/>
    </row>
    <row r="1116" s="1041" customFormat="true" ht="17.1" customHeight="true" x14ac:dyDescent="0.2">
      <c r="A1116" s="1043"/>
      <c r="B1116" s="1032"/>
      <c r="C1116" s="1033"/>
      <c r="D1116" s="1033"/>
      <c r="E1116" s="1033"/>
      <c r="F1116" s="1033"/>
      <c r="G1116" s="1033"/>
      <c r="H1116" s="1033"/>
      <c r="I1116" s="1033"/>
      <c r="J1116" s="1033"/>
      <c r="K1116" s="1033"/>
      <c r="L1116" s="1033"/>
      <c r="M1116" s="1033"/>
      <c r="N1116" s="1033"/>
      <c r="O1116" s="1033"/>
      <c r="P1116" s="1033"/>
      <c r="Q1116" s="1033"/>
      <c r="BA1116" s="841"/>
      <c r="BB1116" s="268"/>
      <c r="BC1116" s="841"/>
      <c r="BD1116" s="841"/>
      <c r="BE1116" s="841"/>
      <c r="BF1116" s="841"/>
      <c r="BG1116" s="841"/>
      <c r="BH1116" s="841"/>
      <c r="BI1116" s="841"/>
      <c r="BJ1116" s="841"/>
      <c r="BK1116" s="841"/>
      <c r="BL1116" s="841"/>
      <c r="BM1116" s="841"/>
      <c r="BN1116" s="841"/>
      <c r="BO1116" s="841"/>
      <c r="BP1116" s="841"/>
      <c r="BQ1116" s="841"/>
    </row>
    <row r="1117" s="1041" customFormat="true" ht="17.1" customHeight="true" x14ac:dyDescent="0.2">
      <c r="A1117" s="1044"/>
      <c r="B1117" s="1034"/>
      <c r="C1117" s="1035"/>
      <c r="D1117" s="1035"/>
      <c r="E1117" s="1035"/>
      <c r="F1117" s="1035"/>
      <c r="G1117" s="1035"/>
      <c r="H1117" s="1035"/>
      <c r="I1117" s="1035"/>
      <c r="J1117" s="1035"/>
      <c r="K1117" s="1035"/>
      <c r="L1117" s="1035"/>
      <c r="M1117" s="1035"/>
      <c r="N1117" s="1035"/>
      <c r="O1117" s="1035"/>
      <c r="P1117" s="1035"/>
      <c r="Q1117" s="1035"/>
      <c r="BA1117" s="841"/>
      <c r="BB1117" s="268"/>
      <c r="BC1117" s="841"/>
      <c r="BD1117" s="841"/>
      <c r="BE1117" s="841"/>
      <c r="BF1117" s="841"/>
      <c r="BG1117" s="841"/>
      <c r="BH1117" s="841"/>
      <c r="BI1117" s="841"/>
      <c r="BJ1117" s="841"/>
      <c r="BK1117" s="841"/>
      <c r="BL1117" s="841"/>
      <c r="BM1117" s="841"/>
      <c r="BN1117" s="841"/>
      <c r="BO1117" s="841"/>
      <c r="BP1117" s="841"/>
      <c r="BQ1117" s="841"/>
    </row>
    <row r="1118" s="235" customFormat="true" ht="15" customHeight="true" x14ac:dyDescent="0.2">
      <c r="BA1118" s="841"/>
      <c r="BB1118" s="268"/>
      <c r="BC1118" s="841"/>
      <c r="BD1118" s="841"/>
      <c r="BE1118" s="841"/>
      <c r="BF1118" s="841"/>
      <c r="BG1118" s="841"/>
      <c r="BH1118" s="841"/>
      <c r="BI1118" s="841"/>
      <c r="BJ1118" s="841"/>
      <c r="BK1118" s="841"/>
      <c r="BL1118" s="841"/>
      <c r="BM1118" s="841"/>
      <c r="BN1118" s="841"/>
      <c r="BO1118" s="841"/>
      <c r="BP1118" s="841"/>
      <c r="BQ1118" s="841"/>
    </row>
    <row r="1119" s="235" customFormat="true" ht="15" customHeight="true" x14ac:dyDescent="0.2">
      <c r="BA1119" s="841"/>
      <c r="BB1119" s="268"/>
      <c r="BC1119" s="841"/>
      <c r="BD1119" s="841"/>
      <c r="BE1119" s="841"/>
      <c r="BF1119" s="841"/>
      <c r="BG1119" s="841"/>
      <c r="BH1119" s="841"/>
      <c r="BI1119" s="841"/>
      <c r="BJ1119" s="841"/>
      <c r="BK1119" s="841"/>
      <c r="BL1119" s="841"/>
      <c r="BM1119" s="841"/>
      <c r="BN1119" s="841"/>
      <c r="BO1119" s="841"/>
      <c r="BP1119" s="841"/>
      <c r="BQ1119" s="841"/>
    </row>
    <row r="1120" s="235" customFormat="true" ht="15" customHeight="true" x14ac:dyDescent="0.2">
      <c r="BA1120" s="841"/>
      <c r="BB1120" s="268"/>
      <c r="BC1120" s="841"/>
      <c r="BD1120" s="841"/>
      <c r="BE1120" s="841"/>
      <c r="BF1120" s="841"/>
      <c r="BG1120" s="841"/>
      <c r="BH1120" s="841"/>
      <c r="BI1120" s="841"/>
      <c r="BJ1120" s="841"/>
      <c r="BK1120" s="841"/>
      <c r="BL1120" s="841"/>
      <c r="BM1120" s="841"/>
      <c r="BN1120" s="841"/>
      <c r="BO1120" s="841"/>
      <c r="BP1120" s="841"/>
      <c r="BQ1120" s="841"/>
    </row>
    <row r="1121" s="235" customFormat="true" ht="15" customHeight="true" x14ac:dyDescent="0.2">
      <c r="BA1121" s="841"/>
      <c r="BB1121" s="268"/>
      <c r="BC1121" s="841"/>
      <c r="BD1121" s="841"/>
      <c r="BE1121" s="841"/>
      <c r="BF1121" s="841"/>
      <c r="BG1121" s="841"/>
      <c r="BH1121" s="841"/>
      <c r="BI1121" s="841"/>
      <c r="BJ1121" s="841"/>
      <c r="BK1121" s="841"/>
      <c r="BL1121" s="841"/>
      <c r="BM1121" s="841"/>
      <c r="BN1121" s="841"/>
      <c r="BO1121" s="841"/>
      <c r="BP1121" s="841"/>
      <c r="BQ1121" s="841"/>
    </row>
    <row r="1122" s="235" customFormat="true" ht="15" customHeight="true" x14ac:dyDescent="0.2">
      <c r="BA1122" s="841"/>
      <c r="BB1122" s="268"/>
      <c r="BC1122" s="841"/>
      <c r="BD1122" s="841"/>
      <c r="BE1122" s="841"/>
      <c r="BF1122" s="841"/>
      <c r="BG1122" s="841"/>
      <c r="BH1122" s="841"/>
      <c r="BI1122" s="841"/>
      <c r="BJ1122" s="841"/>
      <c r="BK1122" s="841"/>
      <c r="BL1122" s="841"/>
      <c r="BM1122" s="841"/>
      <c r="BN1122" s="841"/>
      <c r="BO1122" s="841"/>
      <c r="BP1122" s="841"/>
      <c r="BQ1122" s="841"/>
    </row>
    <row r="1123" s="235" customFormat="true" ht="15" customHeight="true" x14ac:dyDescent="0.2">
      <c r="BA1123" s="841"/>
      <c r="BB1123" s="268"/>
      <c r="BC1123" s="841"/>
      <c r="BD1123" s="841"/>
      <c r="BE1123" s="841"/>
      <c r="BF1123" s="841"/>
      <c r="BG1123" s="841"/>
      <c r="BH1123" s="841"/>
      <c r="BI1123" s="841"/>
      <c r="BJ1123" s="841"/>
      <c r="BK1123" s="841"/>
      <c r="BL1123" s="841"/>
      <c r="BM1123" s="841"/>
      <c r="BN1123" s="841"/>
      <c r="BO1123" s="841"/>
      <c r="BP1123" s="841"/>
      <c r="BQ1123" s="841"/>
    </row>
    <row r="1124" s="235" customFormat="true" ht="15" customHeight="true" x14ac:dyDescent="0.2">
      <c r="BA1124" s="841"/>
      <c r="BB1124" s="268"/>
      <c r="BC1124" s="841"/>
      <c r="BD1124" s="841"/>
      <c r="BE1124" s="841"/>
      <c r="BF1124" s="841"/>
      <c r="BG1124" s="841"/>
      <c r="BH1124" s="841"/>
      <c r="BI1124" s="841"/>
      <c r="BJ1124" s="841"/>
      <c r="BK1124" s="841"/>
      <c r="BL1124" s="841"/>
      <c r="BM1124" s="841"/>
      <c r="BN1124" s="841"/>
      <c r="BO1124" s="841"/>
      <c r="BP1124" s="841"/>
      <c r="BQ1124" s="841"/>
    </row>
    <row r="1125" s="235" customFormat="true" ht="15" customHeight="true" x14ac:dyDescent="0.2">
      <c r="BA1125" s="841"/>
      <c r="BB1125" s="268"/>
      <c r="BC1125" s="841"/>
      <c r="BD1125" s="841"/>
      <c r="BE1125" s="841"/>
      <c r="BF1125" s="841"/>
      <c r="BG1125" s="841"/>
      <c r="BH1125" s="841"/>
      <c r="BI1125" s="841"/>
      <c r="BJ1125" s="841"/>
      <c r="BK1125" s="841"/>
      <c r="BL1125" s="841"/>
      <c r="BM1125" s="841"/>
      <c r="BN1125" s="841"/>
      <c r="BO1125" s="841"/>
      <c r="BP1125" s="841"/>
      <c r="BQ1125" s="841"/>
    </row>
    <row r="1126" s="235" customFormat="true" ht="15" customHeight="true" x14ac:dyDescent="0.2">
      <c r="BA1126" s="841"/>
      <c r="BB1126" s="268"/>
      <c r="BC1126" s="841"/>
      <c r="BD1126" s="841"/>
      <c r="BE1126" s="841"/>
      <c r="BF1126" s="841"/>
      <c r="BG1126" s="841"/>
      <c r="BH1126" s="841"/>
      <c r="BI1126" s="841"/>
      <c r="BJ1126" s="841"/>
      <c r="BK1126" s="841"/>
      <c r="BL1126" s="841"/>
      <c r="BM1126" s="841"/>
      <c r="BN1126" s="841"/>
      <c r="BO1126" s="841"/>
      <c r="BP1126" s="841"/>
      <c r="BQ1126" s="841"/>
    </row>
    <row r="1127" s="235" customFormat="true" ht="15" customHeight="true" x14ac:dyDescent="0.2">
      <c r="BA1127" s="841"/>
      <c r="BB1127" s="268"/>
      <c r="BC1127" s="841"/>
      <c r="BD1127" s="841"/>
      <c r="BE1127" s="841"/>
      <c r="BF1127" s="841"/>
      <c r="BG1127" s="841"/>
      <c r="BH1127" s="841"/>
      <c r="BI1127" s="841"/>
      <c r="BJ1127" s="841"/>
      <c r="BK1127" s="841"/>
      <c r="BL1127" s="841"/>
      <c r="BM1127" s="841"/>
      <c r="BN1127" s="841"/>
      <c r="BO1127" s="841"/>
      <c r="BP1127" s="841"/>
      <c r="BQ1127" s="841"/>
    </row>
    <row r="1128" s="235" customFormat="true" ht="15" customHeight="true" x14ac:dyDescent="0.2">
      <c r="BA1128" s="841"/>
      <c r="BB1128" s="268"/>
      <c r="BC1128" s="841"/>
      <c r="BD1128" s="841"/>
      <c r="BE1128" s="841"/>
      <c r="BF1128" s="841"/>
      <c r="BG1128" s="841"/>
      <c r="BH1128" s="841"/>
      <c r="BI1128" s="841"/>
      <c r="BJ1128" s="841"/>
      <c r="BK1128" s="841"/>
      <c r="BL1128" s="841"/>
      <c r="BM1128" s="841"/>
      <c r="BN1128" s="841"/>
      <c r="BO1128" s="841"/>
      <c r="BP1128" s="841"/>
      <c r="BQ1128" s="841"/>
    </row>
    <row r="1129" s="235" customFormat="true" ht="15" customHeight="true" x14ac:dyDescent="0.2">
      <c r="BA1129" s="841"/>
      <c r="BB1129" s="268"/>
      <c r="BC1129" s="841"/>
      <c r="BD1129" s="841"/>
      <c r="BE1129" s="841"/>
      <c r="BF1129" s="841"/>
      <c r="BG1129" s="841"/>
      <c r="BH1129" s="841"/>
      <c r="BI1129" s="841"/>
      <c r="BJ1129" s="841"/>
      <c r="BK1129" s="841"/>
      <c r="BL1129" s="841"/>
      <c r="BM1129" s="841"/>
      <c r="BN1129" s="841"/>
      <c r="BO1129" s="841"/>
      <c r="BP1129" s="841"/>
      <c r="BQ1129" s="841"/>
    </row>
    <row r="1130" s="235" customFormat="true" ht="15" customHeight="true" x14ac:dyDescent="0.2">
      <c r="BA1130" s="841"/>
      <c r="BB1130" s="268"/>
      <c r="BC1130" s="841"/>
      <c r="BD1130" s="841"/>
      <c r="BE1130" s="841"/>
      <c r="BF1130" s="841"/>
      <c r="BG1130" s="841"/>
      <c r="BH1130" s="841"/>
      <c r="BI1130" s="841"/>
      <c r="BJ1130" s="841"/>
      <c r="BK1130" s="841"/>
      <c r="BL1130" s="841"/>
      <c r="BM1130" s="841"/>
      <c r="BN1130" s="841"/>
      <c r="BO1130" s="841"/>
      <c r="BP1130" s="841"/>
      <c r="BQ1130" s="841"/>
    </row>
    <row r="1131" s="235" customFormat="true" ht="15" customHeight="true" x14ac:dyDescent="0.2">
      <c r="BA1131" s="841"/>
      <c r="BB1131" s="268"/>
      <c r="BC1131" s="841"/>
      <c r="BD1131" s="841"/>
      <c r="BE1131" s="841"/>
      <c r="BF1131" s="841"/>
      <c r="BG1131" s="841"/>
      <c r="BH1131" s="841"/>
      <c r="BI1131" s="841"/>
      <c r="BJ1131" s="841"/>
      <c r="BK1131" s="841"/>
      <c r="BL1131" s="841"/>
      <c r="BM1131" s="841"/>
      <c r="BN1131" s="841"/>
      <c r="BO1131" s="841"/>
      <c r="BP1131" s="841"/>
      <c r="BQ1131" s="841"/>
    </row>
    <row r="1132" s="235" customFormat="true" ht="15" customHeight="true" x14ac:dyDescent="0.2">
      <c r="BA1132" s="841"/>
      <c r="BB1132" s="268"/>
      <c r="BC1132" s="841"/>
      <c r="BD1132" s="841"/>
      <c r="BE1132" s="841"/>
      <c r="BF1132" s="841"/>
      <c r="BG1132" s="841"/>
      <c r="BH1132" s="841"/>
      <c r="BI1132" s="841"/>
      <c r="BJ1132" s="841"/>
      <c r="BK1132" s="841"/>
      <c r="BL1132" s="841"/>
      <c r="BM1132" s="841"/>
      <c r="BN1132" s="841"/>
      <c r="BO1132" s="841"/>
      <c r="BP1132" s="841"/>
      <c r="BQ1132" s="841"/>
    </row>
    <row r="1133" s="235" customFormat="true" ht="15" customHeight="true" x14ac:dyDescent="0.2">
      <c r="BA1133" s="841"/>
      <c r="BB1133" s="268"/>
      <c r="BC1133" s="841"/>
      <c r="BD1133" s="841"/>
      <c r="BE1133" s="841"/>
      <c r="BF1133" s="841"/>
      <c r="BG1133" s="841"/>
      <c r="BH1133" s="841"/>
      <c r="BI1133" s="841"/>
      <c r="BJ1133" s="841"/>
      <c r="BK1133" s="841"/>
      <c r="BL1133" s="841"/>
      <c r="BM1133" s="841"/>
      <c r="BN1133" s="841"/>
      <c r="BO1133" s="841"/>
      <c r="BP1133" s="841"/>
      <c r="BQ1133" s="841"/>
    </row>
    <row r="1134" s="235" customFormat="true" ht="15" customHeight="true" x14ac:dyDescent="0.2">
      <c r="BA1134" s="841"/>
      <c r="BB1134" s="268"/>
      <c r="BC1134" s="841"/>
      <c r="BD1134" s="841"/>
      <c r="BE1134" s="841"/>
      <c r="BF1134" s="841"/>
      <c r="BG1134" s="841"/>
      <c r="BH1134" s="841"/>
      <c r="BI1134" s="841"/>
      <c r="BJ1134" s="841"/>
      <c r="BK1134" s="841"/>
      <c r="BL1134" s="841"/>
      <c r="BM1134" s="841"/>
      <c r="BN1134" s="841"/>
      <c r="BO1134" s="841"/>
      <c r="BP1134" s="841"/>
      <c r="BQ1134" s="841"/>
    </row>
    <row r="1135" s="235" customFormat="true" ht="15" customHeight="true" x14ac:dyDescent="0.2">
      <c r="BA1135" s="841"/>
      <c r="BB1135" s="268"/>
      <c r="BC1135" s="841"/>
      <c r="BD1135" s="841"/>
      <c r="BE1135" s="841"/>
      <c r="BF1135" s="841"/>
      <c r="BG1135" s="841"/>
      <c r="BH1135" s="841"/>
      <c r="BI1135" s="841"/>
      <c r="BJ1135" s="841"/>
      <c r="BK1135" s="841"/>
      <c r="BL1135" s="841"/>
      <c r="BM1135" s="841"/>
      <c r="BN1135" s="841"/>
      <c r="BO1135" s="841"/>
      <c r="BP1135" s="841"/>
      <c r="BQ1135" s="841"/>
    </row>
    <row r="1136" s="235" customFormat="true" ht="15" customHeight="true" x14ac:dyDescent="0.2">
      <c r="BA1136" s="841"/>
      <c r="BB1136" s="268"/>
      <c r="BC1136" s="841"/>
      <c r="BD1136" s="841"/>
      <c r="BE1136" s="841"/>
      <c r="BF1136" s="841"/>
      <c r="BG1136" s="841"/>
      <c r="BH1136" s="841"/>
      <c r="BI1136" s="841"/>
      <c r="BJ1136" s="841"/>
      <c r="BK1136" s="841"/>
      <c r="BL1136" s="841"/>
      <c r="BM1136" s="841"/>
      <c r="BN1136" s="841"/>
      <c r="BO1136" s="841"/>
      <c r="BP1136" s="841"/>
      <c r="BQ1136" s="841"/>
    </row>
    <row r="1137" s="235" customFormat="true" ht="15" customHeight="true" x14ac:dyDescent="0.2">
      <c r="BA1137" s="841"/>
      <c r="BB1137" s="268"/>
      <c r="BC1137" s="841"/>
      <c r="BD1137" s="841"/>
      <c r="BE1137" s="841"/>
      <c r="BF1137" s="841"/>
      <c r="BG1137" s="841"/>
      <c r="BH1137" s="841"/>
      <c r="BI1137" s="841"/>
      <c r="BJ1137" s="841"/>
      <c r="BK1137" s="841"/>
      <c r="BL1137" s="841"/>
      <c r="BM1137" s="841"/>
      <c r="BN1137" s="841"/>
      <c r="BO1137" s="841"/>
      <c r="BP1137" s="841"/>
      <c r="BQ1137" s="841"/>
    </row>
    <row r="1138" s="235" customFormat="true" ht="15" customHeight="true" x14ac:dyDescent="0.2">
      <c r="BA1138" s="841"/>
      <c r="BB1138" s="268"/>
      <c r="BC1138" s="841"/>
      <c r="BD1138" s="841"/>
      <c r="BE1138" s="841"/>
      <c r="BF1138" s="841"/>
      <c r="BG1138" s="841"/>
      <c r="BH1138" s="841"/>
      <c r="BI1138" s="841"/>
      <c r="BJ1138" s="841"/>
      <c r="BK1138" s="841"/>
      <c r="BL1138" s="841"/>
      <c r="BM1138" s="841"/>
      <c r="BN1138" s="841"/>
      <c r="BO1138" s="841"/>
      <c r="BP1138" s="841"/>
      <c r="BQ1138" s="841"/>
    </row>
    <row r="1139" s="235" customFormat="true" ht="15" customHeight="true" x14ac:dyDescent="0.2">
      <c r="BA1139" s="841"/>
      <c r="BB1139" s="268"/>
      <c r="BC1139" s="841"/>
      <c r="BD1139" s="841"/>
      <c r="BE1139" s="841"/>
      <c r="BF1139" s="841"/>
      <c r="BG1139" s="841"/>
      <c r="BH1139" s="841"/>
      <c r="BI1139" s="841"/>
      <c r="BJ1139" s="841"/>
      <c r="BK1139" s="841"/>
      <c r="BL1139" s="841"/>
      <c r="BM1139" s="841"/>
      <c r="BN1139" s="841"/>
      <c r="BO1139" s="841"/>
      <c r="BP1139" s="841"/>
      <c r="BQ1139" s="841"/>
    </row>
    <row r="1140" s="235" customFormat="true" ht="15" customHeight="true" x14ac:dyDescent="0.2">
      <c r="BA1140" s="841"/>
      <c r="BB1140" s="268"/>
      <c r="BC1140" s="841"/>
      <c r="BD1140" s="841"/>
      <c r="BE1140" s="841"/>
      <c r="BF1140" s="841"/>
      <c r="BG1140" s="841"/>
      <c r="BH1140" s="841"/>
      <c r="BI1140" s="841"/>
      <c r="BJ1140" s="841"/>
      <c r="BK1140" s="841"/>
      <c r="BL1140" s="841"/>
      <c r="BM1140" s="841"/>
      <c r="BN1140" s="841"/>
      <c r="BO1140" s="841"/>
      <c r="BP1140" s="841"/>
      <c r="BQ1140" s="841"/>
    </row>
    <row r="1141" s="235" customFormat="true" ht="15" customHeight="true" x14ac:dyDescent="0.2">
      <c r="BA1141" s="841"/>
      <c r="BB1141" s="268"/>
      <c r="BC1141" s="841"/>
      <c r="BD1141" s="841"/>
      <c r="BE1141" s="841"/>
      <c r="BF1141" s="841"/>
      <c r="BG1141" s="841"/>
      <c r="BH1141" s="841"/>
      <c r="BI1141" s="841"/>
      <c r="BJ1141" s="841"/>
      <c r="BK1141" s="841"/>
      <c r="BL1141" s="841"/>
      <c r="BM1141" s="841"/>
      <c r="BN1141" s="841"/>
      <c r="BO1141" s="841"/>
      <c r="BP1141" s="841"/>
      <c r="BQ1141" s="841"/>
    </row>
    <row r="1142" s="235" customFormat="true" ht="15" customHeight="true" x14ac:dyDescent="0.2">
      <c r="BA1142" s="841"/>
      <c r="BB1142" s="268"/>
      <c r="BC1142" s="841"/>
      <c r="BD1142" s="841"/>
      <c r="BE1142" s="841"/>
      <c r="BF1142" s="841"/>
      <c r="BG1142" s="841"/>
      <c r="BH1142" s="841"/>
      <c r="BI1142" s="841"/>
      <c r="BJ1142" s="841"/>
      <c r="BK1142" s="841"/>
      <c r="BL1142" s="841"/>
      <c r="BM1142" s="841"/>
      <c r="BN1142" s="841"/>
      <c r="BO1142" s="841"/>
      <c r="BP1142" s="841"/>
      <c r="BQ1142" s="841"/>
    </row>
    <row r="1143" s="235" customFormat="true" ht="15" customHeight="true" x14ac:dyDescent="0.2">
      <c r="BA1143" s="841"/>
      <c r="BB1143" s="268"/>
      <c r="BC1143" s="841"/>
      <c r="BD1143" s="841"/>
      <c r="BE1143" s="841"/>
      <c r="BF1143" s="841"/>
      <c r="BG1143" s="841"/>
      <c r="BH1143" s="841"/>
      <c r="BI1143" s="841"/>
      <c r="BJ1143" s="841"/>
      <c r="BK1143" s="841"/>
      <c r="BL1143" s="841"/>
      <c r="BM1143" s="841"/>
      <c r="BN1143" s="841"/>
      <c r="BO1143" s="841"/>
      <c r="BP1143" s="841"/>
      <c r="BQ1143" s="841"/>
    </row>
    <row r="1144" s="235" customFormat="true" ht="15" customHeight="true" x14ac:dyDescent="0.2">
      <c r="BA1144" s="841"/>
      <c r="BB1144" s="268"/>
      <c r="BC1144" s="841"/>
      <c r="BD1144" s="841"/>
      <c r="BE1144" s="841"/>
      <c r="BF1144" s="841"/>
      <c r="BG1144" s="841"/>
      <c r="BH1144" s="841"/>
      <c r="BI1144" s="841"/>
      <c r="BJ1144" s="841"/>
      <c r="BK1144" s="841"/>
      <c r="BL1144" s="841"/>
      <c r="BM1144" s="841"/>
      <c r="BN1144" s="841"/>
      <c r="BO1144" s="841"/>
      <c r="BP1144" s="841"/>
      <c r="BQ1144" s="841"/>
    </row>
    <row r="1145" s="235" customFormat="true" ht="15" customHeight="true" x14ac:dyDescent="0.2">
      <c r="BA1145" s="841"/>
      <c r="BB1145" s="268"/>
      <c r="BC1145" s="841"/>
      <c r="BD1145" s="841"/>
      <c r="BE1145" s="841"/>
      <c r="BF1145" s="841"/>
      <c r="BG1145" s="841"/>
      <c r="BH1145" s="841"/>
      <c r="BI1145" s="841"/>
      <c r="BJ1145" s="841"/>
      <c r="BK1145" s="841"/>
      <c r="BL1145" s="841"/>
      <c r="BM1145" s="841"/>
      <c r="BN1145" s="841"/>
      <c r="BO1145" s="841"/>
      <c r="BP1145" s="841"/>
      <c r="BQ1145" s="841"/>
    </row>
    <row r="1146" s="235" customFormat="true" ht="15" customHeight="true" x14ac:dyDescent="0.2">
      <c r="BA1146" s="841"/>
      <c r="BB1146" s="268"/>
      <c r="BC1146" s="841"/>
      <c r="BD1146" s="841"/>
      <c r="BE1146" s="841"/>
      <c r="BF1146" s="841"/>
      <c r="BG1146" s="841"/>
      <c r="BH1146" s="841"/>
      <c r="BI1146" s="841"/>
      <c r="BJ1146" s="841"/>
      <c r="BK1146" s="841"/>
      <c r="BL1146" s="841"/>
      <c r="BM1146" s="841"/>
      <c r="BN1146" s="841"/>
      <c r="BO1146" s="841"/>
      <c r="BP1146" s="841"/>
      <c r="BQ1146" s="841"/>
    </row>
    <row r="1147" s="235" customFormat="true" ht="15" customHeight="true" x14ac:dyDescent="0.2">
      <c r="BA1147" s="841"/>
      <c r="BB1147" s="268"/>
      <c r="BC1147" s="841"/>
      <c r="BD1147" s="841"/>
      <c r="BE1147" s="841"/>
      <c r="BF1147" s="841"/>
      <c r="BG1147" s="841"/>
      <c r="BH1147" s="841"/>
      <c r="BI1147" s="841"/>
      <c r="BJ1147" s="841"/>
      <c r="BK1147" s="841"/>
      <c r="BL1147" s="841"/>
      <c r="BM1147" s="841"/>
      <c r="BN1147" s="841"/>
      <c r="BO1147" s="841"/>
      <c r="BP1147" s="841"/>
      <c r="BQ1147" s="841"/>
    </row>
    <row r="1148" s="235" customFormat="true" ht="15" customHeight="true" x14ac:dyDescent="0.2">
      <c r="BA1148" s="841"/>
      <c r="BB1148" s="268"/>
      <c r="BC1148" s="841"/>
      <c r="BD1148" s="841"/>
      <c r="BE1148" s="841"/>
      <c r="BF1148" s="841"/>
      <c r="BG1148" s="841"/>
      <c r="BH1148" s="841"/>
      <c r="BI1148" s="841"/>
      <c r="BJ1148" s="841"/>
      <c r="BK1148" s="841"/>
      <c r="BL1148" s="841"/>
      <c r="BM1148" s="841"/>
      <c r="BN1148" s="841"/>
      <c r="BO1148" s="841"/>
      <c r="BP1148" s="841"/>
      <c r="BQ1148" s="841"/>
    </row>
    <row r="1149" s="235" customFormat="true" ht="15" customHeight="true" x14ac:dyDescent="0.2">
      <c r="BA1149" s="841"/>
      <c r="BB1149" s="268"/>
      <c r="BC1149" s="841"/>
      <c r="BD1149" s="841"/>
      <c r="BE1149" s="841"/>
      <c r="BF1149" s="841"/>
      <c r="BG1149" s="841"/>
      <c r="BH1149" s="841"/>
      <c r="BI1149" s="841"/>
      <c r="BJ1149" s="841"/>
      <c r="BK1149" s="841"/>
      <c r="BL1149" s="841"/>
      <c r="BM1149" s="841"/>
      <c r="BN1149" s="841"/>
      <c r="BO1149" s="841"/>
      <c r="BP1149" s="841"/>
      <c r="BQ1149" s="841"/>
    </row>
    <row r="1150" s="235" customFormat="true" ht="15" customHeight="true" x14ac:dyDescent="0.2">
      <c r="BA1150" s="841"/>
      <c r="BB1150" s="268"/>
      <c r="BC1150" s="841"/>
      <c r="BD1150" s="841"/>
      <c r="BE1150" s="841"/>
      <c r="BF1150" s="841"/>
      <c r="BG1150" s="841"/>
      <c r="BH1150" s="841"/>
      <c r="BI1150" s="841"/>
      <c r="BJ1150" s="841"/>
      <c r="BK1150" s="841"/>
      <c r="BL1150" s="841"/>
      <c r="BM1150" s="841"/>
      <c r="BN1150" s="841"/>
      <c r="BO1150" s="841"/>
      <c r="BP1150" s="841"/>
      <c r="BQ1150" s="841"/>
    </row>
    <row r="1151" s="235" customFormat="true" ht="15" customHeight="true" x14ac:dyDescent="0.2">
      <c r="BA1151" s="841"/>
      <c r="BB1151" s="268"/>
      <c r="BC1151" s="841"/>
      <c r="BD1151" s="841"/>
      <c r="BE1151" s="841"/>
      <c r="BF1151" s="841"/>
      <c r="BG1151" s="841"/>
      <c r="BH1151" s="841"/>
      <c r="BI1151" s="841"/>
      <c r="BJ1151" s="841"/>
      <c r="BK1151" s="841"/>
      <c r="BL1151" s="841"/>
      <c r="BM1151" s="841"/>
      <c r="BN1151" s="841"/>
      <c r="BO1151" s="841"/>
      <c r="BP1151" s="841"/>
      <c r="BQ1151" s="841"/>
    </row>
    <row r="1152" s="235" customFormat="true" ht="15" customHeight="true" x14ac:dyDescent="0.2">
      <c r="BA1152" s="841"/>
      <c r="BB1152" s="268"/>
      <c r="BC1152" s="841"/>
      <c r="BD1152" s="841"/>
      <c r="BE1152" s="841"/>
      <c r="BF1152" s="841"/>
      <c r="BG1152" s="841"/>
      <c r="BH1152" s="841"/>
      <c r="BI1152" s="841"/>
      <c r="BJ1152" s="841"/>
      <c r="BK1152" s="841"/>
      <c r="BL1152" s="841"/>
      <c r="BM1152" s="841"/>
      <c r="BN1152" s="841"/>
      <c r="BO1152" s="841"/>
      <c r="BP1152" s="841"/>
      <c r="BQ1152" s="841"/>
    </row>
    <row r="1153" s="235" customFormat="true" ht="15" customHeight="true" x14ac:dyDescent="0.2">
      <c r="BA1153" s="841"/>
      <c r="BB1153" s="268"/>
      <c r="BC1153" s="841"/>
      <c r="BD1153" s="841"/>
      <c r="BE1153" s="841"/>
      <c r="BF1153" s="841"/>
      <c r="BG1153" s="841"/>
      <c r="BH1153" s="841"/>
      <c r="BI1153" s="841"/>
      <c r="BJ1153" s="841"/>
      <c r="BK1153" s="841"/>
      <c r="BL1153" s="841"/>
      <c r="BM1153" s="841"/>
      <c r="BN1153" s="841"/>
      <c r="BO1153" s="841"/>
      <c r="BP1153" s="841"/>
      <c r="BQ1153" s="841"/>
    </row>
    <row r="1154" s="235" customFormat="true" ht="15" customHeight="true" x14ac:dyDescent="0.2">
      <c r="BA1154" s="841"/>
      <c r="BB1154" s="268"/>
      <c r="BC1154" s="841"/>
      <c r="BD1154" s="841"/>
      <c r="BE1154" s="841"/>
      <c r="BF1154" s="841"/>
      <c r="BG1154" s="841"/>
      <c r="BH1154" s="841"/>
      <c r="BI1154" s="841"/>
      <c r="BJ1154" s="841"/>
      <c r="BK1154" s="841"/>
      <c r="BL1154" s="841"/>
      <c r="BM1154" s="841"/>
      <c r="BN1154" s="841"/>
      <c r="BO1154" s="841"/>
      <c r="BP1154" s="841"/>
      <c r="BQ1154" s="841"/>
    </row>
    <row r="1155" s="235" customFormat="true" ht="15" customHeight="true" x14ac:dyDescent="0.2">
      <c r="BA1155" s="841"/>
      <c r="BB1155" s="268"/>
      <c r="BC1155" s="841"/>
      <c r="BD1155" s="841"/>
      <c r="BE1155" s="841"/>
      <c r="BF1155" s="841"/>
      <c r="BG1155" s="841"/>
      <c r="BH1155" s="841"/>
      <c r="BI1155" s="841"/>
      <c r="BJ1155" s="841"/>
      <c r="BK1155" s="841"/>
      <c r="BL1155" s="841"/>
      <c r="BM1155" s="841"/>
      <c r="BN1155" s="841"/>
      <c r="BO1155" s="841"/>
      <c r="BP1155" s="841"/>
      <c r="BQ1155" s="841"/>
    </row>
    <row r="1156" s="235" customFormat="true" ht="15" customHeight="true" x14ac:dyDescent="0.2">
      <c r="BA1156" s="841"/>
      <c r="BB1156" s="268"/>
      <c r="BC1156" s="841"/>
      <c r="BD1156" s="841"/>
      <c r="BE1156" s="841"/>
      <c r="BF1156" s="841"/>
      <c r="BG1156" s="841"/>
      <c r="BH1156" s="841"/>
      <c r="BI1156" s="841"/>
      <c r="BJ1156" s="841"/>
      <c r="BK1156" s="841"/>
      <c r="BL1156" s="841"/>
      <c r="BM1156" s="841"/>
      <c r="BN1156" s="841"/>
      <c r="BO1156" s="841"/>
      <c r="BP1156" s="841"/>
      <c r="BQ1156" s="841"/>
    </row>
    <row r="1157" s="235" customFormat="true" ht="15" customHeight="true" x14ac:dyDescent="0.2">
      <c r="BA1157" s="841"/>
      <c r="BB1157" s="268"/>
      <c r="BC1157" s="841"/>
      <c r="BD1157" s="841"/>
      <c r="BE1157" s="841"/>
      <c r="BF1157" s="841"/>
      <c r="BG1157" s="841"/>
      <c r="BH1157" s="841"/>
      <c r="BI1157" s="841"/>
      <c r="BJ1157" s="841"/>
      <c r="BK1157" s="841"/>
      <c r="BL1157" s="841"/>
      <c r="BM1157" s="841"/>
      <c r="BN1157" s="841"/>
      <c r="BO1157" s="841"/>
      <c r="BP1157" s="841"/>
      <c r="BQ1157" s="841"/>
    </row>
    <row r="1158" s="235" customFormat="true" ht="15" customHeight="true" x14ac:dyDescent="0.2">
      <c r="BA1158" s="841"/>
      <c r="BB1158" s="268"/>
      <c r="BC1158" s="841"/>
      <c r="BD1158" s="841"/>
      <c r="BE1158" s="841"/>
      <c r="BF1158" s="841"/>
      <c r="BG1158" s="841"/>
      <c r="BH1158" s="841"/>
      <c r="BI1158" s="841"/>
      <c r="BJ1158" s="841"/>
      <c r="BK1158" s="841"/>
      <c r="BL1158" s="841"/>
      <c r="BM1158" s="841"/>
      <c r="BN1158" s="841"/>
      <c r="BO1158" s="841"/>
      <c r="BP1158" s="841"/>
      <c r="BQ1158" s="841"/>
    </row>
    <row r="1159" s="235" customFormat="true" ht="15" customHeight="true" x14ac:dyDescent="0.2">
      <c r="BA1159" s="841"/>
      <c r="BB1159" s="268"/>
      <c r="BC1159" s="841"/>
      <c r="BD1159" s="841"/>
      <c r="BE1159" s="841"/>
      <c r="BF1159" s="841"/>
      <c r="BG1159" s="841"/>
      <c r="BH1159" s="841"/>
      <c r="BI1159" s="841"/>
      <c r="BJ1159" s="841"/>
      <c r="BK1159" s="841"/>
      <c r="BL1159" s="841"/>
      <c r="BM1159" s="841"/>
      <c r="BN1159" s="841"/>
      <c r="BO1159" s="841"/>
      <c r="BP1159" s="841"/>
      <c r="BQ1159" s="841"/>
    </row>
    <row r="1160" s="235" customFormat="true" ht="15" customHeight="true" x14ac:dyDescent="0.2">
      <c r="BA1160" s="841"/>
      <c r="BB1160" s="268"/>
      <c r="BC1160" s="841"/>
      <c r="BD1160" s="841"/>
      <c r="BE1160" s="841"/>
      <c r="BF1160" s="841"/>
      <c r="BG1160" s="841"/>
      <c r="BH1160" s="841"/>
      <c r="BI1160" s="841"/>
      <c r="BJ1160" s="841"/>
      <c r="BK1160" s="841"/>
      <c r="BL1160" s="841"/>
      <c r="BM1160" s="841"/>
      <c r="BN1160" s="841"/>
      <c r="BO1160" s="841"/>
      <c r="BP1160" s="841"/>
      <c r="BQ1160" s="841"/>
    </row>
    <row r="1161" s="235" customFormat="true" ht="15" customHeight="true" x14ac:dyDescent="0.2">
      <c r="BA1161" s="841"/>
      <c r="BB1161" s="268"/>
      <c r="BC1161" s="841"/>
      <c r="BD1161" s="841"/>
      <c r="BE1161" s="841"/>
      <c r="BF1161" s="841"/>
      <c r="BG1161" s="841"/>
      <c r="BH1161" s="841"/>
      <c r="BI1161" s="841"/>
      <c r="BJ1161" s="841"/>
      <c r="BK1161" s="841"/>
      <c r="BL1161" s="841"/>
      <c r="BM1161" s="841"/>
      <c r="BN1161" s="841"/>
      <c r="BO1161" s="841"/>
      <c r="BP1161" s="841"/>
      <c r="BQ1161" s="841"/>
    </row>
    <row r="1162" s="235" customFormat="true" ht="15" customHeight="true" x14ac:dyDescent="0.2">
      <c r="BA1162" s="841"/>
      <c r="BB1162" s="268"/>
      <c r="BC1162" s="841"/>
      <c r="BD1162" s="841"/>
      <c r="BE1162" s="841"/>
      <c r="BF1162" s="841"/>
      <c r="BG1162" s="841"/>
      <c r="BH1162" s="841"/>
      <c r="BI1162" s="841"/>
      <c r="BJ1162" s="841"/>
      <c r="BK1162" s="841"/>
      <c r="BL1162" s="841"/>
      <c r="BM1162" s="841"/>
      <c r="BN1162" s="841"/>
      <c r="BO1162" s="841"/>
      <c r="BP1162" s="841"/>
      <c r="BQ1162" s="841"/>
    </row>
    <row r="1163" s="235" customFormat="true" ht="15" customHeight="true" x14ac:dyDescent="0.2">
      <c r="BA1163" s="841"/>
      <c r="BB1163" s="268"/>
      <c r="BC1163" s="841"/>
      <c r="BD1163" s="841"/>
      <c r="BE1163" s="841"/>
      <c r="BF1163" s="841"/>
      <c r="BG1163" s="841"/>
      <c r="BH1163" s="841"/>
      <c r="BI1163" s="841"/>
      <c r="BJ1163" s="841"/>
      <c r="BK1163" s="841"/>
      <c r="BL1163" s="841"/>
      <c r="BM1163" s="841"/>
      <c r="BN1163" s="841"/>
      <c r="BO1163" s="841"/>
      <c r="BP1163" s="841"/>
      <c r="BQ1163" s="841"/>
    </row>
    <row r="1164" s="235" customFormat="true" ht="15" customHeight="true" x14ac:dyDescent="0.2">
      <c r="BA1164" s="841"/>
      <c r="BB1164" s="268"/>
      <c r="BC1164" s="841"/>
      <c r="BD1164" s="841"/>
      <c r="BE1164" s="841"/>
      <c r="BF1164" s="841"/>
      <c r="BG1164" s="841"/>
      <c r="BH1164" s="841"/>
      <c r="BI1164" s="841"/>
      <c r="BJ1164" s="841"/>
      <c r="BK1164" s="841"/>
      <c r="BL1164" s="841"/>
      <c r="BM1164" s="841"/>
      <c r="BN1164" s="841"/>
      <c r="BO1164" s="841"/>
      <c r="BP1164" s="841"/>
      <c r="BQ1164" s="841"/>
    </row>
    <row r="1165" s="235" customFormat="true" ht="15" customHeight="true" x14ac:dyDescent="0.2">
      <c r="BA1165" s="841"/>
      <c r="BB1165" s="268"/>
      <c r="BC1165" s="841"/>
      <c r="BD1165" s="841"/>
      <c r="BE1165" s="841"/>
      <c r="BF1165" s="841"/>
      <c r="BG1165" s="841"/>
      <c r="BH1165" s="841"/>
      <c r="BI1165" s="841"/>
      <c r="BJ1165" s="841"/>
      <c r="BK1165" s="841"/>
      <c r="BL1165" s="841"/>
      <c r="BM1165" s="841"/>
      <c r="BN1165" s="841"/>
      <c r="BO1165" s="841"/>
      <c r="BP1165" s="841"/>
      <c r="BQ1165" s="841"/>
    </row>
    <row r="1166" s="235" customFormat="true" ht="15" customHeight="true" x14ac:dyDescent="0.2">
      <c r="BA1166" s="841"/>
      <c r="BB1166" s="268"/>
      <c r="BC1166" s="841"/>
      <c r="BD1166" s="841"/>
      <c r="BE1166" s="841"/>
      <c r="BF1166" s="841"/>
      <c r="BG1166" s="841"/>
      <c r="BH1166" s="841"/>
      <c r="BI1166" s="841"/>
      <c r="BJ1166" s="841"/>
      <c r="BK1166" s="841"/>
      <c r="BL1166" s="841"/>
      <c r="BM1166" s="841"/>
      <c r="BN1166" s="841"/>
      <c r="BO1166" s="841"/>
      <c r="BP1166" s="841"/>
      <c r="BQ1166" s="841"/>
    </row>
    <row r="1167" s="235" customFormat="true" ht="15" customHeight="true" x14ac:dyDescent="0.2">
      <c r="BA1167" s="841"/>
      <c r="BB1167" s="268"/>
      <c r="BC1167" s="841"/>
      <c r="BD1167" s="841"/>
      <c r="BE1167" s="841"/>
      <c r="BF1167" s="841"/>
      <c r="BG1167" s="841"/>
      <c r="BH1167" s="841"/>
      <c r="BI1167" s="841"/>
      <c r="BJ1167" s="841"/>
      <c r="BK1167" s="841"/>
      <c r="BL1167" s="841"/>
      <c r="BM1167" s="841"/>
      <c r="BN1167" s="841"/>
      <c r="BO1167" s="841"/>
      <c r="BP1167" s="841"/>
      <c r="BQ1167" s="841"/>
    </row>
    <row r="1168" s="235" customFormat="true" ht="15" customHeight="true" x14ac:dyDescent="0.2">
      <c r="BA1168" s="841"/>
      <c r="BB1168" s="268"/>
      <c r="BC1168" s="841"/>
      <c r="BD1168" s="841"/>
      <c r="BE1168" s="841"/>
      <c r="BF1168" s="841"/>
      <c r="BG1168" s="841"/>
      <c r="BH1168" s="841"/>
      <c r="BI1168" s="841"/>
      <c r="BJ1168" s="841"/>
      <c r="BK1168" s="841"/>
      <c r="BL1168" s="841"/>
      <c r="BM1168" s="841"/>
      <c r="BN1168" s="841"/>
      <c r="BO1168" s="841"/>
      <c r="BP1168" s="841"/>
      <c r="BQ1168" s="841"/>
    </row>
    <row r="1169" s="235" customFormat="true" ht="15" customHeight="true" x14ac:dyDescent="0.2">
      <c r="BA1169" s="841"/>
      <c r="BB1169" s="268"/>
      <c r="BC1169" s="841"/>
      <c r="BD1169" s="841"/>
      <c r="BE1169" s="841"/>
      <c r="BF1169" s="841"/>
      <c r="BG1169" s="841"/>
      <c r="BH1169" s="841"/>
      <c r="BI1169" s="841"/>
      <c r="BJ1169" s="841"/>
      <c r="BK1169" s="841"/>
      <c r="BL1169" s="841"/>
      <c r="BM1169" s="841"/>
      <c r="BN1169" s="841"/>
      <c r="BO1169" s="841"/>
      <c r="BP1169" s="841"/>
      <c r="BQ1169" s="841"/>
    </row>
    <row r="1170" s="235" customFormat="true" ht="15" customHeight="true" x14ac:dyDescent="0.2">
      <c r="A1170" s="450"/>
      <c r="B1170" s="1036"/>
      <c r="C1170" s="1037"/>
      <c r="D1170" s="1037"/>
      <c r="E1170" s="1037"/>
      <c r="F1170" s="1037"/>
      <c r="G1170" s="1037"/>
      <c r="H1170" s="1037"/>
      <c r="I1170" s="1037"/>
      <c r="J1170" s="1037"/>
      <c r="K1170" s="1037"/>
      <c r="L1170" s="1037"/>
      <c r="M1170" s="1037"/>
      <c r="N1170" s="1037"/>
      <c r="O1170" s="1037"/>
      <c r="P1170" s="1037"/>
      <c r="Q1170" s="1037"/>
      <c r="BA1170" s="841"/>
      <c r="BB1170" s="268"/>
      <c r="BC1170" s="841"/>
      <c r="BD1170" s="841"/>
      <c r="BE1170" s="841"/>
      <c r="BF1170" s="841"/>
      <c r="BG1170" s="841"/>
      <c r="BH1170" s="841"/>
      <c r="BI1170" s="841"/>
      <c r="BJ1170" s="841"/>
      <c r="BK1170" s="841"/>
      <c r="BL1170" s="841"/>
      <c r="BM1170" s="841"/>
      <c r="BN1170" s="841"/>
      <c r="BO1170" s="841"/>
      <c r="BP1170" s="841"/>
      <c r="BQ1170" s="841"/>
    </row>
    <row r="1171" s="235" customFormat="true" ht="15" customHeight="true" x14ac:dyDescent="0.2">
      <c r="A1171" s="450"/>
      <c r="B1171" s="1036"/>
      <c r="C1171" s="1037"/>
      <c r="D1171" s="1037"/>
      <c r="E1171" s="1037"/>
      <c r="F1171" s="1037"/>
      <c r="G1171" s="1037"/>
      <c r="H1171" s="1037"/>
      <c r="I1171" s="1037"/>
      <c r="J1171" s="1037"/>
      <c r="K1171" s="1037"/>
      <c r="L1171" s="1037"/>
      <c r="M1171" s="1037"/>
      <c r="N1171" s="1037"/>
      <c r="O1171" s="1037"/>
      <c r="P1171" s="1037"/>
      <c r="Q1171" s="1037"/>
      <c r="BA1171" s="841"/>
      <c r="BB1171" s="268"/>
      <c r="BC1171" s="841"/>
      <c r="BD1171" s="841"/>
      <c r="BE1171" s="841"/>
      <c r="BF1171" s="841"/>
      <c r="BG1171" s="841"/>
      <c r="BH1171" s="841"/>
      <c r="BI1171" s="841"/>
      <c r="BJ1171" s="841"/>
      <c r="BK1171" s="841"/>
      <c r="BL1171" s="841"/>
      <c r="BM1171" s="841"/>
      <c r="BN1171" s="841"/>
      <c r="BO1171" s="841"/>
      <c r="BP1171" s="841"/>
      <c r="BQ1171" s="841"/>
    </row>
    <row r="1172" s="235" customFormat="true" ht="15" customHeight="true" x14ac:dyDescent="0.2">
      <c r="A1172" s="450"/>
      <c r="B1172" s="1036"/>
      <c r="C1172" s="1037"/>
      <c r="D1172" s="1037"/>
      <c r="E1172" s="1037"/>
      <c r="F1172" s="1037"/>
      <c r="G1172" s="1037"/>
      <c r="H1172" s="1037"/>
      <c r="I1172" s="1037"/>
      <c r="J1172" s="1037"/>
      <c r="K1172" s="1037"/>
      <c r="L1172" s="1037"/>
      <c r="M1172" s="1037"/>
      <c r="N1172" s="1037"/>
      <c r="O1172" s="1037"/>
      <c r="P1172" s="1037"/>
      <c r="Q1172" s="1037"/>
      <c r="BA1172" s="841"/>
      <c r="BB1172" s="268"/>
      <c r="BC1172" s="841"/>
      <c r="BD1172" s="841"/>
      <c r="BE1172" s="841"/>
      <c r="BF1172" s="841"/>
      <c r="BG1172" s="841"/>
      <c r="BH1172" s="841"/>
      <c r="BI1172" s="841"/>
      <c r="BJ1172" s="841"/>
      <c r="BK1172" s="841"/>
      <c r="BL1172" s="841"/>
      <c r="BM1172" s="841"/>
      <c r="BN1172" s="841"/>
      <c r="BO1172" s="841"/>
      <c r="BP1172" s="841"/>
      <c r="BQ1172" s="841"/>
    </row>
    <row r="1173" s="235" customFormat="true" ht="15" customHeight="true" x14ac:dyDescent="0.2">
      <c r="A1173" s="450"/>
      <c r="B1173" s="1036"/>
      <c r="C1173" s="1037"/>
      <c r="D1173" s="1037"/>
      <c r="E1173" s="1037"/>
      <c r="F1173" s="1037"/>
      <c r="G1173" s="1037"/>
      <c r="H1173" s="1037"/>
      <c r="I1173" s="1037"/>
      <c r="J1173" s="1037"/>
      <c r="K1173" s="1037"/>
      <c r="L1173" s="1037"/>
      <c r="M1173" s="1037"/>
      <c r="N1173" s="1037"/>
      <c r="O1173" s="1037"/>
      <c r="P1173" s="1037"/>
      <c r="Q1173" s="1037"/>
      <c r="BA1173" s="841"/>
      <c r="BB1173" s="268"/>
      <c r="BC1173" s="841"/>
      <c r="BD1173" s="841"/>
      <c r="BE1173" s="841"/>
      <c r="BF1173" s="841"/>
      <c r="BG1173" s="841"/>
      <c r="BH1173" s="841"/>
      <c r="BI1173" s="841"/>
      <c r="BJ1173" s="841"/>
      <c r="BK1173" s="841"/>
      <c r="BL1173" s="841"/>
      <c r="BM1173" s="841"/>
      <c r="BN1173" s="841"/>
      <c r="BO1173" s="841"/>
      <c r="BP1173" s="841"/>
      <c r="BQ1173" s="841"/>
    </row>
    <row r="1174" s="235" customFormat="true" ht="15" customHeight="true" x14ac:dyDescent="0.2">
      <c r="A1174" s="450"/>
      <c r="B1174" s="1036"/>
      <c r="C1174" s="1037"/>
      <c r="D1174" s="1037"/>
      <c r="E1174" s="1037"/>
      <c r="F1174" s="1037"/>
      <c r="G1174" s="1037"/>
      <c r="H1174" s="1037"/>
      <c r="I1174" s="1037"/>
      <c r="J1174" s="1037"/>
      <c r="K1174" s="1037"/>
      <c r="L1174" s="1037"/>
      <c r="M1174" s="1037"/>
      <c r="N1174" s="1037"/>
      <c r="O1174" s="1037"/>
      <c r="P1174" s="1037"/>
      <c r="Q1174" s="1037"/>
      <c r="BA1174" s="841"/>
      <c r="BB1174" s="268"/>
      <c r="BC1174" s="841"/>
      <c r="BD1174" s="841"/>
      <c r="BE1174" s="841"/>
      <c r="BF1174" s="841"/>
      <c r="BG1174" s="841"/>
      <c r="BH1174" s="841"/>
      <c r="BI1174" s="841"/>
      <c r="BJ1174" s="841"/>
      <c r="BK1174" s="841"/>
      <c r="BL1174" s="841"/>
      <c r="BM1174" s="841"/>
      <c r="BN1174" s="841"/>
      <c r="BO1174" s="841"/>
      <c r="BP1174" s="841"/>
      <c r="BQ1174" s="841"/>
    </row>
    <row r="1175" s="235" customFormat="true" ht="15" customHeight="true" x14ac:dyDescent="0.2">
      <c r="A1175" s="450"/>
      <c r="B1175" s="1036"/>
      <c r="C1175" s="1037"/>
      <c r="D1175" s="1037"/>
      <c r="E1175" s="1037"/>
      <c r="F1175" s="1037"/>
      <c r="G1175" s="1037"/>
      <c r="H1175" s="1037"/>
      <c r="I1175" s="1037"/>
      <c r="J1175" s="1037"/>
      <c r="K1175" s="1037"/>
      <c r="L1175" s="1037"/>
      <c r="M1175" s="1037"/>
      <c r="N1175" s="1037"/>
      <c r="O1175" s="1037"/>
      <c r="P1175" s="1037"/>
      <c r="Q1175" s="1037"/>
      <c r="BA1175" s="841"/>
      <c r="BB1175" s="268"/>
      <c r="BC1175" s="841"/>
      <c r="BD1175" s="841"/>
      <c r="BE1175" s="841"/>
      <c r="BF1175" s="841"/>
      <c r="BG1175" s="841"/>
      <c r="BH1175" s="841"/>
      <c r="BI1175" s="841"/>
      <c r="BJ1175" s="841"/>
      <c r="BK1175" s="841"/>
      <c r="BL1175" s="841"/>
      <c r="BM1175" s="841"/>
      <c r="BN1175" s="841"/>
      <c r="BO1175" s="841"/>
      <c r="BP1175" s="841"/>
      <c r="BQ1175" s="841"/>
    </row>
    <row r="1176" s="235" customFormat="true" ht="15" customHeight="true" x14ac:dyDescent="0.2">
      <c r="A1176" s="1038"/>
      <c r="B1176" s="450"/>
      <c r="C1176" s="1039"/>
      <c r="D1176" s="1040"/>
      <c r="E1176" s="1040"/>
      <c r="F1176" s="1040"/>
      <c r="G1176" s="1040"/>
      <c r="H1176" s="1039"/>
      <c r="I1176" s="1040"/>
      <c r="J1176" s="1040"/>
      <c r="K1176" s="1040"/>
      <c r="L1176" s="1040"/>
      <c r="M1176" s="1039"/>
      <c r="N1176" s="1040"/>
      <c r="O1176" s="1040"/>
      <c r="P1176" s="1040"/>
      <c r="Q1176" s="1040"/>
      <c r="BA1176" s="841"/>
      <c r="BB1176" s="268"/>
      <c r="BC1176" s="841"/>
      <c r="BD1176" s="841"/>
      <c r="BE1176" s="841"/>
      <c r="BF1176" s="841"/>
      <c r="BG1176" s="841"/>
      <c r="BH1176" s="841"/>
      <c r="BI1176" s="841"/>
      <c r="BJ1176" s="841"/>
      <c r="BK1176" s="841"/>
      <c r="BL1176" s="841"/>
      <c r="BM1176" s="841"/>
      <c r="BN1176" s="841"/>
      <c r="BO1176" s="841"/>
      <c r="BP1176" s="841"/>
      <c r="BQ1176" s="841"/>
    </row>
    <row r="1177" s="235" customFormat="true" ht="15" customHeight="true" x14ac:dyDescent="0.2">
      <c r="A1177" s="1040"/>
      <c r="B1177" s="1040"/>
      <c r="C1177" s="1039"/>
      <c r="D1177" s="1039"/>
      <c r="E1177" s="1039"/>
      <c r="F1177" s="1039"/>
      <c r="G1177" s="1039"/>
      <c r="H1177" s="1039"/>
      <c r="I1177" s="1039"/>
      <c r="J1177" s="1039"/>
      <c r="K1177" s="1039"/>
      <c r="L1177" s="1039"/>
      <c r="M1177" s="1039"/>
      <c r="N1177" s="1039"/>
      <c r="O1177" s="1039"/>
      <c r="P1177" s="1039"/>
      <c r="Q1177" s="1039"/>
      <c r="BA1177" s="841"/>
      <c r="BB1177" s="268"/>
      <c r="BC1177" s="841"/>
      <c r="BD1177" s="841"/>
      <c r="BE1177" s="841"/>
      <c r="BF1177" s="841"/>
      <c r="BG1177" s="841"/>
      <c r="BH1177" s="841"/>
      <c r="BI1177" s="841"/>
      <c r="BJ1177" s="841"/>
      <c r="BK1177" s="841"/>
      <c r="BL1177" s="841"/>
      <c r="BM1177" s="841"/>
      <c r="BN1177" s="841"/>
      <c r="BO1177" s="841"/>
      <c r="BP1177" s="841"/>
      <c r="BQ1177" s="841"/>
    </row>
    <row r="1178" s="235" customFormat="true" ht="15" customHeight="true" x14ac:dyDescent="0.2">
      <c r="BA1178" s="841"/>
      <c r="BB1178" s="268"/>
      <c r="BC1178" s="841"/>
      <c r="BD1178" s="841"/>
      <c r="BE1178" s="841"/>
      <c r="BF1178" s="841"/>
      <c r="BG1178" s="841"/>
      <c r="BH1178" s="841"/>
      <c r="BI1178" s="841"/>
      <c r="BJ1178" s="841"/>
      <c r="BK1178" s="841"/>
      <c r="BL1178" s="841"/>
      <c r="BM1178" s="841"/>
      <c r="BN1178" s="841"/>
      <c r="BO1178" s="841"/>
      <c r="BP1178" s="841"/>
      <c r="BQ1178" s="841"/>
    </row>
    <row r="1179" s="235" customFormat="true" ht="15" customHeight="true" x14ac:dyDescent="0.2">
      <c r="BA1179" s="841"/>
      <c r="BB1179" s="268"/>
      <c r="BC1179" s="841"/>
      <c r="BD1179" s="841"/>
      <c r="BE1179" s="841"/>
      <c r="BF1179" s="841"/>
      <c r="BG1179" s="841"/>
      <c r="BH1179" s="841"/>
      <c r="BI1179" s="841"/>
      <c r="BJ1179" s="841"/>
      <c r="BK1179" s="841"/>
      <c r="BL1179" s="841"/>
      <c r="BM1179" s="841"/>
      <c r="BN1179" s="841"/>
      <c r="BO1179" s="841"/>
      <c r="BP1179" s="841"/>
      <c r="BQ1179" s="841"/>
    </row>
    <row r="1180" s="235" customFormat="true" ht="15" customHeight="true" x14ac:dyDescent="0.2">
      <c r="BA1180" s="841"/>
      <c r="BB1180" s="268"/>
      <c r="BC1180" s="841"/>
      <c r="BD1180" s="841"/>
      <c r="BE1180" s="841"/>
      <c r="BF1180" s="841"/>
      <c r="BG1180" s="841"/>
      <c r="BH1180" s="841"/>
      <c r="BI1180" s="841"/>
      <c r="BJ1180" s="841"/>
      <c r="BK1180" s="841"/>
      <c r="BL1180" s="841"/>
      <c r="BM1180" s="841"/>
      <c r="BN1180" s="841"/>
      <c r="BO1180" s="841"/>
      <c r="BP1180" s="841"/>
      <c r="BQ1180" s="841"/>
    </row>
    <row r="1181" s="235" customFormat="true" ht="15" customHeight="true" x14ac:dyDescent="0.2">
      <c r="BA1181" s="841"/>
      <c r="BB1181" s="268"/>
      <c r="BC1181" s="841"/>
      <c r="BD1181" s="841"/>
      <c r="BE1181" s="841"/>
      <c r="BF1181" s="841"/>
      <c r="BG1181" s="841"/>
      <c r="BH1181" s="841"/>
      <c r="BI1181" s="841"/>
      <c r="BJ1181" s="841"/>
      <c r="BK1181" s="841"/>
      <c r="BL1181" s="841"/>
      <c r="BM1181" s="841"/>
      <c r="BN1181" s="841"/>
      <c r="BO1181" s="841"/>
      <c r="BP1181" s="841"/>
      <c r="BQ1181" s="841"/>
    </row>
    <row r="1182" s="235" customFormat="true" ht="15" customHeight="true" x14ac:dyDescent="0.2">
      <c r="BA1182" s="841"/>
      <c r="BB1182" s="268"/>
      <c r="BC1182" s="841"/>
      <c r="BD1182" s="841"/>
      <c r="BE1182" s="841"/>
      <c r="BF1182" s="841"/>
      <c r="BG1182" s="841"/>
      <c r="BH1182" s="841"/>
      <c r="BI1182" s="841"/>
      <c r="BJ1182" s="841"/>
      <c r="BK1182" s="841"/>
      <c r="BL1182" s="841"/>
      <c r="BM1182" s="841"/>
      <c r="BN1182" s="841"/>
      <c r="BO1182" s="841"/>
      <c r="BP1182" s="841"/>
      <c r="BQ1182" s="841"/>
    </row>
    <row r="1183" s="235" customFormat="true" ht="15" customHeight="true" x14ac:dyDescent="0.2">
      <c r="BA1183" s="841"/>
      <c r="BB1183" s="268"/>
      <c r="BC1183" s="841"/>
      <c r="BD1183" s="841"/>
      <c r="BE1183" s="841"/>
      <c r="BF1183" s="841"/>
      <c r="BG1183" s="841"/>
      <c r="BH1183" s="841"/>
      <c r="BI1183" s="841"/>
      <c r="BJ1183" s="841"/>
      <c r="BK1183" s="841"/>
      <c r="BL1183" s="841"/>
      <c r="BM1183" s="841"/>
      <c r="BN1183" s="841"/>
      <c r="BO1183" s="841"/>
      <c r="BP1183" s="841"/>
      <c r="BQ1183" s="841"/>
    </row>
    <row r="1184" s="235" customFormat="true" ht="15" customHeight="true" x14ac:dyDescent="0.2">
      <c r="BA1184" s="841"/>
      <c r="BB1184" s="268"/>
      <c r="BC1184" s="841"/>
      <c r="BD1184" s="841"/>
      <c r="BE1184" s="841"/>
      <c r="BF1184" s="841"/>
      <c r="BG1184" s="841"/>
      <c r="BH1184" s="841"/>
      <c r="BI1184" s="841"/>
      <c r="BJ1184" s="841"/>
      <c r="BK1184" s="841"/>
      <c r="BL1184" s="841"/>
      <c r="BM1184" s="841"/>
      <c r="BN1184" s="841"/>
      <c r="BO1184" s="841"/>
      <c r="BP1184" s="841"/>
      <c r="BQ1184" s="841"/>
    </row>
    <row r="1185" s="235" customFormat="true" ht="15" customHeight="true" x14ac:dyDescent="0.2">
      <c r="BA1185" s="841"/>
      <c r="BB1185" s="268"/>
      <c r="BC1185" s="841"/>
      <c r="BD1185" s="841"/>
      <c r="BE1185" s="841"/>
      <c r="BF1185" s="841"/>
      <c r="BG1185" s="841"/>
      <c r="BH1185" s="841"/>
      <c r="BI1185" s="841"/>
      <c r="BJ1185" s="841"/>
      <c r="BK1185" s="841"/>
      <c r="BL1185" s="841"/>
      <c r="BM1185" s="841"/>
      <c r="BN1185" s="841"/>
      <c r="BO1185" s="841"/>
      <c r="BP1185" s="841"/>
      <c r="BQ1185" s="841"/>
    </row>
    <row r="1186" s="235" customFormat="true" ht="15" customHeight="true" x14ac:dyDescent="0.2">
      <c r="BA1186" s="841"/>
      <c r="BB1186" s="268"/>
      <c r="BC1186" s="841"/>
      <c r="BD1186" s="841"/>
      <c r="BE1186" s="841"/>
      <c r="BF1186" s="841"/>
      <c r="BG1186" s="841"/>
      <c r="BH1186" s="841"/>
      <c r="BI1186" s="841"/>
      <c r="BJ1186" s="841"/>
      <c r="BK1186" s="841"/>
      <c r="BL1186" s="841"/>
      <c r="BM1186" s="841"/>
      <c r="BN1186" s="841"/>
      <c r="BO1186" s="841"/>
      <c r="BP1186" s="841"/>
      <c r="BQ1186" s="841"/>
    </row>
    <row r="1187" s="235" customFormat="true" ht="15" customHeight="true" x14ac:dyDescent="0.2">
      <c r="BA1187" s="841"/>
      <c r="BB1187" s="268"/>
      <c r="BC1187" s="841"/>
      <c r="BD1187" s="841"/>
      <c r="BE1187" s="841"/>
      <c r="BF1187" s="841"/>
      <c r="BG1187" s="841"/>
      <c r="BH1187" s="841"/>
      <c r="BI1187" s="841"/>
      <c r="BJ1187" s="841"/>
      <c r="BK1187" s="841"/>
      <c r="BL1187" s="841"/>
      <c r="BM1187" s="841"/>
      <c r="BN1187" s="841"/>
      <c r="BO1187" s="841"/>
      <c r="BP1187" s="841"/>
      <c r="BQ1187" s="841"/>
    </row>
    <row r="1188" s="235" customFormat="true" ht="15" customHeight="true" x14ac:dyDescent="0.2">
      <c r="BA1188" s="841"/>
      <c r="BB1188" s="268"/>
      <c r="BC1188" s="841"/>
      <c r="BD1188" s="841"/>
      <c r="BE1188" s="841"/>
      <c r="BF1188" s="841"/>
      <c r="BG1188" s="841"/>
      <c r="BH1188" s="841"/>
      <c r="BI1188" s="841"/>
      <c r="BJ1188" s="841"/>
      <c r="BK1188" s="841"/>
      <c r="BL1188" s="841"/>
      <c r="BM1188" s="841"/>
      <c r="BN1188" s="841"/>
      <c r="BO1188" s="841"/>
      <c r="BP1188" s="841"/>
      <c r="BQ1188" s="841"/>
    </row>
    <row r="1189" s="235" customFormat="true" ht="15" customHeight="true" x14ac:dyDescent="0.2">
      <c r="BA1189" s="841"/>
      <c r="BB1189" s="268"/>
      <c r="BC1189" s="841"/>
      <c r="BD1189" s="841"/>
      <c r="BE1189" s="841"/>
      <c r="BF1189" s="841"/>
      <c r="BG1189" s="841"/>
      <c r="BH1189" s="841"/>
      <c r="BI1189" s="841"/>
      <c r="BJ1189" s="841"/>
      <c r="BK1189" s="841"/>
      <c r="BL1189" s="841"/>
      <c r="BM1189" s="841"/>
      <c r="BN1189" s="841"/>
      <c r="BO1189" s="841"/>
      <c r="BP1189" s="841"/>
      <c r="BQ1189" s="841"/>
    </row>
    <row r="1190" s="235" customFormat="true" ht="15" customHeight="true" x14ac:dyDescent="0.2">
      <c r="BA1190" s="841"/>
      <c r="BB1190" s="268"/>
      <c r="BC1190" s="841"/>
      <c r="BD1190" s="841"/>
      <c r="BE1190" s="841"/>
      <c r="BF1190" s="841"/>
      <c r="BG1190" s="841"/>
      <c r="BH1190" s="841"/>
      <c r="BI1190" s="841"/>
      <c r="BJ1190" s="841"/>
      <c r="BK1190" s="841"/>
      <c r="BL1190" s="841"/>
      <c r="BM1190" s="841"/>
      <c r="BN1190" s="841"/>
      <c r="BO1190" s="841"/>
      <c r="BP1190" s="841"/>
      <c r="BQ1190" s="841"/>
    </row>
    <row r="1191" s="235" customFormat="true" ht="15" customHeight="true" x14ac:dyDescent="0.2">
      <c r="BA1191" s="841"/>
      <c r="BB1191" s="268"/>
      <c r="BC1191" s="841"/>
      <c r="BD1191" s="841"/>
      <c r="BE1191" s="841"/>
      <c r="BF1191" s="841"/>
      <c r="BG1191" s="841"/>
      <c r="BH1191" s="841"/>
      <c r="BI1191" s="841"/>
      <c r="BJ1191" s="841"/>
      <c r="BK1191" s="841"/>
      <c r="BL1191" s="841"/>
      <c r="BM1191" s="841"/>
      <c r="BN1191" s="841"/>
      <c r="BO1191" s="841"/>
      <c r="BP1191" s="841"/>
      <c r="BQ1191" s="841"/>
    </row>
    <row r="1192" s="235" customFormat="true" ht="15" customHeight="true" x14ac:dyDescent="0.2">
      <c r="BA1192" s="841"/>
      <c r="BB1192" s="268"/>
      <c r="BC1192" s="841"/>
      <c r="BD1192" s="841"/>
      <c r="BE1192" s="841"/>
      <c r="BF1192" s="841"/>
      <c r="BG1192" s="841"/>
      <c r="BH1192" s="841"/>
      <c r="BI1192" s="841"/>
      <c r="BJ1192" s="841"/>
      <c r="BK1192" s="841"/>
      <c r="BL1192" s="841"/>
      <c r="BM1192" s="841"/>
      <c r="BN1192" s="841"/>
      <c r="BO1192" s="841"/>
      <c r="BP1192" s="841"/>
      <c r="BQ1192" s="841"/>
    </row>
    <row r="1193" s="235" customFormat="true" ht="15" customHeight="true" x14ac:dyDescent="0.2">
      <c r="BA1193" s="841"/>
      <c r="BB1193" s="268"/>
      <c r="BC1193" s="841"/>
      <c r="BD1193" s="841"/>
      <c r="BE1193" s="841"/>
      <c r="BF1193" s="841"/>
      <c r="BG1193" s="841"/>
      <c r="BH1193" s="841"/>
      <c r="BI1193" s="841"/>
      <c r="BJ1193" s="841"/>
      <c r="BK1193" s="841"/>
      <c r="BL1193" s="841"/>
      <c r="BM1193" s="841"/>
      <c r="BN1193" s="841"/>
      <c r="BO1193" s="841"/>
      <c r="BP1193" s="841"/>
      <c r="BQ1193" s="841"/>
    </row>
    <row r="1194" s="235" customFormat="true" ht="15" customHeight="true" x14ac:dyDescent="0.2">
      <c r="BA1194" s="841"/>
      <c r="BB1194" s="268"/>
      <c r="BC1194" s="841"/>
      <c r="BD1194" s="841"/>
      <c r="BE1194" s="841"/>
      <c r="BF1194" s="841"/>
      <c r="BG1194" s="841"/>
      <c r="BH1194" s="841"/>
      <c r="BI1194" s="841"/>
      <c r="BJ1194" s="841"/>
      <c r="BK1194" s="841"/>
      <c r="BL1194" s="841"/>
      <c r="BM1194" s="841"/>
      <c r="BN1194" s="841"/>
      <c r="BO1194" s="841"/>
      <c r="BP1194" s="841"/>
      <c r="BQ1194" s="841"/>
    </row>
    <row r="1195" s="235" customFormat="true" ht="15" customHeight="true" x14ac:dyDescent="0.2">
      <c r="BA1195" s="841"/>
      <c r="BB1195" s="268"/>
      <c r="BC1195" s="841"/>
      <c r="BD1195" s="841"/>
      <c r="BE1195" s="841"/>
      <c r="BF1195" s="841"/>
      <c r="BG1195" s="841"/>
      <c r="BH1195" s="841"/>
      <c r="BI1195" s="841"/>
      <c r="BJ1195" s="841"/>
      <c r="BK1195" s="841"/>
      <c r="BL1195" s="841"/>
      <c r="BM1195" s="841"/>
      <c r="BN1195" s="841"/>
      <c r="BO1195" s="841"/>
      <c r="BP1195" s="841"/>
      <c r="BQ1195" s="841"/>
    </row>
    <row r="1196" s="235" customFormat="true" ht="15" customHeight="true" x14ac:dyDescent="0.2">
      <c r="BA1196" s="841"/>
      <c r="BB1196" s="268"/>
      <c r="BC1196" s="841"/>
      <c r="BD1196" s="841"/>
      <c r="BE1196" s="841"/>
      <c r="BF1196" s="841"/>
      <c r="BG1196" s="841"/>
      <c r="BH1196" s="841"/>
      <c r="BI1196" s="841"/>
      <c r="BJ1196" s="841"/>
      <c r="BK1196" s="841"/>
      <c r="BL1196" s="841"/>
      <c r="BM1196" s="841"/>
      <c r="BN1196" s="841"/>
      <c r="BO1196" s="841"/>
      <c r="BP1196" s="841"/>
      <c r="BQ1196" s="841"/>
    </row>
    <row r="1197" s="235" customFormat="true" ht="15" customHeight="true" x14ac:dyDescent="0.2">
      <c r="BA1197" s="841"/>
      <c r="BB1197" s="268"/>
      <c r="BC1197" s="841"/>
      <c r="BD1197" s="841"/>
      <c r="BE1197" s="841"/>
      <c r="BF1197" s="841"/>
      <c r="BG1197" s="841"/>
      <c r="BH1197" s="841"/>
      <c r="BI1197" s="841"/>
      <c r="BJ1197" s="841"/>
      <c r="BK1197" s="841"/>
      <c r="BL1197" s="841"/>
      <c r="BM1197" s="841"/>
      <c r="BN1197" s="841"/>
      <c r="BO1197" s="841"/>
      <c r="BP1197" s="841"/>
      <c r="BQ1197" s="841"/>
    </row>
    <row r="1198" s="235" customFormat="true" ht="15" customHeight="true" x14ac:dyDescent="0.2">
      <c r="BA1198" s="841"/>
      <c r="BB1198" s="268"/>
      <c r="BC1198" s="841"/>
      <c r="BD1198" s="841"/>
      <c r="BE1198" s="841"/>
      <c r="BF1198" s="841"/>
      <c r="BG1198" s="841"/>
      <c r="BH1198" s="841"/>
      <c r="BI1198" s="841"/>
      <c r="BJ1198" s="841"/>
      <c r="BK1198" s="841"/>
      <c r="BL1198" s="841"/>
      <c r="BM1198" s="841"/>
      <c r="BN1198" s="841"/>
      <c r="BO1198" s="841"/>
      <c r="BP1198" s="841"/>
      <c r="BQ1198" s="841"/>
    </row>
    <row r="1199" s="235" customFormat="true" ht="15" customHeight="true" x14ac:dyDescent="0.2">
      <c r="BA1199" s="841"/>
      <c r="BB1199" s="268"/>
      <c r="BC1199" s="841"/>
      <c r="BD1199" s="841"/>
      <c r="BE1199" s="841"/>
      <c r="BF1199" s="841"/>
      <c r="BG1199" s="841"/>
      <c r="BH1199" s="841"/>
      <c r="BI1199" s="841"/>
      <c r="BJ1199" s="841"/>
      <c r="BK1199" s="841"/>
      <c r="BL1199" s="841"/>
      <c r="BM1199" s="841"/>
      <c r="BN1199" s="841"/>
      <c r="BO1199" s="841"/>
      <c r="BP1199" s="841"/>
      <c r="BQ1199" s="841"/>
    </row>
    <row r="1200" s="235" customFormat="true" ht="15" customHeight="true" x14ac:dyDescent="0.2">
      <c r="BA1200" s="841"/>
      <c r="BB1200" s="268"/>
      <c r="BC1200" s="841"/>
      <c r="BD1200" s="841"/>
      <c r="BE1200" s="841"/>
      <c r="BF1200" s="841"/>
      <c r="BG1200" s="841"/>
      <c r="BH1200" s="841"/>
      <c r="BI1200" s="841"/>
      <c r="BJ1200" s="841"/>
      <c r="BK1200" s="841"/>
      <c r="BL1200" s="841"/>
      <c r="BM1200" s="841"/>
      <c r="BN1200" s="841"/>
      <c r="BO1200" s="841"/>
      <c r="BP1200" s="841"/>
      <c r="BQ1200" s="841"/>
    </row>
  </sheetData>
  <mergeCells count="1315">
    <mergeCell ref="BA277:BA284"/>
    <mergeCell ref="BC339:BG339"/>
    <mergeCell ref="BH339:BL339"/>
    <mergeCell ref="BM339:BQ339"/>
    <mergeCell ref="BA341:BA342"/>
    <mergeCell ref="BA343:BA344"/>
    <mergeCell ref="BA345:BA346"/>
    <mergeCell ref="BA347:BA348"/>
    <mergeCell ref="BA349:BA350"/>
    <mergeCell ref="BA351:BA352"/>
    <mergeCell ref="BA353:BA35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35:BA36"/>
    <mergeCell ref="BA37:BA38"/>
    <mergeCell ref="A39:A40"/>
    <mergeCell ref="BA39:BA40"/>
    <mergeCell ref="BA41:BA42"/>
    <mergeCell ref="BA43:BA44"/>
    <mergeCell ref="BA45:BA46"/>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BA47:BA49"/>
    <mergeCell ref="A50:A52"/>
    <mergeCell ref="BA50:BA52"/>
    <mergeCell ref="A53:A55"/>
    <mergeCell ref="BA53:BA55"/>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J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J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E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O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8:D518"/>
    <mergeCell ref="H518:J518"/>
    <mergeCell ref="M518:N518"/>
    <mergeCell ref="C519:D519"/>
    <mergeCell ref="H519:I520"/>
    <mergeCell ref="M519:N519"/>
    <mergeCell ref="C520:D520"/>
    <mergeCell ref="M520:N520"/>
    <mergeCell ref="C515:D516"/>
    <mergeCell ref="H515:I515"/>
    <mergeCell ref="M515:N515"/>
    <mergeCell ref="H516:I516"/>
    <mergeCell ref="M516:N516"/>
    <mergeCell ref="C517:D517"/>
    <mergeCell ref="H517:I517"/>
    <mergeCell ref="M517:N517"/>
    <mergeCell ref="C513:D513"/>
    <mergeCell ref="H513:I514"/>
    <mergeCell ref="J513:L513"/>
    <mergeCell ref="M513:N513"/>
    <mergeCell ref="C514:E514"/>
    <mergeCell ref="M514:N514"/>
    <mergeCell ref="C511:D511"/>
    <mergeCell ref="H511:I511"/>
    <mergeCell ref="M511:N511"/>
    <mergeCell ref="C512:D512"/>
    <mergeCell ref="H512:L512"/>
    <mergeCell ref="M512:N512"/>
    <mergeCell ref="C508:G508"/>
    <mergeCell ref="H508:I508"/>
    <mergeCell ref="M508:N508"/>
    <mergeCell ref="C509:D510"/>
    <mergeCell ref="E509:G509"/>
    <mergeCell ref="H509:I509"/>
    <mergeCell ref="M509:N509"/>
    <mergeCell ref="H510:I510"/>
    <mergeCell ref="M510:N510"/>
    <mergeCell ref="C506:D506"/>
    <mergeCell ref="H506:I506"/>
    <mergeCell ref="M506:N506"/>
    <mergeCell ref="C507:D507"/>
    <mergeCell ref="H507:I507"/>
    <mergeCell ref="M507:N507"/>
    <mergeCell ref="C503:D503"/>
    <mergeCell ref="H503:I503"/>
    <mergeCell ref="M503:N504"/>
    <mergeCell ref="C504:D504"/>
    <mergeCell ref="H504:I504"/>
    <mergeCell ref="C505:D505"/>
    <mergeCell ref="H505:I505"/>
    <mergeCell ref="M505:N505"/>
    <mergeCell ref="C501:D501"/>
    <mergeCell ref="H501:I501"/>
    <mergeCell ref="M501:N501"/>
    <mergeCell ref="C502:D502"/>
    <mergeCell ref="H502:I502"/>
    <mergeCell ref="M502:O502"/>
    <mergeCell ref="C499:D499"/>
    <mergeCell ref="H499:I499"/>
    <mergeCell ref="M499:N499"/>
    <mergeCell ref="C500:D500"/>
    <mergeCell ref="H500:I500"/>
    <mergeCell ref="M500:N500"/>
    <mergeCell ref="C496:D496"/>
    <mergeCell ref="H496:I496"/>
    <mergeCell ref="M496:Q496"/>
    <mergeCell ref="C497:D497"/>
    <mergeCell ref="H497:I497"/>
    <mergeCell ref="M497:N498"/>
    <mergeCell ref="O497:Q497"/>
    <mergeCell ref="C498:D498"/>
    <mergeCell ref="H498:I498"/>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J457"/>
    <mergeCell ref="M457:N457"/>
    <mergeCell ref="C454:D454"/>
    <mergeCell ref="H454:I454"/>
    <mergeCell ref="M454:N454"/>
    <mergeCell ref="C455:E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O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A1025:C1025"/>
    <mergeCell ref="A1026:B1026"/>
    <mergeCell ref="A1031:A1033"/>
    <mergeCell ref="A1034:C1034"/>
    <mergeCell ref="C399:F399"/>
    <mergeCell ref="C220:G220"/>
    <mergeCell ref="H220:L220"/>
    <mergeCell ref="M220:Q220"/>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C403:D403"/>
    <mergeCell ref="H403:I403"/>
    <mergeCell ref="M403:N403"/>
    <mergeCell ref="C404:D404"/>
    <mergeCell ref="C416:D416"/>
    <mergeCell ref="H416:I416"/>
    <mergeCell ref="M416:N416"/>
    <mergeCell ref="C417:D417"/>
    <mergeCell ref="H417:I417"/>
    <mergeCell ref="M417:N417"/>
    <mergeCell ref="H404:I404"/>
    <mergeCell ref="M404:N404"/>
    <mergeCell ref="C405:D405"/>
    <mergeCell ref="H405:I405"/>
    <mergeCell ref="M405:N405"/>
    <mergeCell ref="C414:D414"/>
    <mergeCell ref="A208:B208"/>
    <mergeCell ref="M133:Q133"/>
    <mergeCell ref="A135:A139"/>
    <mergeCell ref="A153:A160"/>
    <mergeCell ref="A203:A205"/>
    <mergeCell ref="A124:A127"/>
    <mergeCell ref="A128:A129"/>
    <mergeCell ref="A130:A132"/>
    <mergeCell ref="C133:G133"/>
    <mergeCell ref="H133:L133"/>
    <mergeCell ref="H399:K399"/>
    <mergeCell ref="M399:P399"/>
    <mergeCell ref="C400:E400"/>
    <mergeCell ref="H400:J400"/>
    <mergeCell ref="M400:O400"/>
    <mergeCell ref="C401:D402"/>
    <mergeCell ref="H401:I402"/>
    <mergeCell ref="M401:N402"/>
    <mergeCell ref="A140:A143"/>
    <mergeCell ref="C410:D410"/>
    <mergeCell ref="H410:I410"/>
    <mergeCell ref="M410:N410"/>
    <mergeCell ref="C411:D411"/>
    <mergeCell ref="H411:I411"/>
    <mergeCell ref="M411:N411"/>
    <mergeCell ref="H414:I414"/>
    <mergeCell ref="M14:Q14"/>
    <mergeCell ref="A16:A17"/>
    <mergeCell ref="A18:A21"/>
    <mergeCell ref="A22:A23"/>
    <mergeCell ref="A24:A26"/>
    <mergeCell ref="C27:G27"/>
    <mergeCell ref="H27:L27"/>
    <mergeCell ref="M27:Q27"/>
    <mergeCell ref="C14:G14"/>
    <mergeCell ref="H14:L14"/>
    <mergeCell ref="A47:A49"/>
    <mergeCell ref="BA153:BA161"/>
    <mergeCell ref="C120:G120"/>
    <mergeCell ref="H120:L120"/>
    <mergeCell ref="M120:Q120"/>
    <mergeCell ref="A122:A123"/>
    <mergeCell ref="M56:Q56"/>
    <mergeCell ref="A58:A65"/>
    <mergeCell ref="A108:B108"/>
    <mergeCell ref="A45:A46"/>
    <mergeCell ref="C56:G56"/>
    <mergeCell ref="H56:L56"/>
    <mergeCell ref="A29:A30"/>
    <mergeCell ref="A35:A36"/>
    <mergeCell ref="A37:A38"/>
    <mergeCell ref="A41:A42"/>
    <mergeCell ref="A43:A44"/>
    <mergeCell ref="BA29:BA30"/>
    <mergeCell ref="A31:A32"/>
    <mergeCell ref="BA31:BA32"/>
    <mergeCell ref="A33:A34"/>
    <mergeCell ref="BA33:BA34"/>
  </mergeCells>
  <conditionalFormatting sqref="BC1:BQ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2"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3"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4"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7"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48"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49"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2"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3"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4"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7" r:id="rId13" name="B_Matrix">
              <controlPr defaultSize="0" print="0" autoFill="0" autoPict="0" macro="[0]!GoTo_WATER">
                <anchor moveWithCells="1">
                  <from>
                    <xdr:col>1</xdr:col>
                    <xdr:colOff>228600</xdr:colOff>
                    <xdr:row>398</xdr:row>
                    <xdr:rowOff>47625</xdr:rowOff>
                  </from>
                  <to>
                    <xdr:col>1</xdr:col>
                    <xdr:colOff>1704975</xdr:colOff>
                    <xdr:row>400</xdr:row>
                    <xdr:rowOff>47625</xdr:rowOff>
                  </to>
                </anchor>
              </controlPr>
            </control>
          </mc:Choice>
        </mc:AlternateContent>
        <mc:AlternateContent xmlns:mc="http://schemas.openxmlformats.org/markup-compatibility/2006">
          <mc:Choice Requires="x14">
            <control shapeId="252958" r:id="rId14" name="Button 30">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15" name="Button 34">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4" r:id="rId16" name="Button 36">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5" r:id="rId17" name="Button 37">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6" r:id="rId18" name="Button 38">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67" r:id="rId19" name="Button 39">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68" r:id="rId20" name="Button 40">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69" r:id="rId21" name="Button 41">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0" r:id="rId22" name="Button 4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1" r:id="rId23" name="Button 4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2" r:id="rId24" name="Button 4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3" r:id="rId25" name="Button 4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4" r:id="rId26" name="Button 4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5" r:id="rId27" name="Button 4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6" r:id="rId28" name="Button 4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77" r:id="rId29" name="Button 4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78" r:id="rId30" name="Button 5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79" r:id="rId31" name="Button 5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0" r:id="rId32" name="Button 5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1" r:id="rId33" name="Button 5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2" r:id="rId34" name="Button 5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3" r:id="rId35" name="Button 5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4" r:id="rId36" name="Button 5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5" r:id="rId37" name="Button 5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6" r:id="rId38" name="Button 5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C5F75-800C-408D-A5BA-F76356E1F75D}">
  <sheetPr codeName="Feuil8"/>
  <dimension ref="A1:CZ1200"/>
  <sheetViews>
    <sheetView showGridLines="false" workbookViewId="0"/>
  </sheetViews>
  <sheetFormatPr defaultColWidth="9.140625" defaultRowHeight="15" customHeight="true" x14ac:dyDescent="0.2"/>
  <cols>
    <col min="1" max="1" width="31.5703125" style="761" customWidth="true"/>
    <col min="2" max="2" width="41.5703125" style="761" customWidth="true"/>
    <col min="3" max="17" width="10.7109375" style="761" customWidth="true"/>
    <col min="18" max="21" width="12.5703125" style="761" customWidth="true"/>
    <col min="22" max="52" width="12.5703125" style="235" customWidth="true"/>
    <col min="53" max="53" width="31.5703125" style="841" customWidth="true"/>
    <col min="54" max="54" width="41.5703125" style="268" customWidth="true"/>
    <col min="55" max="69" width="9.140625" style="841"/>
    <col min="70" max="73" width="12.5703125" style="841" customWidth="true"/>
    <col min="74" max="104" width="12.5703125" style="235" customWidth="true"/>
    <col min="105" max="16384" width="9.140625" style="761"/>
  </cols>
  <sheetData>
    <row r="1" s="111" customFormat="true" ht="18" customHeight="true" x14ac:dyDescent="0.2">
      <c r="V1" s="235"/>
      <c r="W1" s="235"/>
      <c r="X1" s="235"/>
      <c r="Y1" s="235"/>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V1" s="235"/>
      <c r="BW1" s="235"/>
      <c r="BX1" s="235"/>
      <c r="BY1" s="235"/>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Congo</v>
      </c>
      <c r="B2" s="256"/>
      <c r="V2" s="235"/>
      <c r="W2" s="235"/>
      <c r="X2" s="235"/>
      <c r="Y2" s="235"/>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V2" s="235"/>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2005</v>
      </c>
      <c r="B3" s="258"/>
      <c r="V3" s="235"/>
      <c r="W3" s="235"/>
      <c r="X3" s="235"/>
      <c r="Y3" s="235"/>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V3" s="235"/>
      <c r="BW3" s="235"/>
      <c r="BX3" s="235"/>
      <c r="BY3" s="235"/>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V4" s="235"/>
      <c r="W4" s="235"/>
      <c r="X4" s="235"/>
      <c r="Y4" s="235"/>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V4" s="235"/>
      <c r="BW4" s="235"/>
      <c r="BX4" s="235"/>
      <c r="BY4" s="235"/>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V5" s="235"/>
      <c r="BW5" s="235"/>
      <c r="BX5" s="235"/>
      <c r="BY5" s="235"/>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V6" s="235"/>
      <c r="W6" s="235"/>
      <c r="X6" s="235"/>
      <c r="Y6" s="235"/>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V6" s="235"/>
      <c r="BW6" s="235"/>
      <c r="BX6" s="235"/>
      <c r="BY6" s="235"/>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V7" s="235"/>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V7" s="235"/>
      <c r="BW7" s="235"/>
      <c r="BX7" s="235"/>
      <c r="BY7" s="235"/>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V8" s="235"/>
      <c r="W8" s="235"/>
      <c r="X8" s="235"/>
      <c r="Y8" s="235"/>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V8" s="235"/>
      <c r="BW8" s="235"/>
      <c r="BX8" s="235"/>
      <c r="BY8" s="235"/>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DHS05</v>
      </c>
      <c r="V9" s="235"/>
      <c r="W9" s="235"/>
      <c r="X9" s="235"/>
      <c r="Y9" s="235"/>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V9" s="235"/>
      <c r="BW9" s="235"/>
      <c r="BX9" s="235"/>
      <c r="BY9" s="235"/>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73" t="str">
        <f>B1028</f>
        <v/>
      </c>
      <c r="B10" s="1074"/>
      <c r="V10" s="235"/>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V10" s="235"/>
      <c r="BW10" s="235"/>
      <c r="BX10" s="235"/>
      <c r="BY10" s="235"/>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73" t="str">
        <f>B1027</f>
        <v/>
      </c>
      <c r="B11" s="107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V11" s="235"/>
      <c r="BW11" s="235"/>
      <c r="BX11" s="235"/>
      <c r="BY11" s="235"/>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76"/>
      <c r="B12" s="1074"/>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V12" s="235"/>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77"/>
      <c r="B13" s="1078"/>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787" customFormat="true" ht="15" customHeight="true" x14ac:dyDescent="0.2">
      <c r="A14" s="115" t="s">
        <v>96</v>
      </c>
      <c r="B14" s="232"/>
      <c r="C14" s="3010" t="s">
        <v>115</v>
      </c>
      <c r="D14" s="3011"/>
      <c r="E14" s="3011"/>
      <c r="F14" s="3011"/>
      <c r="G14" s="3012"/>
      <c r="H14" s="3177" t="s">
        <v>38</v>
      </c>
      <c r="I14" s="3178"/>
      <c r="J14" s="3178"/>
      <c r="K14" s="3178"/>
      <c r="L14" s="3179"/>
      <c r="M14" s="3186" t="s">
        <v>37</v>
      </c>
      <c r="N14" s="3187"/>
      <c r="O14" s="3187"/>
      <c r="P14" s="3187"/>
      <c r="Q14" s="3188"/>
      <c r="R14" s="2474" t="s">
        <v>141</v>
      </c>
      <c r="S14" s="2482"/>
      <c r="T14" s="2482"/>
      <c r="U14" s="2483"/>
      <c r="V14" s="450"/>
      <c r="W14" s="450"/>
      <c r="X14" s="450"/>
      <c r="Y14" s="450"/>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070"/>
      <c r="BA14" s="241" t="s">
        <v>131</v>
      </c>
      <c r="BB14" s="115" t="s">
        <v>96</v>
      </c>
      <c r="BC14" s="3107" t="s">
        <v>115</v>
      </c>
      <c r="BD14" s="3108"/>
      <c r="BE14" s="3108"/>
      <c r="BF14" s="3108"/>
      <c r="BG14" s="3109"/>
      <c r="BH14" s="3110" t="s">
        <v>38</v>
      </c>
      <c r="BI14" s="3108"/>
      <c r="BJ14" s="3108"/>
      <c r="BK14" s="3108"/>
      <c r="BL14" s="3109"/>
      <c r="BM14" s="3110" t="s">
        <v>37</v>
      </c>
      <c r="BN14" s="3108"/>
      <c r="BO14" s="3108"/>
      <c r="BP14" s="3108"/>
      <c r="BQ14" s="3111"/>
      <c r="BR14" s="2453" t="s">
        <v>141</v>
      </c>
      <c r="BS14" s="2454"/>
      <c r="BT14" s="2454"/>
      <c r="BU14" s="2454"/>
      <c r="BV14" s="2568"/>
      <c r="BW14" s="2568"/>
      <c r="BX14" s="2568"/>
      <c r="BY14" s="2569"/>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787" customFormat="true" ht="12.75" x14ac:dyDescent="0.2">
      <c r="A15" s="201" t="s">
        <v>87</v>
      </c>
      <c r="B15" s="276"/>
      <c r="C15" s="401" t="s">
        <v>0</v>
      </c>
      <c r="D15" s="402" t="s">
        <v>1</v>
      </c>
      <c r="E15" s="402" t="s">
        <v>2</v>
      </c>
      <c r="F15" s="402" t="s">
        <v>3</v>
      </c>
      <c r="G15" s="403" t="s">
        <v>4</v>
      </c>
      <c r="H15" s="1621" t="s">
        <v>0</v>
      </c>
      <c r="I15" s="1579" t="s">
        <v>1</v>
      </c>
      <c r="J15" s="1579" t="s">
        <v>2</v>
      </c>
      <c r="K15" s="1579" t="s">
        <v>3</v>
      </c>
      <c r="L15" s="1580" t="s">
        <v>4</v>
      </c>
      <c r="M15" s="1611" t="s">
        <v>0</v>
      </c>
      <c r="N15" s="1579" t="s">
        <v>1</v>
      </c>
      <c r="O15" s="1579" t="s">
        <v>2</v>
      </c>
      <c r="P15" s="1579" t="s">
        <v>3</v>
      </c>
      <c r="Q15" s="1631" t="s">
        <v>4</v>
      </c>
      <c r="R15" s="1621" t="s">
        <v>248</v>
      </c>
      <c r="S15" s="1579" t="s">
        <v>249</v>
      </c>
      <c r="T15" s="1579" t="s">
        <v>250</v>
      </c>
      <c r="U15" s="1581" t="s">
        <v>251</v>
      </c>
      <c r="V15" s="450"/>
      <c r="W15" s="450"/>
      <c r="X15" s="450"/>
      <c r="Y15" s="450"/>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070"/>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248</v>
      </c>
      <c r="BS15" s="180" t="s">
        <v>249</v>
      </c>
      <c r="BT15" s="180" t="s">
        <v>250</v>
      </c>
      <c r="BU15" s="2533" t="s">
        <v>251</v>
      </c>
      <c r="BV15" s="2570"/>
      <c r="BW15" s="2570"/>
      <c r="BX15" s="2570"/>
      <c r="BY15" s="2571"/>
      <c r="BZ15" s="2571"/>
      <c r="CA15" s="2571"/>
      <c r="CB15" s="2571"/>
      <c r="CC15" s="2571"/>
      <c r="CD15" s="2571"/>
      <c r="CE15" s="2571"/>
      <c r="CF15" s="2571"/>
      <c r="CG15" s="2571"/>
      <c r="CH15" s="2571"/>
      <c r="CI15" s="2571"/>
      <c r="CJ15" s="2571"/>
      <c r="CK15" s="2571"/>
      <c r="CL15" s="2571"/>
      <c r="CM15" s="2571"/>
      <c r="CN15" s="2571"/>
      <c r="CO15" s="2571"/>
      <c r="CP15" s="2571"/>
      <c r="CQ15" s="2571"/>
      <c r="CR15" s="2571"/>
      <c r="CS15" s="2571"/>
      <c r="CT15" s="2571"/>
      <c r="CU15" s="2571"/>
      <c r="CV15" s="2571"/>
      <c r="CW15" s="2571"/>
      <c r="CX15" s="2571"/>
      <c r="CY15" s="2571"/>
      <c r="CZ15" s="2571"/>
    </row>
    <row r="16" s="787" customFormat="true" ht="15" customHeight="true" x14ac:dyDescent="0.2">
      <c r="A16" s="3189" t="s">
        <v>13</v>
      </c>
      <c r="B16" s="1784" t="s">
        <v>14</v>
      </c>
      <c r="C16" s="1661">
        <v>29.829477825732699</v>
      </c>
      <c r="D16" s="1662">
        <v>37.302717577597996</v>
      </c>
      <c r="E16" s="1662">
        <v>73.17566416942131</v>
      </c>
      <c r="F16" s="1662">
        <v>92.942088595717379</v>
      </c>
      <c r="G16" s="1663">
        <v>96.059653323836315</v>
      </c>
      <c r="H16" s="1664">
        <v>89.381435476673914</v>
      </c>
      <c r="I16" s="1662">
        <v>94.006676971773231</v>
      </c>
      <c r="J16" s="1662">
        <v>95.135888382056535</v>
      </c>
      <c r="K16" s="1662">
        <v>96.412296709732331</v>
      </c>
      <c r="L16" s="1665">
        <v>97.345443276161504</v>
      </c>
      <c r="M16" s="1666">
        <v>27.036603355074206</v>
      </c>
      <c r="N16" s="1662">
        <v>32.623641238542547</v>
      </c>
      <c r="O16" s="1662">
        <v>31.114250852173015</v>
      </c>
      <c r="P16" s="1662">
        <v>28.710718938750425</v>
      </c>
      <c r="Q16" s="1663">
        <v>52.041040675142028</v>
      </c>
      <c r="R16" s="1664">
        <v>96.468802204219031</v>
      </c>
      <c r="S16" s="1662">
        <v>48.669253607585439</v>
      </c>
      <c r="T16" s="1662">
        <v>92.494035699377619</v>
      </c>
      <c r="U16" s="2494">
        <v>34.923485793811167</v>
      </c>
      <c r="V16" s="450"/>
      <c r="W16" s="450"/>
      <c r="X16" s="450"/>
      <c r="Y16" s="450"/>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070"/>
      <c r="BA16" s="3112" t="s">
        <v>13</v>
      </c>
      <c r="BB16" s="161" t="s">
        <v>14</v>
      </c>
      <c r="BC16" s="1479" t="s">
        <v>35</v>
      </c>
      <c r="BD16" s="1498" t="s">
        <v>35</v>
      </c>
      <c r="BE16" s="1498" t="s">
        <v>35</v>
      </c>
      <c r="BF16" s="1498" t="s">
        <v>35</v>
      </c>
      <c r="BG16" s="1518" t="s">
        <v>35</v>
      </c>
      <c r="BH16" s="1538" t="s">
        <v>35</v>
      </c>
      <c r="BI16" s="1498" t="s">
        <v>35</v>
      </c>
      <c r="BJ16" s="1498" t="s">
        <v>35</v>
      </c>
      <c r="BK16" s="1498" t="s">
        <v>35</v>
      </c>
      <c r="BL16" s="1518" t="s">
        <v>35</v>
      </c>
      <c r="BM16" s="1538" t="s">
        <v>35</v>
      </c>
      <c r="BN16" s="1498" t="s">
        <v>35</v>
      </c>
      <c r="BO16" s="1498" t="s">
        <v>35</v>
      </c>
      <c r="BP16" s="1498" t="s">
        <v>35</v>
      </c>
      <c r="BQ16" s="1518" t="s">
        <v>35</v>
      </c>
      <c r="BR16" s="1538" t="s">
        <v>35</v>
      </c>
      <c r="BS16" s="1498" t="s">
        <v>35</v>
      </c>
      <c r="BT16" s="1498" t="s">
        <v>35</v>
      </c>
      <c r="BU16" s="2534" t="s">
        <v>35</v>
      </c>
      <c r="BV16" s="2572"/>
      <c r="BW16" s="2572"/>
      <c r="BX16" s="2572"/>
      <c r="BY16" s="2573"/>
      <c r="BZ16" s="2573"/>
      <c r="CA16" s="2573"/>
      <c r="CB16" s="2573"/>
      <c r="CC16" s="2573"/>
      <c r="CD16" s="2573"/>
      <c r="CE16" s="2573"/>
      <c r="CF16" s="2573"/>
      <c r="CG16" s="2573"/>
      <c r="CH16" s="2573"/>
      <c r="CI16" s="2573"/>
      <c r="CJ16" s="2573"/>
      <c r="CK16" s="2573"/>
      <c r="CL16" s="2573"/>
      <c r="CM16" s="2573"/>
      <c r="CN16" s="2573"/>
      <c r="CO16" s="2573"/>
      <c r="CP16" s="2573"/>
      <c r="CQ16" s="2573"/>
      <c r="CR16" s="2573"/>
      <c r="CS16" s="2573"/>
      <c r="CT16" s="2573"/>
      <c r="CU16" s="2573"/>
      <c r="CV16" s="2573"/>
      <c r="CW16" s="2573"/>
      <c r="CX16" s="2573"/>
      <c r="CY16" s="2573"/>
      <c r="CZ16" s="2573"/>
    </row>
    <row r="17" s="787" customFormat="true" ht="15" customHeight="true" x14ac:dyDescent="0.2">
      <c r="A17" s="3163"/>
      <c r="B17" s="1785" t="s">
        <v>51</v>
      </c>
      <c r="C17" s="1667">
        <v>70.170522174267319</v>
      </c>
      <c r="D17" s="1668">
        <v>62.697282422401777</v>
      </c>
      <c r="E17" s="1668">
        <v>26.824335830578555</v>
      </c>
      <c r="F17" s="1668">
        <v>7.0579114042826463</v>
      </c>
      <c r="G17" s="1669">
        <v>3.9403466761636476</v>
      </c>
      <c r="H17" s="1670">
        <v>10.618564523326125</v>
      </c>
      <c r="I17" s="1668">
        <v>5.9933230282267944</v>
      </c>
      <c r="J17" s="1668">
        <v>4.8641116179435038</v>
      </c>
      <c r="K17" s="1668">
        <v>3.587703290267664</v>
      </c>
      <c r="L17" s="1671">
        <v>2.6545567238385379</v>
      </c>
      <c r="M17" s="1672">
        <v>72.963396644925766</v>
      </c>
      <c r="N17" s="1668">
        <v>67.376358761457539</v>
      </c>
      <c r="O17" s="1668">
        <v>68.885749147826957</v>
      </c>
      <c r="P17" s="1668">
        <v>71.289281061249596</v>
      </c>
      <c r="Q17" s="1669">
        <v>47.958959324857979</v>
      </c>
      <c r="R17" s="1670">
        <v>3.5311977957810328</v>
      </c>
      <c r="S17" s="1668">
        <v>51.330746392414383</v>
      </c>
      <c r="T17" s="1668">
        <v>7.5059643006225487</v>
      </c>
      <c r="U17" s="2495">
        <v>65.076514206188691</v>
      </c>
      <c r="V17" s="450"/>
      <c r="W17" s="450"/>
      <c r="X17" s="450"/>
      <c r="Y17" s="450"/>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070"/>
      <c r="BA17" s="3113"/>
      <c r="BB17" s="162" t="s">
        <v>51</v>
      </c>
      <c r="BC17" s="1480" t="s">
        <v>35</v>
      </c>
      <c r="BD17" s="1499" t="s">
        <v>35</v>
      </c>
      <c r="BE17" s="1499" t="s">
        <v>35</v>
      </c>
      <c r="BF17" s="1499" t="s">
        <v>35</v>
      </c>
      <c r="BG17" s="1519" t="s">
        <v>35</v>
      </c>
      <c r="BH17" s="1539" t="s">
        <v>35</v>
      </c>
      <c r="BI17" s="1499" t="s">
        <v>35</v>
      </c>
      <c r="BJ17" s="1499" t="s">
        <v>35</v>
      </c>
      <c r="BK17" s="1499" t="s">
        <v>35</v>
      </c>
      <c r="BL17" s="1519" t="s">
        <v>35</v>
      </c>
      <c r="BM17" s="1539" t="s">
        <v>35</v>
      </c>
      <c r="BN17" s="1499" t="s">
        <v>35</v>
      </c>
      <c r="BO17" s="1499" t="s">
        <v>35</v>
      </c>
      <c r="BP17" s="1499" t="s">
        <v>35</v>
      </c>
      <c r="BQ17" s="1519" t="s">
        <v>35</v>
      </c>
      <c r="BR17" s="1539" t="s">
        <v>35</v>
      </c>
      <c r="BS17" s="1499" t="s">
        <v>35</v>
      </c>
      <c r="BT17" s="1499" t="s">
        <v>35</v>
      </c>
      <c r="BU17" s="2535" t="s">
        <v>35</v>
      </c>
      <c r="BV17" s="2574"/>
      <c r="BW17" s="2574"/>
      <c r="BX17" s="2574"/>
      <c r="BY17" s="2575"/>
      <c r="BZ17" s="2575"/>
      <c r="CA17" s="2575"/>
      <c r="CB17" s="2575"/>
      <c r="CC17" s="2575"/>
      <c r="CD17" s="2575"/>
      <c r="CE17" s="2575"/>
      <c r="CF17" s="2575"/>
      <c r="CG17" s="2575"/>
      <c r="CH17" s="2575"/>
      <c r="CI17" s="2575"/>
      <c r="CJ17" s="2575"/>
      <c r="CK17" s="2575"/>
      <c r="CL17" s="2575"/>
      <c r="CM17" s="2575"/>
      <c r="CN17" s="2575"/>
      <c r="CO17" s="2575"/>
      <c r="CP17" s="2575"/>
      <c r="CQ17" s="2575"/>
      <c r="CR17" s="2575"/>
      <c r="CS17" s="2575"/>
      <c r="CT17" s="2575"/>
      <c r="CU17" s="2575"/>
      <c r="CV17" s="2575"/>
      <c r="CW17" s="2575"/>
      <c r="CX17" s="2575"/>
      <c r="CY17" s="2575"/>
      <c r="CZ17" s="2575"/>
    </row>
    <row r="18" s="787" customFormat="true" ht="15" customHeight="true" x14ac:dyDescent="0.2">
      <c r="A18" s="3163" t="s">
        <v>60</v>
      </c>
      <c r="B18" s="1785" t="s">
        <v>15</v>
      </c>
      <c r="C18" s="1243">
        <f>C16*C23/100</f>
        <v>23.505408118959718</v>
      </c>
      <c r="D18" s="1244">
        <f>D16*D23/100</f>
        <v>28.251918550237956</v>
      </c>
      <c r="E18" s="1244">
        <f t="shared" ref="E18:U18" si="0">E16*E23/100</f>
        <v>61.768631657340251</v>
      </c>
      <c r="F18" s="1244">
        <f t="shared" si="0"/>
        <v>81.634665933347549</v>
      </c>
      <c r="G18" s="1245">
        <f t="shared" si="0"/>
        <v>90.881235587343895</v>
      </c>
      <c r="H18" s="1246">
        <f t="shared" si="0"/>
        <v>78.02051662549141</v>
      </c>
      <c r="I18" s="1244">
        <f t="shared" si="0"/>
        <v>78.26224504326602</v>
      </c>
      <c r="J18" s="1244">
        <f t="shared" si="0"/>
        <v>86.206396395129673</v>
      </c>
      <c r="K18" s="1244">
        <f t="shared" si="0"/>
        <v>89.562523067173387</v>
      </c>
      <c r="L18" s="1247">
        <f t="shared" si="0"/>
        <v>93.166451684190307</v>
      </c>
      <c r="M18" s="1243">
        <f t="shared" si="0"/>
        <v>20.330425719395322</v>
      </c>
      <c r="N18" s="1244">
        <f t="shared" si="0"/>
        <v>26.645900062171485</v>
      </c>
      <c r="O18" s="1244">
        <f t="shared" si="0"/>
        <v>19.648269208656107</v>
      </c>
      <c r="P18" s="1244">
        <f t="shared" si="0"/>
        <v>23.843548066508376</v>
      </c>
      <c r="Q18" s="1245">
        <f t="shared" si="0"/>
        <v>41.957211718823828</v>
      </c>
      <c r="R18" s="1246">
        <f t="shared" si="0"/>
        <v>84.412039896628087</v>
      </c>
      <c r="S18" s="1244">
        <f t="shared" si="0"/>
        <v>40.157274971793179</v>
      </c>
      <c r="T18" s="1244">
        <f t="shared" si="0"/>
        <v>86.894612561725353</v>
      </c>
      <c r="U18" s="1247">
        <f t="shared" si="0"/>
        <v>27.978895784674066</v>
      </c>
      <c r="V18" s="450"/>
      <c r="W18" s="450"/>
      <c r="X18" s="450"/>
      <c r="Y18" s="450"/>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070"/>
      <c r="BA18" s="3113" t="s">
        <v>60</v>
      </c>
      <c r="BB18" s="162" t="s">
        <v>15</v>
      </c>
      <c r="BC18" s="1480" t="s">
        <v>35</v>
      </c>
      <c r="BD18" s="1499" t="s">
        <v>35</v>
      </c>
      <c r="BE18" s="1499" t="s">
        <v>35</v>
      </c>
      <c r="BF18" s="1499" t="s">
        <v>35</v>
      </c>
      <c r="BG18" s="1519" t="s">
        <v>35</v>
      </c>
      <c r="BH18" s="1539" t="s">
        <v>35</v>
      </c>
      <c r="BI18" s="1499" t="s">
        <v>35</v>
      </c>
      <c r="BJ18" s="1499" t="s">
        <v>35</v>
      </c>
      <c r="BK18" s="1499" t="s">
        <v>35</v>
      </c>
      <c r="BL18" s="1519" t="s">
        <v>35</v>
      </c>
      <c r="BM18" s="1539" t="s">
        <v>35</v>
      </c>
      <c r="BN18" s="1499" t="s">
        <v>35</v>
      </c>
      <c r="BO18" s="1499" t="s">
        <v>35</v>
      </c>
      <c r="BP18" s="1499" t="s">
        <v>35</v>
      </c>
      <c r="BQ18" s="1519" t="s">
        <v>35</v>
      </c>
      <c r="BR18" s="1539" t="s">
        <v>35</v>
      </c>
      <c r="BS18" s="1499" t="s">
        <v>35</v>
      </c>
      <c r="BT18" s="1499" t="s">
        <v>35</v>
      </c>
      <c r="BU18" s="2535" t="s">
        <v>35</v>
      </c>
      <c r="BV18" s="2574"/>
      <c r="BW18" s="2574"/>
      <c r="BX18" s="2574"/>
      <c r="BY18" s="2575"/>
      <c r="BZ18" s="2575"/>
      <c r="CA18" s="2575"/>
      <c r="CB18" s="2575"/>
      <c r="CC18" s="2575"/>
      <c r="CD18" s="2575"/>
      <c r="CE18" s="2575"/>
      <c r="CF18" s="2575"/>
      <c r="CG18" s="2575"/>
      <c r="CH18" s="2575"/>
      <c r="CI18" s="2575"/>
      <c r="CJ18" s="2575"/>
      <c r="CK18" s="2575"/>
      <c r="CL18" s="2575"/>
      <c r="CM18" s="2575"/>
      <c r="CN18" s="2575"/>
      <c r="CO18" s="2575"/>
      <c r="CP18" s="2575"/>
      <c r="CQ18" s="2575"/>
      <c r="CR18" s="2575"/>
      <c r="CS18" s="2575"/>
      <c r="CT18" s="2575"/>
      <c r="CU18" s="2575"/>
      <c r="CV18" s="2575"/>
      <c r="CW18" s="2575"/>
      <c r="CX18" s="2575"/>
      <c r="CY18" s="2575"/>
      <c r="CZ18" s="2575"/>
    </row>
    <row r="19" s="787" customFormat="true" ht="15" customHeight="true" x14ac:dyDescent="0.2">
      <c r="A19" s="3163"/>
      <c r="B19" s="1785" t="s">
        <v>16</v>
      </c>
      <c r="C19" s="1243">
        <f>C16*C22/100</f>
        <v>6.3240697067729537</v>
      </c>
      <c r="D19" s="1244">
        <f>D16*D22/100</f>
        <v>9.050799027360048</v>
      </c>
      <c r="E19" s="1244">
        <f t="shared" ref="E19:U19" si="1">E16*E22/100</f>
        <v>11.40703251208118</v>
      </c>
      <c r="F19" s="1244">
        <f t="shared" si="1"/>
        <v>11.30742266236985</v>
      </c>
      <c r="G19" s="1245">
        <f t="shared" si="1"/>
        <v>5.178417736492448</v>
      </c>
      <c r="H19" s="1246">
        <f t="shared" si="1"/>
        <v>11.360918851182573</v>
      </c>
      <c r="I19" s="1244">
        <f t="shared" si="1"/>
        <v>15.744431928507231</v>
      </c>
      <c r="J19" s="1244">
        <f t="shared" si="1"/>
        <v>8.9294919869268394</v>
      </c>
      <c r="K19" s="1244">
        <f t="shared" si="1"/>
        <v>6.8497736425589517</v>
      </c>
      <c r="L19" s="1247">
        <f t="shared" si="1"/>
        <v>4.1789915919711724</v>
      </c>
      <c r="M19" s="1243">
        <f t="shared" si="1"/>
        <v>6.7061776356788982</v>
      </c>
      <c r="N19" s="1244">
        <f t="shared" si="1"/>
        <v>5.9777411763710537</v>
      </c>
      <c r="O19" s="1244">
        <f t="shared" si="1"/>
        <v>11.465981643516912</v>
      </c>
      <c r="P19" s="1244">
        <f t="shared" si="1"/>
        <v>4.8671708722420579</v>
      </c>
      <c r="Q19" s="1245">
        <f t="shared" si="1"/>
        <v>10.083828956318207</v>
      </c>
      <c r="R19" s="1246">
        <f t="shared" si="1"/>
        <v>12.056762307590978</v>
      </c>
      <c r="S19" s="1244">
        <f t="shared" si="1"/>
        <v>8.5119786357923104</v>
      </c>
      <c r="T19" s="1244">
        <f t="shared" si="1"/>
        <v>5.5994231376523125</v>
      </c>
      <c r="U19" s="1247">
        <f t="shared" si="1"/>
        <v>6.9445900091370696</v>
      </c>
      <c r="V19" s="450"/>
      <c r="W19" s="450"/>
      <c r="X19" s="450"/>
      <c r="Y19" s="450"/>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070"/>
      <c r="BA19" s="3113"/>
      <c r="BB19" s="162" t="s">
        <v>16</v>
      </c>
      <c r="BC19" s="1480" t="s">
        <v>35</v>
      </c>
      <c r="BD19" s="1499" t="s">
        <v>35</v>
      </c>
      <c r="BE19" s="1499" t="s">
        <v>35</v>
      </c>
      <c r="BF19" s="1499" t="s">
        <v>35</v>
      </c>
      <c r="BG19" s="1519" t="s">
        <v>35</v>
      </c>
      <c r="BH19" s="1539" t="s">
        <v>35</v>
      </c>
      <c r="BI19" s="1499" t="s">
        <v>35</v>
      </c>
      <c r="BJ19" s="1499" t="s">
        <v>35</v>
      </c>
      <c r="BK19" s="1499" t="s">
        <v>35</v>
      </c>
      <c r="BL19" s="1519" t="s">
        <v>35</v>
      </c>
      <c r="BM19" s="1539" t="s">
        <v>35</v>
      </c>
      <c r="BN19" s="1499" t="s">
        <v>35</v>
      </c>
      <c r="BO19" s="1499" t="s">
        <v>35</v>
      </c>
      <c r="BP19" s="1499" t="s">
        <v>35</v>
      </c>
      <c r="BQ19" s="1519" t="s">
        <v>35</v>
      </c>
      <c r="BR19" s="1539" t="s">
        <v>35</v>
      </c>
      <c r="BS19" s="1499" t="s">
        <v>35</v>
      </c>
      <c r="BT19" s="1499" t="s">
        <v>35</v>
      </c>
      <c r="BU19" s="2535" t="s">
        <v>35</v>
      </c>
      <c r="BV19" s="2574"/>
      <c r="BW19" s="2574"/>
      <c r="BX19" s="2574"/>
      <c r="BY19" s="2575"/>
      <c r="BZ19" s="2575"/>
      <c r="CA19" s="2575"/>
      <c r="CB19" s="2575"/>
      <c r="CC19" s="2575"/>
      <c r="CD19" s="2575"/>
      <c r="CE19" s="2575"/>
      <c r="CF19" s="2575"/>
      <c r="CG19" s="2575"/>
      <c r="CH19" s="2575"/>
      <c r="CI19" s="2575"/>
      <c r="CJ19" s="2575"/>
      <c r="CK19" s="2575"/>
      <c r="CL19" s="2575"/>
      <c r="CM19" s="2575"/>
      <c r="CN19" s="2575"/>
      <c r="CO19" s="2575"/>
      <c r="CP19" s="2575"/>
      <c r="CQ19" s="2575"/>
      <c r="CR19" s="2575"/>
      <c r="CS19" s="2575"/>
      <c r="CT19" s="2575"/>
      <c r="CU19" s="2575"/>
      <c r="CV19" s="2575"/>
      <c r="CW19" s="2575"/>
      <c r="CX19" s="2575"/>
      <c r="CY19" s="2575"/>
      <c r="CZ19" s="2575"/>
    </row>
    <row r="20" s="787" customFormat="true" ht="15" customHeight="true" x14ac:dyDescent="0.2">
      <c r="A20" s="3163"/>
      <c r="B20" s="1785" t="s">
        <v>22</v>
      </c>
      <c r="C20" s="1243">
        <f>100-C18-C19-C21</f>
        <v>46.196830978184451</v>
      </c>
      <c r="D20" s="1244">
        <f>100-D18-D19-D21</f>
        <v>45.79496187785417</v>
      </c>
      <c r="E20" s="1244">
        <f t="shared" ref="E20:U20" si="2">100-E18-E19-E21</f>
        <v>21.177854257240362</v>
      </c>
      <c r="F20" s="1244">
        <f t="shared" si="2"/>
        <v>6.63578905091763</v>
      </c>
      <c r="G20" s="1245">
        <f t="shared" si="2"/>
        <v>3.9403466761636574</v>
      </c>
      <c r="H20" s="1246">
        <f t="shared" si="2"/>
        <v>10.388758318073931</v>
      </c>
      <c r="I20" s="1244">
        <f t="shared" si="2"/>
        <v>5.9933230282267491</v>
      </c>
      <c r="J20" s="1244">
        <f t="shared" si="2"/>
        <v>4.8641116179434878</v>
      </c>
      <c r="K20" s="1244">
        <f t="shared" si="2"/>
        <v>3.5877032902676609</v>
      </c>
      <c r="L20" s="1247">
        <f t="shared" si="2"/>
        <v>2.654556723838521</v>
      </c>
      <c r="M20" s="1243">
        <f t="shared" si="2"/>
        <v>48.238121226207191</v>
      </c>
      <c r="N20" s="1244">
        <f t="shared" si="2"/>
        <v>44.941793260016766</v>
      </c>
      <c r="O20" s="1244">
        <f t="shared" si="2"/>
        <v>48.539934401659792</v>
      </c>
      <c r="P20" s="1244">
        <f t="shared" si="2"/>
        <v>50.909384917754423</v>
      </c>
      <c r="Q20" s="1245">
        <f t="shared" si="2"/>
        <v>37.469511760569503</v>
      </c>
      <c r="R20" s="1246">
        <f t="shared" si="2"/>
        <v>3.5311977957809351</v>
      </c>
      <c r="S20" s="1244">
        <f t="shared" si="2"/>
        <v>32.114088762998733</v>
      </c>
      <c r="T20" s="1244">
        <f t="shared" si="2"/>
        <v>7.4348497039325627</v>
      </c>
      <c r="U20" s="1247">
        <f t="shared" si="2"/>
        <v>48.202540470994123</v>
      </c>
      <c r="V20" s="450"/>
      <c r="W20" s="450"/>
      <c r="X20" s="450"/>
      <c r="Y20" s="450"/>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070"/>
      <c r="BA20" s="3113"/>
      <c r="BB20" s="162" t="s">
        <v>22</v>
      </c>
      <c r="BC20" s="1480" t="s">
        <v>35</v>
      </c>
      <c r="BD20" s="1499" t="s">
        <v>35</v>
      </c>
      <c r="BE20" s="1499" t="s">
        <v>35</v>
      </c>
      <c r="BF20" s="1499" t="s">
        <v>35</v>
      </c>
      <c r="BG20" s="1519" t="s">
        <v>35</v>
      </c>
      <c r="BH20" s="1539" t="s">
        <v>35</v>
      </c>
      <c r="BI20" s="1499" t="s">
        <v>35</v>
      </c>
      <c r="BJ20" s="1499" t="s">
        <v>35</v>
      </c>
      <c r="BK20" s="1499" t="s">
        <v>35</v>
      </c>
      <c r="BL20" s="1519" t="s">
        <v>35</v>
      </c>
      <c r="BM20" s="1539" t="s">
        <v>35</v>
      </c>
      <c r="BN20" s="1499" t="s">
        <v>35</v>
      </c>
      <c r="BO20" s="1499" t="s">
        <v>35</v>
      </c>
      <c r="BP20" s="1499" t="s">
        <v>35</v>
      </c>
      <c r="BQ20" s="1519" t="s">
        <v>35</v>
      </c>
      <c r="BR20" s="1539" t="s">
        <v>35</v>
      </c>
      <c r="BS20" s="1499" t="s">
        <v>35</v>
      </c>
      <c r="BT20" s="1499" t="s">
        <v>35</v>
      </c>
      <c r="BU20" s="2535" t="s">
        <v>35</v>
      </c>
      <c r="BV20" s="2574"/>
      <c r="BW20" s="2574"/>
      <c r="BX20" s="2574"/>
      <c r="BY20" s="2575"/>
      <c r="BZ20" s="2575"/>
      <c r="CA20" s="2575"/>
      <c r="CB20" s="2575"/>
      <c r="CC20" s="2575"/>
      <c r="CD20" s="2575"/>
      <c r="CE20" s="2575"/>
      <c r="CF20" s="2575"/>
      <c r="CG20" s="2575"/>
      <c r="CH20" s="2575"/>
      <c r="CI20" s="2575"/>
      <c r="CJ20" s="2575"/>
      <c r="CK20" s="2575"/>
      <c r="CL20" s="2575"/>
      <c r="CM20" s="2575"/>
      <c r="CN20" s="2575"/>
      <c r="CO20" s="2575"/>
      <c r="CP20" s="2575"/>
      <c r="CQ20" s="2575"/>
      <c r="CR20" s="2575"/>
      <c r="CS20" s="2575"/>
      <c r="CT20" s="2575"/>
      <c r="CU20" s="2575"/>
      <c r="CV20" s="2575"/>
      <c r="CW20" s="2575"/>
      <c r="CX20" s="2575"/>
      <c r="CY20" s="2575"/>
      <c r="CZ20" s="2575"/>
    </row>
    <row r="21" s="787" customFormat="true" ht="15" customHeight="true" x14ac:dyDescent="0.2">
      <c r="A21" s="3163"/>
      <c r="B21" s="1785" t="s">
        <v>17</v>
      </c>
      <c r="C21" s="1667">
        <v>23.973691196082864</v>
      </c>
      <c r="D21" s="1668">
        <v>16.90232054454782</v>
      </c>
      <c r="E21" s="1668">
        <v>5.6464815733382077</v>
      </c>
      <c r="F21" s="1668">
        <v>0.42212235336497106</v>
      </c>
      <c r="G21" s="1669">
        <v>0</v>
      </c>
      <c r="H21" s="1670">
        <v>0.22980620525208617</v>
      </c>
      <c r="I21" s="1668">
        <v>0</v>
      </c>
      <c r="J21" s="1668">
        <v>0</v>
      </c>
      <c r="K21" s="1668">
        <v>0</v>
      </c>
      <c r="L21" s="1671">
        <v>0</v>
      </c>
      <c r="M21" s="1672">
        <v>24.725275418718589</v>
      </c>
      <c r="N21" s="1668">
        <v>22.434565501440701</v>
      </c>
      <c r="O21" s="1668">
        <v>20.345814746167189</v>
      </c>
      <c r="P21" s="1668">
        <v>20.379896143495149</v>
      </c>
      <c r="Q21" s="1669">
        <v>10.489447564288461</v>
      </c>
      <c r="R21" s="1670">
        <v>0</v>
      </c>
      <c r="S21" s="1668">
        <v>19.216657629415774</v>
      </c>
      <c r="T21" s="1668">
        <v>7.111459668977177E-2</v>
      </c>
      <c r="U21" s="2495">
        <v>16.873973735194738</v>
      </c>
      <c r="V21" s="450"/>
      <c r="W21" s="450"/>
      <c r="X21" s="450"/>
      <c r="Y21" s="450"/>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070"/>
      <c r="BA21" s="3113"/>
      <c r="BB21" s="162" t="s">
        <v>17</v>
      </c>
      <c r="BC21" s="1480" t="s">
        <v>35</v>
      </c>
      <c r="BD21" s="1499" t="s">
        <v>35</v>
      </c>
      <c r="BE21" s="1499" t="s">
        <v>35</v>
      </c>
      <c r="BF21" s="1499" t="s">
        <v>35</v>
      </c>
      <c r="BG21" s="1519" t="s">
        <v>35</v>
      </c>
      <c r="BH21" s="1539" t="s">
        <v>35</v>
      </c>
      <c r="BI21" s="1499" t="s">
        <v>35</v>
      </c>
      <c r="BJ21" s="1499" t="s">
        <v>35</v>
      </c>
      <c r="BK21" s="1499" t="s">
        <v>35</v>
      </c>
      <c r="BL21" s="1519" t="s">
        <v>35</v>
      </c>
      <c r="BM21" s="1539" t="s">
        <v>35</v>
      </c>
      <c r="BN21" s="1499" t="s">
        <v>35</v>
      </c>
      <c r="BO21" s="1499" t="s">
        <v>35</v>
      </c>
      <c r="BP21" s="1499" t="s">
        <v>35</v>
      </c>
      <c r="BQ21" s="1519" t="s">
        <v>35</v>
      </c>
      <c r="BR21" s="1539" t="s">
        <v>35</v>
      </c>
      <c r="BS21" s="1499" t="s">
        <v>35</v>
      </c>
      <c r="BT21" s="1499" t="s">
        <v>35</v>
      </c>
      <c r="BU21" s="2535" t="s">
        <v>35</v>
      </c>
      <c r="BV21" s="2574"/>
      <c r="BW21" s="2574"/>
      <c r="BX21" s="2574"/>
      <c r="BY21" s="2575"/>
      <c r="BZ21" s="2575"/>
      <c r="CA21" s="2575"/>
      <c r="CB21" s="2575"/>
      <c r="CC21" s="2575"/>
      <c r="CD21" s="2575"/>
      <c r="CE21" s="2575"/>
      <c r="CF21" s="2575"/>
      <c r="CG21" s="2575"/>
      <c r="CH21" s="2575"/>
      <c r="CI21" s="2575"/>
      <c r="CJ21" s="2575"/>
      <c r="CK21" s="2575"/>
      <c r="CL21" s="2575"/>
      <c r="CM21" s="2575"/>
      <c r="CN21" s="2575"/>
      <c r="CO21" s="2575"/>
      <c r="CP21" s="2575"/>
      <c r="CQ21" s="2575"/>
      <c r="CR21" s="2575"/>
      <c r="CS21" s="2575"/>
      <c r="CT21" s="2575"/>
      <c r="CU21" s="2575"/>
      <c r="CV21" s="2575"/>
      <c r="CW21" s="2575"/>
      <c r="CX21" s="2575"/>
      <c r="CY21" s="2575"/>
      <c r="CZ21" s="2575"/>
    </row>
    <row r="22" s="787" customFormat="true" ht="15" customHeight="true" x14ac:dyDescent="0.2">
      <c r="A22" s="3163" t="s">
        <v>54</v>
      </c>
      <c r="B22" s="1785" t="s">
        <v>49</v>
      </c>
      <c r="C22" s="1667">
        <v>21.200738892309509</v>
      </c>
      <c r="D22" s="1668">
        <v>24.263109004142557</v>
      </c>
      <c r="E22" s="1668">
        <v>15.588560270079457</v>
      </c>
      <c r="F22" s="1668">
        <v>12.166094858869867</v>
      </c>
      <c r="G22" s="1669">
        <v>5.3908353375323621</v>
      </c>
      <c r="H22" s="1670">
        <v>12.710602364567594</v>
      </c>
      <c r="I22" s="1668">
        <v>16.74820601650956</v>
      </c>
      <c r="J22" s="1668">
        <v>9.3860394208617279</v>
      </c>
      <c r="K22" s="1668">
        <v>7.1046680520240129</v>
      </c>
      <c r="L22" s="1671">
        <v>4.2929503953417685</v>
      </c>
      <c r="M22" s="1672">
        <v>24.804068571802638</v>
      </c>
      <c r="N22" s="1668">
        <v>18.323341446352014</v>
      </c>
      <c r="O22" s="1668">
        <v>36.851221962543661</v>
      </c>
      <c r="P22" s="1668">
        <v>16.952452088104664</v>
      </c>
      <c r="Q22" s="1669">
        <v>19.376685833907349</v>
      </c>
      <c r="R22" s="1670">
        <v>12.498094754060995</v>
      </c>
      <c r="S22" s="1668">
        <v>17.489437385712566</v>
      </c>
      <c r="T22" s="1668">
        <v>6.0538207629424372</v>
      </c>
      <c r="U22" s="2495">
        <v>19.885157083511203</v>
      </c>
      <c r="V22" s="450"/>
      <c r="W22" s="450"/>
      <c r="X22" s="450"/>
      <c r="Y22" s="450"/>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070"/>
      <c r="BA22" s="3113" t="s">
        <v>54</v>
      </c>
      <c r="BB22" s="162" t="s">
        <v>49</v>
      </c>
      <c r="BC22" s="1480" t="s">
        <v>35</v>
      </c>
      <c r="BD22" s="1499" t="s">
        <v>35</v>
      </c>
      <c r="BE22" s="1499" t="s">
        <v>35</v>
      </c>
      <c r="BF22" s="1499" t="s">
        <v>35</v>
      </c>
      <c r="BG22" s="1519" t="s">
        <v>35</v>
      </c>
      <c r="BH22" s="1539" t="s">
        <v>35</v>
      </c>
      <c r="BI22" s="1499" t="s">
        <v>35</v>
      </c>
      <c r="BJ22" s="1499" t="s">
        <v>35</v>
      </c>
      <c r="BK22" s="1499" t="s">
        <v>35</v>
      </c>
      <c r="BL22" s="1519" t="s">
        <v>35</v>
      </c>
      <c r="BM22" s="1539" t="s">
        <v>35</v>
      </c>
      <c r="BN22" s="1499" t="s">
        <v>35</v>
      </c>
      <c r="BO22" s="1499" t="s">
        <v>35</v>
      </c>
      <c r="BP22" s="1499" t="s">
        <v>35</v>
      </c>
      <c r="BQ22" s="1519" t="s">
        <v>35</v>
      </c>
      <c r="BR22" s="1539" t="s">
        <v>35</v>
      </c>
      <c r="BS22" s="1499" t="s">
        <v>35</v>
      </c>
      <c r="BT22" s="1499" t="s">
        <v>35</v>
      </c>
      <c r="BU22" s="2535" t="s">
        <v>35</v>
      </c>
      <c r="BV22" s="2574"/>
      <c r="BW22" s="2574"/>
      <c r="BX22" s="2574"/>
      <c r="BY22" s="2575"/>
      <c r="BZ22" s="2575"/>
      <c r="CA22" s="2575"/>
      <c r="CB22" s="2575"/>
      <c r="CC22" s="2575"/>
      <c r="CD22" s="2575"/>
      <c r="CE22" s="2575"/>
      <c r="CF22" s="2575"/>
      <c r="CG22" s="2575"/>
      <c r="CH22" s="2575"/>
      <c r="CI22" s="2575"/>
      <c r="CJ22" s="2575"/>
      <c r="CK22" s="2575"/>
      <c r="CL22" s="2575"/>
      <c r="CM22" s="2575"/>
      <c r="CN22" s="2575"/>
      <c r="CO22" s="2575"/>
      <c r="CP22" s="2575"/>
      <c r="CQ22" s="2575"/>
      <c r="CR22" s="2575"/>
      <c r="CS22" s="2575"/>
      <c r="CT22" s="2575"/>
      <c r="CU22" s="2575"/>
      <c r="CV22" s="2575"/>
      <c r="CW22" s="2575"/>
      <c r="CX22" s="2575"/>
      <c r="CY22" s="2575"/>
      <c r="CZ22" s="2575"/>
    </row>
    <row r="23" s="787" customFormat="true" ht="15" customHeight="true" x14ac:dyDescent="0.2">
      <c r="A23" s="3164"/>
      <c r="B23" s="1786" t="s">
        <v>48</v>
      </c>
      <c r="C23" s="1673">
        <v>78.799261107690398</v>
      </c>
      <c r="D23" s="1674">
        <v>75.736890995857465</v>
      </c>
      <c r="E23" s="1674">
        <v>84.411439729920701</v>
      </c>
      <c r="F23" s="1674">
        <v>87.833905141130145</v>
      </c>
      <c r="G23" s="1675">
        <v>94.609164662467663</v>
      </c>
      <c r="H23" s="1676">
        <v>87.289397635432479</v>
      </c>
      <c r="I23" s="1674">
        <v>83.251793983490458</v>
      </c>
      <c r="J23" s="1674">
        <v>90.613960579138237</v>
      </c>
      <c r="K23" s="1674">
        <v>92.895331947976004</v>
      </c>
      <c r="L23" s="1677">
        <v>95.707049604658209</v>
      </c>
      <c r="M23" s="1678">
        <v>75.195931428197412</v>
      </c>
      <c r="N23" s="1674">
        <v>81.676658553647968</v>
      </c>
      <c r="O23" s="1674">
        <v>63.148778037456346</v>
      </c>
      <c r="P23" s="1674">
        <v>83.047547911895364</v>
      </c>
      <c r="Q23" s="1675">
        <v>80.623314166092669</v>
      </c>
      <c r="R23" s="1676">
        <v>87.501905245939042</v>
      </c>
      <c r="S23" s="1674">
        <v>82.510562614287537</v>
      </c>
      <c r="T23" s="1674">
        <v>93.946179237057621</v>
      </c>
      <c r="U23" s="2496">
        <v>80.114842916488698</v>
      </c>
      <c r="V23" s="450"/>
      <c r="W23" s="450"/>
      <c r="X23" s="450"/>
      <c r="Y23" s="450"/>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070"/>
      <c r="BA23" s="3114"/>
      <c r="BB23" s="163" t="s">
        <v>48</v>
      </c>
      <c r="BC23" s="1481" t="s">
        <v>35</v>
      </c>
      <c r="BD23" s="1500" t="s">
        <v>35</v>
      </c>
      <c r="BE23" s="1500" t="s">
        <v>35</v>
      </c>
      <c r="BF23" s="1500" t="s">
        <v>35</v>
      </c>
      <c r="BG23" s="1520" t="s">
        <v>35</v>
      </c>
      <c r="BH23" s="1540" t="s">
        <v>35</v>
      </c>
      <c r="BI23" s="1500" t="s">
        <v>35</v>
      </c>
      <c r="BJ23" s="1500" t="s">
        <v>35</v>
      </c>
      <c r="BK23" s="1500" t="s">
        <v>35</v>
      </c>
      <c r="BL23" s="1520" t="s">
        <v>35</v>
      </c>
      <c r="BM23" s="1540" t="s">
        <v>35</v>
      </c>
      <c r="BN23" s="1500" t="s">
        <v>35</v>
      </c>
      <c r="BO23" s="1500" t="s">
        <v>35</v>
      </c>
      <c r="BP23" s="1500" t="s">
        <v>35</v>
      </c>
      <c r="BQ23" s="1520" t="s">
        <v>35</v>
      </c>
      <c r="BR23" s="1540" t="s">
        <v>35</v>
      </c>
      <c r="BS23" s="1500" t="s">
        <v>35</v>
      </c>
      <c r="BT23" s="1500" t="s">
        <v>35</v>
      </c>
      <c r="BU23" s="2536" t="s">
        <v>35</v>
      </c>
      <c r="BV23" s="2576"/>
      <c r="BW23" s="2576"/>
      <c r="BX23" s="2576"/>
      <c r="BY23" s="2577"/>
      <c r="BZ23" s="2577"/>
      <c r="CA23" s="2577"/>
      <c r="CB23" s="2577"/>
      <c r="CC23" s="2577"/>
      <c r="CD23" s="2577"/>
      <c r="CE23" s="2577"/>
      <c r="CF23" s="2577"/>
      <c r="CG23" s="2577"/>
      <c r="CH23" s="2577"/>
      <c r="CI23" s="2577"/>
      <c r="CJ23" s="2577"/>
      <c r="CK23" s="2577"/>
      <c r="CL23" s="2577"/>
      <c r="CM23" s="2577"/>
      <c r="CN23" s="2577"/>
      <c r="CO23" s="2577"/>
      <c r="CP23" s="2577"/>
      <c r="CQ23" s="2577"/>
      <c r="CR23" s="2577"/>
      <c r="CS23" s="2577"/>
      <c r="CT23" s="2577"/>
      <c r="CU23" s="2577"/>
      <c r="CV23" s="2577"/>
      <c r="CW23" s="2577"/>
      <c r="CX23" s="2577"/>
      <c r="CY23" s="2577"/>
      <c r="CZ23" s="2577"/>
    </row>
    <row r="24" s="131" customFormat="true" ht="15" hidden="true" customHeight="true" x14ac:dyDescent="0.2">
      <c r="A24" s="2999" t="s">
        <v>47</v>
      </c>
      <c r="B24" s="282" t="s">
        <v>59</v>
      </c>
      <c r="C24" s="335"/>
      <c r="D24" s="336"/>
      <c r="E24" s="336"/>
      <c r="F24" s="336"/>
      <c r="G24" s="337"/>
      <c r="H24" s="338"/>
      <c r="I24" s="336"/>
      <c r="J24" s="336"/>
      <c r="K24" s="336"/>
      <c r="L24" s="339"/>
      <c r="M24" s="335"/>
      <c r="N24" s="336"/>
      <c r="O24" s="336"/>
      <c r="P24" s="336"/>
      <c r="Q24" s="337"/>
      <c r="R24" s="338"/>
      <c r="S24" s="336"/>
      <c r="T24" s="336"/>
      <c r="U24" s="339"/>
      <c r="V24" s="1040"/>
      <c r="W24" s="1040"/>
      <c r="X24" s="1040"/>
      <c r="Y24" s="1040"/>
      <c r="Z24" s="1040"/>
      <c r="AA24" s="1040"/>
      <c r="AB24" s="1040"/>
      <c r="AC24" s="1040"/>
      <c r="AD24" s="1040"/>
      <c r="AE24" s="1040"/>
      <c r="AF24" s="1040"/>
      <c r="AG24" s="1040"/>
      <c r="AH24" s="1040"/>
      <c r="AI24" s="1040"/>
      <c r="AJ24" s="1040"/>
      <c r="AK24" s="1040"/>
      <c r="AL24" s="1040"/>
      <c r="AM24" s="1040"/>
      <c r="AN24" s="1040"/>
      <c r="AO24" s="1040"/>
      <c r="AP24" s="1040"/>
      <c r="AQ24" s="1040"/>
      <c r="AR24" s="1040"/>
      <c r="AS24" s="1040"/>
      <c r="AT24" s="1040"/>
      <c r="AU24" s="1040"/>
      <c r="AV24" s="1040"/>
      <c r="AW24" s="1040"/>
      <c r="AX24" s="1040"/>
      <c r="AY24" s="1040"/>
      <c r="AZ24" s="240"/>
      <c r="BB24" s="133"/>
      <c r="BV24" s="240"/>
      <c r="BW24" s="240"/>
      <c r="BX24" s="240"/>
      <c r="BY24" s="240"/>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00"/>
      <c r="B25" s="273" t="s">
        <v>58</v>
      </c>
      <c r="C25" s="340"/>
      <c r="D25" s="341"/>
      <c r="E25" s="341"/>
      <c r="F25" s="341"/>
      <c r="G25" s="342"/>
      <c r="H25" s="343"/>
      <c r="I25" s="341"/>
      <c r="J25" s="341"/>
      <c r="K25" s="341"/>
      <c r="L25" s="344"/>
      <c r="M25" s="340"/>
      <c r="N25" s="341"/>
      <c r="O25" s="341"/>
      <c r="P25" s="341"/>
      <c r="Q25" s="342"/>
      <c r="R25" s="343"/>
      <c r="S25" s="341"/>
      <c r="T25" s="341"/>
      <c r="U25" s="344"/>
      <c r="V25" s="1040"/>
      <c r="W25" s="1040"/>
      <c r="X25" s="1040"/>
      <c r="Y25" s="1040"/>
      <c r="Z25" s="1040"/>
      <c r="AA25" s="1040"/>
      <c r="AB25" s="1040"/>
      <c r="AC25" s="1040"/>
      <c r="AD25" s="1040"/>
      <c r="AE25" s="1040"/>
      <c r="AF25" s="1040"/>
      <c r="AG25" s="1040"/>
      <c r="AH25" s="1040"/>
      <c r="AI25" s="1040"/>
      <c r="AJ25" s="1040"/>
      <c r="AK25" s="1040"/>
      <c r="AL25" s="1040"/>
      <c r="AM25" s="1040"/>
      <c r="AN25" s="1040"/>
      <c r="AO25" s="1040"/>
      <c r="AP25" s="1040"/>
      <c r="AQ25" s="1040"/>
      <c r="AR25" s="1040"/>
      <c r="AS25" s="1040"/>
      <c r="AT25" s="1040"/>
      <c r="AU25" s="1040"/>
      <c r="AV25" s="1040"/>
      <c r="AW25" s="1040"/>
      <c r="AX25" s="1040"/>
      <c r="AY25" s="1040"/>
      <c r="AZ25" s="240"/>
      <c r="BB25" s="133"/>
      <c r="BV25" s="240"/>
      <c r="BW25" s="240"/>
      <c r="BX25" s="240"/>
      <c r="BY25" s="240"/>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01"/>
      <c r="B26" s="274" t="s">
        <v>46</v>
      </c>
      <c r="C26" s="345"/>
      <c r="D26" s="346"/>
      <c r="E26" s="346"/>
      <c r="F26" s="346"/>
      <c r="G26" s="347"/>
      <c r="H26" s="348"/>
      <c r="I26" s="346"/>
      <c r="J26" s="346"/>
      <c r="K26" s="346"/>
      <c r="L26" s="349"/>
      <c r="M26" s="345"/>
      <c r="N26" s="346"/>
      <c r="O26" s="346"/>
      <c r="P26" s="346"/>
      <c r="Q26" s="347"/>
      <c r="R26" s="2480"/>
      <c r="S26" s="2481"/>
      <c r="T26" s="2481"/>
      <c r="U26" s="2497"/>
      <c r="V26" s="1040"/>
      <c r="W26" s="1040"/>
      <c r="X26" s="1040"/>
      <c r="Y26" s="1040"/>
      <c r="Z26" s="1040"/>
      <c r="AA26" s="1040"/>
      <c r="AB26" s="1040"/>
      <c r="AC26" s="1040"/>
      <c r="AD26" s="1040"/>
      <c r="AE26" s="1040"/>
      <c r="AF26" s="1040"/>
      <c r="AG26" s="1040"/>
      <c r="AH26" s="1040"/>
      <c r="AI26" s="1040"/>
      <c r="AJ26" s="1040"/>
      <c r="AK26" s="1040"/>
      <c r="AL26" s="1040"/>
      <c r="AM26" s="1040"/>
      <c r="AN26" s="1040"/>
      <c r="AO26" s="1040"/>
      <c r="AP26" s="1040"/>
      <c r="AQ26" s="1040"/>
      <c r="AR26" s="1040"/>
      <c r="AS26" s="1040"/>
      <c r="AT26" s="1040"/>
      <c r="AU26" s="1040"/>
      <c r="AV26" s="1040"/>
      <c r="AW26" s="1040"/>
      <c r="AX26" s="1040"/>
      <c r="AY26" s="1040"/>
      <c r="AZ26" s="240"/>
      <c r="BB26" s="133"/>
      <c r="BV26" s="240"/>
      <c r="BW26" s="240"/>
      <c r="BX26" s="240"/>
      <c r="BY26" s="240"/>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5" customFormat="true" ht="15" customHeight="true" x14ac:dyDescent="0.2">
      <c r="A27" s="130"/>
      <c r="B27" s="202"/>
      <c r="C27" s="3002" t="s">
        <v>115</v>
      </c>
      <c r="D27" s="3003"/>
      <c r="E27" s="3003"/>
      <c r="F27" s="3003"/>
      <c r="G27" s="3004"/>
      <c r="H27" s="3182" t="s">
        <v>38</v>
      </c>
      <c r="I27" s="3183"/>
      <c r="J27" s="3183"/>
      <c r="K27" s="3183"/>
      <c r="L27" s="3184"/>
      <c r="M27" s="3185" t="s">
        <v>37</v>
      </c>
      <c r="N27" s="3183"/>
      <c r="O27" s="3183"/>
      <c r="P27" s="3183"/>
      <c r="Q27" s="3184"/>
      <c r="R27" s="2475" t="s">
        <v>141</v>
      </c>
      <c r="S27" s="2484"/>
      <c r="T27" s="2484"/>
      <c r="U27" s="2485"/>
      <c r="V27" s="450"/>
      <c r="W27" s="450"/>
      <c r="X27" s="450"/>
      <c r="Y27" s="450"/>
      <c r="Z27" s="450"/>
      <c r="AA27" s="450"/>
      <c r="AB27" s="450"/>
      <c r="AC27" s="450"/>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AZ27" s="1070"/>
      <c r="BA27" s="241" t="s">
        <v>131</v>
      </c>
      <c r="BB27" s="115" t="s">
        <v>96</v>
      </c>
      <c r="BC27" s="3115" t="s">
        <v>115</v>
      </c>
      <c r="BD27" s="3116"/>
      <c r="BE27" s="3116"/>
      <c r="BF27" s="3116"/>
      <c r="BG27" s="3117"/>
      <c r="BH27" s="3118" t="s">
        <v>38</v>
      </c>
      <c r="BI27" s="3116"/>
      <c r="BJ27" s="3116"/>
      <c r="BK27" s="3116"/>
      <c r="BL27" s="3117"/>
      <c r="BM27" s="3118" t="s">
        <v>37</v>
      </c>
      <c r="BN27" s="3116"/>
      <c r="BO27" s="3116"/>
      <c r="BP27" s="3116"/>
      <c r="BQ27" s="3119"/>
      <c r="BR27" s="2456" t="s">
        <v>141</v>
      </c>
      <c r="BS27" s="2457"/>
      <c r="BT27" s="2457"/>
      <c r="BU27" s="2457"/>
      <c r="BV27" s="2578"/>
      <c r="BW27" s="2578"/>
      <c r="BX27" s="2578"/>
      <c r="BY27" s="2579"/>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5" customFormat="true" ht="12.75" x14ac:dyDescent="0.2">
      <c r="A28" s="203" t="s">
        <v>69</v>
      </c>
      <c r="B28" s="277"/>
      <c r="C28" s="404" t="s">
        <v>0</v>
      </c>
      <c r="D28" s="405" t="s">
        <v>1</v>
      </c>
      <c r="E28" s="405" t="s">
        <v>2</v>
      </c>
      <c r="F28" s="405" t="s">
        <v>3</v>
      </c>
      <c r="G28" s="406" t="s">
        <v>4</v>
      </c>
      <c r="H28" s="1622" t="s">
        <v>0</v>
      </c>
      <c r="I28" s="1582" t="s">
        <v>1</v>
      </c>
      <c r="J28" s="1582" t="s">
        <v>2</v>
      </c>
      <c r="K28" s="1582" t="s">
        <v>3</v>
      </c>
      <c r="L28" s="1583" t="s">
        <v>4</v>
      </c>
      <c r="M28" s="1612" t="s">
        <v>0</v>
      </c>
      <c r="N28" s="1582" t="s">
        <v>1</v>
      </c>
      <c r="O28" s="1582" t="s">
        <v>2</v>
      </c>
      <c r="P28" s="1582" t="s">
        <v>3</v>
      </c>
      <c r="Q28" s="1632" t="s">
        <v>4</v>
      </c>
      <c r="R28" s="1622" t="s">
        <v>248</v>
      </c>
      <c r="S28" s="1582" t="s">
        <v>249</v>
      </c>
      <c r="T28" s="1582" t="s">
        <v>250</v>
      </c>
      <c r="U28" s="1584" t="s">
        <v>251</v>
      </c>
      <c r="V28" s="450"/>
      <c r="W28" s="450"/>
      <c r="X28" s="450"/>
      <c r="Y28" s="450"/>
      <c r="Z28" s="450"/>
      <c r="AA28" s="450"/>
      <c r="AB28" s="450"/>
      <c r="AC28" s="450"/>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AZ28" s="1070"/>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248</v>
      </c>
      <c r="BS28" s="182" t="s">
        <v>249</v>
      </c>
      <c r="BT28" s="182" t="s">
        <v>250</v>
      </c>
      <c r="BU28" s="2537" t="s">
        <v>251</v>
      </c>
      <c r="BV28" s="2580"/>
      <c r="BW28" s="2580"/>
      <c r="BX28" s="2580"/>
      <c r="BY28" s="2581"/>
      <c r="BZ28" s="2581"/>
      <c r="CA28" s="2581"/>
      <c r="CB28" s="2581"/>
      <c r="CC28" s="2581"/>
      <c r="CD28" s="2581"/>
      <c r="CE28" s="2581"/>
      <c r="CF28" s="2581"/>
      <c r="CG28" s="2581"/>
      <c r="CH28" s="2581"/>
      <c r="CI28" s="2581"/>
      <c r="CJ28" s="2581"/>
      <c r="CK28" s="2581"/>
      <c r="CL28" s="2581"/>
      <c r="CM28" s="2581"/>
      <c r="CN28" s="2581"/>
      <c r="CO28" s="2581"/>
      <c r="CP28" s="2581"/>
      <c r="CQ28" s="2581"/>
      <c r="CR28" s="2581"/>
      <c r="CS28" s="2581"/>
      <c r="CT28" s="2581"/>
      <c r="CU28" s="2581"/>
      <c r="CV28" s="2581"/>
      <c r="CW28" s="2581"/>
      <c r="CX28" s="2581"/>
      <c r="CY28" s="2581"/>
      <c r="CZ28" s="2581"/>
    </row>
    <row r="29" s="135" customFormat="true" ht="15" customHeight="true" x14ac:dyDescent="0.2">
      <c r="A29" s="3180" t="s">
        <v>57</v>
      </c>
      <c r="B29" s="1787" t="s">
        <v>49</v>
      </c>
      <c r="C29" s="1679">
        <v>3.844175384930093</v>
      </c>
      <c r="D29" s="1680">
        <v>14.464091889383409</v>
      </c>
      <c r="E29" s="1680">
        <v>55.343294901281403</v>
      </c>
      <c r="F29" s="1680">
        <v>82.584964959743544</v>
      </c>
      <c r="G29" s="1681">
        <v>89.017660613640274</v>
      </c>
      <c r="H29" s="1682">
        <v>73.172139949311045</v>
      </c>
      <c r="I29" s="1680">
        <v>84.436221882094245</v>
      </c>
      <c r="J29" s="1680">
        <v>88.43890455306439</v>
      </c>
      <c r="K29" s="1680">
        <v>91.904428729665923</v>
      </c>
      <c r="L29" s="1683">
        <v>91.496713851641445</v>
      </c>
      <c r="M29" s="1684">
        <v>4.7005451135979408</v>
      </c>
      <c r="N29" s="1680">
        <v>3.3159800964007808</v>
      </c>
      <c r="O29" s="1680">
        <v>4.7129855108633114</v>
      </c>
      <c r="P29" s="1680">
        <v>8.388617861139263</v>
      </c>
      <c r="Q29" s="1681">
        <v>20.862649474464419</v>
      </c>
      <c r="R29" s="1682">
        <v>88.414351711859453</v>
      </c>
      <c r="S29" s="1680">
        <v>13.127295776108456</v>
      </c>
      <c r="T29" s="1680">
        <v>86.847261639139845</v>
      </c>
      <c r="U29" s="2498">
        <v>15.208707952014619</v>
      </c>
      <c r="V29" s="450"/>
      <c r="W29" s="450"/>
      <c r="X29" s="450"/>
      <c r="Y29" s="450"/>
      <c r="Z29" s="450"/>
      <c r="AA29" s="450"/>
      <c r="AB29" s="450"/>
      <c r="AC29" s="450"/>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AZ29" s="1070"/>
      <c r="BA29" s="3044" t="s">
        <v>57</v>
      </c>
      <c r="BB29" s="164" t="s">
        <v>49</v>
      </c>
      <c r="BC29" s="1482" t="s">
        <v>35</v>
      </c>
      <c r="BD29" s="1501" t="s">
        <v>35</v>
      </c>
      <c r="BE29" s="1501" t="s">
        <v>35</v>
      </c>
      <c r="BF29" s="1501" t="s">
        <v>35</v>
      </c>
      <c r="BG29" s="1521" t="s">
        <v>35</v>
      </c>
      <c r="BH29" s="1541" t="s">
        <v>35</v>
      </c>
      <c r="BI29" s="1501" t="s">
        <v>35</v>
      </c>
      <c r="BJ29" s="1501" t="s">
        <v>35</v>
      </c>
      <c r="BK29" s="1501" t="s">
        <v>35</v>
      </c>
      <c r="BL29" s="1521" t="s">
        <v>35</v>
      </c>
      <c r="BM29" s="1541" t="s">
        <v>35</v>
      </c>
      <c r="BN29" s="1501" t="s">
        <v>35</v>
      </c>
      <c r="BO29" s="1501" t="s">
        <v>35</v>
      </c>
      <c r="BP29" s="1501" t="s">
        <v>35</v>
      </c>
      <c r="BQ29" s="1521" t="s">
        <v>35</v>
      </c>
      <c r="BR29" s="1541" t="s">
        <v>35</v>
      </c>
      <c r="BS29" s="1501" t="s">
        <v>35</v>
      </c>
      <c r="BT29" s="1501" t="s">
        <v>35</v>
      </c>
      <c r="BU29" s="2538" t="s">
        <v>35</v>
      </c>
      <c r="BV29" s="2582"/>
      <c r="BW29" s="2582"/>
      <c r="BX29" s="2582"/>
      <c r="BY29" s="2583"/>
      <c r="BZ29" s="2583"/>
      <c r="CA29" s="2583"/>
      <c r="CB29" s="2583"/>
      <c r="CC29" s="2583"/>
      <c r="CD29" s="2583"/>
      <c r="CE29" s="2583"/>
      <c r="CF29" s="2583"/>
      <c r="CG29" s="2583"/>
      <c r="CH29" s="2583"/>
      <c r="CI29" s="2583"/>
      <c r="CJ29" s="2583"/>
      <c r="CK29" s="2583"/>
      <c r="CL29" s="2583"/>
      <c r="CM29" s="2583"/>
      <c r="CN29" s="2583"/>
      <c r="CO29" s="2583"/>
      <c r="CP29" s="2583"/>
      <c r="CQ29" s="2583"/>
      <c r="CR29" s="2583"/>
      <c r="CS29" s="2583"/>
      <c r="CT29" s="2583"/>
      <c r="CU29" s="2583"/>
      <c r="CV29" s="2583"/>
      <c r="CW29" s="2583"/>
      <c r="CX29" s="2583"/>
      <c r="CY29" s="2583"/>
      <c r="CZ29" s="2583"/>
    </row>
    <row r="30" s="135" customFormat="true" ht="15" customHeight="true" x14ac:dyDescent="0.2">
      <c r="A30" s="3181"/>
      <c r="B30" s="1788" t="s">
        <v>48</v>
      </c>
      <c r="C30" s="1685">
        <v>96.155824615069974</v>
      </c>
      <c r="D30" s="1686">
        <v>85.535908110616518</v>
      </c>
      <c r="E30" s="1686">
        <v>44.656705098718483</v>
      </c>
      <c r="F30" s="1686">
        <v>17.41503504025653</v>
      </c>
      <c r="G30" s="1687">
        <v>10.982339386359744</v>
      </c>
      <c r="H30" s="1688">
        <v>26.827860050688983</v>
      </c>
      <c r="I30" s="1686">
        <v>15.563778117905697</v>
      </c>
      <c r="J30" s="1686">
        <v>11.561095446935592</v>
      </c>
      <c r="K30" s="1686">
        <v>8.0955712703340623</v>
      </c>
      <c r="L30" s="1689">
        <v>8.5032861483585904</v>
      </c>
      <c r="M30" s="1690">
        <v>95.299454886401989</v>
      </c>
      <c r="N30" s="1686">
        <v>96.684019903599221</v>
      </c>
      <c r="O30" s="1686">
        <v>95.287014489136666</v>
      </c>
      <c r="P30" s="1686">
        <v>91.611382138860762</v>
      </c>
      <c r="Q30" s="1687">
        <v>79.137350525535538</v>
      </c>
      <c r="R30" s="1688">
        <v>11.585648288140597</v>
      </c>
      <c r="S30" s="1686">
        <v>86.87270422389129</v>
      </c>
      <c r="T30" s="1686">
        <v>13.152738360860363</v>
      </c>
      <c r="U30" s="2499">
        <v>84.791292047985252</v>
      </c>
      <c r="V30" s="450"/>
      <c r="W30" s="450"/>
      <c r="X30" s="450"/>
      <c r="Y30" s="450"/>
      <c r="Z30" s="450"/>
      <c r="AA30" s="450"/>
      <c r="AB30" s="450"/>
      <c r="AC30" s="450"/>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AZ30" s="1070"/>
      <c r="BA30" s="3045"/>
      <c r="BB30" s="165" t="s">
        <v>48</v>
      </c>
      <c r="BC30" s="1483" t="s">
        <v>35</v>
      </c>
      <c r="BD30" s="1502" t="s">
        <v>35</v>
      </c>
      <c r="BE30" s="1502" t="s">
        <v>35</v>
      </c>
      <c r="BF30" s="1502" t="s">
        <v>35</v>
      </c>
      <c r="BG30" s="1522" t="s">
        <v>35</v>
      </c>
      <c r="BH30" s="1542" t="s">
        <v>35</v>
      </c>
      <c r="BI30" s="1502" t="s">
        <v>35</v>
      </c>
      <c r="BJ30" s="1502" t="s">
        <v>35</v>
      </c>
      <c r="BK30" s="1502" t="s">
        <v>35</v>
      </c>
      <c r="BL30" s="1522" t="s">
        <v>35</v>
      </c>
      <c r="BM30" s="1542" t="s">
        <v>35</v>
      </c>
      <c r="BN30" s="1502" t="s">
        <v>35</v>
      </c>
      <c r="BO30" s="1502" t="s">
        <v>35</v>
      </c>
      <c r="BP30" s="1502" t="s">
        <v>35</v>
      </c>
      <c r="BQ30" s="1522" t="s">
        <v>35</v>
      </c>
      <c r="BR30" s="1542" t="s">
        <v>35</v>
      </c>
      <c r="BS30" s="1502" t="s">
        <v>35</v>
      </c>
      <c r="BT30" s="1502" t="s">
        <v>35</v>
      </c>
      <c r="BU30" s="2539" t="s">
        <v>35</v>
      </c>
      <c r="BV30" s="2584"/>
      <c r="BW30" s="2584"/>
      <c r="BX30" s="2584"/>
      <c r="BY30" s="2585"/>
      <c r="BZ30" s="2585"/>
      <c r="CA30" s="2585"/>
      <c r="CB30" s="2585"/>
      <c r="CC30" s="2585"/>
      <c r="CD30" s="2585"/>
      <c r="CE30" s="2585"/>
      <c r="CF30" s="2585"/>
      <c r="CG30" s="2585"/>
      <c r="CH30" s="2585"/>
      <c r="CI30" s="2585"/>
      <c r="CJ30" s="2585"/>
      <c r="CK30" s="2585"/>
      <c r="CL30" s="2585"/>
      <c r="CM30" s="2585"/>
      <c r="CN30" s="2585"/>
      <c r="CO30" s="2585"/>
      <c r="CP30" s="2585"/>
      <c r="CQ30" s="2585"/>
      <c r="CR30" s="2585"/>
      <c r="CS30" s="2585"/>
      <c r="CT30" s="2585"/>
      <c r="CU30" s="2585"/>
      <c r="CV30" s="2585"/>
      <c r="CW30" s="2585"/>
      <c r="CX30" s="2585"/>
      <c r="CY30" s="2585"/>
      <c r="CZ30" s="2585"/>
    </row>
    <row r="31" s="130" customFormat="true" ht="15" customHeight="true" x14ac:dyDescent="0.2">
      <c r="A31" s="3016" t="s">
        <v>104</v>
      </c>
      <c r="B31" s="290" t="s">
        <v>49</v>
      </c>
      <c r="C31" s="1691">
        <v>8.8128542282946365E-2</v>
      </c>
      <c r="D31" s="1692">
        <v>1.3668426364134578</v>
      </c>
      <c r="E31" s="1692">
        <v>15.057874981977021</v>
      </c>
      <c r="F31" s="1692">
        <v>40.8029521959728</v>
      </c>
      <c r="G31" s="1693">
        <v>71.348356981651932</v>
      </c>
      <c r="H31" s="1694">
        <v>14.239050705949866</v>
      </c>
      <c r="I31" s="1692">
        <v>27.931899334307936</v>
      </c>
      <c r="J31" s="1692">
        <v>45.233740643892375</v>
      </c>
      <c r="K31" s="1692">
        <v>64.967294911030351</v>
      </c>
      <c r="L31" s="1695">
        <v>79.489364487575415</v>
      </c>
      <c r="M31" s="1696">
        <v>0.18394280780167563</v>
      </c>
      <c r="N31" s="1692">
        <v>0</v>
      </c>
      <c r="O31" s="1692">
        <v>0</v>
      </c>
      <c r="P31" s="1692">
        <v>0</v>
      </c>
      <c r="Q31" s="1693">
        <v>14.427974379735414</v>
      </c>
      <c r="R31" s="1694">
        <v>50.113863227239349</v>
      </c>
      <c r="S31" s="1692">
        <v>3.3404637090122091</v>
      </c>
      <c r="T31" s="1692">
        <v>43.962048121762379</v>
      </c>
      <c r="U31" s="2500">
        <v>7.1273649037151356</v>
      </c>
      <c r="V31" s="450"/>
      <c r="W31" s="450"/>
      <c r="X31" s="450"/>
      <c r="Y31" s="450"/>
      <c r="Z31" s="450"/>
      <c r="AA31" s="450"/>
      <c r="AB31" s="450"/>
      <c r="AC31" s="450"/>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1070"/>
      <c r="BA31" s="3045" t="s">
        <v>104</v>
      </c>
      <c r="BB31" s="165" t="s">
        <v>49</v>
      </c>
      <c r="BC31" s="1483" t="s">
        <v>35</v>
      </c>
      <c r="BD31" s="1502" t="s">
        <v>35</v>
      </c>
      <c r="BE31" s="1502" t="s">
        <v>35</v>
      </c>
      <c r="BF31" s="1502" t="s">
        <v>35</v>
      </c>
      <c r="BG31" s="1522" t="s">
        <v>35</v>
      </c>
      <c r="BH31" s="1542" t="s">
        <v>35</v>
      </c>
      <c r="BI31" s="1502" t="s">
        <v>35</v>
      </c>
      <c r="BJ31" s="1502" t="s">
        <v>35</v>
      </c>
      <c r="BK31" s="1502" t="s">
        <v>35</v>
      </c>
      <c r="BL31" s="1522" t="s">
        <v>35</v>
      </c>
      <c r="BM31" s="1542" t="s">
        <v>35</v>
      </c>
      <c r="BN31" s="1502" t="s">
        <v>35</v>
      </c>
      <c r="BO31" s="1502" t="s">
        <v>35</v>
      </c>
      <c r="BP31" s="1502" t="s">
        <v>35</v>
      </c>
      <c r="BQ31" s="1522" t="s">
        <v>35</v>
      </c>
      <c r="BR31" s="1542" t="s">
        <v>35</v>
      </c>
      <c r="BS31" s="1502" t="s">
        <v>35</v>
      </c>
      <c r="BT31" s="1502" t="s">
        <v>35</v>
      </c>
      <c r="BU31" s="2539" t="s">
        <v>35</v>
      </c>
      <c r="BV31" s="2584"/>
      <c r="BW31" s="2584"/>
      <c r="BX31" s="2584"/>
      <c r="BY31" s="2585"/>
      <c r="BZ31" s="2585"/>
      <c r="CA31" s="2585"/>
      <c r="CB31" s="2585"/>
      <c r="CC31" s="2585"/>
      <c r="CD31" s="2585"/>
      <c r="CE31" s="2585"/>
      <c r="CF31" s="2585"/>
      <c r="CG31" s="2585"/>
      <c r="CH31" s="2585"/>
      <c r="CI31" s="2585"/>
      <c r="CJ31" s="2585"/>
      <c r="CK31" s="2585"/>
      <c r="CL31" s="2585"/>
      <c r="CM31" s="2585"/>
      <c r="CN31" s="2585"/>
      <c r="CO31" s="2585"/>
      <c r="CP31" s="2585"/>
      <c r="CQ31" s="2585"/>
      <c r="CR31" s="2585"/>
      <c r="CS31" s="2585"/>
      <c r="CT31" s="2585"/>
      <c r="CU31" s="2585"/>
      <c r="CV31" s="2585"/>
      <c r="CW31" s="2585"/>
      <c r="CX31" s="2585"/>
      <c r="CY31" s="2585"/>
      <c r="CZ31" s="2585"/>
    </row>
    <row r="32" s="130" customFormat="true" ht="15" customHeight="true" x14ac:dyDescent="0.2">
      <c r="A32" s="3016"/>
      <c r="B32" s="290" t="s">
        <v>48</v>
      </c>
      <c r="C32" s="1685">
        <v>99.911871457717055</v>
      </c>
      <c r="D32" s="1686">
        <v>98.633157363586548</v>
      </c>
      <c r="E32" s="1686">
        <v>84.942125018022978</v>
      </c>
      <c r="F32" s="1686">
        <v>59.197047804027314</v>
      </c>
      <c r="G32" s="1687">
        <v>28.651643018348089</v>
      </c>
      <c r="H32" s="1688">
        <v>85.760949294050121</v>
      </c>
      <c r="I32" s="1686">
        <v>72.068100665692086</v>
      </c>
      <c r="J32" s="1686">
        <v>54.766259356107675</v>
      </c>
      <c r="K32" s="1686">
        <v>35.032705088969657</v>
      </c>
      <c r="L32" s="1689">
        <v>20.510635512424589</v>
      </c>
      <c r="M32" s="1690">
        <v>99.816057192198301</v>
      </c>
      <c r="N32" s="1686">
        <v>100</v>
      </c>
      <c r="O32" s="1686">
        <v>100</v>
      </c>
      <c r="P32" s="1686">
        <v>100</v>
      </c>
      <c r="Q32" s="1687">
        <v>85.572025620264512</v>
      </c>
      <c r="R32" s="1688">
        <v>49.886136772760885</v>
      </c>
      <c r="S32" s="1686">
        <v>96.659536290987745</v>
      </c>
      <c r="T32" s="1686">
        <v>56.03795187823799</v>
      </c>
      <c r="U32" s="2499">
        <v>92.872635096284696</v>
      </c>
      <c r="V32" s="450"/>
      <c r="W32" s="450"/>
      <c r="X32" s="450"/>
      <c r="Y32" s="450"/>
      <c r="Z32" s="450"/>
      <c r="AA32" s="450"/>
      <c r="AB32" s="450"/>
      <c r="AC32" s="450"/>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1070"/>
      <c r="BA32" s="3045"/>
      <c r="BB32" s="165" t="s">
        <v>48</v>
      </c>
      <c r="BC32" s="1483" t="s">
        <v>35</v>
      </c>
      <c r="BD32" s="1502" t="s">
        <v>35</v>
      </c>
      <c r="BE32" s="1502" t="s">
        <v>35</v>
      </c>
      <c r="BF32" s="1502" t="s">
        <v>35</v>
      </c>
      <c r="BG32" s="1522" t="s">
        <v>35</v>
      </c>
      <c r="BH32" s="1542" t="s">
        <v>35</v>
      </c>
      <c r="BI32" s="1502" t="s">
        <v>35</v>
      </c>
      <c r="BJ32" s="1502" t="s">
        <v>35</v>
      </c>
      <c r="BK32" s="1502" t="s">
        <v>35</v>
      </c>
      <c r="BL32" s="1522" t="s">
        <v>35</v>
      </c>
      <c r="BM32" s="1542" t="s">
        <v>35</v>
      </c>
      <c r="BN32" s="1502" t="s">
        <v>35</v>
      </c>
      <c r="BO32" s="1502" t="s">
        <v>35</v>
      </c>
      <c r="BP32" s="1502" t="s">
        <v>35</v>
      </c>
      <c r="BQ32" s="1522" t="s">
        <v>35</v>
      </c>
      <c r="BR32" s="1542" t="s">
        <v>35</v>
      </c>
      <c r="BS32" s="1502" t="s">
        <v>35</v>
      </c>
      <c r="BT32" s="1502" t="s">
        <v>35</v>
      </c>
      <c r="BU32" s="2539" t="s">
        <v>35</v>
      </c>
      <c r="BV32" s="2584"/>
      <c r="BW32" s="2584"/>
      <c r="BX32" s="2584"/>
      <c r="BY32" s="2585"/>
      <c r="BZ32" s="2585"/>
      <c r="CA32" s="2585"/>
      <c r="CB32" s="2585"/>
      <c r="CC32" s="2585"/>
      <c r="CD32" s="2585"/>
      <c r="CE32" s="2585"/>
      <c r="CF32" s="2585"/>
      <c r="CG32" s="2585"/>
      <c r="CH32" s="2585"/>
      <c r="CI32" s="2585"/>
      <c r="CJ32" s="2585"/>
      <c r="CK32" s="2585"/>
      <c r="CL32" s="2585"/>
      <c r="CM32" s="2585"/>
      <c r="CN32" s="2585"/>
      <c r="CO32" s="2585"/>
      <c r="CP32" s="2585"/>
      <c r="CQ32" s="2585"/>
      <c r="CR32" s="2585"/>
      <c r="CS32" s="2585"/>
      <c r="CT32" s="2585"/>
      <c r="CU32" s="2585"/>
      <c r="CV32" s="2585"/>
      <c r="CW32" s="2585"/>
      <c r="CX32" s="2585"/>
      <c r="CY32" s="2585"/>
      <c r="CZ32" s="2585"/>
    </row>
    <row r="33" s="130" customFormat="true" ht="15" customHeight="true" x14ac:dyDescent="0.2">
      <c r="A33" s="3016" t="s">
        <v>105</v>
      </c>
      <c r="B33" s="290" t="s">
        <v>49</v>
      </c>
      <c r="C33" s="1434" t="s">
        <v>35</v>
      </c>
      <c r="D33" s="1441" t="s">
        <v>35</v>
      </c>
      <c r="E33" s="1441" t="s">
        <v>35</v>
      </c>
      <c r="F33" s="1441" t="s">
        <v>35</v>
      </c>
      <c r="G33" s="1449" t="s">
        <v>35</v>
      </c>
      <c r="H33" s="1457" t="s">
        <v>35</v>
      </c>
      <c r="I33" s="1441" t="s">
        <v>35</v>
      </c>
      <c r="J33" s="1441" t="s">
        <v>35</v>
      </c>
      <c r="K33" s="1441" t="s">
        <v>35</v>
      </c>
      <c r="L33" s="1465" t="s">
        <v>35</v>
      </c>
      <c r="M33" s="1473" t="s">
        <v>35</v>
      </c>
      <c r="N33" s="1441" t="s">
        <v>35</v>
      </c>
      <c r="O33" s="1441" t="s">
        <v>35</v>
      </c>
      <c r="P33" s="1441" t="s">
        <v>35</v>
      </c>
      <c r="Q33" s="1449" t="s">
        <v>35</v>
      </c>
      <c r="R33" s="1457" t="s">
        <v>35</v>
      </c>
      <c r="S33" s="1441" t="s">
        <v>35</v>
      </c>
      <c r="T33" s="1441" t="s">
        <v>35</v>
      </c>
      <c r="U33" s="2501" t="s">
        <v>35</v>
      </c>
      <c r="V33" s="2524"/>
      <c r="W33" s="2524"/>
      <c r="X33" s="2524"/>
      <c r="Y33" s="2525"/>
      <c r="Z33" s="2525"/>
      <c r="AA33" s="2525"/>
      <c r="AB33" s="2525"/>
      <c r="AC33" s="2525"/>
      <c r="AD33" s="2525"/>
      <c r="AE33" s="2525"/>
      <c r="AF33" s="2525"/>
      <c r="AG33" s="2525"/>
      <c r="AH33" s="2525"/>
      <c r="AI33" s="2525"/>
      <c r="AJ33" s="2525"/>
      <c r="AK33" s="2525"/>
      <c r="AL33" s="2525"/>
      <c r="AM33" s="2525"/>
      <c r="AN33" s="2525"/>
      <c r="AO33" s="2525"/>
      <c r="AP33" s="2525"/>
      <c r="AQ33" s="2525"/>
      <c r="AR33" s="2525"/>
      <c r="AS33" s="2525"/>
      <c r="AT33" s="2525"/>
      <c r="AU33" s="2525"/>
      <c r="AV33" s="2525"/>
      <c r="AW33" s="2525"/>
      <c r="AX33" s="2525"/>
      <c r="AY33" s="2525"/>
      <c r="AZ33" s="239"/>
      <c r="BA33" s="3045" t="s">
        <v>105</v>
      </c>
      <c r="BB33" s="165" t="s">
        <v>49</v>
      </c>
      <c r="BC33" s="1483" t="s">
        <v>35</v>
      </c>
      <c r="BD33" s="1502" t="s">
        <v>35</v>
      </c>
      <c r="BE33" s="1502" t="s">
        <v>35</v>
      </c>
      <c r="BF33" s="1502" t="s">
        <v>35</v>
      </c>
      <c r="BG33" s="1522" t="s">
        <v>35</v>
      </c>
      <c r="BH33" s="1542" t="s">
        <v>35</v>
      </c>
      <c r="BI33" s="1502" t="s">
        <v>35</v>
      </c>
      <c r="BJ33" s="1502" t="s">
        <v>35</v>
      </c>
      <c r="BK33" s="1502" t="s">
        <v>35</v>
      </c>
      <c r="BL33" s="1522" t="s">
        <v>35</v>
      </c>
      <c r="BM33" s="1542" t="s">
        <v>35</v>
      </c>
      <c r="BN33" s="1502" t="s">
        <v>35</v>
      </c>
      <c r="BO33" s="1502" t="s">
        <v>35</v>
      </c>
      <c r="BP33" s="1502" t="s">
        <v>35</v>
      </c>
      <c r="BQ33" s="1522" t="s">
        <v>35</v>
      </c>
      <c r="BR33" s="1542" t="s">
        <v>35</v>
      </c>
      <c r="BS33" s="1502" t="s">
        <v>35</v>
      </c>
      <c r="BT33" s="1502" t="s">
        <v>35</v>
      </c>
      <c r="BU33" s="2539" t="s">
        <v>35</v>
      </c>
      <c r="BV33" s="2584"/>
      <c r="BW33" s="2584"/>
      <c r="BX33" s="2584"/>
      <c r="BY33" s="2585"/>
      <c r="BZ33" s="2585"/>
      <c r="CA33" s="2585"/>
      <c r="CB33" s="2585"/>
      <c r="CC33" s="2585"/>
      <c r="CD33" s="2585"/>
      <c r="CE33" s="2585"/>
      <c r="CF33" s="2585"/>
      <c r="CG33" s="2585"/>
      <c r="CH33" s="2585"/>
      <c r="CI33" s="2585"/>
      <c r="CJ33" s="2585"/>
      <c r="CK33" s="2585"/>
      <c r="CL33" s="2585"/>
      <c r="CM33" s="2585"/>
      <c r="CN33" s="2585"/>
      <c r="CO33" s="2585"/>
      <c r="CP33" s="2585"/>
      <c r="CQ33" s="2585"/>
      <c r="CR33" s="2585"/>
      <c r="CS33" s="2585"/>
      <c r="CT33" s="2585"/>
      <c r="CU33" s="2585"/>
      <c r="CV33" s="2585"/>
      <c r="CW33" s="2585"/>
      <c r="CX33" s="2585"/>
      <c r="CY33" s="2585"/>
      <c r="CZ33" s="2585"/>
    </row>
    <row r="34" s="130" customFormat="true" ht="15" customHeight="true" x14ac:dyDescent="0.2">
      <c r="A34" s="3016"/>
      <c r="B34" s="290" t="s">
        <v>48</v>
      </c>
      <c r="C34" s="1434" t="s">
        <v>35</v>
      </c>
      <c r="D34" s="1441" t="s">
        <v>35</v>
      </c>
      <c r="E34" s="1441" t="s">
        <v>35</v>
      </c>
      <c r="F34" s="1441" t="s">
        <v>35</v>
      </c>
      <c r="G34" s="1449" t="s">
        <v>35</v>
      </c>
      <c r="H34" s="1457" t="s">
        <v>35</v>
      </c>
      <c r="I34" s="1441" t="s">
        <v>35</v>
      </c>
      <c r="J34" s="1441" t="s">
        <v>35</v>
      </c>
      <c r="K34" s="1441" t="s">
        <v>35</v>
      </c>
      <c r="L34" s="1465" t="s">
        <v>35</v>
      </c>
      <c r="M34" s="1473" t="s">
        <v>35</v>
      </c>
      <c r="N34" s="1441" t="s">
        <v>35</v>
      </c>
      <c r="O34" s="1441" t="s">
        <v>35</v>
      </c>
      <c r="P34" s="1441" t="s">
        <v>35</v>
      </c>
      <c r="Q34" s="1449" t="s">
        <v>35</v>
      </c>
      <c r="R34" s="1457" t="s">
        <v>35</v>
      </c>
      <c r="S34" s="1441" t="s">
        <v>35</v>
      </c>
      <c r="T34" s="1441" t="s">
        <v>35</v>
      </c>
      <c r="U34" s="2501" t="s">
        <v>35</v>
      </c>
      <c r="V34" s="2524"/>
      <c r="W34" s="2524"/>
      <c r="X34" s="2524"/>
      <c r="Y34" s="2525"/>
      <c r="Z34" s="2525"/>
      <c r="AA34" s="2525"/>
      <c r="AB34" s="2525"/>
      <c r="AC34" s="2525"/>
      <c r="AD34" s="2525"/>
      <c r="AE34" s="2525"/>
      <c r="AF34" s="2525"/>
      <c r="AG34" s="2525"/>
      <c r="AH34" s="2525"/>
      <c r="AI34" s="2525"/>
      <c r="AJ34" s="2525"/>
      <c r="AK34" s="2525"/>
      <c r="AL34" s="2525"/>
      <c r="AM34" s="2525"/>
      <c r="AN34" s="2525"/>
      <c r="AO34" s="2525"/>
      <c r="AP34" s="2525"/>
      <c r="AQ34" s="2525"/>
      <c r="AR34" s="2525"/>
      <c r="AS34" s="2525"/>
      <c r="AT34" s="2525"/>
      <c r="AU34" s="2525"/>
      <c r="AV34" s="2525"/>
      <c r="AW34" s="2525"/>
      <c r="AX34" s="2525"/>
      <c r="AY34" s="2525"/>
      <c r="AZ34" s="239"/>
      <c r="BA34" s="3045"/>
      <c r="BB34" s="165" t="s">
        <v>48</v>
      </c>
      <c r="BC34" s="1483" t="s">
        <v>35</v>
      </c>
      <c r="BD34" s="1502" t="s">
        <v>35</v>
      </c>
      <c r="BE34" s="1502" t="s">
        <v>35</v>
      </c>
      <c r="BF34" s="1502" t="s">
        <v>35</v>
      </c>
      <c r="BG34" s="1522" t="s">
        <v>35</v>
      </c>
      <c r="BH34" s="1542" t="s">
        <v>35</v>
      </c>
      <c r="BI34" s="1502" t="s">
        <v>35</v>
      </c>
      <c r="BJ34" s="1502" t="s">
        <v>35</v>
      </c>
      <c r="BK34" s="1502" t="s">
        <v>35</v>
      </c>
      <c r="BL34" s="1522" t="s">
        <v>35</v>
      </c>
      <c r="BM34" s="1542" t="s">
        <v>35</v>
      </c>
      <c r="BN34" s="1502" t="s">
        <v>35</v>
      </c>
      <c r="BO34" s="1502" t="s">
        <v>35</v>
      </c>
      <c r="BP34" s="1502" t="s">
        <v>35</v>
      </c>
      <c r="BQ34" s="1522" t="s">
        <v>35</v>
      </c>
      <c r="BR34" s="1542" t="s">
        <v>35</v>
      </c>
      <c r="BS34" s="1502" t="s">
        <v>35</v>
      </c>
      <c r="BT34" s="1502" t="s">
        <v>35</v>
      </c>
      <c r="BU34" s="2539" t="s">
        <v>35</v>
      </c>
      <c r="BV34" s="2584"/>
      <c r="BW34" s="2584"/>
      <c r="BX34" s="2584"/>
      <c r="BY34" s="2585"/>
      <c r="BZ34" s="2585"/>
      <c r="CA34" s="2585"/>
      <c r="CB34" s="2585"/>
      <c r="CC34" s="2585"/>
      <c r="CD34" s="2585"/>
      <c r="CE34" s="2585"/>
      <c r="CF34" s="2585"/>
      <c r="CG34" s="2585"/>
      <c r="CH34" s="2585"/>
      <c r="CI34" s="2585"/>
      <c r="CJ34" s="2585"/>
      <c r="CK34" s="2585"/>
      <c r="CL34" s="2585"/>
      <c r="CM34" s="2585"/>
      <c r="CN34" s="2585"/>
      <c r="CO34" s="2585"/>
      <c r="CP34" s="2585"/>
      <c r="CQ34" s="2585"/>
      <c r="CR34" s="2585"/>
      <c r="CS34" s="2585"/>
      <c r="CT34" s="2585"/>
      <c r="CU34" s="2585"/>
      <c r="CV34" s="2585"/>
      <c r="CW34" s="2585"/>
      <c r="CX34" s="2585"/>
      <c r="CY34" s="2585"/>
      <c r="CZ34" s="2585"/>
    </row>
    <row r="35" s="135" customFormat="true" ht="15" customHeight="true" x14ac:dyDescent="0.2">
      <c r="A35" s="3181" t="s">
        <v>55</v>
      </c>
      <c r="B35" s="1788" t="s">
        <v>49</v>
      </c>
      <c r="C35" s="1685">
        <v>9.440042359614834</v>
      </c>
      <c r="D35" s="1686">
        <v>8.5081310401674592</v>
      </c>
      <c r="E35" s="1686">
        <v>21.218729549049613</v>
      </c>
      <c r="F35" s="1686">
        <v>43.9712261730728</v>
      </c>
      <c r="G35" s="1687">
        <v>74.47314985717361</v>
      </c>
      <c r="H35" s="1688">
        <v>19.136274549226915</v>
      </c>
      <c r="I35" s="1686">
        <v>29.981411328490992</v>
      </c>
      <c r="J35" s="1686">
        <v>46.743240668084354</v>
      </c>
      <c r="K35" s="1686">
        <v>66.867325312363903</v>
      </c>
      <c r="L35" s="1689">
        <v>82.246584726055843</v>
      </c>
      <c r="M35" s="1690">
        <v>6.7067024784293343</v>
      </c>
      <c r="N35" s="1686">
        <v>12.20207848915031</v>
      </c>
      <c r="O35" s="1686">
        <v>6.2613054116414215</v>
      </c>
      <c r="P35" s="1686">
        <v>8.9745122084064732</v>
      </c>
      <c r="Q35" s="1687">
        <v>26.88490564044762</v>
      </c>
      <c r="R35" s="1688">
        <v>51.321257214248881</v>
      </c>
      <c r="S35" s="1686">
        <v>18.0039540271904</v>
      </c>
      <c r="T35" s="1686">
        <v>48.276807244899814</v>
      </c>
      <c r="U35" s="2499">
        <v>12.98226327596635</v>
      </c>
      <c r="V35" s="450"/>
      <c r="W35" s="450"/>
      <c r="X35" s="450"/>
      <c r="Y35" s="450"/>
      <c r="Z35" s="450"/>
      <c r="AA35" s="450"/>
      <c r="AB35" s="450"/>
      <c r="AC35" s="450"/>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AZ35" s="1070"/>
      <c r="BA35" s="3045" t="s">
        <v>55</v>
      </c>
      <c r="BB35" s="165" t="s">
        <v>49</v>
      </c>
      <c r="BC35" s="1483" t="s">
        <v>35</v>
      </c>
      <c r="BD35" s="1502" t="s">
        <v>35</v>
      </c>
      <c r="BE35" s="1502" t="s">
        <v>35</v>
      </c>
      <c r="BF35" s="1502" t="s">
        <v>35</v>
      </c>
      <c r="BG35" s="1522" t="s">
        <v>35</v>
      </c>
      <c r="BH35" s="1542" t="s">
        <v>35</v>
      </c>
      <c r="BI35" s="1502" t="s">
        <v>35</v>
      </c>
      <c r="BJ35" s="1502" t="s">
        <v>35</v>
      </c>
      <c r="BK35" s="1502" t="s">
        <v>35</v>
      </c>
      <c r="BL35" s="1522" t="s">
        <v>35</v>
      </c>
      <c r="BM35" s="1542" t="s">
        <v>35</v>
      </c>
      <c r="BN35" s="1502" t="s">
        <v>35</v>
      </c>
      <c r="BO35" s="1502" t="s">
        <v>35</v>
      </c>
      <c r="BP35" s="1502" t="s">
        <v>35</v>
      </c>
      <c r="BQ35" s="1522" t="s">
        <v>35</v>
      </c>
      <c r="BR35" s="1542" t="s">
        <v>35</v>
      </c>
      <c r="BS35" s="1502" t="s">
        <v>35</v>
      </c>
      <c r="BT35" s="1502" t="s">
        <v>35</v>
      </c>
      <c r="BU35" s="2539" t="s">
        <v>35</v>
      </c>
      <c r="BV35" s="2584"/>
      <c r="BW35" s="2584"/>
      <c r="BX35" s="2584"/>
      <c r="BY35" s="2585"/>
      <c r="BZ35" s="2585"/>
      <c r="CA35" s="2585"/>
      <c r="CB35" s="2585"/>
      <c r="CC35" s="2585"/>
      <c r="CD35" s="2585"/>
      <c r="CE35" s="2585"/>
      <c r="CF35" s="2585"/>
      <c r="CG35" s="2585"/>
      <c r="CH35" s="2585"/>
      <c r="CI35" s="2585"/>
      <c r="CJ35" s="2585"/>
      <c r="CK35" s="2585"/>
      <c r="CL35" s="2585"/>
      <c r="CM35" s="2585"/>
      <c r="CN35" s="2585"/>
      <c r="CO35" s="2585"/>
      <c r="CP35" s="2585"/>
      <c r="CQ35" s="2585"/>
      <c r="CR35" s="2585"/>
      <c r="CS35" s="2585"/>
      <c r="CT35" s="2585"/>
      <c r="CU35" s="2585"/>
      <c r="CV35" s="2585"/>
      <c r="CW35" s="2585"/>
      <c r="CX35" s="2585"/>
      <c r="CY35" s="2585"/>
      <c r="CZ35" s="2585"/>
    </row>
    <row r="36" s="135" customFormat="true" ht="15" customHeight="true" x14ac:dyDescent="0.2">
      <c r="A36" s="3181"/>
      <c r="B36" s="1788" t="s">
        <v>48</v>
      </c>
      <c r="C36" s="1685">
        <v>90.559957640385221</v>
      </c>
      <c r="D36" s="1686">
        <v>91.491868959832516</v>
      </c>
      <c r="E36" s="1686">
        <v>78.781270450950331</v>
      </c>
      <c r="F36" s="1686">
        <v>56.028773826927313</v>
      </c>
      <c r="G36" s="1687">
        <v>25.526850142826419</v>
      </c>
      <c r="H36" s="1688">
        <v>80.863725450773117</v>
      </c>
      <c r="I36" s="1686">
        <v>70.018588671508994</v>
      </c>
      <c r="J36" s="1686">
        <v>53.256759331915703</v>
      </c>
      <c r="K36" s="1686">
        <v>33.132674687636083</v>
      </c>
      <c r="L36" s="1689">
        <v>17.753415273944178</v>
      </c>
      <c r="M36" s="1690">
        <v>93.293297521570636</v>
      </c>
      <c r="N36" s="1686">
        <v>87.797921510849719</v>
      </c>
      <c r="O36" s="1686">
        <v>93.738694588358555</v>
      </c>
      <c r="P36" s="1686">
        <v>91.025487791593534</v>
      </c>
      <c r="Q36" s="1687">
        <v>73.11509435955233</v>
      </c>
      <c r="R36" s="1688">
        <v>48.678742785751368</v>
      </c>
      <c r="S36" s="1686">
        <v>81.996045972809355</v>
      </c>
      <c r="T36" s="1686">
        <v>51.723192755100513</v>
      </c>
      <c r="U36" s="2499">
        <v>87.017736724033426</v>
      </c>
      <c r="V36" s="450"/>
      <c r="W36" s="450"/>
      <c r="X36" s="450"/>
      <c r="Y36" s="450"/>
      <c r="Z36" s="450"/>
      <c r="AA36" s="450"/>
      <c r="AB36" s="450"/>
      <c r="AC36" s="450"/>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AZ36" s="1070"/>
      <c r="BA36" s="3045"/>
      <c r="BB36" s="165" t="s">
        <v>48</v>
      </c>
      <c r="BC36" s="1483" t="s">
        <v>35</v>
      </c>
      <c r="BD36" s="1502" t="s">
        <v>35</v>
      </c>
      <c r="BE36" s="1502" t="s">
        <v>35</v>
      </c>
      <c r="BF36" s="1502" t="s">
        <v>35</v>
      </c>
      <c r="BG36" s="1522" t="s">
        <v>35</v>
      </c>
      <c r="BH36" s="1542" t="s">
        <v>35</v>
      </c>
      <c r="BI36" s="1502" t="s">
        <v>35</v>
      </c>
      <c r="BJ36" s="1502" t="s">
        <v>35</v>
      </c>
      <c r="BK36" s="1502" t="s">
        <v>35</v>
      </c>
      <c r="BL36" s="1522" t="s">
        <v>35</v>
      </c>
      <c r="BM36" s="1542" t="s">
        <v>35</v>
      </c>
      <c r="BN36" s="1502" t="s">
        <v>35</v>
      </c>
      <c r="BO36" s="1502" t="s">
        <v>35</v>
      </c>
      <c r="BP36" s="1502" t="s">
        <v>35</v>
      </c>
      <c r="BQ36" s="1522" t="s">
        <v>35</v>
      </c>
      <c r="BR36" s="1542" t="s">
        <v>35</v>
      </c>
      <c r="BS36" s="1502" t="s">
        <v>35</v>
      </c>
      <c r="BT36" s="1502" t="s">
        <v>35</v>
      </c>
      <c r="BU36" s="2539" t="s">
        <v>35</v>
      </c>
      <c r="BV36" s="2584"/>
      <c r="BW36" s="2584"/>
      <c r="BX36" s="2584"/>
      <c r="BY36" s="2585"/>
      <c r="BZ36" s="2585"/>
      <c r="CA36" s="2585"/>
      <c r="CB36" s="2585"/>
      <c r="CC36" s="2585"/>
      <c r="CD36" s="2585"/>
      <c r="CE36" s="2585"/>
      <c r="CF36" s="2585"/>
      <c r="CG36" s="2585"/>
      <c r="CH36" s="2585"/>
      <c r="CI36" s="2585"/>
      <c r="CJ36" s="2585"/>
      <c r="CK36" s="2585"/>
      <c r="CL36" s="2585"/>
      <c r="CM36" s="2585"/>
      <c r="CN36" s="2585"/>
      <c r="CO36" s="2585"/>
      <c r="CP36" s="2585"/>
      <c r="CQ36" s="2585"/>
      <c r="CR36" s="2585"/>
      <c r="CS36" s="2585"/>
      <c r="CT36" s="2585"/>
      <c r="CU36" s="2585"/>
      <c r="CV36" s="2585"/>
      <c r="CW36" s="2585"/>
      <c r="CX36" s="2585"/>
      <c r="CY36" s="2585"/>
      <c r="CZ36" s="2585"/>
    </row>
    <row r="37" s="135" customFormat="true" ht="15" customHeight="true" x14ac:dyDescent="0.2">
      <c r="A37" s="3181" t="s">
        <v>156</v>
      </c>
      <c r="B37" s="1788" t="s">
        <v>49</v>
      </c>
      <c r="C37" s="1685">
        <v>18.555361206764548</v>
      </c>
      <c r="D37" s="1686">
        <v>15.488886779439548</v>
      </c>
      <c r="E37" s="1686">
        <v>26.5879399349569</v>
      </c>
      <c r="F37" s="1686">
        <v>46.850333515463575</v>
      </c>
      <c r="G37" s="1687">
        <v>76.821091170771993</v>
      </c>
      <c r="H37" s="1688">
        <v>20.151034845211534</v>
      </c>
      <c r="I37" s="1686">
        <v>31.438126287720408</v>
      </c>
      <c r="J37" s="1686">
        <v>48.545622116559009</v>
      </c>
      <c r="K37" s="1686">
        <v>68.869508257840124</v>
      </c>
      <c r="L37" s="1689">
        <v>84.041992177868892</v>
      </c>
      <c r="M37" s="1690">
        <v>15.634440351719922</v>
      </c>
      <c r="N37" s="1686">
        <v>20.63755900484923</v>
      </c>
      <c r="O37" s="1686">
        <v>10.387831213271392</v>
      </c>
      <c r="P37" s="1686">
        <v>22.75571286763801</v>
      </c>
      <c r="Q37" s="1687">
        <v>45.450361106943866</v>
      </c>
      <c r="R37" s="1688">
        <v>53.044228880047875</v>
      </c>
      <c r="S37" s="1686">
        <v>30.792339664085212</v>
      </c>
      <c r="T37" s="1686">
        <v>51.01222457880823</v>
      </c>
      <c r="U37" s="2499">
        <v>27.799688758674236</v>
      </c>
      <c r="V37" s="450"/>
      <c r="W37" s="450"/>
      <c r="X37" s="450"/>
      <c r="Y37" s="450"/>
      <c r="Z37" s="450"/>
      <c r="AA37" s="450"/>
      <c r="AB37" s="450"/>
      <c r="AC37" s="450"/>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AZ37" s="1070"/>
      <c r="BA37" s="3045" t="s">
        <v>126</v>
      </c>
      <c r="BB37" s="165" t="s">
        <v>49</v>
      </c>
      <c r="BC37" s="1483" t="s">
        <v>35</v>
      </c>
      <c r="BD37" s="1502" t="s">
        <v>35</v>
      </c>
      <c r="BE37" s="1502" t="s">
        <v>35</v>
      </c>
      <c r="BF37" s="1502" t="s">
        <v>35</v>
      </c>
      <c r="BG37" s="1522" t="s">
        <v>35</v>
      </c>
      <c r="BH37" s="1542" t="s">
        <v>35</v>
      </c>
      <c r="BI37" s="1502" t="s">
        <v>35</v>
      </c>
      <c r="BJ37" s="1502" t="s">
        <v>35</v>
      </c>
      <c r="BK37" s="1502" t="s">
        <v>35</v>
      </c>
      <c r="BL37" s="1522" t="s">
        <v>35</v>
      </c>
      <c r="BM37" s="1542" t="s">
        <v>35</v>
      </c>
      <c r="BN37" s="1502" t="s">
        <v>35</v>
      </c>
      <c r="BO37" s="1502" t="s">
        <v>35</v>
      </c>
      <c r="BP37" s="1502" t="s">
        <v>35</v>
      </c>
      <c r="BQ37" s="1522" t="s">
        <v>35</v>
      </c>
      <c r="BR37" s="1542" t="s">
        <v>35</v>
      </c>
      <c r="BS37" s="1502" t="s">
        <v>35</v>
      </c>
      <c r="BT37" s="1502" t="s">
        <v>35</v>
      </c>
      <c r="BU37" s="2539" t="s">
        <v>35</v>
      </c>
      <c r="BV37" s="2584"/>
      <c r="BW37" s="2584"/>
      <c r="BX37" s="2584"/>
      <c r="BY37" s="2585"/>
      <c r="BZ37" s="2585"/>
      <c r="CA37" s="2585"/>
      <c r="CB37" s="2585"/>
      <c r="CC37" s="2585"/>
      <c r="CD37" s="2585"/>
      <c r="CE37" s="2585"/>
      <c r="CF37" s="2585"/>
      <c r="CG37" s="2585"/>
      <c r="CH37" s="2585"/>
      <c r="CI37" s="2585"/>
      <c r="CJ37" s="2585"/>
      <c r="CK37" s="2585"/>
      <c r="CL37" s="2585"/>
      <c r="CM37" s="2585"/>
      <c r="CN37" s="2585"/>
      <c r="CO37" s="2585"/>
      <c r="CP37" s="2585"/>
      <c r="CQ37" s="2585"/>
      <c r="CR37" s="2585"/>
      <c r="CS37" s="2585"/>
      <c r="CT37" s="2585"/>
      <c r="CU37" s="2585"/>
      <c r="CV37" s="2585"/>
      <c r="CW37" s="2585"/>
      <c r="CX37" s="2585"/>
      <c r="CY37" s="2585"/>
      <c r="CZ37" s="2585"/>
    </row>
    <row r="38" s="135" customFormat="true" ht="15" customHeight="true" x14ac:dyDescent="0.2">
      <c r="A38" s="3181"/>
      <c r="B38" s="1788" t="s">
        <v>48</v>
      </c>
      <c r="C38" s="1685">
        <v>81.444638793235384</v>
      </c>
      <c r="D38" s="1686">
        <v>84.511113220560532</v>
      </c>
      <c r="E38" s="1686">
        <v>73.412060065043178</v>
      </c>
      <c r="F38" s="1686">
        <v>53.149666484536539</v>
      </c>
      <c r="G38" s="1687">
        <v>23.178908829228092</v>
      </c>
      <c r="H38" s="1688">
        <v>79.848965154788445</v>
      </c>
      <c r="I38" s="1686">
        <v>68.561873712279493</v>
      </c>
      <c r="J38" s="1686">
        <v>51.454377883441005</v>
      </c>
      <c r="K38" s="1686">
        <v>31.130491742159837</v>
      </c>
      <c r="L38" s="1689">
        <v>15.958007822131098</v>
      </c>
      <c r="M38" s="1690">
        <v>84.365559648280069</v>
      </c>
      <c r="N38" s="1686">
        <v>79.362440995150777</v>
      </c>
      <c r="O38" s="1686">
        <v>89.612168786728617</v>
      </c>
      <c r="P38" s="1686">
        <v>77.244287132362004</v>
      </c>
      <c r="Q38" s="1687">
        <v>54.549638893056084</v>
      </c>
      <c r="R38" s="1688">
        <v>46.955771119952345</v>
      </c>
      <c r="S38" s="1686">
        <v>69.207660335914909</v>
      </c>
      <c r="T38" s="1686">
        <v>48.987775421191856</v>
      </c>
      <c r="U38" s="2499">
        <v>72.20031124132575</v>
      </c>
      <c r="V38" s="450"/>
      <c r="W38" s="450"/>
      <c r="X38" s="450"/>
      <c r="Y38" s="450"/>
      <c r="Z38" s="450"/>
      <c r="AA38" s="450"/>
      <c r="AB38" s="450"/>
      <c r="AC38" s="450"/>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AZ38" s="1070"/>
      <c r="BA38" s="3045"/>
      <c r="BB38" s="165" t="s">
        <v>48</v>
      </c>
      <c r="BC38" s="1483" t="s">
        <v>35</v>
      </c>
      <c r="BD38" s="1502" t="s">
        <v>35</v>
      </c>
      <c r="BE38" s="1502" t="s">
        <v>35</v>
      </c>
      <c r="BF38" s="1502" t="s">
        <v>35</v>
      </c>
      <c r="BG38" s="1522" t="s">
        <v>35</v>
      </c>
      <c r="BH38" s="1542" t="s">
        <v>35</v>
      </c>
      <c r="BI38" s="1502" t="s">
        <v>35</v>
      </c>
      <c r="BJ38" s="1502" t="s">
        <v>35</v>
      </c>
      <c r="BK38" s="1502" t="s">
        <v>35</v>
      </c>
      <c r="BL38" s="1522" t="s">
        <v>35</v>
      </c>
      <c r="BM38" s="1542" t="s">
        <v>35</v>
      </c>
      <c r="BN38" s="1502" t="s">
        <v>35</v>
      </c>
      <c r="BO38" s="1502" t="s">
        <v>35</v>
      </c>
      <c r="BP38" s="1502" t="s">
        <v>35</v>
      </c>
      <c r="BQ38" s="1522" t="s">
        <v>35</v>
      </c>
      <c r="BR38" s="1542" t="s">
        <v>35</v>
      </c>
      <c r="BS38" s="1502" t="s">
        <v>35</v>
      </c>
      <c r="BT38" s="1502" t="s">
        <v>35</v>
      </c>
      <c r="BU38" s="2539" t="s">
        <v>35</v>
      </c>
      <c r="BV38" s="2584"/>
      <c r="BW38" s="2584"/>
      <c r="BX38" s="2584"/>
      <c r="BY38" s="2585"/>
      <c r="BZ38" s="2585"/>
      <c r="CA38" s="2585"/>
      <c r="CB38" s="2585"/>
      <c r="CC38" s="2585"/>
      <c r="CD38" s="2585"/>
      <c r="CE38" s="2585"/>
      <c r="CF38" s="2585"/>
      <c r="CG38" s="2585"/>
      <c r="CH38" s="2585"/>
      <c r="CI38" s="2585"/>
      <c r="CJ38" s="2585"/>
      <c r="CK38" s="2585"/>
      <c r="CL38" s="2585"/>
      <c r="CM38" s="2585"/>
      <c r="CN38" s="2585"/>
      <c r="CO38" s="2585"/>
      <c r="CP38" s="2585"/>
      <c r="CQ38" s="2585"/>
      <c r="CR38" s="2585"/>
      <c r="CS38" s="2585"/>
      <c r="CT38" s="2585"/>
      <c r="CU38" s="2585"/>
      <c r="CV38" s="2585"/>
      <c r="CW38" s="2585"/>
      <c r="CX38" s="2585"/>
      <c r="CY38" s="2585"/>
      <c r="CZ38" s="2585"/>
    </row>
    <row r="39" s="130" customFormat="true" ht="15" customHeight="true" x14ac:dyDescent="0.2">
      <c r="A39" s="3016" t="s">
        <v>123</v>
      </c>
      <c r="B39" s="290" t="s">
        <v>49</v>
      </c>
      <c r="C39" s="1434" t="s">
        <v>35</v>
      </c>
      <c r="D39" s="1441" t="s">
        <v>35</v>
      </c>
      <c r="E39" s="1441" t="s">
        <v>35</v>
      </c>
      <c r="F39" s="1441" t="s">
        <v>35</v>
      </c>
      <c r="G39" s="1449" t="s">
        <v>35</v>
      </c>
      <c r="H39" s="1457" t="s">
        <v>35</v>
      </c>
      <c r="I39" s="1441" t="s">
        <v>35</v>
      </c>
      <c r="J39" s="1441" t="s">
        <v>35</v>
      </c>
      <c r="K39" s="1441" t="s">
        <v>35</v>
      </c>
      <c r="L39" s="1465" t="s">
        <v>35</v>
      </c>
      <c r="M39" s="1473" t="s">
        <v>35</v>
      </c>
      <c r="N39" s="1441" t="s">
        <v>35</v>
      </c>
      <c r="O39" s="1441" t="s">
        <v>35</v>
      </c>
      <c r="P39" s="1441" t="s">
        <v>35</v>
      </c>
      <c r="Q39" s="1449" t="s">
        <v>35</v>
      </c>
      <c r="R39" s="1457" t="s">
        <v>35</v>
      </c>
      <c r="S39" s="1441" t="s">
        <v>35</v>
      </c>
      <c r="T39" s="1441" t="s">
        <v>35</v>
      </c>
      <c r="U39" s="2501" t="s">
        <v>35</v>
      </c>
      <c r="V39" s="2524"/>
      <c r="W39" s="2524"/>
      <c r="X39" s="2524"/>
      <c r="Y39" s="2525"/>
      <c r="Z39" s="2525"/>
      <c r="AA39" s="2525"/>
      <c r="AB39" s="2525"/>
      <c r="AC39" s="2525"/>
      <c r="AD39" s="2525"/>
      <c r="AE39" s="2525"/>
      <c r="AF39" s="2525"/>
      <c r="AG39" s="2525"/>
      <c r="AH39" s="2525"/>
      <c r="AI39" s="2525"/>
      <c r="AJ39" s="2525"/>
      <c r="AK39" s="2525"/>
      <c r="AL39" s="2525"/>
      <c r="AM39" s="2525"/>
      <c r="AN39" s="2525"/>
      <c r="AO39" s="2525"/>
      <c r="AP39" s="2525"/>
      <c r="AQ39" s="2525"/>
      <c r="AR39" s="2525"/>
      <c r="AS39" s="2525"/>
      <c r="AT39" s="2525"/>
      <c r="AU39" s="2525"/>
      <c r="AV39" s="2525"/>
      <c r="AW39" s="2525"/>
      <c r="AX39" s="2525"/>
      <c r="AY39" s="2525"/>
      <c r="AZ39" s="239"/>
      <c r="BA39" s="3045" t="s">
        <v>123</v>
      </c>
      <c r="BB39" s="165" t="s">
        <v>49</v>
      </c>
      <c r="BC39" s="1483" t="s">
        <v>35</v>
      </c>
      <c r="BD39" s="1502" t="s">
        <v>35</v>
      </c>
      <c r="BE39" s="1502" t="s">
        <v>35</v>
      </c>
      <c r="BF39" s="1502" t="s">
        <v>35</v>
      </c>
      <c r="BG39" s="1522" t="s">
        <v>35</v>
      </c>
      <c r="BH39" s="1542" t="s">
        <v>35</v>
      </c>
      <c r="BI39" s="1502" t="s">
        <v>35</v>
      </c>
      <c r="BJ39" s="1502" t="s">
        <v>35</v>
      </c>
      <c r="BK39" s="1502" t="s">
        <v>35</v>
      </c>
      <c r="BL39" s="1522" t="s">
        <v>35</v>
      </c>
      <c r="BM39" s="1542" t="s">
        <v>35</v>
      </c>
      <c r="BN39" s="1502" t="s">
        <v>35</v>
      </c>
      <c r="BO39" s="1502" t="s">
        <v>35</v>
      </c>
      <c r="BP39" s="1502" t="s">
        <v>35</v>
      </c>
      <c r="BQ39" s="1522" t="s">
        <v>35</v>
      </c>
      <c r="BR39" s="1542" t="s">
        <v>35</v>
      </c>
      <c r="BS39" s="1502" t="s">
        <v>35</v>
      </c>
      <c r="BT39" s="1502" t="s">
        <v>35</v>
      </c>
      <c r="BU39" s="2539" t="s">
        <v>35</v>
      </c>
      <c r="BV39" s="2584"/>
      <c r="BW39" s="2584"/>
      <c r="BX39" s="2584"/>
      <c r="BY39" s="2585"/>
      <c r="BZ39" s="2585"/>
      <c r="CA39" s="2585"/>
      <c r="CB39" s="2585"/>
      <c r="CC39" s="2585"/>
      <c r="CD39" s="2585"/>
      <c r="CE39" s="2585"/>
      <c r="CF39" s="2585"/>
      <c r="CG39" s="2585"/>
      <c r="CH39" s="2585"/>
      <c r="CI39" s="2585"/>
      <c r="CJ39" s="2585"/>
      <c r="CK39" s="2585"/>
      <c r="CL39" s="2585"/>
      <c r="CM39" s="2585"/>
      <c r="CN39" s="2585"/>
      <c r="CO39" s="2585"/>
      <c r="CP39" s="2585"/>
      <c r="CQ39" s="2585"/>
      <c r="CR39" s="2585"/>
      <c r="CS39" s="2585"/>
      <c r="CT39" s="2585"/>
      <c r="CU39" s="2585"/>
      <c r="CV39" s="2585"/>
      <c r="CW39" s="2585"/>
      <c r="CX39" s="2585"/>
      <c r="CY39" s="2585"/>
      <c r="CZ39" s="2585"/>
    </row>
    <row r="40" s="130" customFormat="true" ht="15" customHeight="true" x14ac:dyDescent="0.2">
      <c r="A40" s="3016"/>
      <c r="B40" s="290" t="s">
        <v>48</v>
      </c>
      <c r="C40" s="1434" t="s">
        <v>35</v>
      </c>
      <c r="D40" s="1441" t="s">
        <v>35</v>
      </c>
      <c r="E40" s="1441" t="s">
        <v>35</v>
      </c>
      <c r="F40" s="1441" t="s">
        <v>35</v>
      </c>
      <c r="G40" s="1449" t="s">
        <v>35</v>
      </c>
      <c r="H40" s="1457" t="s">
        <v>35</v>
      </c>
      <c r="I40" s="1441" t="s">
        <v>35</v>
      </c>
      <c r="J40" s="1441" t="s">
        <v>35</v>
      </c>
      <c r="K40" s="1441" t="s">
        <v>35</v>
      </c>
      <c r="L40" s="1465" t="s">
        <v>35</v>
      </c>
      <c r="M40" s="1473" t="s">
        <v>35</v>
      </c>
      <c r="N40" s="1441" t="s">
        <v>35</v>
      </c>
      <c r="O40" s="1441" t="s">
        <v>35</v>
      </c>
      <c r="P40" s="1441" t="s">
        <v>35</v>
      </c>
      <c r="Q40" s="1449" t="s">
        <v>35</v>
      </c>
      <c r="R40" s="1457" t="s">
        <v>35</v>
      </c>
      <c r="S40" s="1441" t="s">
        <v>35</v>
      </c>
      <c r="T40" s="1441" t="s">
        <v>35</v>
      </c>
      <c r="U40" s="2501" t="s">
        <v>35</v>
      </c>
      <c r="V40" s="2524"/>
      <c r="W40" s="2524"/>
      <c r="X40" s="2524"/>
      <c r="Y40" s="2525"/>
      <c r="Z40" s="2525"/>
      <c r="AA40" s="2525"/>
      <c r="AB40" s="2525"/>
      <c r="AC40" s="2525"/>
      <c r="AD40" s="2525"/>
      <c r="AE40" s="2525"/>
      <c r="AF40" s="2525"/>
      <c r="AG40" s="2525"/>
      <c r="AH40" s="2525"/>
      <c r="AI40" s="2525"/>
      <c r="AJ40" s="2525"/>
      <c r="AK40" s="2525"/>
      <c r="AL40" s="2525"/>
      <c r="AM40" s="2525"/>
      <c r="AN40" s="2525"/>
      <c r="AO40" s="2525"/>
      <c r="AP40" s="2525"/>
      <c r="AQ40" s="2525"/>
      <c r="AR40" s="2525"/>
      <c r="AS40" s="2525"/>
      <c r="AT40" s="2525"/>
      <c r="AU40" s="2525"/>
      <c r="AV40" s="2525"/>
      <c r="AW40" s="2525"/>
      <c r="AX40" s="2525"/>
      <c r="AY40" s="2525"/>
      <c r="AZ40" s="239"/>
      <c r="BA40" s="3045"/>
      <c r="BB40" s="165" t="s">
        <v>48</v>
      </c>
      <c r="BC40" s="1483" t="s">
        <v>35</v>
      </c>
      <c r="BD40" s="1502" t="s">
        <v>35</v>
      </c>
      <c r="BE40" s="1502" t="s">
        <v>35</v>
      </c>
      <c r="BF40" s="1502" t="s">
        <v>35</v>
      </c>
      <c r="BG40" s="1522" t="s">
        <v>35</v>
      </c>
      <c r="BH40" s="1542" t="s">
        <v>35</v>
      </c>
      <c r="BI40" s="1502" t="s">
        <v>35</v>
      </c>
      <c r="BJ40" s="1502" t="s">
        <v>35</v>
      </c>
      <c r="BK40" s="1502" t="s">
        <v>35</v>
      </c>
      <c r="BL40" s="1522" t="s">
        <v>35</v>
      </c>
      <c r="BM40" s="1542" t="s">
        <v>35</v>
      </c>
      <c r="BN40" s="1502" t="s">
        <v>35</v>
      </c>
      <c r="BO40" s="1502" t="s">
        <v>35</v>
      </c>
      <c r="BP40" s="1502" t="s">
        <v>35</v>
      </c>
      <c r="BQ40" s="1522" t="s">
        <v>35</v>
      </c>
      <c r="BR40" s="1542" t="s">
        <v>35</v>
      </c>
      <c r="BS40" s="1502" t="s">
        <v>35</v>
      </c>
      <c r="BT40" s="1502" t="s">
        <v>35</v>
      </c>
      <c r="BU40" s="2539" t="s">
        <v>35</v>
      </c>
      <c r="BV40" s="2584"/>
      <c r="BW40" s="2584"/>
      <c r="BX40" s="2584"/>
      <c r="BY40" s="2585"/>
      <c r="BZ40" s="2585"/>
      <c r="CA40" s="2585"/>
      <c r="CB40" s="2585"/>
      <c r="CC40" s="2585"/>
      <c r="CD40" s="2585"/>
      <c r="CE40" s="2585"/>
      <c r="CF40" s="2585"/>
      <c r="CG40" s="2585"/>
      <c r="CH40" s="2585"/>
      <c r="CI40" s="2585"/>
      <c r="CJ40" s="2585"/>
      <c r="CK40" s="2585"/>
      <c r="CL40" s="2585"/>
      <c r="CM40" s="2585"/>
      <c r="CN40" s="2585"/>
      <c r="CO40" s="2585"/>
      <c r="CP40" s="2585"/>
      <c r="CQ40" s="2585"/>
      <c r="CR40" s="2585"/>
      <c r="CS40" s="2585"/>
      <c r="CT40" s="2585"/>
      <c r="CU40" s="2585"/>
      <c r="CV40" s="2585"/>
      <c r="CW40" s="2585"/>
      <c r="CX40" s="2585"/>
      <c r="CY40" s="2585"/>
      <c r="CZ40" s="2585"/>
    </row>
    <row r="41" s="135" customFormat="true" ht="15" customHeight="true" x14ac:dyDescent="0.2">
      <c r="A41" s="3181" t="s">
        <v>56</v>
      </c>
      <c r="B41" s="1788" t="s">
        <v>49</v>
      </c>
      <c r="C41" s="1685">
        <v>31.21916132153283</v>
      </c>
      <c r="D41" s="1686">
        <v>30.848446028276687</v>
      </c>
      <c r="E41" s="1686">
        <v>18.887801179364487</v>
      </c>
      <c r="F41" s="1686">
        <v>14.121243381867158</v>
      </c>
      <c r="G41" s="1687">
        <v>6.5885570098380866</v>
      </c>
      <c r="H41" s="1688">
        <v>12.585698398896875</v>
      </c>
      <c r="I41" s="1686">
        <v>17.379983995511747</v>
      </c>
      <c r="J41" s="1686">
        <v>10.474876896473999</v>
      </c>
      <c r="K41" s="1686">
        <v>7.8448912750767885</v>
      </c>
      <c r="L41" s="1689">
        <v>5.6240823571238598</v>
      </c>
      <c r="M41" s="1690">
        <v>29.461981023133248</v>
      </c>
      <c r="N41" s="1686">
        <v>30.804432339750733</v>
      </c>
      <c r="O41" s="1686">
        <v>40.390111101976977</v>
      </c>
      <c r="P41" s="1686">
        <v>27.354962853717502</v>
      </c>
      <c r="Q41" s="1687">
        <v>26.35435591572335</v>
      </c>
      <c r="R41" s="1688">
        <v>13.844334904883034</v>
      </c>
      <c r="S41" s="1686">
        <v>25.917543302785983</v>
      </c>
      <c r="T41" s="1686">
        <v>6.3273580735373338</v>
      </c>
      <c r="U41" s="2499">
        <v>29.562222725766961</v>
      </c>
      <c r="V41" s="450"/>
      <c r="W41" s="450"/>
      <c r="X41" s="450"/>
      <c r="Y41" s="450"/>
      <c r="Z41" s="450"/>
      <c r="AA41" s="450"/>
      <c r="AB41" s="450"/>
      <c r="AC41" s="450"/>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AZ41" s="1070"/>
      <c r="BA41" s="3045" t="s">
        <v>56</v>
      </c>
      <c r="BB41" s="165" t="s">
        <v>49</v>
      </c>
      <c r="BC41" s="1483" t="s">
        <v>35</v>
      </c>
      <c r="BD41" s="1502" t="s">
        <v>35</v>
      </c>
      <c r="BE41" s="1502" t="s">
        <v>35</v>
      </c>
      <c r="BF41" s="1502" t="s">
        <v>35</v>
      </c>
      <c r="BG41" s="1522" t="s">
        <v>35</v>
      </c>
      <c r="BH41" s="1542" t="s">
        <v>35</v>
      </c>
      <c r="BI41" s="1502" t="s">
        <v>35</v>
      </c>
      <c r="BJ41" s="1502" t="s">
        <v>35</v>
      </c>
      <c r="BK41" s="1502" t="s">
        <v>35</v>
      </c>
      <c r="BL41" s="1522" t="s">
        <v>35</v>
      </c>
      <c r="BM41" s="1542" t="s">
        <v>35</v>
      </c>
      <c r="BN41" s="1502" t="s">
        <v>35</v>
      </c>
      <c r="BO41" s="1502" t="s">
        <v>35</v>
      </c>
      <c r="BP41" s="1502" t="s">
        <v>35</v>
      </c>
      <c r="BQ41" s="1522" t="s">
        <v>35</v>
      </c>
      <c r="BR41" s="1542" t="s">
        <v>35</v>
      </c>
      <c r="BS41" s="1502" t="s">
        <v>35</v>
      </c>
      <c r="BT41" s="1502" t="s">
        <v>35</v>
      </c>
      <c r="BU41" s="2539" t="s">
        <v>35</v>
      </c>
      <c r="BV41" s="2584"/>
      <c r="BW41" s="2584"/>
      <c r="BX41" s="2584"/>
      <c r="BY41" s="2585"/>
      <c r="BZ41" s="2585"/>
      <c r="CA41" s="2585"/>
      <c r="CB41" s="2585"/>
      <c r="CC41" s="2585"/>
      <c r="CD41" s="2585"/>
      <c r="CE41" s="2585"/>
      <c r="CF41" s="2585"/>
      <c r="CG41" s="2585"/>
      <c r="CH41" s="2585"/>
      <c r="CI41" s="2585"/>
      <c r="CJ41" s="2585"/>
      <c r="CK41" s="2585"/>
      <c r="CL41" s="2585"/>
      <c r="CM41" s="2585"/>
      <c r="CN41" s="2585"/>
      <c r="CO41" s="2585"/>
      <c r="CP41" s="2585"/>
      <c r="CQ41" s="2585"/>
      <c r="CR41" s="2585"/>
      <c r="CS41" s="2585"/>
      <c r="CT41" s="2585"/>
      <c r="CU41" s="2585"/>
      <c r="CV41" s="2585"/>
      <c r="CW41" s="2585"/>
      <c r="CX41" s="2585"/>
      <c r="CY41" s="2585"/>
      <c r="CZ41" s="2585"/>
    </row>
    <row r="42" s="135" customFormat="true" ht="15" customHeight="true" x14ac:dyDescent="0.2">
      <c r="A42" s="3181"/>
      <c r="B42" s="1788" t="s">
        <v>48</v>
      </c>
      <c r="C42" s="1685">
        <v>68.780838678467205</v>
      </c>
      <c r="D42" s="1686">
        <v>69.151553971723132</v>
      </c>
      <c r="E42" s="1686">
        <v>81.112198820635442</v>
      </c>
      <c r="F42" s="1686">
        <v>85.878756618132783</v>
      </c>
      <c r="G42" s="1687">
        <v>93.411442990161916</v>
      </c>
      <c r="H42" s="1688">
        <v>87.414301601103134</v>
      </c>
      <c r="I42" s="1686">
        <v>82.620016004488278</v>
      </c>
      <c r="J42" s="1686">
        <v>89.525123103525985</v>
      </c>
      <c r="K42" s="1686">
        <v>92.155108724923238</v>
      </c>
      <c r="L42" s="1689">
        <v>94.375917642876161</v>
      </c>
      <c r="M42" s="1690">
        <v>70.538018976866738</v>
      </c>
      <c r="N42" s="1686">
        <v>69.195567660249452</v>
      </c>
      <c r="O42" s="1686">
        <v>59.609888898023009</v>
      </c>
      <c r="P42" s="1686">
        <v>72.645037146282576</v>
      </c>
      <c r="Q42" s="1687">
        <v>73.645644084276626</v>
      </c>
      <c r="R42" s="1688">
        <v>86.155665095117044</v>
      </c>
      <c r="S42" s="1686">
        <v>74.082456697213843</v>
      </c>
      <c r="T42" s="1686">
        <v>93.672641926462774</v>
      </c>
      <c r="U42" s="2499">
        <v>70.437777274233</v>
      </c>
      <c r="V42" s="450"/>
      <c r="W42" s="450"/>
      <c r="X42" s="450"/>
      <c r="Y42" s="450"/>
      <c r="Z42" s="450"/>
      <c r="AA42" s="450"/>
      <c r="AB42" s="450"/>
      <c r="AC42" s="450"/>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AZ42" s="1070"/>
      <c r="BA42" s="3045"/>
      <c r="BB42" s="165" t="s">
        <v>48</v>
      </c>
      <c r="BC42" s="1483" t="s">
        <v>35</v>
      </c>
      <c r="BD42" s="1502" t="s">
        <v>35</v>
      </c>
      <c r="BE42" s="1502" t="s">
        <v>35</v>
      </c>
      <c r="BF42" s="1502" t="s">
        <v>35</v>
      </c>
      <c r="BG42" s="1522" t="s">
        <v>35</v>
      </c>
      <c r="BH42" s="1542" t="s">
        <v>35</v>
      </c>
      <c r="BI42" s="1502" t="s">
        <v>35</v>
      </c>
      <c r="BJ42" s="1502" t="s">
        <v>35</v>
      </c>
      <c r="BK42" s="1502" t="s">
        <v>35</v>
      </c>
      <c r="BL42" s="1522" t="s">
        <v>35</v>
      </c>
      <c r="BM42" s="1542" t="s">
        <v>35</v>
      </c>
      <c r="BN42" s="1502" t="s">
        <v>35</v>
      </c>
      <c r="BO42" s="1502" t="s">
        <v>35</v>
      </c>
      <c r="BP42" s="1502" t="s">
        <v>35</v>
      </c>
      <c r="BQ42" s="1522" t="s">
        <v>35</v>
      </c>
      <c r="BR42" s="1542" t="s">
        <v>35</v>
      </c>
      <c r="BS42" s="1502" t="s">
        <v>35</v>
      </c>
      <c r="BT42" s="1502" t="s">
        <v>35</v>
      </c>
      <c r="BU42" s="2539" t="s">
        <v>35</v>
      </c>
      <c r="BV42" s="2584"/>
      <c r="BW42" s="2584"/>
      <c r="BX42" s="2584"/>
      <c r="BY42" s="2585"/>
      <c r="BZ42" s="2585"/>
      <c r="CA42" s="2585"/>
      <c r="CB42" s="2585"/>
      <c r="CC42" s="2585"/>
      <c r="CD42" s="2585"/>
      <c r="CE42" s="2585"/>
      <c r="CF42" s="2585"/>
      <c r="CG42" s="2585"/>
      <c r="CH42" s="2585"/>
      <c r="CI42" s="2585"/>
      <c r="CJ42" s="2585"/>
      <c r="CK42" s="2585"/>
      <c r="CL42" s="2585"/>
      <c r="CM42" s="2585"/>
      <c r="CN42" s="2585"/>
      <c r="CO42" s="2585"/>
      <c r="CP42" s="2585"/>
      <c r="CQ42" s="2585"/>
      <c r="CR42" s="2585"/>
      <c r="CS42" s="2585"/>
      <c r="CT42" s="2585"/>
      <c r="CU42" s="2585"/>
      <c r="CV42" s="2585"/>
      <c r="CW42" s="2585"/>
      <c r="CX42" s="2585"/>
      <c r="CY42" s="2585"/>
      <c r="CZ42" s="2585"/>
    </row>
    <row r="43" s="135" customFormat="true" ht="15" customHeight="true" x14ac:dyDescent="0.2">
      <c r="A43" s="3181" t="s">
        <v>53</v>
      </c>
      <c r="B43" s="1788" t="s">
        <v>49</v>
      </c>
      <c r="C43" s="1817" t="s">
        <v>35</v>
      </c>
      <c r="D43" s="1825" t="s">
        <v>35</v>
      </c>
      <c r="E43" s="1825" t="s">
        <v>35</v>
      </c>
      <c r="F43" s="1825" t="s">
        <v>35</v>
      </c>
      <c r="G43" s="1833" t="s">
        <v>35</v>
      </c>
      <c r="H43" s="1841" t="s">
        <v>35</v>
      </c>
      <c r="I43" s="1825" t="s">
        <v>35</v>
      </c>
      <c r="J43" s="1825" t="s">
        <v>35</v>
      </c>
      <c r="K43" s="1825" t="s">
        <v>35</v>
      </c>
      <c r="L43" s="1849" t="s">
        <v>35</v>
      </c>
      <c r="M43" s="1817" t="s">
        <v>35</v>
      </c>
      <c r="N43" s="1825" t="s">
        <v>35</v>
      </c>
      <c r="O43" s="1825" t="s">
        <v>35</v>
      </c>
      <c r="P43" s="1825" t="s">
        <v>35</v>
      </c>
      <c r="Q43" s="1833" t="s">
        <v>35</v>
      </c>
      <c r="R43" s="1841" t="s">
        <v>35</v>
      </c>
      <c r="S43" s="1825" t="s">
        <v>35</v>
      </c>
      <c r="T43" s="1825" t="s">
        <v>35</v>
      </c>
      <c r="U43" s="1849" t="s">
        <v>35</v>
      </c>
      <c r="V43" s="450"/>
      <c r="W43" s="450"/>
      <c r="X43" s="450"/>
      <c r="Y43" s="450"/>
      <c r="Z43" s="450"/>
      <c r="AA43" s="450"/>
      <c r="AB43" s="450"/>
      <c r="AC43" s="450"/>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AZ43" s="1070"/>
      <c r="BA43" s="3045" t="s">
        <v>53</v>
      </c>
      <c r="BB43" s="165" t="s">
        <v>49</v>
      </c>
      <c r="BC43" s="1483" t="s">
        <v>35</v>
      </c>
      <c r="BD43" s="1502" t="s">
        <v>35</v>
      </c>
      <c r="BE43" s="1502" t="s">
        <v>35</v>
      </c>
      <c r="BF43" s="1502" t="s">
        <v>35</v>
      </c>
      <c r="BG43" s="1522" t="s">
        <v>35</v>
      </c>
      <c r="BH43" s="1542" t="s">
        <v>35</v>
      </c>
      <c r="BI43" s="1502" t="s">
        <v>35</v>
      </c>
      <c r="BJ43" s="1502" t="s">
        <v>35</v>
      </c>
      <c r="BK43" s="1502" t="s">
        <v>35</v>
      </c>
      <c r="BL43" s="1522" t="s">
        <v>35</v>
      </c>
      <c r="BM43" s="1542" t="s">
        <v>35</v>
      </c>
      <c r="BN43" s="1502" t="s">
        <v>35</v>
      </c>
      <c r="BO43" s="1502" t="s">
        <v>35</v>
      </c>
      <c r="BP43" s="1502" t="s">
        <v>35</v>
      </c>
      <c r="BQ43" s="1522" t="s">
        <v>35</v>
      </c>
      <c r="BR43" s="1542" t="s">
        <v>35</v>
      </c>
      <c r="BS43" s="1502" t="s">
        <v>35</v>
      </c>
      <c r="BT43" s="1502" t="s">
        <v>35</v>
      </c>
      <c r="BU43" s="2539" t="s">
        <v>35</v>
      </c>
      <c r="BV43" s="2584"/>
      <c r="BW43" s="2584"/>
      <c r="BX43" s="2584"/>
      <c r="BY43" s="2585"/>
      <c r="BZ43" s="2585"/>
      <c r="CA43" s="2585"/>
      <c r="CB43" s="2585"/>
      <c r="CC43" s="2585"/>
      <c r="CD43" s="2585"/>
      <c r="CE43" s="2585"/>
      <c r="CF43" s="2585"/>
      <c r="CG43" s="2585"/>
      <c r="CH43" s="2585"/>
      <c r="CI43" s="2585"/>
      <c r="CJ43" s="2585"/>
      <c r="CK43" s="2585"/>
      <c r="CL43" s="2585"/>
      <c r="CM43" s="2585"/>
      <c r="CN43" s="2585"/>
      <c r="CO43" s="2585"/>
      <c r="CP43" s="2585"/>
      <c r="CQ43" s="2585"/>
      <c r="CR43" s="2585"/>
      <c r="CS43" s="2585"/>
      <c r="CT43" s="2585"/>
      <c r="CU43" s="2585"/>
      <c r="CV43" s="2585"/>
      <c r="CW43" s="2585"/>
      <c r="CX43" s="2585"/>
      <c r="CY43" s="2585"/>
      <c r="CZ43" s="2585"/>
    </row>
    <row r="44" s="135" customFormat="true" ht="15" customHeight="true" x14ac:dyDescent="0.2">
      <c r="A44" s="3181"/>
      <c r="B44" s="1788" t="s">
        <v>48</v>
      </c>
      <c r="C44" s="1817" t="s">
        <v>35</v>
      </c>
      <c r="D44" s="1825" t="s">
        <v>35</v>
      </c>
      <c r="E44" s="1825" t="s">
        <v>35</v>
      </c>
      <c r="F44" s="1825" t="s">
        <v>35</v>
      </c>
      <c r="G44" s="1833" t="s">
        <v>35</v>
      </c>
      <c r="H44" s="1841" t="s">
        <v>35</v>
      </c>
      <c r="I44" s="1825" t="s">
        <v>35</v>
      </c>
      <c r="J44" s="1825" t="s">
        <v>35</v>
      </c>
      <c r="K44" s="1825" t="s">
        <v>35</v>
      </c>
      <c r="L44" s="1849" t="s">
        <v>35</v>
      </c>
      <c r="M44" s="1817" t="s">
        <v>35</v>
      </c>
      <c r="N44" s="1825" t="s">
        <v>35</v>
      </c>
      <c r="O44" s="1825" t="s">
        <v>35</v>
      </c>
      <c r="P44" s="1825" t="s">
        <v>35</v>
      </c>
      <c r="Q44" s="1833" t="s">
        <v>35</v>
      </c>
      <c r="R44" s="1841" t="s">
        <v>35</v>
      </c>
      <c r="S44" s="1825" t="s">
        <v>35</v>
      </c>
      <c r="T44" s="1825" t="s">
        <v>35</v>
      </c>
      <c r="U44" s="1849" t="s">
        <v>35</v>
      </c>
      <c r="V44" s="450"/>
      <c r="W44" s="450"/>
      <c r="X44" s="450"/>
      <c r="Y44" s="450"/>
      <c r="Z44" s="450"/>
      <c r="AA44" s="450"/>
      <c r="AB44" s="450"/>
      <c r="AC44" s="450"/>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AZ44" s="1070"/>
      <c r="BA44" s="3045"/>
      <c r="BB44" s="165" t="s">
        <v>48</v>
      </c>
      <c r="BC44" s="1483" t="s">
        <v>35</v>
      </c>
      <c r="BD44" s="1502" t="s">
        <v>35</v>
      </c>
      <c r="BE44" s="1502" t="s">
        <v>35</v>
      </c>
      <c r="BF44" s="1502" t="s">
        <v>35</v>
      </c>
      <c r="BG44" s="1522" t="s">
        <v>35</v>
      </c>
      <c r="BH44" s="1542" t="s">
        <v>35</v>
      </c>
      <c r="BI44" s="1502" t="s">
        <v>35</v>
      </c>
      <c r="BJ44" s="1502" t="s">
        <v>35</v>
      </c>
      <c r="BK44" s="1502" t="s">
        <v>35</v>
      </c>
      <c r="BL44" s="1522" t="s">
        <v>35</v>
      </c>
      <c r="BM44" s="1542" t="s">
        <v>35</v>
      </c>
      <c r="BN44" s="1502" t="s">
        <v>35</v>
      </c>
      <c r="BO44" s="1502" t="s">
        <v>35</v>
      </c>
      <c r="BP44" s="1502" t="s">
        <v>35</v>
      </c>
      <c r="BQ44" s="1522" t="s">
        <v>35</v>
      </c>
      <c r="BR44" s="1542" t="s">
        <v>35</v>
      </c>
      <c r="BS44" s="1502" t="s">
        <v>35</v>
      </c>
      <c r="BT44" s="1502" t="s">
        <v>35</v>
      </c>
      <c r="BU44" s="2539" t="s">
        <v>35</v>
      </c>
      <c r="BV44" s="2584"/>
      <c r="BW44" s="2584"/>
      <c r="BX44" s="2584"/>
      <c r="BY44" s="2585"/>
      <c r="BZ44" s="2585"/>
      <c r="CA44" s="2585"/>
      <c r="CB44" s="2585"/>
      <c r="CC44" s="2585"/>
      <c r="CD44" s="2585"/>
      <c r="CE44" s="2585"/>
      <c r="CF44" s="2585"/>
      <c r="CG44" s="2585"/>
      <c r="CH44" s="2585"/>
      <c r="CI44" s="2585"/>
      <c r="CJ44" s="2585"/>
      <c r="CK44" s="2585"/>
      <c r="CL44" s="2585"/>
      <c r="CM44" s="2585"/>
      <c r="CN44" s="2585"/>
      <c r="CO44" s="2585"/>
      <c r="CP44" s="2585"/>
      <c r="CQ44" s="2585"/>
      <c r="CR44" s="2585"/>
      <c r="CS44" s="2585"/>
      <c r="CT44" s="2585"/>
      <c r="CU44" s="2585"/>
      <c r="CV44" s="2585"/>
      <c r="CW44" s="2585"/>
      <c r="CX44" s="2585"/>
      <c r="CY44" s="2585"/>
      <c r="CZ44" s="2585"/>
    </row>
    <row r="45" s="135" customFormat="true" ht="15" customHeight="true" x14ac:dyDescent="0.2">
      <c r="A45" s="3181" t="s">
        <v>52</v>
      </c>
      <c r="B45" s="1788" t="s">
        <v>49</v>
      </c>
      <c r="C45" s="1817" t="s">
        <v>35</v>
      </c>
      <c r="D45" s="1825" t="s">
        <v>35</v>
      </c>
      <c r="E45" s="1825" t="s">
        <v>35</v>
      </c>
      <c r="F45" s="1825" t="s">
        <v>35</v>
      </c>
      <c r="G45" s="1833" t="s">
        <v>35</v>
      </c>
      <c r="H45" s="1841" t="s">
        <v>35</v>
      </c>
      <c r="I45" s="1825" t="s">
        <v>35</v>
      </c>
      <c r="J45" s="1825" t="s">
        <v>35</v>
      </c>
      <c r="K45" s="1825" t="s">
        <v>35</v>
      </c>
      <c r="L45" s="1849" t="s">
        <v>35</v>
      </c>
      <c r="M45" s="1817" t="s">
        <v>35</v>
      </c>
      <c r="N45" s="1825" t="s">
        <v>35</v>
      </c>
      <c r="O45" s="1825" t="s">
        <v>35</v>
      </c>
      <c r="P45" s="1825" t="s">
        <v>35</v>
      </c>
      <c r="Q45" s="1833" t="s">
        <v>35</v>
      </c>
      <c r="R45" s="1841" t="s">
        <v>35</v>
      </c>
      <c r="S45" s="1825" t="s">
        <v>35</v>
      </c>
      <c r="T45" s="1825" t="s">
        <v>35</v>
      </c>
      <c r="U45" s="1849" t="s">
        <v>35</v>
      </c>
      <c r="V45" s="450"/>
      <c r="W45" s="450"/>
      <c r="X45" s="450"/>
      <c r="Y45" s="450"/>
      <c r="Z45" s="450"/>
      <c r="AA45" s="450"/>
      <c r="AB45" s="450"/>
      <c r="AC45" s="450"/>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AZ45" s="1070"/>
      <c r="BA45" s="3045" t="s">
        <v>52</v>
      </c>
      <c r="BB45" s="165" t="s">
        <v>49</v>
      </c>
      <c r="BC45" s="1483" t="s">
        <v>35</v>
      </c>
      <c r="BD45" s="1502" t="s">
        <v>35</v>
      </c>
      <c r="BE45" s="1502" t="s">
        <v>35</v>
      </c>
      <c r="BF45" s="1502" t="s">
        <v>35</v>
      </c>
      <c r="BG45" s="1522" t="s">
        <v>35</v>
      </c>
      <c r="BH45" s="1542" t="s">
        <v>35</v>
      </c>
      <c r="BI45" s="1502" t="s">
        <v>35</v>
      </c>
      <c r="BJ45" s="1502" t="s">
        <v>35</v>
      </c>
      <c r="BK45" s="1502" t="s">
        <v>35</v>
      </c>
      <c r="BL45" s="1522" t="s">
        <v>35</v>
      </c>
      <c r="BM45" s="1542" t="s">
        <v>35</v>
      </c>
      <c r="BN45" s="1502" t="s">
        <v>35</v>
      </c>
      <c r="BO45" s="1502" t="s">
        <v>35</v>
      </c>
      <c r="BP45" s="1502" t="s">
        <v>35</v>
      </c>
      <c r="BQ45" s="1522" t="s">
        <v>35</v>
      </c>
      <c r="BR45" s="1542" t="s">
        <v>35</v>
      </c>
      <c r="BS45" s="1502" t="s">
        <v>35</v>
      </c>
      <c r="BT45" s="1502" t="s">
        <v>35</v>
      </c>
      <c r="BU45" s="2539" t="s">
        <v>35</v>
      </c>
      <c r="BV45" s="2584"/>
      <c r="BW45" s="2584"/>
      <c r="BX45" s="2584"/>
      <c r="BY45" s="2585"/>
      <c r="BZ45" s="2585"/>
      <c r="CA45" s="2585"/>
      <c r="CB45" s="2585"/>
      <c r="CC45" s="2585"/>
      <c r="CD45" s="2585"/>
      <c r="CE45" s="2585"/>
      <c r="CF45" s="2585"/>
      <c r="CG45" s="2585"/>
      <c r="CH45" s="2585"/>
      <c r="CI45" s="2585"/>
      <c r="CJ45" s="2585"/>
      <c r="CK45" s="2585"/>
      <c r="CL45" s="2585"/>
      <c r="CM45" s="2585"/>
      <c r="CN45" s="2585"/>
      <c r="CO45" s="2585"/>
      <c r="CP45" s="2585"/>
      <c r="CQ45" s="2585"/>
      <c r="CR45" s="2585"/>
      <c r="CS45" s="2585"/>
      <c r="CT45" s="2585"/>
      <c r="CU45" s="2585"/>
      <c r="CV45" s="2585"/>
      <c r="CW45" s="2585"/>
      <c r="CX45" s="2585"/>
      <c r="CY45" s="2585"/>
      <c r="CZ45" s="2585"/>
    </row>
    <row r="46" s="135" customFormat="true" ht="15" customHeight="true" x14ac:dyDescent="0.2">
      <c r="A46" s="3181"/>
      <c r="B46" s="1788" t="s">
        <v>48</v>
      </c>
      <c r="C46" s="1817" t="s">
        <v>35</v>
      </c>
      <c r="D46" s="1825" t="s">
        <v>35</v>
      </c>
      <c r="E46" s="1825" t="s">
        <v>35</v>
      </c>
      <c r="F46" s="1825" t="s">
        <v>35</v>
      </c>
      <c r="G46" s="1833" t="s">
        <v>35</v>
      </c>
      <c r="H46" s="1841" t="s">
        <v>35</v>
      </c>
      <c r="I46" s="1825" t="s">
        <v>35</v>
      </c>
      <c r="J46" s="1825" t="s">
        <v>35</v>
      </c>
      <c r="K46" s="1825" t="s">
        <v>35</v>
      </c>
      <c r="L46" s="1849" t="s">
        <v>35</v>
      </c>
      <c r="M46" s="1817" t="s">
        <v>35</v>
      </c>
      <c r="N46" s="1825" t="s">
        <v>35</v>
      </c>
      <c r="O46" s="1825" t="s">
        <v>35</v>
      </c>
      <c r="P46" s="1825" t="s">
        <v>35</v>
      </c>
      <c r="Q46" s="1833" t="s">
        <v>35</v>
      </c>
      <c r="R46" s="1841" t="s">
        <v>35</v>
      </c>
      <c r="S46" s="1825" t="s">
        <v>35</v>
      </c>
      <c r="T46" s="1825" t="s">
        <v>35</v>
      </c>
      <c r="U46" s="1849" t="s">
        <v>35</v>
      </c>
      <c r="V46" s="450"/>
      <c r="W46" s="450"/>
      <c r="X46" s="450"/>
      <c r="Y46" s="450"/>
      <c r="Z46" s="450"/>
      <c r="AA46" s="450"/>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AZ46" s="1070"/>
      <c r="BA46" s="3045"/>
      <c r="BB46" s="165" t="s">
        <v>48</v>
      </c>
      <c r="BC46" s="1483" t="s">
        <v>35</v>
      </c>
      <c r="BD46" s="1502" t="s">
        <v>35</v>
      </c>
      <c r="BE46" s="1502" t="s">
        <v>35</v>
      </c>
      <c r="BF46" s="1502" t="s">
        <v>35</v>
      </c>
      <c r="BG46" s="1522" t="s">
        <v>35</v>
      </c>
      <c r="BH46" s="1542" t="s">
        <v>35</v>
      </c>
      <c r="BI46" s="1502" t="s">
        <v>35</v>
      </c>
      <c r="BJ46" s="1502" t="s">
        <v>35</v>
      </c>
      <c r="BK46" s="1502" t="s">
        <v>35</v>
      </c>
      <c r="BL46" s="1522" t="s">
        <v>35</v>
      </c>
      <c r="BM46" s="1542" t="s">
        <v>35</v>
      </c>
      <c r="BN46" s="1502" t="s">
        <v>35</v>
      </c>
      <c r="BO46" s="1502" t="s">
        <v>35</v>
      </c>
      <c r="BP46" s="1502" t="s">
        <v>35</v>
      </c>
      <c r="BQ46" s="1522" t="s">
        <v>35</v>
      </c>
      <c r="BR46" s="1542" t="s">
        <v>35</v>
      </c>
      <c r="BS46" s="1502" t="s">
        <v>35</v>
      </c>
      <c r="BT46" s="1502" t="s">
        <v>35</v>
      </c>
      <c r="BU46" s="2539" t="s">
        <v>35</v>
      </c>
      <c r="BV46" s="2584"/>
      <c r="BW46" s="2584"/>
      <c r="BX46" s="2584"/>
      <c r="BY46" s="2585"/>
      <c r="BZ46" s="2585"/>
      <c r="CA46" s="2585"/>
      <c r="CB46" s="2585"/>
      <c r="CC46" s="2585"/>
      <c r="CD46" s="2585"/>
      <c r="CE46" s="2585"/>
      <c r="CF46" s="2585"/>
      <c r="CG46" s="2585"/>
      <c r="CH46" s="2585"/>
      <c r="CI46" s="2585"/>
      <c r="CJ46" s="2585"/>
      <c r="CK46" s="2585"/>
      <c r="CL46" s="2585"/>
      <c r="CM46" s="2585"/>
      <c r="CN46" s="2585"/>
      <c r="CO46" s="2585"/>
      <c r="CP46" s="2585"/>
      <c r="CQ46" s="2585"/>
      <c r="CR46" s="2585"/>
      <c r="CS46" s="2585"/>
      <c r="CT46" s="2585"/>
      <c r="CU46" s="2585"/>
      <c r="CV46" s="2585"/>
      <c r="CW46" s="2585"/>
      <c r="CX46" s="2585"/>
      <c r="CY46" s="2585"/>
      <c r="CZ46" s="2585"/>
    </row>
    <row r="47" s="130" customFormat="true" ht="15" customHeight="true" x14ac:dyDescent="0.2">
      <c r="A47" s="3016" t="s">
        <v>102</v>
      </c>
      <c r="B47" s="291" t="s">
        <v>101</v>
      </c>
      <c r="C47" s="1434" t="s">
        <v>35</v>
      </c>
      <c r="D47" s="1441" t="s">
        <v>35</v>
      </c>
      <c r="E47" s="1441" t="s">
        <v>35</v>
      </c>
      <c r="F47" s="1441" t="s">
        <v>35</v>
      </c>
      <c r="G47" s="1449" t="s">
        <v>35</v>
      </c>
      <c r="H47" s="1457" t="s">
        <v>35</v>
      </c>
      <c r="I47" s="1441" t="s">
        <v>35</v>
      </c>
      <c r="J47" s="1441" t="s">
        <v>35</v>
      </c>
      <c r="K47" s="1441" t="s">
        <v>35</v>
      </c>
      <c r="L47" s="1465" t="s">
        <v>35</v>
      </c>
      <c r="M47" s="1473" t="s">
        <v>35</v>
      </c>
      <c r="N47" s="1441" t="s">
        <v>35</v>
      </c>
      <c r="O47" s="1441" t="s">
        <v>35</v>
      </c>
      <c r="P47" s="1441" t="s">
        <v>35</v>
      </c>
      <c r="Q47" s="1449" t="s">
        <v>35</v>
      </c>
      <c r="R47" s="1457" t="s">
        <v>35</v>
      </c>
      <c r="S47" s="1441" t="s">
        <v>35</v>
      </c>
      <c r="T47" s="1441" t="s">
        <v>35</v>
      </c>
      <c r="U47" s="2501" t="s">
        <v>35</v>
      </c>
      <c r="V47" s="2524"/>
      <c r="W47" s="2524"/>
      <c r="X47" s="2524"/>
      <c r="Y47" s="2525"/>
      <c r="Z47" s="2525"/>
      <c r="AA47" s="2525"/>
      <c r="AB47" s="2525"/>
      <c r="AC47" s="2525"/>
      <c r="AD47" s="2525"/>
      <c r="AE47" s="2525"/>
      <c r="AF47" s="2525"/>
      <c r="AG47" s="2525"/>
      <c r="AH47" s="2525"/>
      <c r="AI47" s="2525"/>
      <c r="AJ47" s="2525"/>
      <c r="AK47" s="2525"/>
      <c r="AL47" s="2525"/>
      <c r="AM47" s="2525"/>
      <c r="AN47" s="2525"/>
      <c r="AO47" s="2525"/>
      <c r="AP47" s="2525"/>
      <c r="AQ47" s="2525"/>
      <c r="AR47" s="2525"/>
      <c r="AS47" s="2525"/>
      <c r="AT47" s="2525"/>
      <c r="AU47" s="2525"/>
      <c r="AV47" s="2525"/>
      <c r="AW47" s="2525"/>
      <c r="AX47" s="2525"/>
      <c r="AY47" s="2525"/>
      <c r="AZ47" s="239"/>
      <c r="BA47" s="3045" t="s">
        <v>102</v>
      </c>
      <c r="BB47" s="165" t="s">
        <v>101</v>
      </c>
      <c r="BC47" s="1483" t="s">
        <v>35</v>
      </c>
      <c r="BD47" s="1502" t="s">
        <v>35</v>
      </c>
      <c r="BE47" s="1502" t="s">
        <v>35</v>
      </c>
      <c r="BF47" s="1502" t="s">
        <v>35</v>
      </c>
      <c r="BG47" s="1522" t="s">
        <v>35</v>
      </c>
      <c r="BH47" s="1542" t="s">
        <v>35</v>
      </c>
      <c r="BI47" s="1502" t="s">
        <v>35</v>
      </c>
      <c r="BJ47" s="1502" t="s">
        <v>35</v>
      </c>
      <c r="BK47" s="1502" t="s">
        <v>35</v>
      </c>
      <c r="BL47" s="1522" t="s">
        <v>35</v>
      </c>
      <c r="BM47" s="1542" t="s">
        <v>35</v>
      </c>
      <c r="BN47" s="1502" t="s">
        <v>35</v>
      </c>
      <c r="BO47" s="1502" t="s">
        <v>35</v>
      </c>
      <c r="BP47" s="1502" t="s">
        <v>35</v>
      </c>
      <c r="BQ47" s="1522" t="s">
        <v>35</v>
      </c>
      <c r="BR47" s="1542" t="s">
        <v>35</v>
      </c>
      <c r="BS47" s="1502" t="s">
        <v>35</v>
      </c>
      <c r="BT47" s="1502" t="s">
        <v>35</v>
      </c>
      <c r="BU47" s="2539" t="s">
        <v>35</v>
      </c>
      <c r="BV47" s="2584"/>
      <c r="BW47" s="2584"/>
      <c r="BX47" s="2584"/>
      <c r="BY47" s="2585"/>
      <c r="BZ47" s="2585"/>
      <c r="CA47" s="2585"/>
      <c r="CB47" s="2585"/>
      <c r="CC47" s="2585"/>
      <c r="CD47" s="2585"/>
      <c r="CE47" s="2585"/>
      <c r="CF47" s="2585"/>
      <c r="CG47" s="2585"/>
      <c r="CH47" s="2585"/>
      <c r="CI47" s="2585"/>
      <c r="CJ47" s="2585"/>
      <c r="CK47" s="2585"/>
      <c r="CL47" s="2585"/>
      <c r="CM47" s="2585"/>
      <c r="CN47" s="2585"/>
      <c r="CO47" s="2585"/>
      <c r="CP47" s="2585"/>
      <c r="CQ47" s="2585"/>
      <c r="CR47" s="2585"/>
      <c r="CS47" s="2585"/>
      <c r="CT47" s="2585"/>
      <c r="CU47" s="2585"/>
      <c r="CV47" s="2585"/>
      <c r="CW47" s="2585"/>
      <c r="CX47" s="2585"/>
      <c r="CY47" s="2585"/>
      <c r="CZ47" s="2585"/>
    </row>
    <row r="48" s="130" customFormat="true" ht="15" customHeight="true" x14ac:dyDescent="0.2">
      <c r="A48" s="3016"/>
      <c r="B48" s="291" t="s">
        <v>100</v>
      </c>
      <c r="C48" s="1434" t="s">
        <v>35</v>
      </c>
      <c r="D48" s="1441" t="s">
        <v>35</v>
      </c>
      <c r="E48" s="1441" t="s">
        <v>35</v>
      </c>
      <c r="F48" s="1441" t="s">
        <v>35</v>
      </c>
      <c r="G48" s="1449" t="s">
        <v>35</v>
      </c>
      <c r="H48" s="1457" t="s">
        <v>35</v>
      </c>
      <c r="I48" s="1441" t="s">
        <v>35</v>
      </c>
      <c r="J48" s="1441" t="s">
        <v>35</v>
      </c>
      <c r="K48" s="1441" t="s">
        <v>35</v>
      </c>
      <c r="L48" s="1465" t="s">
        <v>35</v>
      </c>
      <c r="M48" s="1473" t="s">
        <v>35</v>
      </c>
      <c r="N48" s="1441" t="s">
        <v>35</v>
      </c>
      <c r="O48" s="1441" t="s">
        <v>35</v>
      </c>
      <c r="P48" s="1441" t="s">
        <v>35</v>
      </c>
      <c r="Q48" s="1449" t="s">
        <v>35</v>
      </c>
      <c r="R48" s="1457" t="s">
        <v>35</v>
      </c>
      <c r="S48" s="1441" t="s">
        <v>35</v>
      </c>
      <c r="T48" s="1441" t="s">
        <v>35</v>
      </c>
      <c r="U48" s="2501" t="s">
        <v>35</v>
      </c>
      <c r="V48" s="2524"/>
      <c r="W48" s="2524"/>
      <c r="X48" s="2524"/>
      <c r="Y48" s="2525"/>
      <c r="Z48" s="2525"/>
      <c r="AA48" s="2525"/>
      <c r="AB48" s="2525"/>
      <c r="AC48" s="2525"/>
      <c r="AD48" s="2525"/>
      <c r="AE48" s="2525"/>
      <c r="AF48" s="2525"/>
      <c r="AG48" s="2525"/>
      <c r="AH48" s="2525"/>
      <c r="AI48" s="2525"/>
      <c r="AJ48" s="2525"/>
      <c r="AK48" s="2525"/>
      <c r="AL48" s="2525"/>
      <c r="AM48" s="2525"/>
      <c r="AN48" s="2525"/>
      <c r="AO48" s="2525"/>
      <c r="AP48" s="2525"/>
      <c r="AQ48" s="2525"/>
      <c r="AR48" s="2525"/>
      <c r="AS48" s="2525"/>
      <c r="AT48" s="2525"/>
      <c r="AU48" s="2525"/>
      <c r="AV48" s="2525"/>
      <c r="AW48" s="2525"/>
      <c r="AX48" s="2525"/>
      <c r="AY48" s="2525"/>
      <c r="AZ48" s="239"/>
      <c r="BA48" s="3045"/>
      <c r="BB48" s="165" t="s">
        <v>100</v>
      </c>
      <c r="BC48" s="1483" t="s">
        <v>35</v>
      </c>
      <c r="BD48" s="1502" t="s">
        <v>35</v>
      </c>
      <c r="BE48" s="1502" t="s">
        <v>35</v>
      </c>
      <c r="BF48" s="1502" t="s">
        <v>35</v>
      </c>
      <c r="BG48" s="1522" t="s">
        <v>35</v>
      </c>
      <c r="BH48" s="1542" t="s">
        <v>35</v>
      </c>
      <c r="BI48" s="1502" t="s">
        <v>35</v>
      </c>
      <c r="BJ48" s="1502" t="s">
        <v>35</v>
      </c>
      <c r="BK48" s="1502" t="s">
        <v>35</v>
      </c>
      <c r="BL48" s="1522" t="s">
        <v>35</v>
      </c>
      <c r="BM48" s="1542" t="s">
        <v>35</v>
      </c>
      <c r="BN48" s="1502" t="s">
        <v>35</v>
      </c>
      <c r="BO48" s="1502" t="s">
        <v>35</v>
      </c>
      <c r="BP48" s="1502" t="s">
        <v>35</v>
      </c>
      <c r="BQ48" s="1522" t="s">
        <v>35</v>
      </c>
      <c r="BR48" s="1542" t="s">
        <v>35</v>
      </c>
      <c r="BS48" s="1502" t="s">
        <v>35</v>
      </c>
      <c r="BT48" s="1502" t="s">
        <v>35</v>
      </c>
      <c r="BU48" s="2539" t="s">
        <v>35</v>
      </c>
      <c r="BV48" s="2584"/>
      <c r="BW48" s="2584"/>
      <c r="BX48" s="2584"/>
      <c r="BY48" s="2585"/>
      <c r="BZ48" s="2585"/>
      <c r="CA48" s="2585"/>
      <c r="CB48" s="2585"/>
      <c r="CC48" s="2585"/>
      <c r="CD48" s="2585"/>
      <c r="CE48" s="2585"/>
      <c r="CF48" s="2585"/>
      <c r="CG48" s="2585"/>
      <c r="CH48" s="2585"/>
      <c r="CI48" s="2585"/>
      <c r="CJ48" s="2585"/>
      <c r="CK48" s="2585"/>
      <c r="CL48" s="2585"/>
      <c r="CM48" s="2585"/>
      <c r="CN48" s="2585"/>
      <c r="CO48" s="2585"/>
      <c r="CP48" s="2585"/>
      <c r="CQ48" s="2585"/>
      <c r="CR48" s="2585"/>
      <c r="CS48" s="2585"/>
      <c r="CT48" s="2585"/>
      <c r="CU48" s="2585"/>
      <c r="CV48" s="2585"/>
      <c r="CW48" s="2585"/>
      <c r="CX48" s="2585"/>
      <c r="CY48" s="2585"/>
      <c r="CZ48" s="2585"/>
    </row>
    <row r="49" s="130" customFormat="true" ht="15" customHeight="true" x14ac:dyDescent="0.2">
      <c r="A49" s="3016"/>
      <c r="B49" s="291" t="s">
        <v>68</v>
      </c>
      <c r="C49" s="1434" t="s">
        <v>35</v>
      </c>
      <c r="D49" s="1441" t="s">
        <v>35</v>
      </c>
      <c r="E49" s="1441" t="s">
        <v>35</v>
      </c>
      <c r="F49" s="1441" t="s">
        <v>35</v>
      </c>
      <c r="G49" s="1449" t="s">
        <v>35</v>
      </c>
      <c r="H49" s="1457" t="s">
        <v>35</v>
      </c>
      <c r="I49" s="1441" t="s">
        <v>35</v>
      </c>
      <c r="J49" s="1441" t="s">
        <v>35</v>
      </c>
      <c r="K49" s="1441" t="s">
        <v>35</v>
      </c>
      <c r="L49" s="1465" t="s">
        <v>35</v>
      </c>
      <c r="M49" s="1473" t="s">
        <v>35</v>
      </c>
      <c r="N49" s="1441" t="s">
        <v>35</v>
      </c>
      <c r="O49" s="1441" t="s">
        <v>35</v>
      </c>
      <c r="P49" s="1441" t="s">
        <v>35</v>
      </c>
      <c r="Q49" s="1449" t="s">
        <v>35</v>
      </c>
      <c r="R49" s="1457" t="s">
        <v>35</v>
      </c>
      <c r="S49" s="1441" t="s">
        <v>35</v>
      </c>
      <c r="T49" s="1441" t="s">
        <v>35</v>
      </c>
      <c r="U49" s="2501" t="s">
        <v>35</v>
      </c>
      <c r="V49" s="2524"/>
      <c r="W49" s="2524"/>
      <c r="X49" s="2524"/>
      <c r="Y49" s="2525"/>
      <c r="Z49" s="2525"/>
      <c r="AA49" s="2525"/>
      <c r="AB49" s="2525"/>
      <c r="AC49" s="2525"/>
      <c r="AD49" s="2525"/>
      <c r="AE49" s="2525"/>
      <c r="AF49" s="2525"/>
      <c r="AG49" s="2525"/>
      <c r="AH49" s="2525"/>
      <c r="AI49" s="2525"/>
      <c r="AJ49" s="2525"/>
      <c r="AK49" s="2525"/>
      <c r="AL49" s="2525"/>
      <c r="AM49" s="2525"/>
      <c r="AN49" s="2525"/>
      <c r="AO49" s="2525"/>
      <c r="AP49" s="2525"/>
      <c r="AQ49" s="2525"/>
      <c r="AR49" s="2525"/>
      <c r="AS49" s="2525"/>
      <c r="AT49" s="2525"/>
      <c r="AU49" s="2525"/>
      <c r="AV49" s="2525"/>
      <c r="AW49" s="2525"/>
      <c r="AX49" s="2525"/>
      <c r="AY49" s="2525"/>
      <c r="AZ49" s="239"/>
      <c r="BA49" s="3045"/>
      <c r="BB49" s="165" t="s">
        <v>68</v>
      </c>
      <c r="BC49" s="1483" t="s">
        <v>35</v>
      </c>
      <c r="BD49" s="1502" t="s">
        <v>35</v>
      </c>
      <c r="BE49" s="1502" t="s">
        <v>35</v>
      </c>
      <c r="BF49" s="1502" t="s">
        <v>35</v>
      </c>
      <c r="BG49" s="1522" t="s">
        <v>35</v>
      </c>
      <c r="BH49" s="1542" t="s">
        <v>35</v>
      </c>
      <c r="BI49" s="1502" t="s">
        <v>35</v>
      </c>
      <c r="BJ49" s="1502" t="s">
        <v>35</v>
      </c>
      <c r="BK49" s="1502" t="s">
        <v>35</v>
      </c>
      <c r="BL49" s="1522" t="s">
        <v>35</v>
      </c>
      <c r="BM49" s="1542" t="s">
        <v>35</v>
      </c>
      <c r="BN49" s="1502" t="s">
        <v>35</v>
      </c>
      <c r="BO49" s="1502" t="s">
        <v>35</v>
      </c>
      <c r="BP49" s="1502" t="s">
        <v>35</v>
      </c>
      <c r="BQ49" s="1522" t="s">
        <v>35</v>
      </c>
      <c r="BR49" s="1542" t="s">
        <v>35</v>
      </c>
      <c r="BS49" s="1502" t="s">
        <v>35</v>
      </c>
      <c r="BT49" s="1502" t="s">
        <v>35</v>
      </c>
      <c r="BU49" s="2539" t="s">
        <v>35</v>
      </c>
      <c r="BV49" s="2584"/>
      <c r="BW49" s="2584"/>
      <c r="BX49" s="2584"/>
      <c r="BY49" s="2585"/>
      <c r="BZ49" s="2585"/>
      <c r="CA49" s="2585"/>
      <c r="CB49" s="2585"/>
      <c r="CC49" s="2585"/>
      <c r="CD49" s="2585"/>
      <c r="CE49" s="2585"/>
      <c r="CF49" s="2585"/>
      <c r="CG49" s="2585"/>
      <c r="CH49" s="2585"/>
      <c r="CI49" s="2585"/>
      <c r="CJ49" s="2585"/>
      <c r="CK49" s="2585"/>
      <c r="CL49" s="2585"/>
      <c r="CM49" s="2585"/>
      <c r="CN49" s="2585"/>
      <c r="CO49" s="2585"/>
      <c r="CP49" s="2585"/>
      <c r="CQ49" s="2585"/>
      <c r="CR49" s="2585"/>
      <c r="CS49" s="2585"/>
      <c r="CT49" s="2585"/>
      <c r="CU49" s="2585"/>
      <c r="CV49" s="2585"/>
      <c r="CW49" s="2585"/>
      <c r="CX49" s="2585"/>
      <c r="CY49" s="2585"/>
      <c r="CZ49" s="2585"/>
    </row>
    <row r="50" s="130" customFormat="true" ht="15" customHeight="true" x14ac:dyDescent="0.2">
      <c r="A50" s="3016" t="s">
        <v>103</v>
      </c>
      <c r="B50" s="291" t="s">
        <v>101</v>
      </c>
      <c r="C50" s="1434" t="s">
        <v>35</v>
      </c>
      <c r="D50" s="1441" t="s">
        <v>35</v>
      </c>
      <c r="E50" s="1441" t="s">
        <v>35</v>
      </c>
      <c r="F50" s="1441" t="s">
        <v>35</v>
      </c>
      <c r="G50" s="1449" t="s">
        <v>35</v>
      </c>
      <c r="H50" s="1457" t="s">
        <v>35</v>
      </c>
      <c r="I50" s="1441" t="s">
        <v>35</v>
      </c>
      <c r="J50" s="1441" t="s">
        <v>35</v>
      </c>
      <c r="K50" s="1441" t="s">
        <v>35</v>
      </c>
      <c r="L50" s="1465" t="s">
        <v>35</v>
      </c>
      <c r="M50" s="1473" t="s">
        <v>35</v>
      </c>
      <c r="N50" s="1441" t="s">
        <v>35</v>
      </c>
      <c r="O50" s="1441" t="s">
        <v>35</v>
      </c>
      <c r="P50" s="1441" t="s">
        <v>35</v>
      </c>
      <c r="Q50" s="1449" t="s">
        <v>35</v>
      </c>
      <c r="R50" s="1457" t="s">
        <v>35</v>
      </c>
      <c r="S50" s="1441" t="s">
        <v>35</v>
      </c>
      <c r="T50" s="1441" t="s">
        <v>35</v>
      </c>
      <c r="U50" s="2501" t="s">
        <v>35</v>
      </c>
      <c r="V50" s="2524"/>
      <c r="W50" s="2524"/>
      <c r="X50" s="2524"/>
      <c r="Y50" s="2525"/>
      <c r="Z50" s="2525"/>
      <c r="AA50" s="2525"/>
      <c r="AB50" s="2525"/>
      <c r="AC50" s="2525"/>
      <c r="AD50" s="2525"/>
      <c r="AE50" s="2525"/>
      <c r="AF50" s="2525"/>
      <c r="AG50" s="2525"/>
      <c r="AH50" s="2525"/>
      <c r="AI50" s="2525"/>
      <c r="AJ50" s="2525"/>
      <c r="AK50" s="2525"/>
      <c r="AL50" s="2525"/>
      <c r="AM50" s="2525"/>
      <c r="AN50" s="2525"/>
      <c r="AO50" s="2525"/>
      <c r="AP50" s="2525"/>
      <c r="AQ50" s="2525"/>
      <c r="AR50" s="2525"/>
      <c r="AS50" s="2525"/>
      <c r="AT50" s="2525"/>
      <c r="AU50" s="2525"/>
      <c r="AV50" s="2525"/>
      <c r="AW50" s="2525"/>
      <c r="AX50" s="2525"/>
      <c r="AY50" s="2525"/>
      <c r="AZ50" s="239"/>
      <c r="BA50" s="3045" t="s">
        <v>103</v>
      </c>
      <c r="BB50" s="165" t="s">
        <v>101</v>
      </c>
      <c r="BC50" s="1483" t="s">
        <v>35</v>
      </c>
      <c r="BD50" s="1502" t="s">
        <v>35</v>
      </c>
      <c r="BE50" s="1502" t="s">
        <v>35</v>
      </c>
      <c r="BF50" s="1502" t="s">
        <v>35</v>
      </c>
      <c r="BG50" s="1522" t="s">
        <v>35</v>
      </c>
      <c r="BH50" s="1542" t="s">
        <v>35</v>
      </c>
      <c r="BI50" s="1502" t="s">
        <v>35</v>
      </c>
      <c r="BJ50" s="1502" t="s">
        <v>35</v>
      </c>
      <c r="BK50" s="1502" t="s">
        <v>35</v>
      </c>
      <c r="BL50" s="1522" t="s">
        <v>35</v>
      </c>
      <c r="BM50" s="1542" t="s">
        <v>35</v>
      </c>
      <c r="BN50" s="1502" t="s">
        <v>35</v>
      </c>
      <c r="BO50" s="1502" t="s">
        <v>35</v>
      </c>
      <c r="BP50" s="1502" t="s">
        <v>35</v>
      </c>
      <c r="BQ50" s="1522" t="s">
        <v>35</v>
      </c>
      <c r="BR50" s="1542" t="s">
        <v>35</v>
      </c>
      <c r="BS50" s="1502" t="s">
        <v>35</v>
      </c>
      <c r="BT50" s="1502" t="s">
        <v>35</v>
      </c>
      <c r="BU50" s="2539" t="s">
        <v>35</v>
      </c>
      <c r="BV50" s="2584"/>
      <c r="BW50" s="2584"/>
      <c r="BX50" s="2584"/>
      <c r="BY50" s="2585"/>
      <c r="BZ50" s="2585"/>
      <c r="CA50" s="2585"/>
      <c r="CB50" s="2585"/>
      <c r="CC50" s="2585"/>
      <c r="CD50" s="2585"/>
      <c r="CE50" s="2585"/>
      <c r="CF50" s="2585"/>
      <c r="CG50" s="2585"/>
      <c r="CH50" s="2585"/>
      <c r="CI50" s="2585"/>
      <c r="CJ50" s="2585"/>
      <c r="CK50" s="2585"/>
      <c r="CL50" s="2585"/>
      <c r="CM50" s="2585"/>
      <c r="CN50" s="2585"/>
      <c r="CO50" s="2585"/>
      <c r="CP50" s="2585"/>
      <c r="CQ50" s="2585"/>
      <c r="CR50" s="2585"/>
      <c r="CS50" s="2585"/>
      <c r="CT50" s="2585"/>
      <c r="CU50" s="2585"/>
      <c r="CV50" s="2585"/>
      <c r="CW50" s="2585"/>
      <c r="CX50" s="2585"/>
      <c r="CY50" s="2585"/>
      <c r="CZ50" s="2585"/>
    </row>
    <row r="51" s="130" customFormat="true" ht="15" customHeight="true" x14ac:dyDescent="0.2">
      <c r="A51" s="3016"/>
      <c r="B51" s="291" t="s">
        <v>100</v>
      </c>
      <c r="C51" s="1434" t="s">
        <v>35</v>
      </c>
      <c r="D51" s="1441" t="s">
        <v>35</v>
      </c>
      <c r="E51" s="1441" t="s">
        <v>35</v>
      </c>
      <c r="F51" s="1441" t="s">
        <v>35</v>
      </c>
      <c r="G51" s="1449" t="s">
        <v>35</v>
      </c>
      <c r="H51" s="1457" t="s">
        <v>35</v>
      </c>
      <c r="I51" s="1441" t="s">
        <v>35</v>
      </c>
      <c r="J51" s="1441" t="s">
        <v>35</v>
      </c>
      <c r="K51" s="1441" t="s">
        <v>35</v>
      </c>
      <c r="L51" s="1465" t="s">
        <v>35</v>
      </c>
      <c r="M51" s="1473" t="s">
        <v>35</v>
      </c>
      <c r="N51" s="1441" t="s">
        <v>35</v>
      </c>
      <c r="O51" s="1441" t="s">
        <v>35</v>
      </c>
      <c r="P51" s="1441" t="s">
        <v>35</v>
      </c>
      <c r="Q51" s="1449" t="s">
        <v>35</v>
      </c>
      <c r="R51" s="1457" t="s">
        <v>35</v>
      </c>
      <c r="S51" s="1441" t="s">
        <v>35</v>
      </c>
      <c r="T51" s="1441" t="s">
        <v>35</v>
      </c>
      <c r="U51" s="2501" t="s">
        <v>35</v>
      </c>
      <c r="V51" s="2524"/>
      <c r="W51" s="2524"/>
      <c r="X51" s="2524"/>
      <c r="Y51" s="2525"/>
      <c r="Z51" s="2525"/>
      <c r="AA51" s="2525"/>
      <c r="AB51" s="2525"/>
      <c r="AC51" s="2525"/>
      <c r="AD51" s="2525"/>
      <c r="AE51" s="2525"/>
      <c r="AF51" s="2525"/>
      <c r="AG51" s="2525"/>
      <c r="AH51" s="2525"/>
      <c r="AI51" s="2525"/>
      <c r="AJ51" s="2525"/>
      <c r="AK51" s="2525"/>
      <c r="AL51" s="2525"/>
      <c r="AM51" s="2525"/>
      <c r="AN51" s="2525"/>
      <c r="AO51" s="2525"/>
      <c r="AP51" s="2525"/>
      <c r="AQ51" s="2525"/>
      <c r="AR51" s="2525"/>
      <c r="AS51" s="2525"/>
      <c r="AT51" s="2525"/>
      <c r="AU51" s="2525"/>
      <c r="AV51" s="2525"/>
      <c r="AW51" s="2525"/>
      <c r="AX51" s="2525"/>
      <c r="AY51" s="2525"/>
      <c r="AZ51" s="239"/>
      <c r="BA51" s="3045"/>
      <c r="BB51" s="165" t="s">
        <v>100</v>
      </c>
      <c r="BC51" s="1483" t="s">
        <v>35</v>
      </c>
      <c r="BD51" s="1502" t="s">
        <v>35</v>
      </c>
      <c r="BE51" s="1502" t="s">
        <v>35</v>
      </c>
      <c r="BF51" s="1502" t="s">
        <v>35</v>
      </c>
      <c r="BG51" s="1522" t="s">
        <v>35</v>
      </c>
      <c r="BH51" s="1542" t="s">
        <v>35</v>
      </c>
      <c r="BI51" s="1502" t="s">
        <v>35</v>
      </c>
      <c r="BJ51" s="1502" t="s">
        <v>35</v>
      </c>
      <c r="BK51" s="1502" t="s">
        <v>35</v>
      </c>
      <c r="BL51" s="1522" t="s">
        <v>35</v>
      </c>
      <c r="BM51" s="1542" t="s">
        <v>35</v>
      </c>
      <c r="BN51" s="1502" t="s">
        <v>35</v>
      </c>
      <c r="BO51" s="1502" t="s">
        <v>35</v>
      </c>
      <c r="BP51" s="1502" t="s">
        <v>35</v>
      </c>
      <c r="BQ51" s="1522" t="s">
        <v>35</v>
      </c>
      <c r="BR51" s="1542" t="s">
        <v>35</v>
      </c>
      <c r="BS51" s="1502" t="s">
        <v>35</v>
      </c>
      <c r="BT51" s="1502" t="s">
        <v>35</v>
      </c>
      <c r="BU51" s="2539" t="s">
        <v>35</v>
      </c>
      <c r="BV51" s="2584"/>
      <c r="BW51" s="2584"/>
      <c r="BX51" s="2584"/>
      <c r="BY51" s="2585"/>
      <c r="BZ51" s="2585"/>
      <c r="CA51" s="2585"/>
      <c r="CB51" s="2585"/>
      <c r="CC51" s="2585"/>
      <c r="CD51" s="2585"/>
      <c r="CE51" s="2585"/>
      <c r="CF51" s="2585"/>
      <c r="CG51" s="2585"/>
      <c r="CH51" s="2585"/>
      <c r="CI51" s="2585"/>
      <c r="CJ51" s="2585"/>
      <c r="CK51" s="2585"/>
      <c r="CL51" s="2585"/>
      <c r="CM51" s="2585"/>
      <c r="CN51" s="2585"/>
      <c r="CO51" s="2585"/>
      <c r="CP51" s="2585"/>
      <c r="CQ51" s="2585"/>
      <c r="CR51" s="2585"/>
      <c r="CS51" s="2585"/>
      <c r="CT51" s="2585"/>
      <c r="CU51" s="2585"/>
      <c r="CV51" s="2585"/>
      <c r="CW51" s="2585"/>
      <c r="CX51" s="2585"/>
      <c r="CY51" s="2585"/>
      <c r="CZ51" s="2585"/>
    </row>
    <row r="52" s="130" customFormat="true" ht="15" customHeight="true" x14ac:dyDescent="0.2">
      <c r="A52" s="3016"/>
      <c r="B52" s="291" t="s">
        <v>68</v>
      </c>
      <c r="C52" s="1434" t="s">
        <v>35</v>
      </c>
      <c r="D52" s="1441" t="s">
        <v>35</v>
      </c>
      <c r="E52" s="1441" t="s">
        <v>35</v>
      </c>
      <c r="F52" s="1441" t="s">
        <v>35</v>
      </c>
      <c r="G52" s="1449" t="s">
        <v>35</v>
      </c>
      <c r="H52" s="1457" t="s">
        <v>35</v>
      </c>
      <c r="I52" s="1441" t="s">
        <v>35</v>
      </c>
      <c r="J52" s="1441" t="s">
        <v>35</v>
      </c>
      <c r="K52" s="1441" t="s">
        <v>35</v>
      </c>
      <c r="L52" s="1465" t="s">
        <v>35</v>
      </c>
      <c r="M52" s="1473" t="s">
        <v>35</v>
      </c>
      <c r="N52" s="1441" t="s">
        <v>35</v>
      </c>
      <c r="O52" s="1441" t="s">
        <v>35</v>
      </c>
      <c r="P52" s="1441" t="s">
        <v>35</v>
      </c>
      <c r="Q52" s="1449" t="s">
        <v>35</v>
      </c>
      <c r="R52" s="1457" t="s">
        <v>35</v>
      </c>
      <c r="S52" s="1441" t="s">
        <v>35</v>
      </c>
      <c r="T52" s="1441" t="s">
        <v>35</v>
      </c>
      <c r="U52" s="2501" t="s">
        <v>35</v>
      </c>
      <c r="V52" s="2524"/>
      <c r="W52" s="2524"/>
      <c r="X52" s="2524"/>
      <c r="Y52" s="2525"/>
      <c r="Z52" s="2525"/>
      <c r="AA52" s="2525"/>
      <c r="AB52" s="2525"/>
      <c r="AC52" s="2525"/>
      <c r="AD52" s="2525"/>
      <c r="AE52" s="2525"/>
      <c r="AF52" s="2525"/>
      <c r="AG52" s="2525"/>
      <c r="AH52" s="2525"/>
      <c r="AI52" s="2525"/>
      <c r="AJ52" s="2525"/>
      <c r="AK52" s="2525"/>
      <c r="AL52" s="2525"/>
      <c r="AM52" s="2525"/>
      <c r="AN52" s="2525"/>
      <c r="AO52" s="2525"/>
      <c r="AP52" s="2525"/>
      <c r="AQ52" s="2525"/>
      <c r="AR52" s="2525"/>
      <c r="AS52" s="2525"/>
      <c r="AT52" s="2525"/>
      <c r="AU52" s="2525"/>
      <c r="AV52" s="2525"/>
      <c r="AW52" s="2525"/>
      <c r="AX52" s="2525"/>
      <c r="AY52" s="2525"/>
      <c r="AZ52" s="239"/>
      <c r="BA52" s="3045"/>
      <c r="BB52" s="165" t="s">
        <v>68</v>
      </c>
      <c r="BC52" s="1483" t="s">
        <v>35</v>
      </c>
      <c r="BD52" s="1502" t="s">
        <v>35</v>
      </c>
      <c r="BE52" s="1502" t="s">
        <v>35</v>
      </c>
      <c r="BF52" s="1502" t="s">
        <v>35</v>
      </c>
      <c r="BG52" s="1522" t="s">
        <v>35</v>
      </c>
      <c r="BH52" s="1542" t="s">
        <v>35</v>
      </c>
      <c r="BI52" s="1502" t="s">
        <v>35</v>
      </c>
      <c r="BJ52" s="1502" t="s">
        <v>35</v>
      </c>
      <c r="BK52" s="1502" t="s">
        <v>35</v>
      </c>
      <c r="BL52" s="1522" t="s">
        <v>35</v>
      </c>
      <c r="BM52" s="1542" t="s">
        <v>35</v>
      </c>
      <c r="BN52" s="1502" t="s">
        <v>35</v>
      </c>
      <c r="BO52" s="1502" t="s">
        <v>35</v>
      </c>
      <c r="BP52" s="1502" t="s">
        <v>35</v>
      </c>
      <c r="BQ52" s="1522" t="s">
        <v>35</v>
      </c>
      <c r="BR52" s="1542" t="s">
        <v>35</v>
      </c>
      <c r="BS52" s="1502" t="s">
        <v>35</v>
      </c>
      <c r="BT52" s="1502" t="s">
        <v>35</v>
      </c>
      <c r="BU52" s="2539" t="s">
        <v>35</v>
      </c>
      <c r="BV52" s="2584"/>
      <c r="BW52" s="2584"/>
      <c r="BX52" s="2584"/>
      <c r="BY52" s="2585"/>
      <c r="BZ52" s="2585"/>
      <c r="CA52" s="2585"/>
      <c r="CB52" s="2585"/>
      <c r="CC52" s="2585"/>
      <c r="CD52" s="2585"/>
      <c r="CE52" s="2585"/>
      <c r="CF52" s="2585"/>
      <c r="CG52" s="2585"/>
      <c r="CH52" s="2585"/>
      <c r="CI52" s="2585"/>
      <c r="CJ52" s="2585"/>
      <c r="CK52" s="2585"/>
      <c r="CL52" s="2585"/>
      <c r="CM52" s="2585"/>
      <c r="CN52" s="2585"/>
      <c r="CO52" s="2585"/>
      <c r="CP52" s="2585"/>
      <c r="CQ52" s="2585"/>
      <c r="CR52" s="2585"/>
      <c r="CS52" s="2585"/>
      <c r="CT52" s="2585"/>
      <c r="CU52" s="2585"/>
      <c r="CV52" s="2585"/>
      <c r="CW52" s="2585"/>
      <c r="CX52" s="2585"/>
      <c r="CY52" s="2585"/>
      <c r="CZ52" s="2585"/>
    </row>
    <row r="53" s="130" customFormat="true" ht="15" customHeight="true" x14ac:dyDescent="0.2">
      <c r="A53" s="3016" t="s">
        <v>106</v>
      </c>
      <c r="B53" s="291" t="s">
        <v>101</v>
      </c>
      <c r="C53" s="1434" t="s">
        <v>35</v>
      </c>
      <c r="D53" s="1441" t="s">
        <v>35</v>
      </c>
      <c r="E53" s="1441" t="s">
        <v>35</v>
      </c>
      <c r="F53" s="1441" t="s">
        <v>35</v>
      </c>
      <c r="G53" s="1449" t="s">
        <v>35</v>
      </c>
      <c r="H53" s="1457" t="s">
        <v>35</v>
      </c>
      <c r="I53" s="1441" t="s">
        <v>35</v>
      </c>
      <c r="J53" s="1441" t="s">
        <v>35</v>
      </c>
      <c r="K53" s="1441" t="s">
        <v>35</v>
      </c>
      <c r="L53" s="1465" t="s">
        <v>35</v>
      </c>
      <c r="M53" s="1473" t="s">
        <v>35</v>
      </c>
      <c r="N53" s="1441" t="s">
        <v>35</v>
      </c>
      <c r="O53" s="1441" t="s">
        <v>35</v>
      </c>
      <c r="P53" s="1441" t="s">
        <v>35</v>
      </c>
      <c r="Q53" s="1449" t="s">
        <v>35</v>
      </c>
      <c r="R53" s="1457" t="s">
        <v>35</v>
      </c>
      <c r="S53" s="1441" t="s">
        <v>35</v>
      </c>
      <c r="T53" s="1441" t="s">
        <v>35</v>
      </c>
      <c r="U53" s="2501" t="s">
        <v>35</v>
      </c>
      <c r="V53" s="2524"/>
      <c r="W53" s="2524"/>
      <c r="X53" s="2524"/>
      <c r="Y53" s="2525"/>
      <c r="Z53" s="2525"/>
      <c r="AA53" s="2525"/>
      <c r="AB53" s="2525"/>
      <c r="AC53" s="2525"/>
      <c r="AD53" s="2525"/>
      <c r="AE53" s="2525"/>
      <c r="AF53" s="2525"/>
      <c r="AG53" s="2525"/>
      <c r="AH53" s="2525"/>
      <c r="AI53" s="2525"/>
      <c r="AJ53" s="2525"/>
      <c r="AK53" s="2525"/>
      <c r="AL53" s="2525"/>
      <c r="AM53" s="2525"/>
      <c r="AN53" s="2525"/>
      <c r="AO53" s="2525"/>
      <c r="AP53" s="2525"/>
      <c r="AQ53" s="2525"/>
      <c r="AR53" s="2525"/>
      <c r="AS53" s="2525"/>
      <c r="AT53" s="2525"/>
      <c r="AU53" s="2525"/>
      <c r="AV53" s="2525"/>
      <c r="AW53" s="2525"/>
      <c r="AX53" s="2525"/>
      <c r="AY53" s="2525"/>
      <c r="AZ53" s="239"/>
      <c r="BA53" s="3045" t="s">
        <v>106</v>
      </c>
      <c r="BB53" s="165" t="s">
        <v>101</v>
      </c>
      <c r="BC53" s="1483" t="s">
        <v>35</v>
      </c>
      <c r="BD53" s="1502" t="s">
        <v>35</v>
      </c>
      <c r="BE53" s="1502" t="s">
        <v>35</v>
      </c>
      <c r="BF53" s="1502" t="s">
        <v>35</v>
      </c>
      <c r="BG53" s="1522" t="s">
        <v>35</v>
      </c>
      <c r="BH53" s="1542" t="s">
        <v>35</v>
      </c>
      <c r="BI53" s="1502" t="s">
        <v>35</v>
      </c>
      <c r="BJ53" s="1502" t="s">
        <v>35</v>
      </c>
      <c r="BK53" s="1502" t="s">
        <v>35</v>
      </c>
      <c r="BL53" s="1522" t="s">
        <v>35</v>
      </c>
      <c r="BM53" s="1542" t="s">
        <v>35</v>
      </c>
      <c r="BN53" s="1502" t="s">
        <v>35</v>
      </c>
      <c r="BO53" s="1502" t="s">
        <v>35</v>
      </c>
      <c r="BP53" s="1502" t="s">
        <v>35</v>
      </c>
      <c r="BQ53" s="1522" t="s">
        <v>35</v>
      </c>
      <c r="BR53" s="1542" t="s">
        <v>35</v>
      </c>
      <c r="BS53" s="1502" t="s">
        <v>35</v>
      </c>
      <c r="BT53" s="1502" t="s">
        <v>35</v>
      </c>
      <c r="BU53" s="2539" t="s">
        <v>35</v>
      </c>
      <c r="BV53" s="2584"/>
      <c r="BW53" s="2584"/>
      <c r="BX53" s="2584"/>
      <c r="BY53" s="2585"/>
      <c r="BZ53" s="2585"/>
      <c r="CA53" s="2585"/>
      <c r="CB53" s="2585"/>
      <c r="CC53" s="2585"/>
      <c r="CD53" s="2585"/>
      <c r="CE53" s="2585"/>
      <c r="CF53" s="2585"/>
      <c r="CG53" s="2585"/>
      <c r="CH53" s="2585"/>
      <c r="CI53" s="2585"/>
      <c r="CJ53" s="2585"/>
      <c r="CK53" s="2585"/>
      <c r="CL53" s="2585"/>
      <c r="CM53" s="2585"/>
      <c r="CN53" s="2585"/>
      <c r="CO53" s="2585"/>
      <c r="CP53" s="2585"/>
      <c r="CQ53" s="2585"/>
      <c r="CR53" s="2585"/>
      <c r="CS53" s="2585"/>
      <c r="CT53" s="2585"/>
      <c r="CU53" s="2585"/>
      <c r="CV53" s="2585"/>
      <c r="CW53" s="2585"/>
      <c r="CX53" s="2585"/>
      <c r="CY53" s="2585"/>
      <c r="CZ53" s="2585"/>
    </row>
    <row r="54" s="130" customFormat="true" ht="15" customHeight="true" x14ac:dyDescent="0.2">
      <c r="A54" s="3016"/>
      <c r="B54" s="291" t="s">
        <v>100</v>
      </c>
      <c r="C54" s="1434" t="s">
        <v>35</v>
      </c>
      <c r="D54" s="1441" t="s">
        <v>35</v>
      </c>
      <c r="E54" s="1441" t="s">
        <v>35</v>
      </c>
      <c r="F54" s="1441" t="s">
        <v>35</v>
      </c>
      <c r="G54" s="1449" t="s">
        <v>35</v>
      </c>
      <c r="H54" s="1457" t="s">
        <v>35</v>
      </c>
      <c r="I54" s="1441" t="s">
        <v>35</v>
      </c>
      <c r="J54" s="1441" t="s">
        <v>35</v>
      </c>
      <c r="K54" s="1441" t="s">
        <v>35</v>
      </c>
      <c r="L54" s="1465" t="s">
        <v>35</v>
      </c>
      <c r="M54" s="1473" t="s">
        <v>35</v>
      </c>
      <c r="N54" s="1441" t="s">
        <v>35</v>
      </c>
      <c r="O54" s="1441" t="s">
        <v>35</v>
      </c>
      <c r="P54" s="1441" t="s">
        <v>35</v>
      </c>
      <c r="Q54" s="1449" t="s">
        <v>35</v>
      </c>
      <c r="R54" s="1457" t="s">
        <v>35</v>
      </c>
      <c r="S54" s="1441" t="s">
        <v>35</v>
      </c>
      <c r="T54" s="1441" t="s">
        <v>35</v>
      </c>
      <c r="U54" s="2501" t="s">
        <v>35</v>
      </c>
      <c r="V54" s="2524"/>
      <c r="W54" s="2524"/>
      <c r="X54" s="2524"/>
      <c r="Y54" s="2525"/>
      <c r="Z54" s="2525"/>
      <c r="AA54" s="2525"/>
      <c r="AB54" s="2525"/>
      <c r="AC54" s="2525"/>
      <c r="AD54" s="2525"/>
      <c r="AE54" s="2525"/>
      <c r="AF54" s="2525"/>
      <c r="AG54" s="2525"/>
      <c r="AH54" s="2525"/>
      <c r="AI54" s="2525"/>
      <c r="AJ54" s="2525"/>
      <c r="AK54" s="2525"/>
      <c r="AL54" s="2525"/>
      <c r="AM54" s="2525"/>
      <c r="AN54" s="2525"/>
      <c r="AO54" s="2525"/>
      <c r="AP54" s="2525"/>
      <c r="AQ54" s="2525"/>
      <c r="AR54" s="2525"/>
      <c r="AS54" s="2525"/>
      <c r="AT54" s="2525"/>
      <c r="AU54" s="2525"/>
      <c r="AV54" s="2525"/>
      <c r="AW54" s="2525"/>
      <c r="AX54" s="2525"/>
      <c r="AY54" s="2525"/>
      <c r="AZ54" s="239"/>
      <c r="BA54" s="3045"/>
      <c r="BB54" s="165" t="s">
        <v>100</v>
      </c>
      <c r="BC54" s="1483" t="s">
        <v>35</v>
      </c>
      <c r="BD54" s="1502" t="s">
        <v>35</v>
      </c>
      <c r="BE54" s="1502" t="s">
        <v>35</v>
      </c>
      <c r="BF54" s="1502" t="s">
        <v>35</v>
      </c>
      <c r="BG54" s="1522" t="s">
        <v>35</v>
      </c>
      <c r="BH54" s="1542" t="s">
        <v>35</v>
      </c>
      <c r="BI54" s="1502" t="s">
        <v>35</v>
      </c>
      <c r="BJ54" s="1502" t="s">
        <v>35</v>
      </c>
      <c r="BK54" s="1502" t="s">
        <v>35</v>
      </c>
      <c r="BL54" s="1522" t="s">
        <v>35</v>
      </c>
      <c r="BM54" s="1542" t="s">
        <v>35</v>
      </c>
      <c r="BN54" s="1502" t="s">
        <v>35</v>
      </c>
      <c r="BO54" s="1502" t="s">
        <v>35</v>
      </c>
      <c r="BP54" s="1502" t="s">
        <v>35</v>
      </c>
      <c r="BQ54" s="1522" t="s">
        <v>35</v>
      </c>
      <c r="BR54" s="1542" t="s">
        <v>35</v>
      </c>
      <c r="BS54" s="1502" t="s">
        <v>35</v>
      </c>
      <c r="BT54" s="1502" t="s">
        <v>35</v>
      </c>
      <c r="BU54" s="2539" t="s">
        <v>35</v>
      </c>
      <c r="BV54" s="2584"/>
      <c r="BW54" s="2584"/>
      <c r="BX54" s="2584"/>
      <c r="BY54" s="2585"/>
      <c r="BZ54" s="2585"/>
      <c r="CA54" s="2585"/>
      <c r="CB54" s="2585"/>
      <c r="CC54" s="2585"/>
      <c r="CD54" s="2585"/>
      <c r="CE54" s="2585"/>
      <c r="CF54" s="2585"/>
      <c r="CG54" s="2585"/>
      <c r="CH54" s="2585"/>
      <c r="CI54" s="2585"/>
      <c r="CJ54" s="2585"/>
      <c r="CK54" s="2585"/>
      <c r="CL54" s="2585"/>
      <c r="CM54" s="2585"/>
      <c r="CN54" s="2585"/>
      <c r="CO54" s="2585"/>
      <c r="CP54" s="2585"/>
      <c r="CQ54" s="2585"/>
      <c r="CR54" s="2585"/>
      <c r="CS54" s="2585"/>
      <c r="CT54" s="2585"/>
      <c r="CU54" s="2585"/>
      <c r="CV54" s="2585"/>
      <c r="CW54" s="2585"/>
      <c r="CX54" s="2585"/>
      <c r="CY54" s="2585"/>
      <c r="CZ54" s="2585"/>
    </row>
    <row r="55" s="130" customFormat="true" ht="15" customHeight="true" x14ac:dyDescent="0.2">
      <c r="A55" s="3102"/>
      <c r="B55" s="292" t="s">
        <v>68</v>
      </c>
      <c r="C55" s="1436" t="s">
        <v>35</v>
      </c>
      <c r="D55" s="1444" t="s">
        <v>35</v>
      </c>
      <c r="E55" s="1444" t="s">
        <v>35</v>
      </c>
      <c r="F55" s="1444" t="s">
        <v>35</v>
      </c>
      <c r="G55" s="1452" t="s">
        <v>35</v>
      </c>
      <c r="H55" s="1460" t="s">
        <v>35</v>
      </c>
      <c r="I55" s="1444" t="s">
        <v>35</v>
      </c>
      <c r="J55" s="1444" t="s">
        <v>35</v>
      </c>
      <c r="K55" s="1444" t="s">
        <v>35</v>
      </c>
      <c r="L55" s="1468" t="s">
        <v>35</v>
      </c>
      <c r="M55" s="1475" t="s">
        <v>35</v>
      </c>
      <c r="N55" s="1444" t="s">
        <v>35</v>
      </c>
      <c r="O55" s="1444" t="s">
        <v>35</v>
      </c>
      <c r="P55" s="1444" t="s">
        <v>35</v>
      </c>
      <c r="Q55" s="1452" t="s">
        <v>35</v>
      </c>
      <c r="R55" s="2449" t="s">
        <v>35</v>
      </c>
      <c r="S55" s="2450" t="s">
        <v>35</v>
      </c>
      <c r="T55" s="2450" t="s">
        <v>35</v>
      </c>
      <c r="U55" s="2502" t="s">
        <v>35</v>
      </c>
      <c r="V55" s="2526"/>
      <c r="W55" s="2526"/>
      <c r="X55" s="2526"/>
      <c r="Y55" s="2526"/>
      <c r="Z55" s="2526"/>
      <c r="AA55" s="2526"/>
      <c r="AB55" s="2526"/>
      <c r="AC55" s="2526"/>
      <c r="AD55" s="2526"/>
      <c r="AE55" s="2526"/>
      <c r="AF55" s="2526"/>
      <c r="AG55" s="2526"/>
      <c r="AH55" s="2526"/>
      <c r="AI55" s="2526"/>
      <c r="AJ55" s="2526"/>
      <c r="AK55" s="2526"/>
      <c r="AL55" s="2526"/>
      <c r="AM55" s="2526"/>
      <c r="AN55" s="2526"/>
      <c r="AO55" s="2526"/>
      <c r="AP55" s="2526"/>
      <c r="AQ55" s="2526"/>
      <c r="AR55" s="2526"/>
      <c r="AS55" s="2526"/>
      <c r="AT55" s="2526"/>
      <c r="AU55" s="2526"/>
      <c r="AV55" s="2526"/>
      <c r="AW55" s="2526"/>
      <c r="AX55" s="2526"/>
      <c r="AY55" s="2526"/>
      <c r="AZ55" s="239"/>
      <c r="BA55" s="3103"/>
      <c r="BB55" s="166" t="s">
        <v>68</v>
      </c>
      <c r="BC55" s="1484" t="s">
        <v>35</v>
      </c>
      <c r="BD55" s="1503" t="s">
        <v>35</v>
      </c>
      <c r="BE55" s="1503" t="s">
        <v>35</v>
      </c>
      <c r="BF55" s="1503" t="s">
        <v>35</v>
      </c>
      <c r="BG55" s="1523" t="s">
        <v>35</v>
      </c>
      <c r="BH55" s="1543" t="s">
        <v>35</v>
      </c>
      <c r="BI55" s="1503" t="s">
        <v>35</v>
      </c>
      <c r="BJ55" s="1503" t="s">
        <v>35</v>
      </c>
      <c r="BK55" s="1503" t="s">
        <v>35</v>
      </c>
      <c r="BL55" s="1523" t="s">
        <v>35</v>
      </c>
      <c r="BM55" s="1543" t="s">
        <v>35</v>
      </c>
      <c r="BN55" s="1503" t="s">
        <v>35</v>
      </c>
      <c r="BO55" s="1503" t="s">
        <v>35</v>
      </c>
      <c r="BP55" s="1503" t="s">
        <v>35</v>
      </c>
      <c r="BQ55" s="1523" t="s">
        <v>35</v>
      </c>
      <c r="BR55" s="2451" t="s">
        <v>35</v>
      </c>
      <c r="BS55" s="2452" t="s">
        <v>35</v>
      </c>
      <c r="BT55" s="2452" t="s">
        <v>35</v>
      </c>
      <c r="BU55" s="2452" t="s">
        <v>35</v>
      </c>
      <c r="BV55" s="2586"/>
      <c r="BW55" s="2586"/>
      <c r="BX55" s="2586"/>
      <c r="BY55" s="2586"/>
      <c r="BZ55" s="2587"/>
      <c r="CA55" s="2587"/>
      <c r="CB55" s="2587"/>
      <c r="CC55" s="2587"/>
      <c r="CD55" s="2587"/>
      <c r="CE55" s="2587"/>
      <c r="CF55" s="2587"/>
      <c r="CG55" s="2587"/>
      <c r="CH55" s="2587"/>
      <c r="CI55" s="2587"/>
      <c r="CJ55" s="2587"/>
      <c r="CK55" s="2587"/>
      <c r="CL55" s="2587"/>
      <c r="CM55" s="2587"/>
      <c r="CN55" s="2587"/>
      <c r="CO55" s="2587"/>
      <c r="CP55" s="2587"/>
      <c r="CQ55" s="2587"/>
      <c r="CR55" s="2587"/>
      <c r="CS55" s="2587"/>
      <c r="CT55" s="2587"/>
      <c r="CU55" s="2587"/>
      <c r="CV55" s="2587"/>
      <c r="CW55" s="2587"/>
      <c r="CX55" s="2587"/>
      <c r="CY55" s="2587"/>
      <c r="CZ55" s="2587"/>
    </row>
    <row r="56" s="135" customFormat="true" ht="15" customHeight="true" x14ac:dyDescent="0.2">
      <c r="A56" s="132"/>
      <c r="B56" s="204"/>
      <c r="C56" s="3038" t="s">
        <v>115</v>
      </c>
      <c r="D56" s="3039"/>
      <c r="E56" s="3039"/>
      <c r="F56" s="3039"/>
      <c r="G56" s="3040"/>
      <c r="H56" s="3173" t="s">
        <v>38</v>
      </c>
      <c r="I56" s="3174"/>
      <c r="J56" s="3174"/>
      <c r="K56" s="3174"/>
      <c r="L56" s="3175"/>
      <c r="M56" s="3176" t="s">
        <v>37</v>
      </c>
      <c r="N56" s="3174"/>
      <c r="O56" s="3174"/>
      <c r="P56" s="3174"/>
      <c r="Q56" s="3175"/>
      <c r="R56" s="2476" t="s">
        <v>141</v>
      </c>
      <c r="S56" s="2486"/>
      <c r="T56" s="2486"/>
      <c r="U56" s="2487"/>
      <c r="V56" s="450"/>
      <c r="W56" s="450"/>
      <c r="X56" s="450"/>
      <c r="Y56" s="450"/>
      <c r="Z56" s="450"/>
      <c r="AA56" s="450"/>
      <c r="AB56" s="450"/>
      <c r="AC56" s="450"/>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AZ56" s="1070"/>
      <c r="BA56" s="241" t="s">
        <v>131</v>
      </c>
      <c r="BB56" s="115" t="s">
        <v>96</v>
      </c>
      <c r="BC56" s="3120" t="s">
        <v>115</v>
      </c>
      <c r="BD56" s="3121"/>
      <c r="BE56" s="3121"/>
      <c r="BF56" s="3121"/>
      <c r="BG56" s="3122"/>
      <c r="BH56" s="3123" t="s">
        <v>38</v>
      </c>
      <c r="BI56" s="3121"/>
      <c r="BJ56" s="3121"/>
      <c r="BK56" s="3121"/>
      <c r="BL56" s="3122"/>
      <c r="BM56" s="3123" t="s">
        <v>37</v>
      </c>
      <c r="BN56" s="3121"/>
      <c r="BO56" s="3121"/>
      <c r="BP56" s="3121"/>
      <c r="BQ56" s="3124"/>
      <c r="BR56" s="2448" t="s">
        <v>141</v>
      </c>
      <c r="BS56" s="434"/>
      <c r="BT56" s="434"/>
      <c r="BU56" s="434"/>
      <c r="BV56" s="2588"/>
      <c r="BW56" s="2588"/>
      <c r="BX56" s="2588"/>
      <c r="BY56" s="2589"/>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5" customFormat="true" ht="12.75" x14ac:dyDescent="0.2">
      <c r="A57" s="205" t="s">
        <v>69</v>
      </c>
      <c r="B57" s="278"/>
      <c r="C57" s="407" t="s">
        <v>0</v>
      </c>
      <c r="D57" s="408" t="s">
        <v>1</v>
      </c>
      <c r="E57" s="408" t="s">
        <v>2</v>
      </c>
      <c r="F57" s="408" t="s">
        <v>3</v>
      </c>
      <c r="G57" s="409" t="s">
        <v>4</v>
      </c>
      <c r="H57" s="1623" t="s">
        <v>0</v>
      </c>
      <c r="I57" s="1585" t="s">
        <v>1</v>
      </c>
      <c r="J57" s="1585" t="s">
        <v>2</v>
      </c>
      <c r="K57" s="1585" t="s">
        <v>3</v>
      </c>
      <c r="L57" s="1586" t="s">
        <v>4</v>
      </c>
      <c r="M57" s="1613" t="s">
        <v>0</v>
      </c>
      <c r="N57" s="1585" t="s">
        <v>1</v>
      </c>
      <c r="O57" s="1585" t="s">
        <v>2</v>
      </c>
      <c r="P57" s="1585" t="s">
        <v>3</v>
      </c>
      <c r="Q57" s="1633" t="s">
        <v>4</v>
      </c>
      <c r="R57" s="1623" t="s">
        <v>248</v>
      </c>
      <c r="S57" s="1585" t="s">
        <v>249</v>
      </c>
      <c r="T57" s="1585" t="s">
        <v>250</v>
      </c>
      <c r="U57" s="1587" t="s">
        <v>251</v>
      </c>
      <c r="V57" s="450"/>
      <c r="W57" s="450"/>
      <c r="X57" s="450"/>
      <c r="Y57" s="450"/>
      <c r="Z57" s="450"/>
      <c r="AA57" s="450"/>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AZ57" s="1070"/>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248</v>
      </c>
      <c r="BS57" s="184" t="s">
        <v>249</v>
      </c>
      <c r="BT57" s="184" t="s">
        <v>250</v>
      </c>
      <c r="BU57" s="2540" t="s">
        <v>251</v>
      </c>
      <c r="BV57" s="2590"/>
      <c r="BW57" s="2590"/>
      <c r="BX57" s="2590"/>
      <c r="BY57" s="2591"/>
      <c r="BZ57" s="2591"/>
      <c r="CA57" s="2591"/>
      <c r="CB57" s="2591"/>
      <c r="CC57" s="2591"/>
      <c r="CD57" s="2591"/>
      <c r="CE57" s="2591"/>
      <c r="CF57" s="2591"/>
      <c r="CG57" s="2591"/>
      <c r="CH57" s="2591"/>
      <c r="CI57" s="2591"/>
      <c r="CJ57" s="2591"/>
      <c r="CK57" s="2591"/>
      <c r="CL57" s="2591"/>
      <c r="CM57" s="2591"/>
      <c r="CN57" s="2591"/>
      <c r="CO57" s="2591"/>
      <c r="CP57" s="2591"/>
      <c r="CQ57" s="2591"/>
      <c r="CR57" s="2591"/>
      <c r="CS57" s="2591"/>
      <c r="CT57" s="2591"/>
      <c r="CU57" s="2591"/>
      <c r="CV57" s="2591"/>
      <c r="CW57" s="2591"/>
      <c r="CX57" s="2591"/>
      <c r="CY57" s="2591"/>
      <c r="CZ57" s="2591"/>
    </row>
    <row r="58" s="135" customFormat="true" ht="15" customHeight="true" x14ac:dyDescent="0.2">
      <c r="A58" s="3171" t="s">
        <v>252</v>
      </c>
      <c r="B58" s="1789" t="s">
        <v>253</v>
      </c>
      <c r="C58" s="1697">
        <v>0</v>
      </c>
      <c r="D58" s="1698">
        <v>0.21526816687719735</v>
      </c>
      <c r="E58" s="1698">
        <v>1.1841924267275863</v>
      </c>
      <c r="F58" s="1698">
        <v>3.4928254092096322</v>
      </c>
      <c r="G58" s="1699">
        <v>8.6560251202300798</v>
      </c>
      <c r="H58" s="1700">
        <v>1.3143440144572691</v>
      </c>
      <c r="I58" s="1698">
        <v>2.4692350811672608</v>
      </c>
      <c r="J58" s="1698">
        <v>3.0520660330162586</v>
      </c>
      <c r="K58" s="1698">
        <v>4.3839474147507351</v>
      </c>
      <c r="L58" s="1701">
        <v>12.240567137041026</v>
      </c>
      <c r="M58" s="1702">
        <v>0</v>
      </c>
      <c r="N58" s="1698">
        <v>0</v>
      </c>
      <c r="O58" s="1698">
        <v>0</v>
      </c>
      <c r="P58" s="1698">
        <v>0</v>
      </c>
      <c r="Q58" s="1699">
        <v>2.5918104458365776</v>
      </c>
      <c r="R58" s="1700">
        <v>4.7685738188059448</v>
      </c>
      <c r="S58" s="1698">
        <v>0.5977992977665888</v>
      </c>
      <c r="T58" s="1698">
        <v>5.8556423451503896</v>
      </c>
      <c r="U58" s="2503">
        <v>0.53884215380999789</v>
      </c>
      <c r="V58" s="450"/>
      <c r="W58" s="450"/>
      <c r="X58" s="450"/>
      <c r="Y58" s="450"/>
      <c r="Z58" s="450"/>
      <c r="AA58" s="450"/>
      <c r="AB58" s="450"/>
      <c r="AC58" s="450"/>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AZ58" s="1070"/>
      <c r="BA58" s="266"/>
      <c r="BB58" s="167"/>
      <c r="BC58" s="489"/>
      <c r="BD58" s="439"/>
      <c r="BE58" s="439"/>
      <c r="BF58" s="439"/>
      <c r="BG58" s="490"/>
      <c r="BH58" s="498"/>
      <c r="BI58" s="439"/>
      <c r="BJ58" s="439"/>
      <c r="BK58" s="439"/>
      <c r="BL58" s="490"/>
      <c r="BM58" s="498"/>
      <c r="BN58" s="439"/>
      <c r="BO58" s="439"/>
      <c r="BP58" s="439"/>
      <c r="BQ58" s="490"/>
      <c r="BR58" s="498"/>
      <c r="BS58" s="439"/>
      <c r="BT58" s="439"/>
      <c r="BU58" s="2541"/>
      <c r="BV58" s="2592"/>
      <c r="BW58" s="2592"/>
      <c r="BX58" s="2592"/>
      <c r="BY58" s="2593"/>
      <c r="BZ58" s="2593"/>
      <c r="CA58" s="2593"/>
      <c r="CB58" s="2593"/>
      <c r="CC58" s="2593"/>
      <c r="CD58" s="2593"/>
      <c r="CE58" s="2593"/>
      <c r="CF58" s="2593"/>
      <c r="CG58" s="2593"/>
      <c r="CH58" s="2593"/>
      <c r="CI58" s="2593"/>
      <c r="CJ58" s="2593"/>
      <c r="CK58" s="2593"/>
      <c r="CL58" s="2593"/>
      <c r="CM58" s="2593"/>
      <c r="CN58" s="2593"/>
      <c r="CO58" s="2593"/>
      <c r="CP58" s="2593"/>
      <c r="CQ58" s="2593"/>
      <c r="CR58" s="2593"/>
      <c r="CS58" s="2593"/>
      <c r="CT58" s="2593"/>
      <c r="CU58" s="2593"/>
      <c r="CV58" s="2593"/>
      <c r="CW58" s="2593"/>
      <c r="CX58" s="2593"/>
      <c r="CY58" s="2593"/>
      <c r="CZ58" s="2593"/>
    </row>
    <row r="59" s="135" customFormat="true" ht="15" customHeight="true" x14ac:dyDescent="0.2">
      <c r="A59" s="3172"/>
      <c r="B59" s="1790" t="s">
        <v>254</v>
      </c>
      <c r="C59" s="1703">
        <v>8.8128542282946365E-2</v>
      </c>
      <c r="D59" s="1704">
        <v>1.1515744695362604</v>
      </c>
      <c r="E59" s="1704">
        <v>13.873682555249435</v>
      </c>
      <c r="F59" s="1704">
        <v>37.310126786763149</v>
      </c>
      <c r="G59" s="1705">
        <v>62.69233186142187</v>
      </c>
      <c r="H59" s="1706">
        <v>12.924706691492599</v>
      </c>
      <c r="I59" s="1704">
        <v>25.462664253140666</v>
      </c>
      <c r="J59" s="1704">
        <v>42.181674610876108</v>
      </c>
      <c r="K59" s="1704">
        <v>60.583347496279671</v>
      </c>
      <c r="L59" s="1707">
        <v>67.248797350534389</v>
      </c>
      <c r="M59" s="1708">
        <v>0.18394280780167563</v>
      </c>
      <c r="N59" s="1704">
        <v>0</v>
      </c>
      <c r="O59" s="1704">
        <v>0</v>
      </c>
      <c r="P59" s="1704">
        <v>0</v>
      </c>
      <c r="Q59" s="1705">
        <v>11.83616393389884</v>
      </c>
      <c r="R59" s="1706">
        <v>45.345289408433352</v>
      </c>
      <c r="S59" s="1704">
        <v>2.7426644112456202</v>
      </c>
      <c r="T59" s="1704">
        <v>38.106405776611986</v>
      </c>
      <c r="U59" s="2504">
        <v>6.5885227499051391</v>
      </c>
      <c r="V59" s="450"/>
      <c r="W59" s="450"/>
      <c r="X59" s="450"/>
      <c r="Y59" s="450"/>
      <c r="Z59" s="450"/>
      <c r="AA59" s="450"/>
      <c r="AB59" s="450"/>
      <c r="AC59" s="450"/>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AZ59" s="1070"/>
      <c r="BA59" s="267"/>
      <c r="BB59" s="168"/>
      <c r="BC59" s="491"/>
      <c r="BD59" s="441"/>
      <c r="BE59" s="441"/>
      <c r="BF59" s="441"/>
      <c r="BG59" s="492"/>
      <c r="BH59" s="499"/>
      <c r="BI59" s="441"/>
      <c r="BJ59" s="441"/>
      <c r="BK59" s="441"/>
      <c r="BL59" s="492"/>
      <c r="BM59" s="499"/>
      <c r="BN59" s="441"/>
      <c r="BO59" s="441"/>
      <c r="BP59" s="441"/>
      <c r="BQ59" s="492"/>
      <c r="BR59" s="499"/>
      <c r="BS59" s="441"/>
      <c r="BT59" s="441"/>
      <c r="BU59" s="2542"/>
      <c r="BV59" s="2594"/>
      <c r="BW59" s="2594"/>
      <c r="BX59" s="2594"/>
      <c r="BY59" s="2595"/>
      <c r="BZ59" s="2595"/>
      <c r="CA59" s="2595"/>
      <c r="CB59" s="2595"/>
      <c r="CC59" s="2595"/>
      <c r="CD59" s="2595"/>
      <c r="CE59" s="2595"/>
      <c r="CF59" s="2595"/>
      <c r="CG59" s="2595"/>
      <c r="CH59" s="2595"/>
      <c r="CI59" s="2595"/>
      <c r="CJ59" s="2595"/>
      <c r="CK59" s="2595"/>
      <c r="CL59" s="2595"/>
      <c r="CM59" s="2595"/>
      <c r="CN59" s="2595"/>
      <c r="CO59" s="2595"/>
      <c r="CP59" s="2595"/>
      <c r="CQ59" s="2595"/>
      <c r="CR59" s="2595"/>
      <c r="CS59" s="2595"/>
      <c r="CT59" s="2595"/>
      <c r="CU59" s="2595"/>
      <c r="CV59" s="2595"/>
      <c r="CW59" s="2595"/>
      <c r="CX59" s="2595"/>
      <c r="CY59" s="2595"/>
      <c r="CZ59" s="2595"/>
    </row>
    <row r="60" s="135" customFormat="true" ht="15" customHeight="true" x14ac:dyDescent="0.2">
      <c r="A60" s="3172"/>
      <c r="B60" s="1790" t="s">
        <v>255</v>
      </c>
      <c r="C60" s="1703">
        <v>3.7560468426471467</v>
      </c>
      <c r="D60" s="1704">
        <v>13.09724925296995</v>
      </c>
      <c r="E60" s="1704">
        <v>40.285419919304324</v>
      </c>
      <c r="F60" s="1704">
        <v>41.78201276377078</v>
      </c>
      <c r="G60" s="1705">
        <v>17.669303631988338</v>
      </c>
      <c r="H60" s="1706">
        <v>58.93308924336106</v>
      </c>
      <c r="I60" s="1704">
        <v>56.504322547786231</v>
      </c>
      <c r="J60" s="1704">
        <v>43.205163909172079</v>
      </c>
      <c r="K60" s="1704">
        <v>26.937133818635566</v>
      </c>
      <c r="L60" s="1707">
        <v>12.007349364065995</v>
      </c>
      <c r="M60" s="1708">
        <v>4.5166023057962645</v>
      </c>
      <c r="N60" s="1704">
        <v>3.3159800964007808</v>
      </c>
      <c r="O60" s="1704">
        <v>4.7129855108633114</v>
      </c>
      <c r="P60" s="1704">
        <v>8.388617861139263</v>
      </c>
      <c r="Q60" s="1705">
        <v>6.4346750947290046</v>
      </c>
      <c r="R60" s="1706">
        <v>38.300488484620274</v>
      </c>
      <c r="S60" s="1704">
        <v>9.7868320670962525</v>
      </c>
      <c r="T60" s="1704">
        <v>42.88521351737748</v>
      </c>
      <c r="U60" s="2504">
        <v>8.0813430482995035</v>
      </c>
      <c r="V60" s="450"/>
      <c r="W60" s="450"/>
      <c r="X60" s="450"/>
      <c r="Y60" s="450"/>
      <c r="Z60" s="450"/>
      <c r="AA60" s="450"/>
      <c r="AB60" s="450"/>
      <c r="AC60" s="450"/>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AZ60" s="1070"/>
      <c r="BA60" s="267"/>
      <c r="BB60" s="168"/>
      <c r="BC60" s="491"/>
      <c r="BD60" s="441"/>
      <c r="BE60" s="441"/>
      <c r="BF60" s="441"/>
      <c r="BG60" s="492"/>
      <c r="BH60" s="499"/>
      <c r="BI60" s="441"/>
      <c r="BJ60" s="441"/>
      <c r="BK60" s="441"/>
      <c r="BL60" s="492"/>
      <c r="BM60" s="499"/>
      <c r="BN60" s="441"/>
      <c r="BO60" s="441"/>
      <c r="BP60" s="441"/>
      <c r="BQ60" s="492"/>
      <c r="BR60" s="499"/>
      <c r="BS60" s="441"/>
      <c r="BT60" s="441"/>
      <c r="BU60" s="2542"/>
      <c r="BV60" s="2594"/>
      <c r="BW60" s="2594"/>
      <c r="BX60" s="2594"/>
      <c r="BY60" s="2595"/>
      <c r="BZ60" s="2595"/>
      <c r="CA60" s="2595"/>
      <c r="CB60" s="2595"/>
      <c r="CC60" s="2595"/>
      <c r="CD60" s="2595"/>
      <c r="CE60" s="2595"/>
      <c r="CF60" s="2595"/>
      <c r="CG60" s="2595"/>
      <c r="CH60" s="2595"/>
      <c r="CI60" s="2595"/>
      <c r="CJ60" s="2595"/>
      <c r="CK60" s="2595"/>
      <c r="CL60" s="2595"/>
      <c r="CM60" s="2595"/>
      <c r="CN60" s="2595"/>
      <c r="CO60" s="2595"/>
      <c r="CP60" s="2595"/>
      <c r="CQ60" s="2595"/>
      <c r="CR60" s="2595"/>
      <c r="CS60" s="2595"/>
      <c r="CT60" s="2595"/>
      <c r="CU60" s="2595"/>
      <c r="CV60" s="2595"/>
      <c r="CW60" s="2595"/>
      <c r="CX60" s="2595"/>
      <c r="CY60" s="2595"/>
      <c r="CZ60" s="2595"/>
    </row>
    <row r="61" s="135" customFormat="true" ht="15" customHeight="true" x14ac:dyDescent="0.2">
      <c r="A61" s="3172"/>
      <c r="B61" s="1790" t="s">
        <v>256</v>
      </c>
      <c r="C61" s="1703">
        <v>3.5555346474341198</v>
      </c>
      <c r="D61" s="1704">
        <v>2.6719573438422484</v>
      </c>
      <c r="E61" s="1704">
        <v>0.57800028768477896</v>
      </c>
      <c r="F61" s="1704">
        <v>0.42754768974157226</v>
      </c>
      <c r="G61" s="1705">
        <v>0.60067405057537526</v>
      </c>
      <c r="H61" s="1706">
        <v>1.1249903411721029</v>
      </c>
      <c r="I61" s="1704">
        <v>0.27391916687852103</v>
      </c>
      <c r="J61" s="1704">
        <v>0.55893179689981998</v>
      </c>
      <c r="K61" s="1704">
        <v>0.43784340295392882</v>
      </c>
      <c r="L61" s="1707">
        <v>0.31713009691717636</v>
      </c>
      <c r="M61" s="1708">
        <v>1.7501165971578736</v>
      </c>
      <c r="N61" s="1704">
        <v>5.4693552790157662</v>
      </c>
      <c r="O61" s="1704">
        <v>2.9057323600255689</v>
      </c>
      <c r="P61" s="1704">
        <v>2.441183444469861</v>
      </c>
      <c r="Q61" s="1705">
        <v>0.90325892512838368</v>
      </c>
      <c r="R61" s="1706">
        <v>0.11101967867607142</v>
      </c>
      <c r="S61" s="1704">
        <v>2.5836358660747982</v>
      </c>
      <c r="T61" s="1704">
        <v>0.96682743674969007</v>
      </c>
      <c r="U61" s="2504">
        <v>2.6272156812403189</v>
      </c>
      <c r="V61" s="450"/>
      <c r="W61" s="450"/>
      <c r="X61" s="450"/>
      <c r="Y61" s="450"/>
      <c r="Z61" s="450"/>
      <c r="AA61" s="450"/>
      <c r="AB61" s="450"/>
      <c r="AC61" s="450"/>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AZ61" s="1070"/>
      <c r="BA61" s="267"/>
      <c r="BB61" s="168"/>
      <c r="BC61" s="491"/>
      <c r="BD61" s="441"/>
      <c r="BE61" s="441"/>
      <c r="BF61" s="441"/>
      <c r="BG61" s="492"/>
      <c r="BH61" s="499"/>
      <c r="BI61" s="441"/>
      <c r="BJ61" s="441"/>
      <c r="BK61" s="441"/>
      <c r="BL61" s="492"/>
      <c r="BM61" s="499"/>
      <c r="BN61" s="441"/>
      <c r="BO61" s="441"/>
      <c r="BP61" s="441"/>
      <c r="BQ61" s="492"/>
      <c r="BR61" s="499"/>
      <c r="BS61" s="441"/>
      <c r="BT61" s="441"/>
      <c r="BU61" s="2542"/>
      <c r="BV61" s="2594"/>
      <c r="BW61" s="2594"/>
      <c r="BX61" s="2594"/>
      <c r="BY61" s="2595"/>
      <c r="BZ61" s="2595"/>
      <c r="CA61" s="2595"/>
      <c r="CB61" s="2595"/>
      <c r="CC61" s="2595"/>
      <c r="CD61" s="2595"/>
      <c r="CE61" s="2595"/>
      <c r="CF61" s="2595"/>
      <c r="CG61" s="2595"/>
      <c r="CH61" s="2595"/>
      <c r="CI61" s="2595"/>
      <c r="CJ61" s="2595"/>
      <c r="CK61" s="2595"/>
      <c r="CL61" s="2595"/>
      <c r="CM61" s="2595"/>
      <c r="CN61" s="2595"/>
      <c r="CO61" s="2595"/>
      <c r="CP61" s="2595"/>
      <c r="CQ61" s="2595"/>
      <c r="CR61" s="2595"/>
      <c r="CS61" s="2595"/>
      <c r="CT61" s="2595"/>
      <c r="CU61" s="2595"/>
      <c r="CV61" s="2595"/>
      <c r="CW61" s="2595"/>
      <c r="CX61" s="2595"/>
      <c r="CY61" s="2595"/>
      <c r="CZ61" s="2595"/>
    </row>
    <row r="62" s="135" customFormat="true" ht="15" customHeight="true" x14ac:dyDescent="0.2">
      <c r="A62" s="3172"/>
      <c r="B62" s="1790" t="s">
        <v>257</v>
      </c>
      <c r="C62" s="1703">
        <v>6.863560940080192</v>
      </c>
      <c r="D62" s="1704">
        <v>9.4108551241936809</v>
      </c>
      <c r="E62" s="1704">
        <v>5.4840866225638694</v>
      </c>
      <c r="F62" s="1704">
        <v>1.0799643650849269</v>
      </c>
      <c r="G62" s="1705">
        <v>0.38845214401317363</v>
      </c>
      <c r="H62" s="1706">
        <v>1.3074012274516533</v>
      </c>
      <c r="I62" s="1704">
        <v>1.8857562082887673</v>
      </c>
      <c r="J62" s="1704">
        <v>0.71920707645246817</v>
      </c>
      <c r="K62" s="1704">
        <v>0.16578377194586144</v>
      </c>
      <c r="L62" s="1707">
        <v>0.2543068349675438</v>
      </c>
      <c r="M62" s="1708">
        <v>8.6158308831857955</v>
      </c>
      <c r="N62" s="1704">
        <v>5.6612527253641032</v>
      </c>
      <c r="O62" s="1704">
        <v>9.466457351181587</v>
      </c>
      <c r="P62" s="1704">
        <v>10.461237103802125</v>
      </c>
      <c r="Q62" s="1705">
        <v>9.9462113017081908</v>
      </c>
      <c r="R62" s="1706">
        <v>0.6735973467159152</v>
      </c>
      <c r="S62" s="1704">
        <v>6.2198745149587173</v>
      </c>
      <c r="T62" s="1704">
        <v>1.2720368275140992</v>
      </c>
      <c r="U62" s="2504">
        <v>9.002769881380976</v>
      </c>
      <c r="V62" s="450"/>
      <c r="W62" s="450"/>
      <c r="X62" s="450"/>
      <c r="Y62" s="450"/>
      <c r="Z62" s="450"/>
      <c r="AA62" s="450"/>
      <c r="AB62" s="450"/>
      <c r="AC62" s="450"/>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AZ62" s="1070"/>
      <c r="BA62" s="267"/>
      <c r="BB62" s="168"/>
      <c r="BC62" s="491"/>
      <c r="BD62" s="441"/>
      <c r="BE62" s="441"/>
      <c r="BF62" s="441"/>
      <c r="BG62" s="492"/>
      <c r="BH62" s="499"/>
      <c r="BI62" s="441"/>
      <c r="BJ62" s="441"/>
      <c r="BK62" s="441"/>
      <c r="BL62" s="492"/>
      <c r="BM62" s="499"/>
      <c r="BN62" s="441"/>
      <c r="BO62" s="441"/>
      <c r="BP62" s="441"/>
      <c r="BQ62" s="492"/>
      <c r="BR62" s="499"/>
      <c r="BS62" s="441"/>
      <c r="BT62" s="441"/>
      <c r="BU62" s="2542"/>
      <c r="BV62" s="2594"/>
      <c r="BW62" s="2594"/>
      <c r="BX62" s="2594"/>
      <c r="BY62" s="2595"/>
      <c r="BZ62" s="2595"/>
      <c r="CA62" s="2595"/>
      <c r="CB62" s="2595"/>
      <c r="CC62" s="2595"/>
      <c r="CD62" s="2595"/>
      <c r="CE62" s="2595"/>
      <c r="CF62" s="2595"/>
      <c r="CG62" s="2595"/>
      <c r="CH62" s="2595"/>
      <c r="CI62" s="2595"/>
      <c r="CJ62" s="2595"/>
      <c r="CK62" s="2595"/>
      <c r="CL62" s="2595"/>
      <c r="CM62" s="2595"/>
      <c r="CN62" s="2595"/>
      <c r="CO62" s="2595"/>
      <c r="CP62" s="2595"/>
      <c r="CQ62" s="2595"/>
      <c r="CR62" s="2595"/>
      <c r="CS62" s="2595"/>
      <c r="CT62" s="2595"/>
      <c r="CU62" s="2595"/>
      <c r="CV62" s="2595"/>
      <c r="CW62" s="2595"/>
      <c r="CX62" s="2595"/>
      <c r="CY62" s="2595"/>
      <c r="CZ62" s="2595"/>
    </row>
    <row r="63" s="135" customFormat="true" ht="15" customHeight="true" x14ac:dyDescent="0.2">
      <c r="A63" s="3172"/>
      <c r="B63" s="1790" t="s">
        <v>258</v>
      </c>
      <c r="C63" s="1703">
        <v>5.1605663098876535</v>
      </c>
      <c r="D63" s="1704">
        <v>4.0556590065199032</v>
      </c>
      <c r="E63" s="1704">
        <v>3.5625713993245496</v>
      </c>
      <c r="F63" s="1704">
        <v>2.2732068032377772</v>
      </c>
      <c r="G63" s="1705">
        <v>1.3818930843999808</v>
      </c>
      <c r="H63" s="1706">
        <v>2.6960902685178629</v>
      </c>
      <c r="I63" s="1704">
        <v>0.89988770210839131</v>
      </c>
      <c r="J63" s="1704">
        <v>0.71476926667108487</v>
      </c>
      <c r="K63" s="1704">
        <v>0.93451619938491548</v>
      </c>
      <c r="L63" s="1707">
        <v>0.86339024551638277</v>
      </c>
      <c r="M63" s="1708">
        <v>3.5281539478207931</v>
      </c>
      <c r="N63" s="1704">
        <v>6.6502174307209048</v>
      </c>
      <c r="O63" s="1704">
        <v>3.232095861797589</v>
      </c>
      <c r="P63" s="1704">
        <v>5.8058239398510336</v>
      </c>
      <c r="Q63" s="1705">
        <v>8.6214565360454873</v>
      </c>
      <c r="R63" s="1706">
        <v>0.33788687424968039</v>
      </c>
      <c r="S63" s="1704">
        <v>10.66565369331455</v>
      </c>
      <c r="T63" s="1704">
        <v>1.9984135992736289</v>
      </c>
      <c r="U63" s="2504">
        <v>2.5734003026465331</v>
      </c>
      <c r="V63" s="450"/>
      <c r="W63" s="450"/>
      <c r="X63" s="450"/>
      <c r="Y63" s="450"/>
      <c r="Z63" s="450"/>
      <c r="AA63" s="450"/>
      <c r="AB63" s="450"/>
      <c r="AC63" s="450"/>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AZ63" s="1070"/>
      <c r="BA63" s="267"/>
      <c r="BB63" s="168"/>
      <c r="BC63" s="491"/>
      <c r="BD63" s="441"/>
      <c r="BE63" s="441"/>
      <c r="BF63" s="441"/>
      <c r="BG63" s="492"/>
      <c r="BH63" s="499"/>
      <c r="BI63" s="441"/>
      <c r="BJ63" s="441"/>
      <c r="BK63" s="441"/>
      <c r="BL63" s="492"/>
      <c r="BM63" s="499"/>
      <c r="BN63" s="441"/>
      <c r="BO63" s="441"/>
      <c r="BP63" s="441"/>
      <c r="BQ63" s="492"/>
      <c r="BR63" s="499"/>
      <c r="BS63" s="441"/>
      <c r="BT63" s="441"/>
      <c r="BU63" s="2542"/>
      <c r="BV63" s="2594"/>
      <c r="BW63" s="2594"/>
      <c r="BX63" s="2594"/>
      <c r="BY63" s="2595"/>
      <c r="BZ63" s="2595"/>
      <c r="CA63" s="2595"/>
      <c r="CB63" s="2595"/>
      <c r="CC63" s="2595"/>
      <c r="CD63" s="2595"/>
      <c r="CE63" s="2595"/>
      <c r="CF63" s="2595"/>
      <c r="CG63" s="2595"/>
      <c r="CH63" s="2595"/>
      <c r="CI63" s="2595"/>
      <c r="CJ63" s="2595"/>
      <c r="CK63" s="2595"/>
      <c r="CL63" s="2595"/>
      <c r="CM63" s="2595"/>
      <c r="CN63" s="2595"/>
      <c r="CO63" s="2595"/>
      <c r="CP63" s="2595"/>
      <c r="CQ63" s="2595"/>
      <c r="CR63" s="2595"/>
      <c r="CS63" s="2595"/>
      <c r="CT63" s="2595"/>
      <c r="CU63" s="2595"/>
      <c r="CV63" s="2595"/>
      <c r="CW63" s="2595"/>
      <c r="CX63" s="2595"/>
      <c r="CY63" s="2595"/>
      <c r="CZ63" s="2595"/>
    </row>
    <row r="64" s="135" customFormat="true" ht="15" customHeight="true" x14ac:dyDescent="0.2">
      <c r="A64" s="3172"/>
      <c r="B64" s="1790" t="s">
        <v>259</v>
      </c>
      <c r="C64" s="1703">
        <v>8.6662977085493811</v>
      </c>
      <c r="D64" s="1704">
        <v>6.8006918182559088</v>
      </c>
      <c r="E64" s="1704">
        <v>7.3880444483526651</v>
      </c>
      <c r="F64" s="1704">
        <v>3.7183153966083902</v>
      </c>
      <c r="G64" s="1705">
        <v>2.827415095377332</v>
      </c>
      <c r="H64" s="1706">
        <v>8.2442057273100637</v>
      </c>
      <c r="I64" s="1704">
        <v>4.385256618574557</v>
      </c>
      <c r="J64" s="1704">
        <v>2.1662613684387138</v>
      </c>
      <c r="K64" s="1704">
        <v>1.2854678521717744</v>
      </c>
      <c r="L64" s="1707">
        <v>2.6586340888824846</v>
      </c>
      <c r="M64" s="1708">
        <v>6.9126858881095652</v>
      </c>
      <c r="N64" s="1704">
        <v>10.38230323919014</v>
      </c>
      <c r="O64" s="1704">
        <v>6.497680562693632</v>
      </c>
      <c r="P64" s="1704">
        <v>6.0037185438443466</v>
      </c>
      <c r="Q64" s="1705">
        <v>11.363076822866994</v>
      </c>
      <c r="R64" s="1706">
        <v>2.1930706574490424</v>
      </c>
      <c r="S64" s="1704">
        <v>11.979726257126286</v>
      </c>
      <c r="T64" s="1704">
        <v>3.5426344281974593</v>
      </c>
      <c r="U64" s="2504">
        <v>7.0176199545020674</v>
      </c>
      <c r="V64" s="450"/>
      <c r="W64" s="450"/>
      <c r="X64" s="450"/>
      <c r="Y64" s="450"/>
      <c r="Z64" s="450"/>
      <c r="AA64" s="450"/>
      <c r="AB64" s="450"/>
      <c r="AC64" s="450"/>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AZ64" s="1070"/>
      <c r="BA64" s="267"/>
      <c r="BB64" s="168"/>
      <c r="BC64" s="491"/>
      <c r="BD64" s="441"/>
      <c r="BE64" s="441"/>
      <c r="BF64" s="441"/>
      <c r="BG64" s="492"/>
      <c r="BH64" s="499"/>
      <c r="BI64" s="441"/>
      <c r="BJ64" s="441"/>
      <c r="BK64" s="441"/>
      <c r="BL64" s="492"/>
      <c r="BM64" s="499"/>
      <c r="BN64" s="441"/>
      <c r="BO64" s="441"/>
      <c r="BP64" s="441"/>
      <c r="BQ64" s="492"/>
      <c r="BR64" s="499"/>
      <c r="BS64" s="441"/>
      <c r="BT64" s="441"/>
      <c r="BU64" s="2542"/>
      <c r="BV64" s="2594"/>
      <c r="BW64" s="2594"/>
      <c r="BX64" s="2594"/>
      <c r="BY64" s="2595"/>
      <c r="BZ64" s="2595"/>
      <c r="CA64" s="2595"/>
      <c r="CB64" s="2595"/>
      <c r="CC64" s="2595"/>
      <c r="CD64" s="2595"/>
      <c r="CE64" s="2595"/>
      <c r="CF64" s="2595"/>
      <c r="CG64" s="2595"/>
      <c r="CH64" s="2595"/>
      <c r="CI64" s="2595"/>
      <c r="CJ64" s="2595"/>
      <c r="CK64" s="2595"/>
      <c r="CL64" s="2595"/>
      <c r="CM64" s="2595"/>
      <c r="CN64" s="2595"/>
      <c r="CO64" s="2595"/>
      <c r="CP64" s="2595"/>
      <c r="CQ64" s="2595"/>
      <c r="CR64" s="2595"/>
      <c r="CS64" s="2595"/>
      <c r="CT64" s="2595"/>
      <c r="CU64" s="2595"/>
      <c r="CV64" s="2595"/>
      <c r="CW64" s="2595"/>
      <c r="CX64" s="2595"/>
      <c r="CY64" s="2595"/>
      <c r="CZ64" s="2595"/>
    </row>
    <row r="65" s="135" customFormat="true" ht="15" customHeight="true" x14ac:dyDescent="0.2">
      <c r="A65" s="3172"/>
      <c r="B65" s="1790" t="s">
        <v>260</v>
      </c>
      <c r="C65" s="1703">
        <v>11.266666131767062</v>
      </c>
      <c r="D65" s="1704">
        <v>10.843835454336052</v>
      </c>
      <c r="E65" s="1704">
        <v>5.643948775191773</v>
      </c>
      <c r="F65" s="1704">
        <v>3.9506815409213574</v>
      </c>
      <c r="G65" s="1705">
        <v>2.0964710615024371</v>
      </c>
      <c r="H65" s="1706">
        <v>4.8154866566019336</v>
      </c>
      <c r="I65" s="1704">
        <v>4.2571883461712785</v>
      </c>
      <c r="J65" s="1704">
        <v>3.8159531938822941</v>
      </c>
      <c r="K65" s="1704">
        <v>2.1852066117058335</v>
      </c>
      <c r="L65" s="1707">
        <v>1.4014937945615358</v>
      </c>
      <c r="M65" s="1708">
        <v>10.890116240531674</v>
      </c>
      <c r="N65" s="1704">
        <v>11.41975870089891</v>
      </c>
      <c r="O65" s="1704">
        <v>15.67053114794644</v>
      </c>
      <c r="P65" s="1704">
        <v>6.8813995238942036</v>
      </c>
      <c r="Q65" s="1705">
        <v>8.0425400875759312</v>
      </c>
      <c r="R65" s="1706">
        <v>5.0847077104591714</v>
      </c>
      <c r="S65" s="1704">
        <v>9.0069277024332468</v>
      </c>
      <c r="T65" s="1704">
        <v>0</v>
      </c>
      <c r="U65" s="2504">
        <v>10.115902436650256</v>
      </c>
      <c r="V65" s="450"/>
      <c r="W65" s="450"/>
      <c r="X65" s="450"/>
      <c r="Y65" s="450"/>
      <c r="Z65" s="450"/>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1070"/>
      <c r="BA65" s="267"/>
      <c r="BB65" s="168"/>
      <c r="BC65" s="491"/>
      <c r="BD65" s="441"/>
      <c r="BE65" s="441"/>
      <c r="BF65" s="441"/>
      <c r="BG65" s="492"/>
      <c r="BH65" s="499"/>
      <c r="BI65" s="441"/>
      <c r="BJ65" s="441"/>
      <c r="BK65" s="441"/>
      <c r="BL65" s="492"/>
      <c r="BM65" s="499"/>
      <c r="BN65" s="441"/>
      <c r="BO65" s="441"/>
      <c r="BP65" s="441"/>
      <c r="BQ65" s="492"/>
      <c r="BR65" s="499"/>
      <c r="BS65" s="441"/>
      <c r="BT65" s="441"/>
      <c r="BU65" s="2542"/>
      <c r="BV65" s="2594"/>
      <c r="BW65" s="2594"/>
      <c r="BX65" s="2594"/>
      <c r="BY65" s="2595"/>
      <c r="BZ65" s="2595"/>
      <c r="CA65" s="2595"/>
      <c r="CB65" s="2595"/>
      <c r="CC65" s="2595"/>
      <c r="CD65" s="2595"/>
      <c r="CE65" s="2595"/>
      <c r="CF65" s="2595"/>
      <c r="CG65" s="2595"/>
      <c r="CH65" s="2595"/>
      <c r="CI65" s="2595"/>
      <c r="CJ65" s="2595"/>
      <c r="CK65" s="2595"/>
      <c r="CL65" s="2595"/>
      <c r="CM65" s="2595"/>
      <c r="CN65" s="2595"/>
      <c r="CO65" s="2595"/>
      <c r="CP65" s="2595"/>
      <c r="CQ65" s="2595"/>
      <c r="CR65" s="2595"/>
      <c r="CS65" s="2595"/>
      <c r="CT65" s="2595"/>
      <c r="CU65" s="2595"/>
      <c r="CV65" s="2595"/>
      <c r="CW65" s="2595"/>
      <c r="CX65" s="2595"/>
      <c r="CY65" s="2595"/>
      <c r="CZ65" s="2595"/>
    </row>
    <row r="66" s="135" customFormat="true" ht="15" customHeight="true" x14ac:dyDescent="0.2">
      <c r="A66" s="3172"/>
      <c r="B66" s="1790" t="s">
        <v>261</v>
      </c>
      <c r="C66" s="1703">
        <v>32.371345286255639</v>
      </c>
      <c r="D66" s="1704">
        <v>28.329270390590803</v>
      </c>
      <c r="E66" s="1704">
        <v>8.0182545344347371</v>
      </c>
      <c r="F66" s="1704">
        <v>2.2968584037436242</v>
      </c>
      <c r="G66" s="1705">
        <v>0.38588421670280171</v>
      </c>
      <c r="H66" s="1706">
        <v>2.6680001078757187</v>
      </c>
      <c r="I66" s="1704">
        <v>1.1924792252317902</v>
      </c>
      <c r="J66" s="1704">
        <v>1.6543343335549872</v>
      </c>
      <c r="K66" s="1704">
        <v>0.37182845694418459</v>
      </c>
      <c r="L66" s="1707">
        <v>0</v>
      </c>
      <c r="M66" s="1708">
        <v>36.277877239278681</v>
      </c>
      <c r="N66" s="1704">
        <v>28.970030491787274</v>
      </c>
      <c r="O66" s="1704">
        <v>31.379636223695464</v>
      </c>
      <c r="P66" s="1704">
        <v>30.713853313015065</v>
      </c>
      <c r="Q66" s="1705">
        <v>16.336696673466662</v>
      </c>
      <c r="R66" s="1706">
        <v>1.2299487198282226</v>
      </c>
      <c r="S66" s="1704">
        <v>18.016563944253853</v>
      </c>
      <c r="T66" s="1704">
        <v>0</v>
      </c>
      <c r="U66" s="2504">
        <v>30.735224025449565</v>
      </c>
      <c r="V66" s="450"/>
      <c r="W66" s="450"/>
      <c r="X66" s="450"/>
      <c r="Y66" s="450"/>
      <c r="Z66" s="450"/>
      <c r="AA66" s="450"/>
      <c r="AB66" s="450"/>
      <c r="AC66" s="450"/>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AZ66" s="1070"/>
      <c r="BA66" s="267"/>
      <c r="BB66" s="168"/>
      <c r="BC66" s="491"/>
      <c r="BD66" s="441"/>
      <c r="BE66" s="441"/>
      <c r="BF66" s="441"/>
      <c r="BG66" s="492"/>
      <c r="BH66" s="499"/>
      <c r="BI66" s="441"/>
      <c r="BJ66" s="441"/>
      <c r="BK66" s="441"/>
      <c r="BL66" s="492"/>
      <c r="BM66" s="499"/>
      <c r="BN66" s="441"/>
      <c r="BO66" s="441"/>
      <c r="BP66" s="441"/>
      <c r="BQ66" s="492"/>
      <c r="BR66" s="499"/>
      <c r="BS66" s="441"/>
      <c r="BT66" s="441"/>
      <c r="BU66" s="2542"/>
      <c r="BV66" s="2594"/>
      <c r="BW66" s="2594"/>
      <c r="BX66" s="2594"/>
      <c r="BY66" s="2595"/>
      <c r="BZ66" s="2595"/>
      <c r="CA66" s="2595"/>
      <c r="CB66" s="2595"/>
      <c r="CC66" s="2595"/>
      <c r="CD66" s="2595"/>
      <c r="CE66" s="2595"/>
      <c r="CF66" s="2595"/>
      <c r="CG66" s="2595"/>
      <c r="CH66" s="2595"/>
      <c r="CI66" s="2595"/>
      <c r="CJ66" s="2595"/>
      <c r="CK66" s="2595"/>
      <c r="CL66" s="2595"/>
      <c r="CM66" s="2595"/>
      <c r="CN66" s="2595"/>
      <c r="CO66" s="2595"/>
      <c r="CP66" s="2595"/>
      <c r="CQ66" s="2595"/>
      <c r="CR66" s="2595"/>
      <c r="CS66" s="2595"/>
      <c r="CT66" s="2595"/>
      <c r="CU66" s="2595"/>
      <c r="CV66" s="2595"/>
      <c r="CW66" s="2595"/>
      <c r="CX66" s="2595"/>
      <c r="CY66" s="2595"/>
      <c r="CZ66" s="2595"/>
    </row>
    <row r="67" s="135" customFormat="true" ht="15" customHeight="true" x14ac:dyDescent="0.2">
      <c r="A67" s="3172"/>
      <c r="B67" s="1790" t="s">
        <v>262</v>
      </c>
      <c r="C67" s="1703">
        <v>23.973691196082864</v>
      </c>
      <c r="D67" s="1704">
        <v>16.90232054454782</v>
      </c>
      <c r="E67" s="1704">
        <v>5.6349361478052931</v>
      </c>
      <c r="F67" s="1704">
        <v>0.4214521188939005</v>
      </c>
      <c r="G67" s="1705">
        <v>0</v>
      </c>
      <c r="H67" s="1706">
        <v>0.22980620525208617</v>
      </c>
      <c r="I67" s="1704">
        <v>0</v>
      </c>
      <c r="J67" s="1704">
        <v>0</v>
      </c>
      <c r="K67" s="1704">
        <v>0</v>
      </c>
      <c r="L67" s="1707">
        <v>0</v>
      </c>
      <c r="M67" s="1708">
        <v>24.725275418718589</v>
      </c>
      <c r="N67" s="1704">
        <v>22.434565501440701</v>
      </c>
      <c r="O67" s="1704">
        <v>20.345814746167189</v>
      </c>
      <c r="P67" s="1704">
        <v>20.379896143495149</v>
      </c>
      <c r="Q67" s="1705">
        <v>10.489447564288461</v>
      </c>
      <c r="R67" s="1706">
        <v>0</v>
      </c>
      <c r="S67" s="1704">
        <v>19.216657629415774</v>
      </c>
      <c r="T67" s="1704">
        <v>7.0735446347095193E-2</v>
      </c>
      <c r="U67" s="2504">
        <v>16.873973735194738</v>
      </c>
      <c r="V67" s="450"/>
      <c r="W67" s="450"/>
      <c r="X67" s="450"/>
      <c r="Y67" s="450"/>
      <c r="Z67" s="450"/>
      <c r="AA67" s="450"/>
      <c r="AB67" s="450"/>
      <c r="AC67" s="450"/>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AZ67" s="1070"/>
      <c r="BA67" s="267"/>
      <c r="BB67" s="168"/>
      <c r="BC67" s="491"/>
      <c r="BD67" s="441"/>
      <c r="BE67" s="441"/>
      <c r="BF67" s="441"/>
      <c r="BG67" s="492"/>
      <c r="BH67" s="499"/>
      <c r="BI67" s="441"/>
      <c r="BJ67" s="441"/>
      <c r="BK67" s="441"/>
      <c r="BL67" s="492"/>
      <c r="BM67" s="499"/>
      <c r="BN67" s="441"/>
      <c r="BO67" s="441"/>
      <c r="BP67" s="441"/>
      <c r="BQ67" s="492"/>
      <c r="BR67" s="499"/>
      <c r="BS67" s="441"/>
      <c r="BT67" s="441"/>
      <c r="BU67" s="2542"/>
      <c r="BV67" s="2594"/>
      <c r="BW67" s="2594"/>
      <c r="BX67" s="2594"/>
      <c r="BY67" s="2595"/>
      <c r="BZ67" s="2595"/>
      <c r="CA67" s="2595"/>
      <c r="CB67" s="2595"/>
      <c r="CC67" s="2595"/>
      <c r="CD67" s="2595"/>
      <c r="CE67" s="2595"/>
      <c r="CF67" s="2595"/>
      <c r="CG67" s="2595"/>
      <c r="CH67" s="2595"/>
      <c r="CI67" s="2595"/>
      <c r="CJ67" s="2595"/>
      <c r="CK67" s="2595"/>
      <c r="CL67" s="2595"/>
      <c r="CM67" s="2595"/>
      <c r="CN67" s="2595"/>
      <c r="CO67" s="2595"/>
      <c r="CP67" s="2595"/>
      <c r="CQ67" s="2595"/>
      <c r="CR67" s="2595"/>
      <c r="CS67" s="2595"/>
      <c r="CT67" s="2595"/>
      <c r="CU67" s="2595"/>
      <c r="CV67" s="2595"/>
      <c r="CW67" s="2595"/>
      <c r="CX67" s="2595"/>
      <c r="CY67" s="2595"/>
      <c r="CZ67" s="2595"/>
    </row>
    <row r="68" s="135" customFormat="true" ht="15" customHeight="true" x14ac:dyDescent="0.2">
      <c r="A68" s="3172"/>
      <c r="B68" s="1790" t="s">
        <v>263</v>
      </c>
      <c r="C68" s="1703">
        <v>0.28627250448583863</v>
      </c>
      <c r="D68" s="1704">
        <v>0.13757674178544788</v>
      </c>
      <c r="E68" s="1704">
        <v>5.4411457940323739E-2</v>
      </c>
      <c r="F68" s="1704">
        <v>0</v>
      </c>
      <c r="G68" s="1705">
        <v>0</v>
      </c>
      <c r="H68" s="1706">
        <v>2.564568664536623E-2</v>
      </c>
      <c r="I68" s="1704">
        <v>0</v>
      </c>
      <c r="J68" s="1704">
        <v>0</v>
      </c>
      <c r="K68" s="1704">
        <v>0</v>
      </c>
      <c r="L68" s="1707">
        <v>0</v>
      </c>
      <c r="M68" s="1708">
        <v>0.51492486905771517</v>
      </c>
      <c r="N68" s="1704">
        <v>8.2505779413638874E-2</v>
      </c>
      <c r="O68" s="1704">
        <v>0</v>
      </c>
      <c r="P68" s="1704">
        <v>0.26435713470235916</v>
      </c>
      <c r="Q68" s="1705">
        <v>0.11477921376660655</v>
      </c>
      <c r="R68" s="1706">
        <v>0</v>
      </c>
      <c r="S68" s="1704">
        <v>0.49638441712515963</v>
      </c>
      <c r="T68" s="1704">
        <v>0</v>
      </c>
      <c r="U68" s="2504">
        <v>7.855147997657028E-3</v>
      </c>
      <c r="V68" s="450"/>
      <c r="W68" s="450"/>
      <c r="X68" s="450"/>
      <c r="Y68" s="450"/>
      <c r="Z68" s="450"/>
      <c r="AA68" s="450"/>
      <c r="AB68" s="450"/>
      <c r="AC68" s="450"/>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AZ68" s="1070"/>
      <c r="BA68" s="267"/>
      <c r="BB68" s="168"/>
      <c r="BC68" s="491"/>
      <c r="BD68" s="441"/>
      <c r="BE68" s="441"/>
      <c r="BF68" s="441"/>
      <c r="BG68" s="492"/>
      <c r="BH68" s="499"/>
      <c r="BI68" s="441"/>
      <c r="BJ68" s="441"/>
      <c r="BK68" s="441"/>
      <c r="BL68" s="492"/>
      <c r="BM68" s="499"/>
      <c r="BN68" s="441"/>
      <c r="BO68" s="441"/>
      <c r="BP68" s="441"/>
      <c r="BQ68" s="492"/>
      <c r="BR68" s="499"/>
      <c r="BS68" s="441"/>
      <c r="BT68" s="441"/>
      <c r="BU68" s="2542"/>
      <c r="BV68" s="2594"/>
      <c r="BW68" s="2594"/>
      <c r="BX68" s="2594"/>
      <c r="BY68" s="2595"/>
      <c r="BZ68" s="2595"/>
      <c r="CA68" s="2595"/>
      <c r="CB68" s="2595"/>
      <c r="CC68" s="2595"/>
      <c r="CD68" s="2595"/>
      <c r="CE68" s="2595"/>
      <c r="CF68" s="2595"/>
      <c r="CG68" s="2595"/>
      <c r="CH68" s="2595"/>
      <c r="CI68" s="2595"/>
      <c r="CJ68" s="2595"/>
      <c r="CK68" s="2595"/>
      <c r="CL68" s="2595"/>
      <c r="CM68" s="2595"/>
      <c r="CN68" s="2595"/>
      <c r="CO68" s="2595"/>
      <c r="CP68" s="2595"/>
      <c r="CQ68" s="2595"/>
      <c r="CR68" s="2595"/>
      <c r="CS68" s="2595"/>
      <c r="CT68" s="2595"/>
      <c r="CU68" s="2595"/>
      <c r="CV68" s="2595"/>
      <c r="CW68" s="2595"/>
      <c r="CX68" s="2595"/>
      <c r="CY68" s="2595"/>
      <c r="CZ68" s="2595"/>
    </row>
    <row r="69" s="135" customFormat="true" ht="15" customHeight="true" x14ac:dyDescent="0.2">
      <c r="A69" s="3172"/>
      <c r="B69" s="1790" t="s">
        <v>264</v>
      </c>
      <c r="C69" s="1703">
        <v>0.60549978611264321</v>
      </c>
      <c r="D69" s="1704">
        <v>1.0008626673172616</v>
      </c>
      <c r="E69" s="1704">
        <v>0.95957788987799386</v>
      </c>
      <c r="F69" s="1704">
        <v>0.40010319822222573</v>
      </c>
      <c r="G69" s="1705">
        <v>0.19617599695980012</v>
      </c>
      <c r="H69" s="1706">
        <v>0</v>
      </c>
      <c r="I69" s="1704">
        <v>0</v>
      </c>
      <c r="J69" s="1704">
        <v>0</v>
      </c>
      <c r="K69" s="1704">
        <v>0</v>
      </c>
      <c r="L69" s="1707">
        <v>0</v>
      </c>
      <c r="M69" s="1708">
        <v>0.49017729595652482</v>
      </c>
      <c r="N69" s="1704">
        <v>0.77287599191817657</v>
      </c>
      <c r="O69" s="1704">
        <v>1.0009577688720488</v>
      </c>
      <c r="P69" s="1704">
        <v>1.3668019353192391</v>
      </c>
      <c r="Q69" s="1705">
        <v>3.0365385404225904</v>
      </c>
      <c r="R69" s="1706">
        <v>0</v>
      </c>
      <c r="S69" s="1704">
        <v>3.3932657614777768</v>
      </c>
      <c r="T69" s="1704">
        <v>0</v>
      </c>
      <c r="U69" s="2504">
        <v>0</v>
      </c>
      <c r="V69" s="450"/>
      <c r="W69" s="450"/>
      <c r="X69" s="450"/>
      <c r="Y69" s="450"/>
      <c r="Z69" s="450"/>
      <c r="AA69" s="450"/>
      <c r="AB69" s="450"/>
      <c r="AC69" s="450"/>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AZ69" s="1070"/>
      <c r="BA69" s="267"/>
      <c r="BB69" s="168"/>
      <c r="BC69" s="491"/>
      <c r="BD69" s="441"/>
      <c r="BE69" s="441"/>
      <c r="BF69" s="441"/>
      <c r="BG69" s="492"/>
      <c r="BH69" s="499"/>
      <c r="BI69" s="441"/>
      <c r="BJ69" s="441"/>
      <c r="BK69" s="441"/>
      <c r="BL69" s="492"/>
      <c r="BM69" s="499"/>
      <c r="BN69" s="441"/>
      <c r="BO69" s="441"/>
      <c r="BP69" s="441"/>
      <c r="BQ69" s="492"/>
      <c r="BR69" s="499"/>
      <c r="BS69" s="441"/>
      <c r="BT69" s="441"/>
      <c r="BU69" s="2542"/>
      <c r="BV69" s="2594"/>
      <c r="BW69" s="2594"/>
      <c r="BX69" s="2594"/>
      <c r="BY69" s="2595"/>
      <c r="BZ69" s="2595"/>
      <c r="CA69" s="2595"/>
      <c r="CB69" s="2595"/>
      <c r="CC69" s="2595"/>
      <c r="CD69" s="2595"/>
      <c r="CE69" s="2595"/>
      <c r="CF69" s="2595"/>
      <c r="CG69" s="2595"/>
      <c r="CH69" s="2595"/>
      <c r="CI69" s="2595"/>
      <c r="CJ69" s="2595"/>
      <c r="CK69" s="2595"/>
      <c r="CL69" s="2595"/>
      <c r="CM69" s="2595"/>
      <c r="CN69" s="2595"/>
      <c r="CO69" s="2595"/>
      <c r="CP69" s="2595"/>
      <c r="CQ69" s="2595"/>
      <c r="CR69" s="2595"/>
      <c r="CS69" s="2595"/>
      <c r="CT69" s="2595"/>
      <c r="CU69" s="2595"/>
      <c r="CV69" s="2595"/>
      <c r="CW69" s="2595"/>
      <c r="CX69" s="2595"/>
      <c r="CY69" s="2595"/>
      <c r="CZ69" s="2595"/>
    </row>
    <row r="70" s="135" customFormat="true" ht="15" customHeight="true" x14ac:dyDescent="0.2">
      <c r="A70" s="3172"/>
      <c r="B70" s="1790" t="s">
        <v>265</v>
      </c>
      <c r="C70" s="1703">
        <v>0</v>
      </c>
      <c r="D70" s="1704">
        <v>0</v>
      </c>
      <c r="E70" s="1704">
        <v>0.2238152974526722</v>
      </c>
      <c r="F70" s="1704">
        <v>1.4816696984139717E-2</v>
      </c>
      <c r="G70" s="1705">
        <v>0.54003747195654539</v>
      </c>
      <c r="H70" s="1706">
        <v>0.42786718828767939</v>
      </c>
      <c r="I70" s="1704">
        <v>2.8122422824675971E-2</v>
      </c>
      <c r="J70" s="1704">
        <v>0</v>
      </c>
      <c r="K70" s="1704">
        <v>0.10267731680387651</v>
      </c>
      <c r="L70" s="1707">
        <v>0.9252112955596492</v>
      </c>
      <c r="M70" s="1708">
        <v>0</v>
      </c>
      <c r="N70" s="1704">
        <v>0</v>
      </c>
      <c r="O70" s="1704">
        <v>0</v>
      </c>
      <c r="P70" s="1704">
        <v>0</v>
      </c>
      <c r="Q70" s="1705">
        <v>0</v>
      </c>
      <c r="R70" s="1706">
        <v>0.43878525020167192</v>
      </c>
      <c r="S70" s="1704">
        <v>0</v>
      </c>
      <c r="T70" s="1704">
        <v>0.10572603276673145</v>
      </c>
      <c r="U70" s="2504">
        <v>0</v>
      </c>
      <c r="V70" s="450"/>
      <c r="W70" s="450"/>
      <c r="X70" s="450"/>
      <c r="Y70" s="450"/>
      <c r="Z70" s="450"/>
      <c r="AA70" s="450"/>
      <c r="AB70" s="450"/>
      <c r="AC70" s="450"/>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AZ70" s="1070"/>
      <c r="BA70" s="267"/>
      <c r="BB70" s="168"/>
      <c r="BC70" s="491"/>
      <c r="BD70" s="441"/>
      <c r="BE70" s="441"/>
      <c r="BF70" s="441"/>
      <c r="BG70" s="492"/>
      <c r="BH70" s="499"/>
      <c r="BI70" s="441"/>
      <c r="BJ70" s="441"/>
      <c r="BK70" s="441"/>
      <c r="BL70" s="492"/>
      <c r="BM70" s="499"/>
      <c r="BN70" s="441"/>
      <c r="BO70" s="441"/>
      <c r="BP70" s="441"/>
      <c r="BQ70" s="492"/>
      <c r="BR70" s="499"/>
      <c r="BS70" s="441"/>
      <c r="BT70" s="441"/>
      <c r="BU70" s="2542"/>
      <c r="BV70" s="2594"/>
      <c r="BW70" s="2594"/>
      <c r="BX70" s="2594"/>
      <c r="BY70" s="2595"/>
      <c r="BZ70" s="2595"/>
      <c r="CA70" s="2595"/>
      <c r="CB70" s="2595"/>
      <c r="CC70" s="2595"/>
      <c r="CD70" s="2595"/>
      <c r="CE70" s="2595"/>
      <c r="CF70" s="2595"/>
      <c r="CG70" s="2595"/>
      <c r="CH70" s="2595"/>
      <c r="CI70" s="2595"/>
      <c r="CJ70" s="2595"/>
      <c r="CK70" s="2595"/>
      <c r="CL70" s="2595"/>
      <c r="CM70" s="2595"/>
      <c r="CN70" s="2595"/>
      <c r="CO70" s="2595"/>
      <c r="CP70" s="2595"/>
      <c r="CQ70" s="2595"/>
      <c r="CR70" s="2595"/>
      <c r="CS70" s="2595"/>
      <c r="CT70" s="2595"/>
      <c r="CU70" s="2595"/>
      <c r="CV70" s="2595"/>
      <c r="CW70" s="2595"/>
      <c r="CX70" s="2595"/>
      <c r="CY70" s="2595"/>
      <c r="CZ70" s="2595"/>
    </row>
    <row r="71" s="135" customFormat="true" ht="15" customHeight="true" x14ac:dyDescent="0.2">
      <c r="A71" s="3172"/>
      <c r="B71" s="1790" t="s">
        <v>46</v>
      </c>
      <c r="C71" s="1703">
        <v>3.4063901044145903</v>
      </c>
      <c r="D71" s="1704">
        <v>5.3828790192272136</v>
      </c>
      <c r="E71" s="1704">
        <v>7.1090582380898715</v>
      </c>
      <c r="F71" s="1704">
        <v>2.8320888268186248</v>
      </c>
      <c r="G71" s="1705">
        <v>2.5653362648722968</v>
      </c>
      <c r="H71" s="1706">
        <v>5.2883666415745552</v>
      </c>
      <c r="I71" s="1704">
        <v>2.6411684278277154</v>
      </c>
      <c r="J71" s="1704">
        <v>1.9316384110362277</v>
      </c>
      <c r="K71" s="1704">
        <v>2.6122476584236902</v>
      </c>
      <c r="L71" s="1707">
        <v>2.0831197919538176</v>
      </c>
      <c r="M71" s="1708">
        <v>1.594296506584798</v>
      </c>
      <c r="N71" s="1704">
        <v>4.8411547638497279</v>
      </c>
      <c r="O71" s="1704">
        <v>4.7881084667571212</v>
      </c>
      <c r="P71" s="1704">
        <v>7.2931110564674313</v>
      </c>
      <c r="Q71" s="1705">
        <v>10.283344860266302</v>
      </c>
      <c r="R71" s="1706">
        <v>1.5166320505608226</v>
      </c>
      <c r="S71" s="1704">
        <v>5.2940144377112643</v>
      </c>
      <c r="T71" s="1704">
        <v>5.1963645900116671</v>
      </c>
      <c r="U71" s="2504">
        <v>5.8373308829230597</v>
      </c>
      <c r="V71" s="450"/>
      <c r="W71" s="450"/>
      <c r="X71" s="450"/>
      <c r="Y71" s="450"/>
      <c r="Z71" s="450"/>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1070"/>
      <c r="BA71" s="267"/>
      <c r="BB71" s="168"/>
      <c r="BC71" s="491"/>
      <c r="BD71" s="441"/>
      <c r="BE71" s="441"/>
      <c r="BF71" s="441"/>
      <c r="BG71" s="492"/>
      <c r="BH71" s="499"/>
      <c r="BI71" s="441"/>
      <c r="BJ71" s="441"/>
      <c r="BK71" s="441"/>
      <c r="BL71" s="492"/>
      <c r="BM71" s="499"/>
      <c r="BN71" s="441"/>
      <c r="BO71" s="441"/>
      <c r="BP71" s="441"/>
      <c r="BQ71" s="492"/>
      <c r="BR71" s="499"/>
      <c r="BS71" s="441"/>
      <c r="BT71" s="441"/>
      <c r="BU71" s="2542"/>
      <c r="BV71" s="2594"/>
      <c r="BW71" s="2594"/>
      <c r="BX71" s="2594"/>
      <c r="BY71" s="2595"/>
      <c r="BZ71" s="2595"/>
      <c r="CA71" s="2595"/>
      <c r="CB71" s="2595"/>
      <c r="CC71" s="2595"/>
      <c r="CD71" s="2595"/>
      <c r="CE71" s="2595"/>
      <c r="CF71" s="2595"/>
      <c r="CG71" s="2595"/>
      <c r="CH71" s="2595"/>
      <c r="CI71" s="2595"/>
      <c r="CJ71" s="2595"/>
      <c r="CK71" s="2595"/>
      <c r="CL71" s="2595"/>
      <c r="CM71" s="2595"/>
      <c r="CN71" s="2595"/>
      <c r="CO71" s="2595"/>
      <c r="CP71" s="2595"/>
      <c r="CQ71" s="2595"/>
      <c r="CR71" s="2595"/>
      <c r="CS71" s="2595"/>
      <c r="CT71" s="2595"/>
      <c r="CU71" s="2595"/>
      <c r="CV71" s="2595"/>
      <c r="CW71" s="2595"/>
      <c r="CX71" s="2595"/>
      <c r="CY71" s="2595"/>
      <c r="CZ71" s="2595"/>
    </row>
    <row r="72" s="135" customFormat="true" ht="15" customHeight="true" x14ac:dyDescent="0.2">
      <c r="A72" s="1641"/>
      <c r="B72" s="1791"/>
      <c r="C72" s="1703"/>
      <c r="D72" s="1704"/>
      <c r="E72" s="1704"/>
      <c r="F72" s="1704"/>
      <c r="G72" s="1705"/>
      <c r="H72" s="1706"/>
      <c r="I72" s="1704"/>
      <c r="J72" s="1704"/>
      <c r="K72" s="1704"/>
      <c r="L72" s="1707"/>
      <c r="M72" s="1708"/>
      <c r="N72" s="1704"/>
      <c r="O72" s="1704"/>
      <c r="P72" s="1704"/>
      <c r="Q72" s="1705"/>
      <c r="R72" s="1706"/>
      <c r="S72" s="1704"/>
      <c r="T72" s="1704"/>
      <c r="U72" s="2504"/>
      <c r="V72" s="450"/>
      <c r="W72" s="450"/>
      <c r="X72" s="450"/>
      <c r="Y72" s="450"/>
      <c r="Z72" s="450"/>
      <c r="AA72" s="450"/>
      <c r="AB72" s="450"/>
      <c r="AC72" s="450"/>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AZ72" s="1070"/>
      <c r="BA72" s="267"/>
      <c r="BB72" s="168"/>
      <c r="BC72" s="491"/>
      <c r="BD72" s="441"/>
      <c r="BE72" s="441"/>
      <c r="BF72" s="441"/>
      <c r="BG72" s="492"/>
      <c r="BH72" s="499"/>
      <c r="BI72" s="441"/>
      <c r="BJ72" s="441"/>
      <c r="BK72" s="441"/>
      <c r="BL72" s="492"/>
      <c r="BM72" s="499"/>
      <c r="BN72" s="441"/>
      <c r="BO72" s="441"/>
      <c r="BP72" s="441"/>
      <c r="BQ72" s="492"/>
      <c r="BR72" s="499"/>
      <c r="BS72" s="441"/>
      <c r="BT72" s="441"/>
      <c r="BU72" s="2542"/>
      <c r="BV72" s="2594"/>
      <c r="BW72" s="2594"/>
      <c r="BX72" s="2594"/>
      <c r="BY72" s="2595"/>
      <c r="BZ72" s="2595"/>
      <c r="CA72" s="2595"/>
      <c r="CB72" s="2595"/>
      <c r="CC72" s="2595"/>
      <c r="CD72" s="2595"/>
      <c r="CE72" s="2595"/>
      <c r="CF72" s="2595"/>
      <c r="CG72" s="2595"/>
      <c r="CH72" s="2595"/>
      <c r="CI72" s="2595"/>
      <c r="CJ72" s="2595"/>
      <c r="CK72" s="2595"/>
      <c r="CL72" s="2595"/>
      <c r="CM72" s="2595"/>
      <c r="CN72" s="2595"/>
      <c r="CO72" s="2595"/>
      <c r="CP72" s="2595"/>
      <c r="CQ72" s="2595"/>
      <c r="CR72" s="2595"/>
      <c r="CS72" s="2595"/>
      <c r="CT72" s="2595"/>
      <c r="CU72" s="2595"/>
      <c r="CV72" s="2595"/>
      <c r="CW72" s="2595"/>
      <c r="CX72" s="2595"/>
      <c r="CY72" s="2595"/>
      <c r="CZ72" s="2595"/>
    </row>
    <row r="73" s="135" customFormat="true" ht="15" customHeight="true" x14ac:dyDescent="0.2">
      <c r="A73" s="1641"/>
      <c r="B73" s="1791"/>
      <c r="C73" s="1703"/>
      <c r="D73" s="1704"/>
      <c r="E73" s="1704"/>
      <c r="F73" s="1704"/>
      <c r="G73" s="1705"/>
      <c r="H73" s="1706"/>
      <c r="I73" s="1704"/>
      <c r="J73" s="1704"/>
      <c r="K73" s="1704"/>
      <c r="L73" s="1707"/>
      <c r="M73" s="1708"/>
      <c r="N73" s="1704"/>
      <c r="O73" s="1704"/>
      <c r="P73" s="1704"/>
      <c r="Q73" s="1705"/>
      <c r="R73" s="1706"/>
      <c r="S73" s="1704"/>
      <c r="T73" s="1704"/>
      <c r="U73" s="2504"/>
      <c r="V73" s="450"/>
      <c r="W73" s="450"/>
      <c r="X73" s="450"/>
      <c r="Y73" s="450"/>
      <c r="Z73" s="450"/>
      <c r="AA73" s="450"/>
      <c r="AB73" s="450"/>
      <c r="AC73" s="450"/>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AZ73" s="1070"/>
      <c r="BA73" s="267"/>
      <c r="BB73" s="168"/>
      <c r="BC73" s="491"/>
      <c r="BD73" s="441"/>
      <c r="BE73" s="441"/>
      <c r="BF73" s="441"/>
      <c r="BG73" s="492"/>
      <c r="BH73" s="499"/>
      <c r="BI73" s="441"/>
      <c r="BJ73" s="441"/>
      <c r="BK73" s="441"/>
      <c r="BL73" s="492"/>
      <c r="BM73" s="499"/>
      <c r="BN73" s="441"/>
      <c r="BO73" s="441"/>
      <c r="BP73" s="441"/>
      <c r="BQ73" s="492"/>
      <c r="BR73" s="499"/>
      <c r="BS73" s="441"/>
      <c r="BT73" s="441"/>
      <c r="BU73" s="2542"/>
      <c r="BV73" s="2594"/>
      <c r="BW73" s="2594"/>
      <c r="BX73" s="2594"/>
      <c r="BY73" s="2595"/>
      <c r="BZ73" s="2595"/>
      <c r="CA73" s="2595"/>
      <c r="CB73" s="2595"/>
      <c r="CC73" s="2595"/>
      <c r="CD73" s="2595"/>
      <c r="CE73" s="2595"/>
      <c r="CF73" s="2595"/>
      <c r="CG73" s="2595"/>
      <c r="CH73" s="2595"/>
      <c r="CI73" s="2595"/>
      <c r="CJ73" s="2595"/>
      <c r="CK73" s="2595"/>
      <c r="CL73" s="2595"/>
      <c r="CM73" s="2595"/>
      <c r="CN73" s="2595"/>
      <c r="CO73" s="2595"/>
      <c r="CP73" s="2595"/>
      <c r="CQ73" s="2595"/>
      <c r="CR73" s="2595"/>
      <c r="CS73" s="2595"/>
      <c r="CT73" s="2595"/>
      <c r="CU73" s="2595"/>
      <c r="CV73" s="2595"/>
      <c r="CW73" s="2595"/>
      <c r="CX73" s="2595"/>
      <c r="CY73" s="2595"/>
      <c r="CZ73" s="2595"/>
    </row>
    <row r="74" s="135" customFormat="true" ht="15" customHeight="true" x14ac:dyDescent="0.2">
      <c r="A74" s="1641"/>
      <c r="B74" s="1791"/>
      <c r="C74" s="1703"/>
      <c r="D74" s="1704"/>
      <c r="E74" s="1704"/>
      <c r="F74" s="1704"/>
      <c r="G74" s="1705"/>
      <c r="H74" s="1706"/>
      <c r="I74" s="1704"/>
      <c r="J74" s="1704"/>
      <c r="K74" s="1704"/>
      <c r="L74" s="1707"/>
      <c r="M74" s="1708"/>
      <c r="N74" s="1704"/>
      <c r="O74" s="1704"/>
      <c r="P74" s="1704"/>
      <c r="Q74" s="1705"/>
      <c r="R74" s="1706"/>
      <c r="S74" s="1704"/>
      <c r="T74" s="1704"/>
      <c r="U74" s="2504"/>
      <c r="V74" s="450"/>
      <c r="W74" s="450"/>
      <c r="X74" s="450"/>
      <c r="Y74" s="450"/>
      <c r="Z74" s="450"/>
      <c r="AA74" s="450"/>
      <c r="AB74" s="450"/>
      <c r="AC74" s="450"/>
      <c r="AD74" s="450"/>
      <c r="AE74" s="450"/>
      <c r="AF74" s="450"/>
      <c r="AG74" s="450"/>
      <c r="AH74" s="450"/>
      <c r="AI74" s="450"/>
      <c r="AJ74" s="450"/>
      <c r="AK74" s="450"/>
      <c r="AL74" s="450"/>
      <c r="AM74" s="450"/>
      <c r="AN74" s="450"/>
      <c r="AO74" s="450"/>
      <c r="AP74" s="450"/>
      <c r="AQ74" s="450"/>
      <c r="AR74" s="450"/>
      <c r="AS74" s="450"/>
      <c r="AT74" s="450"/>
      <c r="AU74" s="450"/>
      <c r="AV74" s="450"/>
      <c r="AW74" s="450"/>
      <c r="AX74" s="450"/>
      <c r="AY74" s="450"/>
      <c r="AZ74" s="1070"/>
      <c r="BA74" s="267"/>
      <c r="BB74" s="168"/>
      <c r="BC74" s="491"/>
      <c r="BD74" s="441"/>
      <c r="BE74" s="441"/>
      <c r="BF74" s="441"/>
      <c r="BG74" s="492"/>
      <c r="BH74" s="499"/>
      <c r="BI74" s="441"/>
      <c r="BJ74" s="441"/>
      <c r="BK74" s="441"/>
      <c r="BL74" s="492"/>
      <c r="BM74" s="499"/>
      <c r="BN74" s="441"/>
      <c r="BO74" s="441"/>
      <c r="BP74" s="441"/>
      <c r="BQ74" s="492"/>
      <c r="BR74" s="499"/>
      <c r="BS74" s="441"/>
      <c r="BT74" s="441"/>
      <c r="BU74" s="2542"/>
      <c r="BV74" s="2594"/>
      <c r="BW74" s="2594"/>
      <c r="BX74" s="2594"/>
      <c r="BY74" s="2595"/>
      <c r="BZ74" s="2595"/>
      <c r="CA74" s="2595"/>
      <c r="CB74" s="2595"/>
      <c r="CC74" s="2595"/>
      <c r="CD74" s="2595"/>
      <c r="CE74" s="2595"/>
      <c r="CF74" s="2595"/>
      <c r="CG74" s="2595"/>
      <c r="CH74" s="2595"/>
      <c r="CI74" s="2595"/>
      <c r="CJ74" s="2595"/>
      <c r="CK74" s="2595"/>
      <c r="CL74" s="2595"/>
      <c r="CM74" s="2595"/>
      <c r="CN74" s="2595"/>
      <c r="CO74" s="2595"/>
      <c r="CP74" s="2595"/>
      <c r="CQ74" s="2595"/>
      <c r="CR74" s="2595"/>
      <c r="CS74" s="2595"/>
      <c r="CT74" s="2595"/>
      <c r="CU74" s="2595"/>
      <c r="CV74" s="2595"/>
      <c r="CW74" s="2595"/>
      <c r="CX74" s="2595"/>
      <c r="CY74" s="2595"/>
      <c r="CZ74" s="2595"/>
    </row>
    <row r="75" s="135" customFormat="true" ht="15" customHeight="true" x14ac:dyDescent="0.2">
      <c r="A75" s="1641"/>
      <c r="B75" s="1791"/>
      <c r="C75" s="1703"/>
      <c r="D75" s="1704"/>
      <c r="E75" s="1704"/>
      <c r="F75" s="1704"/>
      <c r="G75" s="1705"/>
      <c r="H75" s="1706"/>
      <c r="I75" s="1704"/>
      <c r="J75" s="1704"/>
      <c r="K75" s="1704"/>
      <c r="L75" s="1707"/>
      <c r="M75" s="1708"/>
      <c r="N75" s="1704"/>
      <c r="O75" s="1704"/>
      <c r="P75" s="1704"/>
      <c r="Q75" s="1705"/>
      <c r="R75" s="1706"/>
      <c r="S75" s="1704"/>
      <c r="T75" s="1704"/>
      <c r="U75" s="2504"/>
      <c r="V75" s="450"/>
      <c r="W75" s="450"/>
      <c r="X75" s="450"/>
      <c r="Y75" s="450"/>
      <c r="Z75" s="450"/>
      <c r="AA75" s="450"/>
      <c r="AB75" s="450"/>
      <c r="AC75" s="450"/>
      <c r="AD75" s="450"/>
      <c r="AE75" s="450"/>
      <c r="AF75" s="450"/>
      <c r="AG75" s="450"/>
      <c r="AH75" s="450"/>
      <c r="AI75" s="450"/>
      <c r="AJ75" s="450"/>
      <c r="AK75" s="450"/>
      <c r="AL75" s="450"/>
      <c r="AM75" s="450"/>
      <c r="AN75" s="450"/>
      <c r="AO75" s="450"/>
      <c r="AP75" s="450"/>
      <c r="AQ75" s="450"/>
      <c r="AR75" s="450"/>
      <c r="AS75" s="450"/>
      <c r="AT75" s="450"/>
      <c r="AU75" s="450"/>
      <c r="AV75" s="450"/>
      <c r="AW75" s="450"/>
      <c r="AX75" s="450"/>
      <c r="AY75" s="450"/>
      <c r="AZ75" s="1070"/>
      <c r="BA75" s="267"/>
      <c r="BB75" s="168"/>
      <c r="BC75" s="491"/>
      <c r="BD75" s="441"/>
      <c r="BE75" s="441"/>
      <c r="BF75" s="441"/>
      <c r="BG75" s="492"/>
      <c r="BH75" s="499"/>
      <c r="BI75" s="441"/>
      <c r="BJ75" s="441"/>
      <c r="BK75" s="441"/>
      <c r="BL75" s="492"/>
      <c r="BM75" s="499"/>
      <c r="BN75" s="441"/>
      <c r="BO75" s="441"/>
      <c r="BP75" s="441"/>
      <c r="BQ75" s="492"/>
      <c r="BR75" s="499"/>
      <c r="BS75" s="441"/>
      <c r="BT75" s="441"/>
      <c r="BU75" s="2542"/>
      <c r="BV75" s="2594"/>
      <c r="BW75" s="2594"/>
      <c r="BX75" s="2594"/>
      <c r="BY75" s="2595"/>
      <c r="BZ75" s="2595"/>
      <c r="CA75" s="2595"/>
      <c r="CB75" s="2595"/>
      <c r="CC75" s="2595"/>
      <c r="CD75" s="2595"/>
      <c r="CE75" s="2595"/>
      <c r="CF75" s="2595"/>
      <c r="CG75" s="2595"/>
      <c r="CH75" s="2595"/>
      <c r="CI75" s="2595"/>
      <c r="CJ75" s="2595"/>
      <c r="CK75" s="2595"/>
      <c r="CL75" s="2595"/>
      <c r="CM75" s="2595"/>
      <c r="CN75" s="2595"/>
      <c r="CO75" s="2595"/>
      <c r="CP75" s="2595"/>
      <c r="CQ75" s="2595"/>
      <c r="CR75" s="2595"/>
      <c r="CS75" s="2595"/>
      <c r="CT75" s="2595"/>
      <c r="CU75" s="2595"/>
      <c r="CV75" s="2595"/>
      <c r="CW75" s="2595"/>
      <c r="CX75" s="2595"/>
      <c r="CY75" s="2595"/>
      <c r="CZ75" s="2595"/>
    </row>
    <row r="76" s="135" customFormat="true" ht="15" customHeight="true" x14ac:dyDescent="0.2">
      <c r="A76" s="1641"/>
      <c r="B76" s="1791"/>
      <c r="C76" s="1703"/>
      <c r="D76" s="1704"/>
      <c r="E76" s="1704"/>
      <c r="F76" s="1704"/>
      <c r="G76" s="1705"/>
      <c r="H76" s="1706"/>
      <c r="I76" s="1704"/>
      <c r="J76" s="1704"/>
      <c r="K76" s="1704"/>
      <c r="L76" s="1707"/>
      <c r="M76" s="1708"/>
      <c r="N76" s="1704"/>
      <c r="O76" s="1704"/>
      <c r="P76" s="1704"/>
      <c r="Q76" s="1705"/>
      <c r="R76" s="1706"/>
      <c r="S76" s="1704"/>
      <c r="T76" s="1704"/>
      <c r="U76" s="2504"/>
      <c r="V76" s="450"/>
      <c r="W76" s="450"/>
      <c r="X76" s="450"/>
      <c r="Y76" s="450"/>
      <c r="Z76" s="450"/>
      <c r="AA76" s="450"/>
      <c r="AB76" s="450"/>
      <c r="AC76" s="450"/>
      <c r="AD76" s="450"/>
      <c r="AE76" s="450"/>
      <c r="AF76" s="450"/>
      <c r="AG76" s="450"/>
      <c r="AH76" s="450"/>
      <c r="AI76" s="450"/>
      <c r="AJ76" s="450"/>
      <c r="AK76" s="450"/>
      <c r="AL76" s="450"/>
      <c r="AM76" s="450"/>
      <c r="AN76" s="450"/>
      <c r="AO76" s="450"/>
      <c r="AP76" s="450"/>
      <c r="AQ76" s="450"/>
      <c r="AR76" s="450"/>
      <c r="AS76" s="450"/>
      <c r="AT76" s="450"/>
      <c r="AU76" s="450"/>
      <c r="AV76" s="450"/>
      <c r="AW76" s="450"/>
      <c r="AX76" s="450"/>
      <c r="AY76" s="450"/>
      <c r="AZ76" s="1070"/>
      <c r="BA76" s="267"/>
      <c r="BB76" s="168"/>
      <c r="BC76" s="491"/>
      <c r="BD76" s="441"/>
      <c r="BE76" s="441"/>
      <c r="BF76" s="441"/>
      <c r="BG76" s="492"/>
      <c r="BH76" s="499"/>
      <c r="BI76" s="441"/>
      <c r="BJ76" s="441"/>
      <c r="BK76" s="441"/>
      <c r="BL76" s="492"/>
      <c r="BM76" s="499"/>
      <c r="BN76" s="441"/>
      <c r="BO76" s="441"/>
      <c r="BP76" s="441"/>
      <c r="BQ76" s="492"/>
      <c r="BR76" s="499"/>
      <c r="BS76" s="441"/>
      <c r="BT76" s="441"/>
      <c r="BU76" s="2542"/>
      <c r="BV76" s="2594"/>
      <c r="BW76" s="2594"/>
      <c r="BX76" s="2594"/>
      <c r="BY76" s="2595"/>
      <c r="BZ76" s="2595"/>
      <c r="CA76" s="2595"/>
      <c r="CB76" s="2595"/>
      <c r="CC76" s="2595"/>
      <c r="CD76" s="2595"/>
      <c r="CE76" s="2595"/>
      <c r="CF76" s="2595"/>
      <c r="CG76" s="2595"/>
      <c r="CH76" s="2595"/>
      <c r="CI76" s="2595"/>
      <c r="CJ76" s="2595"/>
      <c r="CK76" s="2595"/>
      <c r="CL76" s="2595"/>
      <c r="CM76" s="2595"/>
      <c r="CN76" s="2595"/>
      <c r="CO76" s="2595"/>
      <c r="CP76" s="2595"/>
      <c r="CQ76" s="2595"/>
      <c r="CR76" s="2595"/>
      <c r="CS76" s="2595"/>
      <c r="CT76" s="2595"/>
      <c r="CU76" s="2595"/>
      <c r="CV76" s="2595"/>
      <c r="CW76" s="2595"/>
      <c r="CX76" s="2595"/>
      <c r="CY76" s="2595"/>
      <c r="CZ76" s="2595"/>
    </row>
    <row r="77" s="135" customFormat="true" ht="15" customHeight="true" x14ac:dyDescent="0.2">
      <c r="A77" s="1641"/>
      <c r="B77" s="1791"/>
      <c r="C77" s="1703"/>
      <c r="D77" s="1704"/>
      <c r="E77" s="1704"/>
      <c r="F77" s="1704"/>
      <c r="G77" s="1705"/>
      <c r="H77" s="1706"/>
      <c r="I77" s="1704"/>
      <c r="J77" s="1704"/>
      <c r="K77" s="1704"/>
      <c r="L77" s="1707"/>
      <c r="M77" s="1708"/>
      <c r="N77" s="1704"/>
      <c r="O77" s="1704"/>
      <c r="P77" s="1704"/>
      <c r="Q77" s="1705"/>
      <c r="R77" s="1706"/>
      <c r="S77" s="1704"/>
      <c r="T77" s="1704"/>
      <c r="U77" s="2504"/>
      <c r="V77" s="450"/>
      <c r="W77" s="450"/>
      <c r="X77" s="450"/>
      <c r="Y77" s="450"/>
      <c r="Z77" s="45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1070"/>
      <c r="BA77" s="267"/>
      <c r="BB77" s="168"/>
      <c r="BC77" s="491"/>
      <c r="BD77" s="441"/>
      <c r="BE77" s="441"/>
      <c r="BF77" s="441"/>
      <c r="BG77" s="492"/>
      <c r="BH77" s="499"/>
      <c r="BI77" s="441"/>
      <c r="BJ77" s="441"/>
      <c r="BK77" s="441"/>
      <c r="BL77" s="492"/>
      <c r="BM77" s="499"/>
      <c r="BN77" s="441"/>
      <c r="BO77" s="441"/>
      <c r="BP77" s="441"/>
      <c r="BQ77" s="492"/>
      <c r="BR77" s="499"/>
      <c r="BS77" s="441"/>
      <c r="BT77" s="441"/>
      <c r="BU77" s="2542"/>
      <c r="BV77" s="2594"/>
      <c r="BW77" s="2594"/>
      <c r="BX77" s="2594"/>
      <c r="BY77" s="2595"/>
      <c r="BZ77" s="2595"/>
      <c r="CA77" s="2595"/>
      <c r="CB77" s="2595"/>
      <c r="CC77" s="2595"/>
      <c r="CD77" s="2595"/>
      <c r="CE77" s="2595"/>
      <c r="CF77" s="2595"/>
      <c r="CG77" s="2595"/>
      <c r="CH77" s="2595"/>
      <c r="CI77" s="2595"/>
      <c r="CJ77" s="2595"/>
      <c r="CK77" s="2595"/>
      <c r="CL77" s="2595"/>
      <c r="CM77" s="2595"/>
      <c r="CN77" s="2595"/>
      <c r="CO77" s="2595"/>
      <c r="CP77" s="2595"/>
      <c r="CQ77" s="2595"/>
      <c r="CR77" s="2595"/>
      <c r="CS77" s="2595"/>
      <c r="CT77" s="2595"/>
      <c r="CU77" s="2595"/>
      <c r="CV77" s="2595"/>
      <c r="CW77" s="2595"/>
      <c r="CX77" s="2595"/>
      <c r="CY77" s="2595"/>
      <c r="CZ77" s="2595"/>
    </row>
    <row r="78" s="135" customFormat="true" ht="15" customHeight="true" x14ac:dyDescent="0.2">
      <c r="A78" s="1641"/>
      <c r="B78" s="1791"/>
      <c r="C78" s="1703"/>
      <c r="D78" s="1704"/>
      <c r="E78" s="1704"/>
      <c r="F78" s="1704"/>
      <c r="G78" s="1705"/>
      <c r="H78" s="1706"/>
      <c r="I78" s="1704"/>
      <c r="J78" s="1704"/>
      <c r="K78" s="1704"/>
      <c r="L78" s="1707"/>
      <c r="M78" s="1708"/>
      <c r="N78" s="1704"/>
      <c r="O78" s="1704"/>
      <c r="P78" s="1704"/>
      <c r="Q78" s="1705"/>
      <c r="R78" s="1706"/>
      <c r="S78" s="1704"/>
      <c r="T78" s="1704"/>
      <c r="U78" s="2504"/>
      <c r="V78" s="450"/>
      <c r="W78" s="450"/>
      <c r="X78" s="450"/>
      <c r="Y78" s="450"/>
      <c r="Z78" s="450"/>
      <c r="AA78" s="450"/>
      <c r="AB78" s="450"/>
      <c r="AC78" s="450"/>
      <c r="AD78" s="450"/>
      <c r="AE78" s="450"/>
      <c r="AF78" s="450"/>
      <c r="AG78" s="450"/>
      <c r="AH78" s="450"/>
      <c r="AI78" s="450"/>
      <c r="AJ78" s="450"/>
      <c r="AK78" s="450"/>
      <c r="AL78" s="450"/>
      <c r="AM78" s="450"/>
      <c r="AN78" s="450"/>
      <c r="AO78" s="450"/>
      <c r="AP78" s="450"/>
      <c r="AQ78" s="450"/>
      <c r="AR78" s="450"/>
      <c r="AS78" s="450"/>
      <c r="AT78" s="450"/>
      <c r="AU78" s="450"/>
      <c r="AV78" s="450"/>
      <c r="AW78" s="450"/>
      <c r="AX78" s="450"/>
      <c r="AY78" s="450"/>
      <c r="AZ78" s="1070"/>
      <c r="BA78" s="267"/>
      <c r="BB78" s="168"/>
      <c r="BC78" s="491"/>
      <c r="BD78" s="441"/>
      <c r="BE78" s="441"/>
      <c r="BF78" s="441"/>
      <c r="BG78" s="492"/>
      <c r="BH78" s="499"/>
      <c r="BI78" s="441"/>
      <c r="BJ78" s="441"/>
      <c r="BK78" s="441"/>
      <c r="BL78" s="492"/>
      <c r="BM78" s="499"/>
      <c r="BN78" s="441"/>
      <c r="BO78" s="441"/>
      <c r="BP78" s="441"/>
      <c r="BQ78" s="492"/>
      <c r="BR78" s="499"/>
      <c r="BS78" s="441"/>
      <c r="BT78" s="441"/>
      <c r="BU78" s="2542"/>
      <c r="BV78" s="2594"/>
      <c r="BW78" s="2594"/>
      <c r="BX78" s="2594"/>
      <c r="BY78" s="2595"/>
      <c r="BZ78" s="2595"/>
      <c r="CA78" s="2595"/>
      <c r="CB78" s="2595"/>
      <c r="CC78" s="2595"/>
      <c r="CD78" s="2595"/>
      <c r="CE78" s="2595"/>
      <c r="CF78" s="2595"/>
      <c r="CG78" s="2595"/>
      <c r="CH78" s="2595"/>
      <c r="CI78" s="2595"/>
      <c r="CJ78" s="2595"/>
      <c r="CK78" s="2595"/>
      <c r="CL78" s="2595"/>
      <c r="CM78" s="2595"/>
      <c r="CN78" s="2595"/>
      <c r="CO78" s="2595"/>
      <c r="CP78" s="2595"/>
      <c r="CQ78" s="2595"/>
      <c r="CR78" s="2595"/>
      <c r="CS78" s="2595"/>
      <c r="CT78" s="2595"/>
      <c r="CU78" s="2595"/>
      <c r="CV78" s="2595"/>
      <c r="CW78" s="2595"/>
      <c r="CX78" s="2595"/>
      <c r="CY78" s="2595"/>
      <c r="CZ78" s="2595"/>
    </row>
    <row r="79" s="135" customFormat="true" ht="15" customHeight="true" x14ac:dyDescent="0.2">
      <c r="A79" s="1641"/>
      <c r="B79" s="1791"/>
      <c r="C79" s="1703"/>
      <c r="D79" s="1704"/>
      <c r="E79" s="1704"/>
      <c r="F79" s="1704"/>
      <c r="G79" s="1705"/>
      <c r="H79" s="1706"/>
      <c r="I79" s="1704"/>
      <c r="J79" s="1704"/>
      <c r="K79" s="1704"/>
      <c r="L79" s="1707"/>
      <c r="M79" s="1708"/>
      <c r="N79" s="1704"/>
      <c r="O79" s="1704"/>
      <c r="P79" s="1704"/>
      <c r="Q79" s="1705"/>
      <c r="R79" s="1706"/>
      <c r="S79" s="1704"/>
      <c r="T79" s="1704"/>
      <c r="U79" s="2504"/>
      <c r="V79" s="450"/>
      <c r="W79" s="450"/>
      <c r="X79" s="450"/>
      <c r="Y79" s="450"/>
      <c r="Z79" s="450"/>
      <c r="AA79" s="450"/>
      <c r="AB79" s="450"/>
      <c r="AC79" s="450"/>
      <c r="AD79" s="450"/>
      <c r="AE79" s="450"/>
      <c r="AF79" s="450"/>
      <c r="AG79" s="450"/>
      <c r="AH79" s="450"/>
      <c r="AI79" s="450"/>
      <c r="AJ79" s="450"/>
      <c r="AK79" s="450"/>
      <c r="AL79" s="450"/>
      <c r="AM79" s="450"/>
      <c r="AN79" s="450"/>
      <c r="AO79" s="450"/>
      <c r="AP79" s="450"/>
      <c r="AQ79" s="450"/>
      <c r="AR79" s="450"/>
      <c r="AS79" s="450"/>
      <c r="AT79" s="450"/>
      <c r="AU79" s="450"/>
      <c r="AV79" s="450"/>
      <c r="AW79" s="450"/>
      <c r="AX79" s="450"/>
      <c r="AY79" s="450"/>
      <c r="AZ79" s="1070"/>
      <c r="BA79" s="267"/>
      <c r="BB79" s="168"/>
      <c r="BC79" s="491"/>
      <c r="BD79" s="441"/>
      <c r="BE79" s="441"/>
      <c r="BF79" s="441"/>
      <c r="BG79" s="492"/>
      <c r="BH79" s="499"/>
      <c r="BI79" s="441"/>
      <c r="BJ79" s="441"/>
      <c r="BK79" s="441"/>
      <c r="BL79" s="492"/>
      <c r="BM79" s="499"/>
      <c r="BN79" s="441"/>
      <c r="BO79" s="441"/>
      <c r="BP79" s="441"/>
      <c r="BQ79" s="492"/>
      <c r="BR79" s="499"/>
      <c r="BS79" s="441"/>
      <c r="BT79" s="441"/>
      <c r="BU79" s="2542"/>
      <c r="BV79" s="2594"/>
      <c r="BW79" s="2594"/>
      <c r="BX79" s="2594"/>
      <c r="BY79" s="2595"/>
      <c r="BZ79" s="2595"/>
      <c r="CA79" s="2595"/>
      <c r="CB79" s="2595"/>
      <c r="CC79" s="2595"/>
      <c r="CD79" s="2595"/>
      <c r="CE79" s="2595"/>
      <c r="CF79" s="2595"/>
      <c r="CG79" s="2595"/>
      <c r="CH79" s="2595"/>
      <c r="CI79" s="2595"/>
      <c r="CJ79" s="2595"/>
      <c r="CK79" s="2595"/>
      <c r="CL79" s="2595"/>
      <c r="CM79" s="2595"/>
      <c r="CN79" s="2595"/>
      <c r="CO79" s="2595"/>
      <c r="CP79" s="2595"/>
      <c r="CQ79" s="2595"/>
      <c r="CR79" s="2595"/>
      <c r="CS79" s="2595"/>
      <c r="CT79" s="2595"/>
      <c r="CU79" s="2595"/>
      <c r="CV79" s="2595"/>
      <c r="CW79" s="2595"/>
      <c r="CX79" s="2595"/>
      <c r="CY79" s="2595"/>
      <c r="CZ79" s="2595"/>
    </row>
    <row r="80" s="135" customFormat="true" ht="15" customHeight="true" x14ac:dyDescent="0.2">
      <c r="A80" s="1641"/>
      <c r="B80" s="1791"/>
      <c r="C80" s="1703"/>
      <c r="D80" s="1704"/>
      <c r="E80" s="1704"/>
      <c r="F80" s="1704"/>
      <c r="G80" s="1705"/>
      <c r="H80" s="1706"/>
      <c r="I80" s="1704"/>
      <c r="J80" s="1704"/>
      <c r="K80" s="1704"/>
      <c r="L80" s="1707"/>
      <c r="M80" s="1708"/>
      <c r="N80" s="1704"/>
      <c r="O80" s="1704"/>
      <c r="P80" s="1704"/>
      <c r="Q80" s="1705"/>
      <c r="R80" s="1706"/>
      <c r="S80" s="1704"/>
      <c r="T80" s="1704"/>
      <c r="U80" s="2504"/>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1070"/>
      <c r="BA80" s="267"/>
      <c r="BB80" s="168"/>
      <c r="BC80" s="491"/>
      <c r="BD80" s="441"/>
      <c r="BE80" s="441"/>
      <c r="BF80" s="441"/>
      <c r="BG80" s="492"/>
      <c r="BH80" s="499"/>
      <c r="BI80" s="441"/>
      <c r="BJ80" s="441"/>
      <c r="BK80" s="441"/>
      <c r="BL80" s="492"/>
      <c r="BM80" s="499"/>
      <c r="BN80" s="441"/>
      <c r="BO80" s="441"/>
      <c r="BP80" s="441"/>
      <c r="BQ80" s="492"/>
      <c r="BR80" s="499"/>
      <c r="BS80" s="441"/>
      <c r="BT80" s="441"/>
      <c r="BU80" s="2542"/>
      <c r="BV80" s="2594"/>
      <c r="BW80" s="2594"/>
      <c r="BX80" s="2594"/>
      <c r="BY80" s="2595"/>
      <c r="BZ80" s="2595"/>
      <c r="CA80" s="2595"/>
      <c r="CB80" s="2595"/>
      <c r="CC80" s="2595"/>
      <c r="CD80" s="2595"/>
      <c r="CE80" s="2595"/>
      <c r="CF80" s="2595"/>
      <c r="CG80" s="2595"/>
      <c r="CH80" s="2595"/>
      <c r="CI80" s="2595"/>
      <c r="CJ80" s="2595"/>
      <c r="CK80" s="2595"/>
      <c r="CL80" s="2595"/>
      <c r="CM80" s="2595"/>
      <c r="CN80" s="2595"/>
      <c r="CO80" s="2595"/>
      <c r="CP80" s="2595"/>
      <c r="CQ80" s="2595"/>
      <c r="CR80" s="2595"/>
      <c r="CS80" s="2595"/>
      <c r="CT80" s="2595"/>
      <c r="CU80" s="2595"/>
      <c r="CV80" s="2595"/>
      <c r="CW80" s="2595"/>
      <c r="CX80" s="2595"/>
      <c r="CY80" s="2595"/>
      <c r="CZ80" s="2595"/>
    </row>
    <row r="81" s="135" customFormat="true" ht="15" customHeight="true" x14ac:dyDescent="0.2">
      <c r="A81" s="1641"/>
      <c r="B81" s="1791"/>
      <c r="C81" s="1703"/>
      <c r="D81" s="1704"/>
      <c r="E81" s="1704"/>
      <c r="F81" s="1704"/>
      <c r="G81" s="1705"/>
      <c r="H81" s="1706"/>
      <c r="I81" s="1704"/>
      <c r="J81" s="1704"/>
      <c r="K81" s="1704"/>
      <c r="L81" s="1707"/>
      <c r="M81" s="1708"/>
      <c r="N81" s="1704"/>
      <c r="O81" s="1704"/>
      <c r="P81" s="1704"/>
      <c r="Q81" s="1705"/>
      <c r="R81" s="1706"/>
      <c r="S81" s="1704"/>
      <c r="T81" s="1704"/>
      <c r="U81" s="2504"/>
      <c r="V81" s="450"/>
      <c r="W81" s="450"/>
      <c r="X81" s="450"/>
      <c r="Y81" s="450"/>
      <c r="Z81" s="450"/>
      <c r="AA81" s="450"/>
      <c r="AB81" s="450"/>
      <c r="AC81" s="450"/>
      <c r="AD81" s="450"/>
      <c r="AE81" s="450"/>
      <c r="AF81" s="450"/>
      <c r="AG81" s="450"/>
      <c r="AH81" s="450"/>
      <c r="AI81" s="450"/>
      <c r="AJ81" s="450"/>
      <c r="AK81" s="450"/>
      <c r="AL81" s="450"/>
      <c r="AM81" s="450"/>
      <c r="AN81" s="450"/>
      <c r="AO81" s="450"/>
      <c r="AP81" s="450"/>
      <c r="AQ81" s="450"/>
      <c r="AR81" s="450"/>
      <c r="AS81" s="450"/>
      <c r="AT81" s="450"/>
      <c r="AU81" s="450"/>
      <c r="AV81" s="450"/>
      <c r="AW81" s="450"/>
      <c r="AX81" s="450"/>
      <c r="AY81" s="450"/>
      <c r="AZ81" s="1070"/>
      <c r="BA81" s="267"/>
      <c r="BB81" s="168"/>
      <c r="BC81" s="491"/>
      <c r="BD81" s="441"/>
      <c r="BE81" s="441"/>
      <c r="BF81" s="441"/>
      <c r="BG81" s="492"/>
      <c r="BH81" s="499"/>
      <c r="BI81" s="441"/>
      <c r="BJ81" s="441"/>
      <c r="BK81" s="441"/>
      <c r="BL81" s="492"/>
      <c r="BM81" s="499"/>
      <c r="BN81" s="441"/>
      <c r="BO81" s="441"/>
      <c r="BP81" s="441"/>
      <c r="BQ81" s="492"/>
      <c r="BR81" s="499"/>
      <c r="BS81" s="441"/>
      <c r="BT81" s="441"/>
      <c r="BU81" s="2542"/>
      <c r="BV81" s="2594"/>
      <c r="BW81" s="2594"/>
      <c r="BX81" s="2594"/>
      <c r="BY81" s="2595"/>
      <c r="BZ81" s="2595"/>
      <c r="CA81" s="2595"/>
      <c r="CB81" s="2595"/>
      <c r="CC81" s="2595"/>
      <c r="CD81" s="2595"/>
      <c r="CE81" s="2595"/>
      <c r="CF81" s="2595"/>
      <c r="CG81" s="2595"/>
      <c r="CH81" s="2595"/>
      <c r="CI81" s="2595"/>
      <c r="CJ81" s="2595"/>
      <c r="CK81" s="2595"/>
      <c r="CL81" s="2595"/>
      <c r="CM81" s="2595"/>
      <c r="CN81" s="2595"/>
      <c r="CO81" s="2595"/>
      <c r="CP81" s="2595"/>
      <c r="CQ81" s="2595"/>
      <c r="CR81" s="2595"/>
      <c r="CS81" s="2595"/>
      <c r="CT81" s="2595"/>
      <c r="CU81" s="2595"/>
      <c r="CV81" s="2595"/>
      <c r="CW81" s="2595"/>
      <c r="CX81" s="2595"/>
      <c r="CY81" s="2595"/>
      <c r="CZ81" s="2595"/>
    </row>
    <row r="82" s="135" customFormat="true" ht="15" customHeight="true" x14ac:dyDescent="0.2">
      <c r="A82" s="1641"/>
      <c r="B82" s="1791"/>
      <c r="C82" s="1703"/>
      <c r="D82" s="1704"/>
      <c r="E82" s="1704"/>
      <c r="F82" s="1704"/>
      <c r="G82" s="1705"/>
      <c r="H82" s="1706"/>
      <c r="I82" s="1704"/>
      <c r="J82" s="1704"/>
      <c r="K82" s="1704"/>
      <c r="L82" s="1707"/>
      <c r="M82" s="1708"/>
      <c r="N82" s="1704"/>
      <c r="O82" s="1704"/>
      <c r="P82" s="1704"/>
      <c r="Q82" s="1705"/>
      <c r="R82" s="1706"/>
      <c r="S82" s="1704"/>
      <c r="T82" s="1704"/>
      <c r="U82" s="2504"/>
      <c r="V82" s="450"/>
      <c r="W82" s="450"/>
      <c r="X82" s="450"/>
      <c r="Y82" s="450"/>
      <c r="Z82" s="450"/>
      <c r="AA82" s="450"/>
      <c r="AB82" s="450"/>
      <c r="AC82" s="450"/>
      <c r="AD82" s="450"/>
      <c r="AE82" s="450"/>
      <c r="AF82" s="450"/>
      <c r="AG82" s="450"/>
      <c r="AH82" s="450"/>
      <c r="AI82" s="450"/>
      <c r="AJ82" s="450"/>
      <c r="AK82" s="450"/>
      <c r="AL82" s="450"/>
      <c r="AM82" s="450"/>
      <c r="AN82" s="450"/>
      <c r="AO82" s="450"/>
      <c r="AP82" s="450"/>
      <c r="AQ82" s="450"/>
      <c r="AR82" s="450"/>
      <c r="AS82" s="450"/>
      <c r="AT82" s="450"/>
      <c r="AU82" s="450"/>
      <c r="AV82" s="450"/>
      <c r="AW82" s="450"/>
      <c r="AX82" s="450"/>
      <c r="AY82" s="450"/>
      <c r="AZ82" s="1070"/>
      <c r="BA82" s="267"/>
      <c r="BB82" s="168"/>
      <c r="BC82" s="491"/>
      <c r="BD82" s="441"/>
      <c r="BE82" s="441"/>
      <c r="BF82" s="441"/>
      <c r="BG82" s="492"/>
      <c r="BH82" s="499"/>
      <c r="BI82" s="441"/>
      <c r="BJ82" s="441"/>
      <c r="BK82" s="441"/>
      <c r="BL82" s="492"/>
      <c r="BM82" s="499"/>
      <c r="BN82" s="441"/>
      <c r="BO82" s="441"/>
      <c r="BP82" s="441"/>
      <c r="BQ82" s="492"/>
      <c r="BR82" s="499"/>
      <c r="BS82" s="441"/>
      <c r="BT82" s="441"/>
      <c r="BU82" s="2542"/>
      <c r="BV82" s="2594"/>
      <c r="BW82" s="2594"/>
      <c r="BX82" s="2594"/>
      <c r="BY82" s="2595"/>
      <c r="BZ82" s="2595"/>
      <c r="CA82" s="2595"/>
      <c r="CB82" s="2595"/>
      <c r="CC82" s="2595"/>
      <c r="CD82" s="2595"/>
      <c r="CE82" s="2595"/>
      <c r="CF82" s="2595"/>
      <c r="CG82" s="2595"/>
      <c r="CH82" s="2595"/>
      <c r="CI82" s="2595"/>
      <c r="CJ82" s="2595"/>
      <c r="CK82" s="2595"/>
      <c r="CL82" s="2595"/>
      <c r="CM82" s="2595"/>
      <c r="CN82" s="2595"/>
      <c r="CO82" s="2595"/>
      <c r="CP82" s="2595"/>
      <c r="CQ82" s="2595"/>
      <c r="CR82" s="2595"/>
      <c r="CS82" s="2595"/>
      <c r="CT82" s="2595"/>
      <c r="CU82" s="2595"/>
      <c r="CV82" s="2595"/>
      <c r="CW82" s="2595"/>
      <c r="CX82" s="2595"/>
      <c r="CY82" s="2595"/>
      <c r="CZ82" s="2595"/>
    </row>
    <row r="83" s="135" customFormat="true" ht="15" customHeight="true" x14ac:dyDescent="0.2">
      <c r="A83" s="1641"/>
      <c r="B83" s="1791"/>
      <c r="C83" s="1703"/>
      <c r="D83" s="1704"/>
      <c r="E83" s="1704"/>
      <c r="F83" s="1704"/>
      <c r="G83" s="1705"/>
      <c r="H83" s="1706"/>
      <c r="I83" s="1704"/>
      <c r="J83" s="1704"/>
      <c r="K83" s="1704"/>
      <c r="L83" s="1707"/>
      <c r="M83" s="1708"/>
      <c r="N83" s="1704"/>
      <c r="O83" s="1704"/>
      <c r="P83" s="1704"/>
      <c r="Q83" s="1705"/>
      <c r="R83" s="1706"/>
      <c r="S83" s="1704"/>
      <c r="T83" s="1704"/>
      <c r="U83" s="2504"/>
      <c r="V83" s="450"/>
      <c r="W83" s="450"/>
      <c r="X83" s="450"/>
      <c r="Y83" s="450"/>
      <c r="Z83" s="450"/>
      <c r="AA83" s="450"/>
      <c r="AB83" s="450"/>
      <c r="AC83" s="450"/>
      <c r="AD83" s="450"/>
      <c r="AE83" s="450"/>
      <c r="AF83" s="450"/>
      <c r="AG83" s="450"/>
      <c r="AH83" s="450"/>
      <c r="AI83" s="450"/>
      <c r="AJ83" s="450"/>
      <c r="AK83" s="450"/>
      <c r="AL83" s="450"/>
      <c r="AM83" s="450"/>
      <c r="AN83" s="450"/>
      <c r="AO83" s="450"/>
      <c r="AP83" s="450"/>
      <c r="AQ83" s="450"/>
      <c r="AR83" s="450"/>
      <c r="AS83" s="450"/>
      <c r="AT83" s="450"/>
      <c r="AU83" s="450"/>
      <c r="AV83" s="450"/>
      <c r="AW83" s="450"/>
      <c r="AX83" s="450"/>
      <c r="AY83" s="450"/>
      <c r="AZ83" s="1070"/>
      <c r="BA83" s="267"/>
      <c r="BB83" s="168"/>
      <c r="BC83" s="491"/>
      <c r="BD83" s="441"/>
      <c r="BE83" s="441"/>
      <c r="BF83" s="441"/>
      <c r="BG83" s="492"/>
      <c r="BH83" s="499"/>
      <c r="BI83" s="441"/>
      <c r="BJ83" s="441"/>
      <c r="BK83" s="441"/>
      <c r="BL83" s="492"/>
      <c r="BM83" s="499"/>
      <c r="BN83" s="441"/>
      <c r="BO83" s="441"/>
      <c r="BP83" s="441"/>
      <c r="BQ83" s="492"/>
      <c r="BR83" s="499"/>
      <c r="BS83" s="441"/>
      <c r="BT83" s="441"/>
      <c r="BU83" s="2542"/>
      <c r="BV83" s="2594"/>
      <c r="BW83" s="2594"/>
      <c r="BX83" s="2594"/>
      <c r="BY83" s="2595"/>
      <c r="BZ83" s="2595"/>
      <c r="CA83" s="2595"/>
      <c r="CB83" s="2595"/>
      <c r="CC83" s="2595"/>
      <c r="CD83" s="2595"/>
      <c r="CE83" s="2595"/>
      <c r="CF83" s="2595"/>
      <c r="CG83" s="2595"/>
      <c r="CH83" s="2595"/>
      <c r="CI83" s="2595"/>
      <c r="CJ83" s="2595"/>
      <c r="CK83" s="2595"/>
      <c r="CL83" s="2595"/>
      <c r="CM83" s="2595"/>
      <c r="CN83" s="2595"/>
      <c r="CO83" s="2595"/>
      <c r="CP83" s="2595"/>
      <c r="CQ83" s="2595"/>
      <c r="CR83" s="2595"/>
      <c r="CS83" s="2595"/>
      <c r="CT83" s="2595"/>
      <c r="CU83" s="2595"/>
      <c r="CV83" s="2595"/>
      <c r="CW83" s="2595"/>
      <c r="CX83" s="2595"/>
      <c r="CY83" s="2595"/>
      <c r="CZ83" s="2595"/>
    </row>
    <row r="84" s="135" customFormat="true" ht="15" customHeight="true" x14ac:dyDescent="0.2">
      <c r="A84" s="1641"/>
      <c r="B84" s="1791"/>
      <c r="C84" s="1703"/>
      <c r="D84" s="1704"/>
      <c r="E84" s="1704"/>
      <c r="F84" s="1704"/>
      <c r="G84" s="1705"/>
      <c r="H84" s="1706"/>
      <c r="I84" s="1704"/>
      <c r="J84" s="1704"/>
      <c r="K84" s="1704"/>
      <c r="L84" s="1707"/>
      <c r="M84" s="1708"/>
      <c r="N84" s="1704"/>
      <c r="O84" s="1704"/>
      <c r="P84" s="1704"/>
      <c r="Q84" s="1705"/>
      <c r="R84" s="1706"/>
      <c r="S84" s="1704"/>
      <c r="T84" s="1704"/>
      <c r="U84" s="2504"/>
      <c r="V84" s="450"/>
      <c r="W84" s="450"/>
      <c r="X84" s="450"/>
      <c r="Y84" s="450"/>
      <c r="Z84" s="450"/>
      <c r="AA84" s="450"/>
      <c r="AB84" s="450"/>
      <c r="AC84" s="450"/>
      <c r="AD84" s="450"/>
      <c r="AE84" s="450"/>
      <c r="AF84" s="450"/>
      <c r="AG84" s="450"/>
      <c r="AH84" s="450"/>
      <c r="AI84" s="450"/>
      <c r="AJ84" s="450"/>
      <c r="AK84" s="450"/>
      <c r="AL84" s="450"/>
      <c r="AM84" s="450"/>
      <c r="AN84" s="450"/>
      <c r="AO84" s="450"/>
      <c r="AP84" s="450"/>
      <c r="AQ84" s="450"/>
      <c r="AR84" s="450"/>
      <c r="AS84" s="450"/>
      <c r="AT84" s="450"/>
      <c r="AU84" s="450"/>
      <c r="AV84" s="450"/>
      <c r="AW84" s="450"/>
      <c r="AX84" s="450"/>
      <c r="AY84" s="450"/>
      <c r="AZ84" s="1070"/>
      <c r="BA84" s="267"/>
      <c r="BB84" s="168"/>
      <c r="BC84" s="491"/>
      <c r="BD84" s="441"/>
      <c r="BE84" s="441"/>
      <c r="BF84" s="441"/>
      <c r="BG84" s="492"/>
      <c r="BH84" s="499"/>
      <c r="BI84" s="441"/>
      <c r="BJ84" s="441"/>
      <c r="BK84" s="441"/>
      <c r="BL84" s="492"/>
      <c r="BM84" s="499"/>
      <c r="BN84" s="441"/>
      <c r="BO84" s="441"/>
      <c r="BP84" s="441"/>
      <c r="BQ84" s="492"/>
      <c r="BR84" s="499"/>
      <c r="BS84" s="441"/>
      <c r="BT84" s="441"/>
      <c r="BU84" s="2542"/>
      <c r="BV84" s="2594"/>
      <c r="BW84" s="2594"/>
      <c r="BX84" s="2594"/>
      <c r="BY84" s="2595"/>
      <c r="BZ84" s="2595"/>
      <c r="CA84" s="2595"/>
      <c r="CB84" s="2595"/>
      <c r="CC84" s="2595"/>
      <c r="CD84" s="2595"/>
      <c r="CE84" s="2595"/>
      <c r="CF84" s="2595"/>
      <c r="CG84" s="2595"/>
      <c r="CH84" s="2595"/>
      <c r="CI84" s="2595"/>
      <c r="CJ84" s="2595"/>
      <c r="CK84" s="2595"/>
      <c r="CL84" s="2595"/>
      <c r="CM84" s="2595"/>
      <c r="CN84" s="2595"/>
      <c r="CO84" s="2595"/>
      <c r="CP84" s="2595"/>
      <c r="CQ84" s="2595"/>
      <c r="CR84" s="2595"/>
      <c r="CS84" s="2595"/>
      <c r="CT84" s="2595"/>
      <c r="CU84" s="2595"/>
      <c r="CV84" s="2595"/>
      <c r="CW84" s="2595"/>
      <c r="CX84" s="2595"/>
      <c r="CY84" s="2595"/>
      <c r="CZ84" s="2595"/>
    </row>
    <row r="85" s="135" customFormat="true" ht="15" customHeight="true" x14ac:dyDescent="0.2">
      <c r="A85" s="1641"/>
      <c r="B85" s="1791"/>
      <c r="C85" s="1703"/>
      <c r="D85" s="1704"/>
      <c r="E85" s="1704"/>
      <c r="F85" s="1704"/>
      <c r="G85" s="1705"/>
      <c r="H85" s="1706"/>
      <c r="I85" s="1704"/>
      <c r="J85" s="1704"/>
      <c r="K85" s="1704"/>
      <c r="L85" s="1707"/>
      <c r="M85" s="1708"/>
      <c r="N85" s="1704"/>
      <c r="O85" s="1704"/>
      <c r="P85" s="1704"/>
      <c r="Q85" s="1705"/>
      <c r="R85" s="1706"/>
      <c r="S85" s="1704"/>
      <c r="T85" s="1704"/>
      <c r="U85" s="2504"/>
      <c r="V85" s="450"/>
      <c r="W85" s="450"/>
      <c r="X85" s="450"/>
      <c r="Y85" s="450"/>
      <c r="Z85" s="450"/>
      <c r="AA85" s="450"/>
      <c r="AB85" s="450"/>
      <c r="AC85" s="450"/>
      <c r="AD85" s="450"/>
      <c r="AE85" s="450"/>
      <c r="AF85" s="450"/>
      <c r="AG85" s="450"/>
      <c r="AH85" s="450"/>
      <c r="AI85" s="450"/>
      <c r="AJ85" s="450"/>
      <c r="AK85" s="450"/>
      <c r="AL85" s="450"/>
      <c r="AM85" s="450"/>
      <c r="AN85" s="450"/>
      <c r="AO85" s="450"/>
      <c r="AP85" s="450"/>
      <c r="AQ85" s="450"/>
      <c r="AR85" s="450"/>
      <c r="AS85" s="450"/>
      <c r="AT85" s="450"/>
      <c r="AU85" s="450"/>
      <c r="AV85" s="450"/>
      <c r="AW85" s="450"/>
      <c r="AX85" s="450"/>
      <c r="AY85" s="450"/>
      <c r="AZ85" s="1070"/>
      <c r="BA85" s="267"/>
      <c r="BB85" s="168"/>
      <c r="BC85" s="491"/>
      <c r="BD85" s="441"/>
      <c r="BE85" s="441"/>
      <c r="BF85" s="441"/>
      <c r="BG85" s="492"/>
      <c r="BH85" s="499"/>
      <c r="BI85" s="441"/>
      <c r="BJ85" s="441"/>
      <c r="BK85" s="441"/>
      <c r="BL85" s="492"/>
      <c r="BM85" s="499"/>
      <c r="BN85" s="441"/>
      <c r="BO85" s="441"/>
      <c r="BP85" s="441"/>
      <c r="BQ85" s="492"/>
      <c r="BR85" s="499"/>
      <c r="BS85" s="441"/>
      <c r="BT85" s="441"/>
      <c r="BU85" s="2542"/>
      <c r="BV85" s="2594"/>
      <c r="BW85" s="2594"/>
      <c r="BX85" s="2594"/>
      <c r="BY85" s="2595"/>
      <c r="BZ85" s="2595"/>
      <c r="CA85" s="2595"/>
      <c r="CB85" s="2595"/>
      <c r="CC85" s="2595"/>
      <c r="CD85" s="2595"/>
      <c r="CE85" s="2595"/>
      <c r="CF85" s="2595"/>
      <c r="CG85" s="2595"/>
      <c r="CH85" s="2595"/>
      <c r="CI85" s="2595"/>
      <c r="CJ85" s="2595"/>
      <c r="CK85" s="2595"/>
      <c r="CL85" s="2595"/>
      <c r="CM85" s="2595"/>
      <c r="CN85" s="2595"/>
      <c r="CO85" s="2595"/>
      <c r="CP85" s="2595"/>
      <c r="CQ85" s="2595"/>
      <c r="CR85" s="2595"/>
      <c r="CS85" s="2595"/>
      <c r="CT85" s="2595"/>
      <c r="CU85" s="2595"/>
      <c r="CV85" s="2595"/>
      <c r="CW85" s="2595"/>
      <c r="CX85" s="2595"/>
      <c r="CY85" s="2595"/>
      <c r="CZ85" s="2595"/>
    </row>
    <row r="86" s="135" customFormat="true" ht="15" customHeight="true" x14ac:dyDescent="0.2">
      <c r="A86" s="1642"/>
      <c r="B86" s="1792"/>
      <c r="C86" s="1709"/>
      <c r="D86" s="1710"/>
      <c r="E86" s="1710"/>
      <c r="F86" s="1710"/>
      <c r="G86" s="1711"/>
      <c r="H86" s="1712"/>
      <c r="I86" s="1710"/>
      <c r="J86" s="1710"/>
      <c r="K86" s="1710"/>
      <c r="L86" s="1713"/>
      <c r="M86" s="1714"/>
      <c r="N86" s="1710"/>
      <c r="O86" s="1710"/>
      <c r="P86" s="1710"/>
      <c r="Q86" s="1711"/>
      <c r="R86" s="1712"/>
      <c r="S86" s="1710"/>
      <c r="T86" s="1710"/>
      <c r="U86" s="2505"/>
      <c r="V86" s="450"/>
      <c r="W86" s="450"/>
      <c r="X86" s="450"/>
      <c r="Y86" s="450"/>
      <c r="Z86" s="450"/>
      <c r="AA86" s="450"/>
      <c r="AB86" s="450"/>
      <c r="AC86" s="450"/>
      <c r="AD86" s="450"/>
      <c r="AE86" s="450"/>
      <c r="AF86" s="450"/>
      <c r="AG86" s="450"/>
      <c r="AH86" s="450"/>
      <c r="AI86" s="450"/>
      <c r="AJ86" s="450"/>
      <c r="AK86" s="450"/>
      <c r="AL86" s="450"/>
      <c r="AM86" s="450"/>
      <c r="AN86" s="450"/>
      <c r="AO86" s="450"/>
      <c r="AP86" s="450"/>
      <c r="AQ86" s="450"/>
      <c r="AR86" s="450"/>
      <c r="AS86" s="450"/>
      <c r="AT86" s="450"/>
      <c r="AU86" s="450"/>
      <c r="AV86" s="450"/>
      <c r="AW86" s="450"/>
      <c r="AX86" s="450"/>
      <c r="AY86" s="450"/>
      <c r="AZ86" s="1070"/>
      <c r="BA86" s="267"/>
      <c r="BB86" s="168"/>
      <c r="BC86" s="491"/>
      <c r="BD86" s="441"/>
      <c r="BE86" s="441"/>
      <c r="BF86" s="441"/>
      <c r="BG86" s="492"/>
      <c r="BH86" s="499"/>
      <c r="BI86" s="441"/>
      <c r="BJ86" s="441"/>
      <c r="BK86" s="441"/>
      <c r="BL86" s="492"/>
      <c r="BM86" s="499"/>
      <c r="BN86" s="441"/>
      <c r="BO86" s="441"/>
      <c r="BP86" s="441"/>
      <c r="BQ86" s="492"/>
      <c r="BR86" s="499"/>
      <c r="BS86" s="441"/>
      <c r="BT86" s="441"/>
      <c r="BU86" s="2542"/>
      <c r="BV86" s="2594"/>
      <c r="BW86" s="2594"/>
      <c r="BX86" s="2594"/>
      <c r="BY86" s="2595"/>
      <c r="BZ86" s="2595"/>
      <c r="CA86" s="2595"/>
      <c r="CB86" s="2595"/>
      <c r="CC86" s="2595"/>
      <c r="CD86" s="2595"/>
      <c r="CE86" s="2595"/>
      <c r="CF86" s="2595"/>
      <c r="CG86" s="2595"/>
      <c r="CH86" s="2595"/>
      <c r="CI86" s="2595"/>
      <c r="CJ86" s="2595"/>
      <c r="CK86" s="2595"/>
      <c r="CL86" s="2595"/>
      <c r="CM86" s="2595"/>
      <c r="CN86" s="2595"/>
      <c r="CO86" s="2595"/>
      <c r="CP86" s="2595"/>
      <c r="CQ86" s="2595"/>
      <c r="CR86" s="2595"/>
      <c r="CS86" s="2595"/>
      <c r="CT86" s="2595"/>
      <c r="CU86" s="2595"/>
      <c r="CV86" s="2595"/>
      <c r="CW86" s="2595"/>
      <c r="CX86" s="2595"/>
      <c r="CY86" s="2595"/>
      <c r="CZ86" s="2595"/>
    </row>
    <row r="87" s="818" customFormat="true" ht="15" customHeight="true" x14ac:dyDescent="0.2">
      <c r="A87" s="1206"/>
      <c r="B87" s="1221"/>
      <c r="C87" s="1293"/>
      <c r="D87" s="1294"/>
      <c r="E87" s="1294"/>
      <c r="F87" s="1294"/>
      <c r="G87" s="1295"/>
      <c r="H87" s="1296"/>
      <c r="I87" s="1294"/>
      <c r="J87" s="1294"/>
      <c r="K87" s="1294"/>
      <c r="L87" s="1297"/>
      <c r="M87" s="1298"/>
      <c r="N87" s="1294"/>
      <c r="O87" s="1294"/>
      <c r="P87" s="1294"/>
      <c r="Q87" s="1295"/>
      <c r="R87" s="1296"/>
      <c r="S87" s="1294"/>
      <c r="T87" s="1294"/>
      <c r="U87" s="2506"/>
      <c r="V87" s="1040"/>
      <c r="W87" s="1040"/>
      <c r="X87" s="1040"/>
      <c r="Y87" s="1040"/>
      <c r="Z87" s="1040"/>
      <c r="AA87" s="1040"/>
      <c r="AB87" s="1040"/>
      <c r="AC87" s="1040"/>
      <c r="AD87" s="1040"/>
      <c r="AE87" s="1040"/>
      <c r="AF87" s="1040"/>
      <c r="AG87" s="1040"/>
      <c r="AH87" s="1040"/>
      <c r="AI87" s="1040"/>
      <c r="AJ87" s="1040"/>
      <c r="AK87" s="1040"/>
      <c r="AL87" s="1040"/>
      <c r="AM87" s="1040"/>
      <c r="AN87" s="1040"/>
      <c r="AO87" s="1040"/>
      <c r="AP87" s="1040"/>
      <c r="AQ87" s="1040"/>
      <c r="AR87" s="1040"/>
      <c r="AS87" s="1040"/>
      <c r="AT87" s="1040"/>
      <c r="AU87" s="1040"/>
      <c r="AV87" s="1040"/>
      <c r="AW87" s="1040"/>
      <c r="AX87" s="1040"/>
      <c r="AY87" s="1040"/>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2542"/>
      <c r="BV87" s="2594"/>
      <c r="BW87" s="2594"/>
      <c r="BX87" s="2594"/>
      <c r="BY87" s="2595"/>
      <c r="BZ87" s="2595"/>
      <c r="CA87" s="2595"/>
      <c r="CB87" s="2595"/>
      <c r="CC87" s="2595"/>
      <c r="CD87" s="2595"/>
      <c r="CE87" s="2595"/>
      <c r="CF87" s="2595"/>
      <c r="CG87" s="2595"/>
      <c r="CH87" s="2595"/>
      <c r="CI87" s="2595"/>
      <c r="CJ87" s="2595"/>
      <c r="CK87" s="2595"/>
      <c r="CL87" s="2595"/>
      <c r="CM87" s="2595"/>
      <c r="CN87" s="2595"/>
      <c r="CO87" s="2595"/>
      <c r="CP87" s="2595"/>
      <c r="CQ87" s="2595"/>
      <c r="CR87" s="2595"/>
      <c r="CS87" s="2595"/>
      <c r="CT87" s="2595"/>
      <c r="CU87" s="2595"/>
      <c r="CV87" s="2595"/>
      <c r="CW87" s="2595"/>
      <c r="CX87" s="2595"/>
      <c r="CY87" s="2595"/>
      <c r="CZ87" s="2595"/>
    </row>
    <row r="88" s="818" customFormat="true" ht="15" customHeight="true" x14ac:dyDescent="0.2">
      <c r="A88" s="1206"/>
      <c r="B88" s="1221"/>
      <c r="C88" s="1293"/>
      <c r="D88" s="1294"/>
      <c r="E88" s="1294"/>
      <c r="F88" s="1294"/>
      <c r="G88" s="1295"/>
      <c r="H88" s="1296"/>
      <c r="I88" s="1294"/>
      <c r="J88" s="1294"/>
      <c r="K88" s="1294"/>
      <c r="L88" s="1297"/>
      <c r="M88" s="1298"/>
      <c r="N88" s="1294"/>
      <c r="O88" s="1294"/>
      <c r="P88" s="1294"/>
      <c r="Q88" s="1295"/>
      <c r="R88" s="1296"/>
      <c r="S88" s="1294"/>
      <c r="T88" s="1294"/>
      <c r="U88" s="2506"/>
      <c r="V88" s="1040"/>
      <c r="W88" s="1040"/>
      <c r="X88" s="1040"/>
      <c r="Y88" s="1040"/>
      <c r="Z88" s="1040"/>
      <c r="AA88" s="1040"/>
      <c r="AB88" s="1040"/>
      <c r="AC88" s="1040"/>
      <c r="AD88" s="1040"/>
      <c r="AE88" s="1040"/>
      <c r="AF88" s="1040"/>
      <c r="AG88" s="1040"/>
      <c r="AH88" s="1040"/>
      <c r="AI88" s="1040"/>
      <c r="AJ88" s="1040"/>
      <c r="AK88" s="1040"/>
      <c r="AL88" s="1040"/>
      <c r="AM88" s="1040"/>
      <c r="AN88" s="1040"/>
      <c r="AO88" s="1040"/>
      <c r="AP88" s="1040"/>
      <c r="AQ88" s="1040"/>
      <c r="AR88" s="1040"/>
      <c r="AS88" s="1040"/>
      <c r="AT88" s="1040"/>
      <c r="AU88" s="1040"/>
      <c r="AV88" s="1040"/>
      <c r="AW88" s="1040"/>
      <c r="AX88" s="1040"/>
      <c r="AY88" s="1040"/>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2542"/>
      <c r="BV88" s="2594"/>
      <c r="BW88" s="2594"/>
      <c r="BX88" s="2594"/>
      <c r="BY88" s="2595"/>
      <c r="BZ88" s="2595"/>
      <c r="CA88" s="2595"/>
      <c r="CB88" s="2595"/>
      <c r="CC88" s="2595"/>
      <c r="CD88" s="2595"/>
      <c r="CE88" s="2595"/>
      <c r="CF88" s="2595"/>
      <c r="CG88" s="2595"/>
      <c r="CH88" s="2595"/>
      <c r="CI88" s="2595"/>
      <c r="CJ88" s="2595"/>
      <c r="CK88" s="2595"/>
      <c r="CL88" s="2595"/>
      <c r="CM88" s="2595"/>
      <c r="CN88" s="2595"/>
      <c r="CO88" s="2595"/>
      <c r="CP88" s="2595"/>
      <c r="CQ88" s="2595"/>
      <c r="CR88" s="2595"/>
      <c r="CS88" s="2595"/>
      <c r="CT88" s="2595"/>
      <c r="CU88" s="2595"/>
      <c r="CV88" s="2595"/>
      <c r="CW88" s="2595"/>
      <c r="CX88" s="2595"/>
      <c r="CY88" s="2595"/>
      <c r="CZ88" s="2595"/>
    </row>
    <row r="89" s="818" customFormat="true" ht="15" customHeight="true" x14ac:dyDescent="0.2">
      <c r="A89" s="1206"/>
      <c r="B89" s="1221"/>
      <c r="C89" s="1293"/>
      <c r="D89" s="1294"/>
      <c r="E89" s="1294"/>
      <c r="F89" s="1294"/>
      <c r="G89" s="1295"/>
      <c r="H89" s="1296"/>
      <c r="I89" s="1294"/>
      <c r="J89" s="1294"/>
      <c r="K89" s="1294"/>
      <c r="L89" s="1297"/>
      <c r="M89" s="1298"/>
      <c r="N89" s="1294"/>
      <c r="O89" s="1294"/>
      <c r="P89" s="1294"/>
      <c r="Q89" s="1295"/>
      <c r="R89" s="1296"/>
      <c r="S89" s="1294"/>
      <c r="T89" s="1294"/>
      <c r="U89" s="2506"/>
      <c r="V89" s="1040"/>
      <c r="W89" s="1040"/>
      <c r="X89" s="1040"/>
      <c r="Y89" s="1040"/>
      <c r="Z89" s="1040"/>
      <c r="AA89" s="1040"/>
      <c r="AB89" s="1040"/>
      <c r="AC89" s="1040"/>
      <c r="AD89" s="1040"/>
      <c r="AE89" s="1040"/>
      <c r="AF89" s="1040"/>
      <c r="AG89" s="1040"/>
      <c r="AH89" s="1040"/>
      <c r="AI89" s="1040"/>
      <c r="AJ89" s="1040"/>
      <c r="AK89" s="1040"/>
      <c r="AL89" s="1040"/>
      <c r="AM89" s="1040"/>
      <c r="AN89" s="1040"/>
      <c r="AO89" s="1040"/>
      <c r="AP89" s="1040"/>
      <c r="AQ89" s="1040"/>
      <c r="AR89" s="1040"/>
      <c r="AS89" s="1040"/>
      <c r="AT89" s="1040"/>
      <c r="AU89" s="1040"/>
      <c r="AV89" s="1040"/>
      <c r="AW89" s="1040"/>
      <c r="AX89" s="1040"/>
      <c r="AY89" s="1040"/>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2542"/>
      <c r="BV89" s="2594"/>
      <c r="BW89" s="2594"/>
      <c r="BX89" s="2594"/>
      <c r="BY89" s="2595"/>
      <c r="BZ89" s="2595"/>
      <c r="CA89" s="2595"/>
      <c r="CB89" s="2595"/>
      <c r="CC89" s="2595"/>
      <c r="CD89" s="2595"/>
      <c r="CE89" s="2595"/>
      <c r="CF89" s="2595"/>
      <c r="CG89" s="2595"/>
      <c r="CH89" s="2595"/>
      <c r="CI89" s="2595"/>
      <c r="CJ89" s="2595"/>
      <c r="CK89" s="2595"/>
      <c r="CL89" s="2595"/>
      <c r="CM89" s="2595"/>
      <c r="CN89" s="2595"/>
      <c r="CO89" s="2595"/>
      <c r="CP89" s="2595"/>
      <c r="CQ89" s="2595"/>
      <c r="CR89" s="2595"/>
      <c r="CS89" s="2595"/>
      <c r="CT89" s="2595"/>
      <c r="CU89" s="2595"/>
      <c r="CV89" s="2595"/>
      <c r="CW89" s="2595"/>
      <c r="CX89" s="2595"/>
      <c r="CY89" s="2595"/>
      <c r="CZ89" s="2595"/>
    </row>
    <row r="90" s="818" customFormat="true" ht="15" customHeight="true" x14ac:dyDescent="0.2">
      <c r="A90" s="1207"/>
      <c r="B90" s="1222"/>
      <c r="C90" s="1302"/>
      <c r="D90" s="1303"/>
      <c r="E90" s="1303"/>
      <c r="F90" s="1303"/>
      <c r="G90" s="1304"/>
      <c r="H90" s="1305"/>
      <c r="I90" s="1303"/>
      <c r="J90" s="1303"/>
      <c r="K90" s="1303"/>
      <c r="L90" s="1306"/>
      <c r="M90" s="1307"/>
      <c r="N90" s="1303"/>
      <c r="O90" s="1303"/>
      <c r="P90" s="1303"/>
      <c r="Q90" s="1304"/>
      <c r="R90" s="1305"/>
      <c r="S90" s="1303"/>
      <c r="T90" s="1303"/>
      <c r="U90" s="2507"/>
      <c r="V90" s="1040"/>
      <c r="W90" s="1040"/>
      <c r="X90" s="1040"/>
      <c r="Y90" s="1040"/>
      <c r="Z90" s="1040"/>
      <c r="AA90" s="1040"/>
      <c r="AB90" s="1040"/>
      <c r="AC90" s="1040"/>
      <c r="AD90" s="1040"/>
      <c r="AE90" s="1040"/>
      <c r="AF90" s="1040"/>
      <c r="AG90" s="1040"/>
      <c r="AH90" s="1040"/>
      <c r="AI90" s="1040"/>
      <c r="AJ90" s="1040"/>
      <c r="AK90" s="1040"/>
      <c r="AL90" s="1040"/>
      <c r="AM90" s="1040"/>
      <c r="AN90" s="1040"/>
      <c r="AO90" s="1040"/>
      <c r="AP90" s="1040"/>
      <c r="AQ90" s="1040"/>
      <c r="AR90" s="1040"/>
      <c r="AS90" s="1040"/>
      <c r="AT90" s="1040"/>
      <c r="AU90" s="1040"/>
      <c r="AV90" s="1040"/>
      <c r="AW90" s="1040"/>
      <c r="AX90" s="1040"/>
      <c r="AY90" s="1040"/>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2542"/>
      <c r="BV90" s="2594"/>
      <c r="BW90" s="2594"/>
      <c r="BX90" s="2594"/>
      <c r="BY90" s="2595"/>
      <c r="BZ90" s="2595"/>
      <c r="CA90" s="2595"/>
      <c r="CB90" s="2595"/>
      <c r="CC90" s="2595"/>
      <c r="CD90" s="2595"/>
      <c r="CE90" s="2595"/>
      <c r="CF90" s="2595"/>
      <c r="CG90" s="2595"/>
      <c r="CH90" s="2595"/>
      <c r="CI90" s="2595"/>
      <c r="CJ90" s="2595"/>
      <c r="CK90" s="2595"/>
      <c r="CL90" s="2595"/>
      <c r="CM90" s="2595"/>
      <c r="CN90" s="2595"/>
      <c r="CO90" s="2595"/>
      <c r="CP90" s="2595"/>
      <c r="CQ90" s="2595"/>
      <c r="CR90" s="2595"/>
      <c r="CS90" s="2595"/>
      <c r="CT90" s="2595"/>
      <c r="CU90" s="2595"/>
      <c r="CV90" s="2595"/>
      <c r="CW90" s="2595"/>
      <c r="CX90" s="2595"/>
      <c r="CY90" s="2595"/>
      <c r="CZ90" s="2595"/>
    </row>
    <row r="91" s="818" customFormat="true" ht="15" customHeight="true" x14ac:dyDescent="0.2">
      <c r="A91" s="1143"/>
      <c r="B91" s="1223"/>
      <c r="C91" s="1308"/>
      <c r="D91" s="1300"/>
      <c r="E91" s="1300"/>
      <c r="F91" s="1300"/>
      <c r="G91" s="1301"/>
      <c r="H91" s="1299"/>
      <c r="I91" s="1300"/>
      <c r="J91" s="1300"/>
      <c r="K91" s="1300"/>
      <c r="L91" s="1309"/>
      <c r="M91" s="1308"/>
      <c r="N91" s="1300"/>
      <c r="O91" s="1300"/>
      <c r="P91" s="1300"/>
      <c r="Q91" s="1301"/>
      <c r="R91" s="1299"/>
      <c r="S91" s="1300"/>
      <c r="T91" s="1300"/>
      <c r="U91" s="1309"/>
      <c r="V91" s="1040"/>
      <c r="W91" s="1040"/>
      <c r="X91" s="1040"/>
      <c r="Y91" s="1040"/>
      <c r="Z91" s="1040"/>
      <c r="AA91" s="1040"/>
      <c r="AB91" s="1040"/>
      <c r="AC91" s="1040"/>
      <c r="AD91" s="1040"/>
      <c r="AE91" s="1040"/>
      <c r="AF91" s="1040"/>
      <c r="AG91" s="1040"/>
      <c r="AH91" s="1040"/>
      <c r="AI91" s="1040"/>
      <c r="AJ91" s="1040"/>
      <c r="AK91" s="1040"/>
      <c r="AL91" s="1040"/>
      <c r="AM91" s="1040"/>
      <c r="AN91" s="1040"/>
      <c r="AO91" s="1040"/>
      <c r="AP91" s="1040"/>
      <c r="AQ91" s="1040"/>
      <c r="AR91" s="1040"/>
      <c r="AS91" s="1040"/>
      <c r="AT91" s="1040"/>
      <c r="AU91" s="1040"/>
      <c r="AV91" s="1040"/>
      <c r="AW91" s="1040"/>
      <c r="AX91" s="1040"/>
      <c r="AY91" s="1040"/>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2542"/>
      <c r="BV91" s="2594"/>
      <c r="BW91" s="2594"/>
      <c r="BX91" s="2594"/>
      <c r="BY91" s="2595"/>
      <c r="BZ91" s="2595"/>
      <c r="CA91" s="2595"/>
      <c r="CB91" s="2595"/>
      <c r="CC91" s="2595"/>
      <c r="CD91" s="2595"/>
      <c r="CE91" s="2595"/>
      <c r="CF91" s="2595"/>
      <c r="CG91" s="2595"/>
      <c r="CH91" s="2595"/>
      <c r="CI91" s="2595"/>
      <c r="CJ91" s="2595"/>
      <c r="CK91" s="2595"/>
      <c r="CL91" s="2595"/>
      <c r="CM91" s="2595"/>
      <c r="CN91" s="2595"/>
      <c r="CO91" s="2595"/>
      <c r="CP91" s="2595"/>
      <c r="CQ91" s="2595"/>
      <c r="CR91" s="2595"/>
      <c r="CS91" s="2595"/>
      <c r="CT91" s="2595"/>
      <c r="CU91" s="2595"/>
      <c r="CV91" s="2595"/>
      <c r="CW91" s="2595"/>
      <c r="CX91" s="2595"/>
      <c r="CY91" s="2595"/>
      <c r="CZ91" s="2595"/>
    </row>
    <row r="92" s="818" customFormat="true" ht="15" customHeight="true" x14ac:dyDescent="0.2">
      <c r="A92" s="1143"/>
      <c r="B92" s="1223"/>
      <c r="C92" s="1308"/>
      <c r="D92" s="1300"/>
      <c r="E92" s="1300"/>
      <c r="F92" s="1300"/>
      <c r="G92" s="1301"/>
      <c r="H92" s="1299"/>
      <c r="I92" s="1300"/>
      <c r="J92" s="1300"/>
      <c r="K92" s="1300"/>
      <c r="L92" s="1309"/>
      <c r="M92" s="1308"/>
      <c r="N92" s="1300"/>
      <c r="O92" s="1300"/>
      <c r="P92" s="1300"/>
      <c r="Q92" s="1301"/>
      <c r="R92" s="1299"/>
      <c r="S92" s="1300"/>
      <c r="T92" s="1300"/>
      <c r="U92" s="1309"/>
      <c r="V92" s="1040"/>
      <c r="W92" s="1040"/>
      <c r="X92" s="1040"/>
      <c r="Y92" s="1040"/>
      <c r="Z92" s="1040"/>
      <c r="AA92" s="1040"/>
      <c r="AB92" s="1040"/>
      <c r="AC92" s="1040"/>
      <c r="AD92" s="1040"/>
      <c r="AE92" s="1040"/>
      <c r="AF92" s="1040"/>
      <c r="AG92" s="1040"/>
      <c r="AH92" s="1040"/>
      <c r="AI92" s="1040"/>
      <c r="AJ92" s="1040"/>
      <c r="AK92" s="1040"/>
      <c r="AL92" s="1040"/>
      <c r="AM92" s="1040"/>
      <c r="AN92" s="1040"/>
      <c r="AO92" s="1040"/>
      <c r="AP92" s="1040"/>
      <c r="AQ92" s="1040"/>
      <c r="AR92" s="1040"/>
      <c r="AS92" s="1040"/>
      <c r="AT92" s="1040"/>
      <c r="AU92" s="1040"/>
      <c r="AV92" s="1040"/>
      <c r="AW92" s="1040"/>
      <c r="AX92" s="1040"/>
      <c r="AY92" s="1040"/>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2542"/>
      <c r="BV92" s="2594"/>
      <c r="BW92" s="2594"/>
      <c r="BX92" s="2594"/>
      <c r="BY92" s="2595"/>
      <c r="BZ92" s="2595"/>
      <c r="CA92" s="2595"/>
      <c r="CB92" s="2595"/>
      <c r="CC92" s="2595"/>
      <c r="CD92" s="2595"/>
      <c r="CE92" s="2595"/>
      <c r="CF92" s="2595"/>
      <c r="CG92" s="2595"/>
      <c r="CH92" s="2595"/>
      <c r="CI92" s="2595"/>
      <c r="CJ92" s="2595"/>
      <c r="CK92" s="2595"/>
      <c r="CL92" s="2595"/>
      <c r="CM92" s="2595"/>
      <c r="CN92" s="2595"/>
      <c r="CO92" s="2595"/>
      <c r="CP92" s="2595"/>
      <c r="CQ92" s="2595"/>
      <c r="CR92" s="2595"/>
      <c r="CS92" s="2595"/>
      <c r="CT92" s="2595"/>
      <c r="CU92" s="2595"/>
      <c r="CV92" s="2595"/>
      <c r="CW92" s="2595"/>
      <c r="CX92" s="2595"/>
      <c r="CY92" s="2595"/>
      <c r="CZ92" s="2595"/>
    </row>
    <row r="93" s="818" customFormat="true" ht="15" customHeight="true" x14ac:dyDescent="0.2">
      <c r="A93" s="1208"/>
      <c r="B93" s="1224"/>
      <c r="C93" s="1146"/>
      <c r="D93" s="1147"/>
      <c r="E93" s="1147"/>
      <c r="F93" s="1147"/>
      <c r="G93" s="1196"/>
      <c r="H93" s="1186"/>
      <c r="I93" s="1147"/>
      <c r="J93" s="1147"/>
      <c r="K93" s="1147"/>
      <c r="L93" s="1163"/>
      <c r="M93" s="1146"/>
      <c r="N93" s="1147"/>
      <c r="O93" s="1147"/>
      <c r="P93" s="1147"/>
      <c r="Q93" s="1196"/>
      <c r="R93" s="1186"/>
      <c r="S93" s="1147"/>
      <c r="T93" s="1147"/>
      <c r="U93" s="1163"/>
      <c r="V93" s="1040"/>
      <c r="W93" s="1040"/>
      <c r="X93" s="1040"/>
      <c r="Y93" s="1040"/>
      <c r="Z93" s="1040"/>
      <c r="AA93" s="1040"/>
      <c r="AB93" s="1040"/>
      <c r="AC93" s="1040"/>
      <c r="AD93" s="1040"/>
      <c r="AE93" s="1040"/>
      <c r="AF93" s="1040"/>
      <c r="AG93" s="1040"/>
      <c r="AH93" s="1040"/>
      <c r="AI93" s="1040"/>
      <c r="AJ93" s="1040"/>
      <c r="AK93" s="1040"/>
      <c r="AL93" s="1040"/>
      <c r="AM93" s="1040"/>
      <c r="AN93" s="1040"/>
      <c r="AO93" s="1040"/>
      <c r="AP93" s="1040"/>
      <c r="AQ93" s="1040"/>
      <c r="AR93" s="1040"/>
      <c r="AS93" s="1040"/>
      <c r="AT93" s="1040"/>
      <c r="AU93" s="1040"/>
      <c r="AV93" s="1040"/>
      <c r="AW93" s="1040"/>
      <c r="AX93" s="1040"/>
      <c r="AY93" s="1040"/>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2542"/>
      <c r="BV93" s="2594"/>
      <c r="BW93" s="2594"/>
      <c r="BX93" s="2594"/>
      <c r="BY93" s="2595"/>
      <c r="BZ93" s="2595"/>
      <c r="CA93" s="2595"/>
      <c r="CB93" s="2595"/>
      <c r="CC93" s="2595"/>
      <c r="CD93" s="2595"/>
      <c r="CE93" s="2595"/>
      <c r="CF93" s="2595"/>
      <c r="CG93" s="2595"/>
      <c r="CH93" s="2595"/>
      <c r="CI93" s="2595"/>
      <c r="CJ93" s="2595"/>
      <c r="CK93" s="2595"/>
      <c r="CL93" s="2595"/>
      <c r="CM93" s="2595"/>
      <c r="CN93" s="2595"/>
      <c r="CO93" s="2595"/>
      <c r="CP93" s="2595"/>
      <c r="CQ93" s="2595"/>
      <c r="CR93" s="2595"/>
      <c r="CS93" s="2595"/>
      <c r="CT93" s="2595"/>
      <c r="CU93" s="2595"/>
      <c r="CV93" s="2595"/>
      <c r="CW93" s="2595"/>
      <c r="CX93" s="2595"/>
      <c r="CY93" s="2595"/>
      <c r="CZ93" s="2595"/>
    </row>
    <row r="94" s="818" customFormat="true" ht="15" customHeight="true" x14ac:dyDescent="0.2">
      <c r="A94" s="1401"/>
      <c r="B94" s="1224"/>
      <c r="C94" s="1146"/>
      <c r="D94" s="1148"/>
      <c r="E94" s="1148"/>
      <c r="F94" s="1148"/>
      <c r="G94" s="1197"/>
      <c r="H94" s="1186"/>
      <c r="I94" s="1148"/>
      <c r="J94" s="1148"/>
      <c r="K94" s="1148"/>
      <c r="L94" s="1164"/>
      <c r="M94" s="1146"/>
      <c r="N94" s="1148"/>
      <c r="O94" s="1148"/>
      <c r="P94" s="1148"/>
      <c r="Q94" s="1197"/>
      <c r="R94" s="1186"/>
      <c r="S94" s="1148"/>
      <c r="T94" s="1148"/>
      <c r="U94" s="1164"/>
      <c r="V94" s="1040"/>
      <c r="W94" s="1040"/>
      <c r="X94" s="1040"/>
      <c r="Y94" s="1040"/>
      <c r="Z94" s="1040"/>
      <c r="AA94" s="1040"/>
      <c r="AB94" s="1040"/>
      <c r="AC94" s="1040"/>
      <c r="AD94" s="1040"/>
      <c r="AE94" s="1040"/>
      <c r="AF94" s="1040"/>
      <c r="AG94" s="1040"/>
      <c r="AH94" s="1040"/>
      <c r="AI94" s="1040"/>
      <c r="AJ94" s="1040"/>
      <c r="AK94" s="1040"/>
      <c r="AL94" s="1040"/>
      <c r="AM94" s="1040"/>
      <c r="AN94" s="1040"/>
      <c r="AO94" s="1040"/>
      <c r="AP94" s="1040"/>
      <c r="AQ94" s="1040"/>
      <c r="AR94" s="1040"/>
      <c r="AS94" s="1040"/>
      <c r="AT94" s="1040"/>
      <c r="AU94" s="1040"/>
      <c r="AV94" s="1040"/>
      <c r="AW94" s="1040"/>
      <c r="AX94" s="1040"/>
      <c r="AY94" s="1040"/>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2542"/>
      <c r="BV94" s="2594"/>
      <c r="BW94" s="2594"/>
      <c r="BX94" s="2594"/>
      <c r="BY94" s="2595"/>
      <c r="BZ94" s="2595"/>
      <c r="CA94" s="2595"/>
      <c r="CB94" s="2595"/>
      <c r="CC94" s="2595"/>
      <c r="CD94" s="2595"/>
      <c r="CE94" s="2595"/>
      <c r="CF94" s="2595"/>
      <c r="CG94" s="2595"/>
      <c r="CH94" s="2595"/>
      <c r="CI94" s="2595"/>
      <c r="CJ94" s="2595"/>
      <c r="CK94" s="2595"/>
      <c r="CL94" s="2595"/>
      <c r="CM94" s="2595"/>
      <c r="CN94" s="2595"/>
      <c r="CO94" s="2595"/>
      <c r="CP94" s="2595"/>
      <c r="CQ94" s="2595"/>
      <c r="CR94" s="2595"/>
      <c r="CS94" s="2595"/>
      <c r="CT94" s="2595"/>
      <c r="CU94" s="2595"/>
      <c r="CV94" s="2595"/>
      <c r="CW94" s="2595"/>
      <c r="CX94" s="2595"/>
      <c r="CY94" s="2595"/>
      <c r="CZ94" s="2595"/>
    </row>
    <row r="95" s="818" customFormat="true" ht="15" customHeight="true" x14ac:dyDescent="0.2">
      <c r="A95" s="1208"/>
      <c r="B95" s="1225"/>
      <c r="C95" s="1310"/>
      <c r="D95" s="1311"/>
      <c r="E95" s="1311"/>
      <c r="F95" s="1311"/>
      <c r="G95" s="1312"/>
      <c r="H95" s="1313"/>
      <c r="I95" s="1311"/>
      <c r="J95" s="1311"/>
      <c r="K95" s="1311"/>
      <c r="L95" s="1314"/>
      <c r="M95" s="1310"/>
      <c r="N95" s="1311"/>
      <c r="O95" s="1311"/>
      <c r="P95" s="1311"/>
      <c r="Q95" s="1312"/>
      <c r="R95" s="1313"/>
      <c r="S95" s="1311"/>
      <c r="T95" s="1311"/>
      <c r="U95" s="1314"/>
      <c r="V95" s="1040"/>
      <c r="W95" s="1040"/>
      <c r="X95" s="1040"/>
      <c r="Y95" s="1040"/>
      <c r="Z95" s="1040"/>
      <c r="AA95" s="1040"/>
      <c r="AB95" s="1040"/>
      <c r="AC95" s="1040"/>
      <c r="AD95" s="1040"/>
      <c r="AE95" s="1040"/>
      <c r="AF95" s="1040"/>
      <c r="AG95" s="1040"/>
      <c r="AH95" s="1040"/>
      <c r="AI95" s="1040"/>
      <c r="AJ95" s="1040"/>
      <c r="AK95" s="1040"/>
      <c r="AL95" s="1040"/>
      <c r="AM95" s="1040"/>
      <c r="AN95" s="1040"/>
      <c r="AO95" s="1040"/>
      <c r="AP95" s="1040"/>
      <c r="AQ95" s="1040"/>
      <c r="AR95" s="1040"/>
      <c r="AS95" s="1040"/>
      <c r="AT95" s="1040"/>
      <c r="AU95" s="1040"/>
      <c r="AV95" s="1040"/>
      <c r="AW95" s="1040"/>
      <c r="AX95" s="1040"/>
      <c r="AY95" s="1040"/>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2542"/>
      <c r="BV95" s="2594"/>
      <c r="BW95" s="2594"/>
      <c r="BX95" s="2594"/>
      <c r="BY95" s="2595"/>
      <c r="BZ95" s="2595"/>
      <c r="CA95" s="2595"/>
      <c r="CB95" s="2595"/>
      <c r="CC95" s="2595"/>
      <c r="CD95" s="2595"/>
      <c r="CE95" s="2595"/>
      <c r="CF95" s="2595"/>
      <c r="CG95" s="2595"/>
      <c r="CH95" s="2595"/>
      <c r="CI95" s="2595"/>
      <c r="CJ95" s="2595"/>
      <c r="CK95" s="2595"/>
      <c r="CL95" s="2595"/>
      <c r="CM95" s="2595"/>
      <c r="CN95" s="2595"/>
      <c r="CO95" s="2595"/>
      <c r="CP95" s="2595"/>
      <c r="CQ95" s="2595"/>
      <c r="CR95" s="2595"/>
      <c r="CS95" s="2595"/>
      <c r="CT95" s="2595"/>
      <c r="CU95" s="2595"/>
      <c r="CV95" s="2595"/>
      <c r="CW95" s="2595"/>
      <c r="CX95" s="2595"/>
      <c r="CY95" s="2595"/>
      <c r="CZ95" s="2595"/>
    </row>
    <row r="96" s="131" customFormat="true" ht="15" customHeight="true" x14ac:dyDescent="0.2">
      <c r="A96" s="1401"/>
      <c r="B96" s="1225"/>
      <c r="C96" s="1310"/>
      <c r="D96" s="1311"/>
      <c r="E96" s="1311"/>
      <c r="F96" s="1311"/>
      <c r="G96" s="1312"/>
      <c r="H96" s="1313"/>
      <c r="I96" s="1311"/>
      <c r="J96" s="1311"/>
      <c r="K96" s="1311"/>
      <c r="L96" s="1314"/>
      <c r="M96" s="1310"/>
      <c r="N96" s="1311"/>
      <c r="O96" s="1311"/>
      <c r="P96" s="1311"/>
      <c r="Q96" s="1312"/>
      <c r="R96" s="1313"/>
      <c r="S96" s="1311"/>
      <c r="T96" s="1311"/>
      <c r="U96" s="1314"/>
      <c r="V96" s="1040"/>
      <c r="W96" s="1040"/>
      <c r="X96" s="1040"/>
      <c r="Y96" s="1040"/>
      <c r="Z96" s="1040"/>
      <c r="AA96" s="1040"/>
      <c r="AB96" s="1040"/>
      <c r="AC96" s="1040"/>
      <c r="AD96" s="1040"/>
      <c r="AE96" s="1040"/>
      <c r="AF96" s="1040"/>
      <c r="AG96" s="1040"/>
      <c r="AH96" s="1040"/>
      <c r="AI96" s="1040"/>
      <c r="AJ96" s="1040"/>
      <c r="AK96" s="1040"/>
      <c r="AL96" s="1040"/>
      <c r="AM96" s="1040"/>
      <c r="AN96" s="1040"/>
      <c r="AO96" s="1040"/>
      <c r="AP96" s="1040"/>
      <c r="AQ96" s="1040"/>
      <c r="AR96" s="1040"/>
      <c r="AS96" s="1040"/>
      <c r="AT96" s="1040"/>
      <c r="AU96" s="1040"/>
      <c r="AV96" s="1040"/>
      <c r="AW96" s="1040"/>
      <c r="AX96" s="1040"/>
      <c r="AY96" s="1040"/>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2542"/>
      <c r="BV96" s="2594"/>
      <c r="BW96" s="2594"/>
      <c r="BX96" s="2594"/>
      <c r="BY96" s="2595"/>
      <c r="BZ96" s="2595"/>
      <c r="CA96" s="2595"/>
      <c r="CB96" s="2595"/>
      <c r="CC96" s="2595"/>
      <c r="CD96" s="2595"/>
      <c r="CE96" s="2595"/>
      <c r="CF96" s="2595"/>
      <c r="CG96" s="2595"/>
      <c r="CH96" s="2595"/>
      <c r="CI96" s="2595"/>
      <c r="CJ96" s="2595"/>
      <c r="CK96" s="2595"/>
      <c r="CL96" s="2595"/>
      <c r="CM96" s="2595"/>
      <c r="CN96" s="2595"/>
      <c r="CO96" s="2595"/>
      <c r="CP96" s="2595"/>
      <c r="CQ96" s="2595"/>
      <c r="CR96" s="2595"/>
      <c r="CS96" s="2595"/>
      <c r="CT96" s="2595"/>
      <c r="CU96" s="2595"/>
      <c r="CV96" s="2595"/>
      <c r="CW96" s="2595"/>
      <c r="CX96" s="2595"/>
      <c r="CY96" s="2595"/>
      <c r="CZ96" s="2595"/>
    </row>
    <row r="97" s="131" customFormat="true" ht="15" customHeight="true" x14ac:dyDescent="0.2">
      <c r="A97" s="1208"/>
      <c r="B97" s="1225"/>
      <c r="C97" s="1310"/>
      <c r="D97" s="1311"/>
      <c r="E97" s="1311"/>
      <c r="F97" s="1311"/>
      <c r="G97" s="1312"/>
      <c r="H97" s="1313"/>
      <c r="I97" s="1311"/>
      <c r="J97" s="1311"/>
      <c r="K97" s="1311"/>
      <c r="L97" s="1314"/>
      <c r="M97" s="1310"/>
      <c r="N97" s="1311"/>
      <c r="O97" s="1311"/>
      <c r="P97" s="1311"/>
      <c r="Q97" s="1312"/>
      <c r="R97" s="1313"/>
      <c r="S97" s="1311"/>
      <c r="T97" s="1311"/>
      <c r="U97" s="1314"/>
      <c r="V97" s="1040"/>
      <c r="W97" s="1040"/>
      <c r="X97" s="1040"/>
      <c r="Y97" s="1040"/>
      <c r="Z97" s="1040"/>
      <c r="AA97" s="1040"/>
      <c r="AB97" s="1040"/>
      <c r="AC97" s="1040"/>
      <c r="AD97" s="1040"/>
      <c r="AE97" s="1040"/>
      <c r="AF97" s="1040"/>
      <c r="AG97" s="1040"/>
      <c r="AH97" s="1040"/>
      <c r="AI97" s="1040"/>
      <c r="AJ97" s="1040"/>
      <c r="AK97" s="1040"/>
      <c r="AL97" s="1040"/>
      <c r="AM97" s="1040"/>
      <c r="AN97" s="1040"/>
      <c r="AO97" s="1040"/>
      <c r="AP97" s="1040"/>
      <c r="AQ97" s="1040"/>
      <c r="AR97" s="1040"/>
      <c r="AS97" s="1040"/>
      <c r="AT97" s="1040"/>
      <c r="AU97" s="1040"/>
      <c r="AV97" s="1040"/>
      <c r="AW97" s="1040"/>
      <c r="AX97" s="1040"/>
      <c r="AY97" s="1040"/>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2542"/>
      <c r="BV97" s="2594"/>
      <c r="BW97" s="2594"/>
      <c r="BX97" s="2594"/>
      <c r="BY97" s="2595"/>
      <c r="BZ97" s="2595"/>
      <c r="CA97" s="2595"/>
      <c r="CB97" s="2595"/>
      <c r="CC97" s="2595"/>
      <c r="CD97" s="2595"/>
      <c r="CE97" s="2595"/>
      <c r="CF97" s="2595"/>
      <c r="CG97" s="2595"/>
      <c r="CH97" s="2595"/>
      <c r="CI97" s="2595"/>
      <c r="CJ97" s="2595"/>
      <c r="CK97" s="2595"/>
      <c r="CL97" s="2595"/>
      <c r="CM97" s="2595"/>
      <c r="CN97" s="2595"/>
      <c r="CO97" s="2595"/>
      <c r="CP97" s="2595"/>
      <c r="CQ97" s="2595"/>
      <c r="CR97" s="2595"/>
      <c r="CS97" s="2595"/>
      <c r="CT97" s="2595"/>
      <c r="CU97" s="2595"/>
      <c r="CV97" s="2595"/>
      <c r="CW97" s="2595"/>
      <c r="CX97" s="2595"/>
      <c r="CY97" s="2595"/>
      <c r="CZ97" s="2595"/>
    </row>
    <row r="98" s="131" customFormat="true" ht="15" customHeight="true" x14ac:dyDescent="0.2">
      <c r="A98" s="1401"/>
      <c r="B98" s="1225"/>
      <c r="C98" s="1310"/>
      <c r="D98" s="1311"/>
      <c r="E98" s="1311"/>
      <c r="F98" s="1311"/>
      <c r="G98" s="1312"/>
      <c r="H98" s="1313"/>
      <c r="I98" s="1311"/>
      <c r="J98" s="1311"/>
      <c r="K98" s="1311"/>
      <c r="L98" s="1314"/>
      <c r="M98" s="1310"/>
      <c r="N98" s="1311"/>
      <c r="O98" s="1311"/>
      <c r="P98" s="1311"/>
      <c r="Q98" s="1312"/>
      <c r="R98" s="1313"/>
      <c r="S98" s="1311"/>
      <c r="T98" s="1311"/>
      <c r="U98" s="1314"/>
      <c r="V98" s="1040"/>
      <c r="W98" s="1040"/>
      <c r="X98" s="1040"/>
      <c r="Y98" s="1040"/>
      <c r="Z98" s="1040"/>
      <c r="AA98" s="1040"/>
      <c r="AB98" s="1040"/>
      <c r="AC98" s="1040"/>
      <c r="AD98" s="1040"/>
      <c r="AE98" s="1040"/>
      <c r="AF98" s="1040"/>
      <c r="AG98" s="1040"/>
      <c r="AH98" s="1040"/>
      <c r="AI98" s="1040"/>
      <c r="AJ98" s="1040"/>
      <c r="AK98" s="1040"/>
      <c r="AL98" s="1040"/>
      <c r="AM98" s="1040"/>
      <c r="AN98" s="1040"/>
      <c r="AO98" s="1040"/>
      <c r="AP98" s="1040"/>
      <c r="AQ98" s="1040"/>
      <c r="AR98" s="1040"/>
      <c r="AS98" s="1040"/>
      <c r="AT98" s="1040"/>
      <c r="AU98" s="1040"/>
      <c r="AV98" s="1040"/>
      <c r="AW98" s="1040"/>
      <c r="AX98" s="1040"/>
      <c r="AY98" s="1040"/>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2542"/>
      <c r="BV98" s="2594"/>
      <c r="BW98" s="2594"/>
      <c r="BX98" s="2594"/>
      <c r="BY98" s="2595"/>
      <c r="BZ98" s="2595"/>
      <c r="CA98" s="2595"/>
      <c r="CB98" s="2595"/>
      <c r="CC98" s="2595"/>
      <c r="CD98" s="2595"/>
      <c r="CE98" s="2595"/>
      <c r="CF98" s="2595"/>
      <c r="CG98" s="2595"/>
      <c r="CH98" s="2595"/>
      <c r="CI98" s="2595"/>
      <c r="CJ98" s="2595"/>
      <c r="CK98" s="2595"/>
      <c r="CL98" s="2595"/>
      <c r="CM98" s="2595"/>
      <c r="CN98" s="2595"/>
      <c r="CO98" s="2595"/>
      <c r="CP98" s="2595"/>
      <c r="CQ98" s="2595"/>
      <c r="CR98" s="2595"/>
      <c r="CS98" s="2595"/>
      <c r="CT98" s="2595"/>
      <c r="CU98" s="2595"/>
      <c r="CV98" s="2595"/>
      <c r="CW98" s="2595"/>
      <c r="CX98" s="2595"/>
      <c r="CY98" s="2595"/>
      <c r="CZ98" s="2595"/>
    </row>
    <row r="99" s="131" customFormat="true" ht="15" customHeight="true" x14ac:dyDescent="0.2">
      <c r="A99" s="1401"/>
      <c r="B99" s="1225"/>
      <c r="C99" s="1310"/>
      <c r="D99" s="1311"/>
      <c r="E99" s="1311"/>
      <c r="F99" s="1311"/>
      <c r="G99" s="1312"/>
      <c r="H99" s="1313"/>
      <c r="I99" s="1311"/>
      <c r="J99" s="1311"/>
      <c r="K99" s="1311"/>
      <c r="L99" s="1314"/>
      <c r="M99" s="1310"/>
      <c r="N99" s="1311"/>
      <c r="O99" s="1311"/>
      <c r="P99" s="1311"/>
      <c r="Q99" s="1312"/>
      <c r="R99" s="1313"/>
      <c r="S99" s="1311"/>
      <c r="T99" s="1311"/>
      <c r="U99" s="1314"/>
      <c r="V99" s="1040"/>
      <c r="W99" s="1040"/>
      <c r="X99" s="1040"/>
      <c r="Y99" s="1040"/>
      <c r="Z99" s="1040"/>
      <c r="AA99" s="1040"/>
      <c r="AB99" s="1040"/>
      <c r="AC99" s="1040"/>
      <c r="AD99" s="1040"/>
      <c r="AE99" s="1040"/>
      <c r="AF99" s="1040"/>
      <c r="AG99" s="1040"/>
      <c r="AH99" s="1040"/>
      <c r="AI99" s="1040"/>
      <c r="AJ99" s="1040"/>
      <c r="AK99" s="1040"/>
      <c r="AL99" s="1040"/>
      <c r="AM99" s="1040"/>
      <c r="AN99" s="1040"/>
      <c r="AO99" s="1040"/>
      <c r="AP99" s="1040"/>
      <c r="AQ99" s="1040"/>
      <c r="AR99" s="1040"/>
      <c r="AS99" s="1040"/>
      <c r="AT99" s="1040"/>
      <c r="AU99" s="1040"/>
      <c r="AV99" s="1040"/>
      <c r="AW99" s="1040"/>
      <c r="AX99" s="1040"/>
      <c r="AY99" s="1040"/>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2542"/>
      <c r="BV99" s="2594"/>
      <c r="BW99" s="2594"/>
      <c r="BX99" s="2594"/>
      <c r="BY99" s="2595"/>
      <c r="BZ99" s="2595"/>
      <c r="CA99" s="2595"/>
      <c r="CB99" s="2595"/>
      <c r="CC99" s="2595"/>
      <c r="CD99" s="2595"/>
      <c r="CE99" s="2595"/>
      <c r="CF99" s="2595"/>
      <c r="CG99" s="2595"/>
      <c r="CH99" s="2595"/>
      <c r="CI99" s="2595"/>
      <c r="CJ99" s="2595"/>
      <c r="CK99" s="2595"/>
      <c r="CL99" s="2595"/>
      <c r="CM99" s="2595"/>
      <c r="CN99" s="2595"/>
      <c r="CO99" s="2595"/>
      <c r="CP99" s="2595"/>
      <c r="CQ99" s="2595"/>
      <c r="CR99" s="2595"/>
      <c r="CS99" s="2595"/>
      <c r="CT99" s="2595"/>
      <c r="CU99" s="2595"/>
      <c r="CV99" s="2595"/>
      <c r="CW99" s="2595"/>
      <c r="CX99" s="2595"/>
      <c r="CY99" s="2595"/>
      <c r="CZ99" s="2595"/>
    </row>
    <row r="100" s="131" customFormat="true" ht="15" customHeight="true" x14ac:dyDescent="0.2">
      <c r="A100" s="1401"/>
      <c r="B100" s="1225"/>
      <c r="C100" s="1310"/>
      <c r="D100" s="1311"/>
      <c r="E100" s="1311"/>
      <c r="F100" s="1311"/>
      <c r="G100" s="1312"/>
      <c r="H100" s="1313"/>
      <c r="I100" s="1311"/>
      <c r="J100" s="1311"/>
      <c r="K100" s="1311"/>
      <c r="L100" s="1314"/>
      <c r="M100" s="1310"/>
      <c r="N100" s="1311"/>
      <c r="O100" s="1311"/>
      <c r="P100" s="1311"/>
      <c r="Q100" s="1312"/>
      <c r="R100" s="1313"/>
      <c r="S100" s="1311"/>
      <c r="T100" s="1311"/>
      <c r="U100" s="1314"/>
      <c r="V100" s="1040"/>
      <c r="W100" s="1040"/>
      <c r="X100" s="1040"/>
      <c r="Y100" s="1040"/>
      <c r="Z100" s="1040"/>
      <c r="AA100" s="1040"/>
      <c r="AB100" s="1040"/>
      <c r="AC100" s="1040"/>
      <c r="AD100" s="1040"/>
      <c r="AE100" s="1040"/>
      <c r="AF100" s="1040"/>
      <c r="AG100" s="1040"/>
      <c r="AH100" s="1040"/>
      <c r="AI100" s="1040"/>
      <c r="AJ100" s="1040"/>
      <c r="AK100" s="1040"/>
      <c r="AL100" s="1040"/>
      <c r="AM100" s="1040"/>
      <c r="AN100" s="1040"/>
      <c r="AO100" s="1040"/>
      <c r="AP100" s="1040"/>
      <c r="AQ100" s="1040"/>
      <c r="AR100" s="1040"/>
      <c r="AS100" s="1040"/>
      <c r="AT100" s="1040"/>
      <c r="AU100" s="1040"/>
      <c r="AV100" s="1040"/>
      <c r="AW100" s="1040"/>
      <c r="AX100" s="1040"/>
      <c r="AY100" s="1040"/>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2542"/>
      <c r="BV100" s="2594"/>
      <c r="BW100" s="2594"/>
      <c r="BX100" s="2594"/>
      <c r="BY100" s="2595"/>
      <c r="BZ100" s="2595"/>
      <c r="CA100" s="2595"/>
      <c r="CB100" s="2595"/>
      <c r="CC100" s="2595"/>
      <c r="CD100" s="2595"/>
      <c r="CE100" s="2595"/>
      <c r="CF100" s="2595"/>
      <c r="CG100" s="2595"/>
      <c r="CH100" s="2595"/>
      <c r="CI100" s="2595"/>
      <c r="CJ100" s="2595"/>
      <c r="CK100" s="2595"/>
      <c r="CL100" s="2595"/>
      <c r="CM100" s="2595"/>
      <c r="CN100" s="2595"/>
      <c r="CO100" s="2595"/>
      <c r="CP100" s="2595"/>
      <c r="CQ100" s="2595"/>
      <c r="CR100" s="2595"/>
      <c r="CS100" s="2595"/>
      <c r="CT100" s="2595"/>
      <c r="CU100" s="2595"/>
      <c r="CV100" s="2595"/>
      <c r="CW100" s="2595"/>
      <c r="CX100" s="2595"/>
      <c r="CY100" s="2595"/>
      <c r="CZ100" s="2595"/>
    </row>
    <row r="101" s="131" customFormat="true" ht="15" customHeight="true" x14ac:dyDescent="0.2">
      <c r="A101" s="1208"/>
      <c r="B101" s="1225"/>
      <c r="C101" s="1310"/>
      <c r="D101" s="1311"/>
      <c r="E101" s="1311"/>
      <c r="F101" s="1311"/>
      <c r="G101" s="1312"/>
      <c r="H101" s="1313"/>
      <c r="I101" s="1311"/>
      <c r="J101" s="1311"/>
      <c r="K101" s="1311"/>
      <c r="L101" s="1314"/>
      <c r="M101" s="1310"/>
      <c r="N101" s="1311"/>
      <c r="O101" s="1311"/>
      <c r="P101" s="1311"/>
      <c r="Q101" s="1312"/>
      <c r="R101" s="1313"/>
      <c r="S101" s="1311"/>
      <c r="T101" s="1311"/>
      <c r="U101" s="1314"/>
      <c r="V101" s="1040"/>
      <c r="W101" s="1040"/>
      <c r="X101" s="1040"/>
      <c r="Y101" s="1040"/>
      <c r="Z101" s="1040"/>
      <c r="AA101" s="1040"/>
      <c r="AB101" s="1040"/>
      <c r="AC101" s="1040"/>
      <c r="AD101" s="1040"/>
      <c r="AE101" s="1040"/>
      <c r="AF101" s="1040"/>
      <c r="AG101" s="1040"/>
      <c r="AH101" s="1040"/>
      <c r="AI101" s="1040"/>
      <c r="AJ101" s="1040"/>
      <c r="AK101" s="1040"/>
      <c r="AL101" s="1040"/>
      <c r="AM101" s="1040"/>
      <c r="AN101" s="1040"/>
      <c r="AO101" s="1040"/>
      <c r="AP101" s="1040"/>
      <c r="AQ101" s="1040"/>
      <c r="AR101" s="1040"/>
      <c r="AS101" s="1040"/>
      <c r="AT101" s="1040"/>
      <c r="AU101" s="1040"/>
      <c r="AV101" s="1040"/>
      <c r="AW101" s="1040"/>
      <c r="AX101" s="1040"/>
      <c r="AY101" s="1040"/>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2542"/>
      <c r="BV101" s="2594"/>
      <c r="BW101" s="2594"/>
      <c r="BX101" s="2594"/>
      <c r="BY101" s="2595"/>
      <c r="BZ101" s="2595"/>
      <c r="CA101" s="2595"/>
      <c r="CB101" s="2595"/>
      <c r="CC101" s="2595"/>
      <c r="CD101" s="2595"/>
      <c r="CE101" s="2595"/>
      <c r="CF101" s="2595"/>
      <c r="CG101" s="2595"/>
      <c r="CH101" s="2595"/>
      <c r="CI101" s="2595"/>
      <c r="CJ101" s="2595"/>
      <c r="CK101" s="2595"/>
      <c r="CL101" s="2595"/>
      <c r="CM101" s="2595"/>
      <c r="CN101" s="2595"/>
      <c r="CO101" s="2595"/>
      <c r="CP101" s="2595"/>
      <c r="CQ101" s="2595"/>
      <c r="CR101" s="2595"/>
      <c r="CS101" s="2595"/>
      <c r="CT101" s="2595"/>
      <c r="CU101" s="2595"/>
      <c r="CV101" s="2595"/>
      <c r="CW101" s="2595"/>
      <c r="CX101" s="2595"/>
      <c r="CY101" s="2595"/>
      <c r="CZ101" s="2595"/>
    </row>
    <row r="102" s="131" customFormat="true" ht="15" customHeight="true" x14ac:dyDescent="0.2">
      <c r="A102" s="1401"/>
      <c r="B102" s="1225"/>
      <c r="C102" s="1310"/>
      <c r="D102" s="1311"/>
      <c r="E102" s="1311"/>
      <c r="F102" s="1311"/>
      <c r="G102" s="1312"/>
      <c r="H102" s="1313"/>
      <c r="I102" s="1311"/>
      <c r="J102" s="1311"/>
      <c r="K102" s="1311"/>
      <c r="L102" s="1314"/>
      <c r="M102" s="1310"/>
      <c r="N102" s="1311"/>
      <c r="O102" s="1311"/>
      <c r="P102" s="1311"/>
      <c r="Q102" s="1312"/>
      <c r="R102" s="1313"/>
      <c r="S102" s="1311"/>
      <c r="T102" s="1311"/>
      <c r="U102" s="1314"/>
      <c r="V102" s="1040"/>
      <c r="W102" s="1040"/>
      <c r="X102" s="1040"/>
      <c r="Y102" s="1040"/>
      <c r="Z102" s="1040"/>
      <c r="AA102" s="1040"/>
      <c r="AB102" s="1040"/>
      <c r="AC102" s="1040"/>
      <c r="AD102" s="1040"/>
      <c r="AE102" s="1040"/>
      <c r="AF102" s="1040"/>
      <c r="AG102" s="1040"/>
      <c r="AH102" s="1040"/>
      <c r="AI102" s="1040"/>
      <c r="AJ102" s="1040"/>
      <c r="AK102" s="1040"/>
      <c r="AL102" s="1040"/>
      <c r="AM102" s="1040"/>
      <c r="AN102" s="1040"/>
      <c r="AO102" s="1040"/>
      <c r="AP102" s="1040"/>
      <c r="AQ102" s="1040"/>
      <c r="AR102" s="1040"/>
      <c r="AS102" s="1040"/>
      <c r="AT102" s="1040"/>
      <c r="AU102" s="1040"/>
      <c r="AV102" s="1040"/>
      <c r="AW102" s="1040"/>
      <c r="AX102" s="1040"/>
      <c r="AY102" s="1040"/>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2542"/>
      <c r="BV102" s="2594"/>
      <c r="BW102" s="2594"/>
      <c r="BX102" s="2594"/>
      <c r="BY102" s="2595"/>
      <c r="BZ102" s="2595"/>
      <c r="CA102" s="2595"/>
      <c r="CB102" s="2595"/>
      <c r="CC102" s="2595"/>
      <c r="CD102" s="2595"/>
      <c r="CE102" s="2595"/>
      <c r="CF102" s="2595"/>
      <c r="CG102" s="2595"/>
      <c r="CH102" s="2595"/>
      <c r="CI102" s="2595"/>
      <c r="CJ102" s="2595"/>
      <c r="CK102" s="2595"/>
      <c r="CL102" s="2595"/>
      <c r="CM102" s="2595"/>
      <c r="CN102" s="2595"/>
      <c r="CO102" s="2595"/>
      <c r="CP102" s="2595"/>
      <c r="CQ102" s="2595"/>
      <c r="CR102" s="2595"/>
      <c r="CS102" s="2595"/>
      <c r="CT102" s="2595"/>
      <c r="CU102" s="2595"/>
      <c r="CV102" s="2595"/>
      <c r="CW102" s="2595"/>
      <c r="CX102" s="2595"/>
      <c r="CY102" s="2595"/>
      <c r="CZ102" s="2595"/>
    </row>
    <row r="103" s="131" customFormat="true" ht="15" customHeight="true" x14ac:dyDescent="0.2">
      <c r="A103" s="1401"/>
      <c r="B103" s="1225"/>
      <c r="C103" s="1310"/>
      <c r="D103" s="1311"/>
      <c r="E103" s="1311"/>
      <c r="F103" s="1311"/>
      <c r="G103" s="1312"/>
      <c r="H103" s="1313"/>
      <c r="I103" s="1311"/>
      <c r="J103" s="1311"/>
      <c r="K103" s="1311"/>
      <c r="L103" s="1314"/>
      <c r="M103" s="1310"/>
      <c r="N103" s="1311"/>
      <c r="O103" s="1311"/>
      <c r="P103" s="1311"/>
      <c r="Q103" s="1312"/>
      <c r="R103" s="1313"/>
      <c r="S103" s="1311"/>
      <c r="T103" s="1311"/>
      <c r="U103" s="1314"/>
      <c r="V103" s="1040"/>
      <c r="W103" s="1040"/>
      <c r="X103" s="1040"/>
      <c r="Y103" s="1040"/>
      <c r="Z103" s="1040"/>
      <c r="AA103" s="1040"/>
      <c r="AB103" s="1040"/>
      <c r="AC103" s="1040"/>
      <c r="AD103" s="1040"/>
      <c r="AE103" s="1040"/>
      <c r="AF103" s="1040"/>
      <c r="AG103" s="1040"/>
      <c r="AH103" s="1040"/>
      <c r="AI103" s="1040"/>
      <c r="AJ103" s="1040"/>
      <c r="AK103" s="1040"/>
      <c r="AL103" s="1040"/>
      <c r="AM103" s="1040"/>
      <c r="AN103" s="1040"/>
      <c r="AO103" s="1040"/>
      <c r="AP103" s="1040"/>
      <c r="AQ103" s="1040"/>
      <c r="AR103" s="1040"/>
      <c r="AS103" s="1040"/>
      <c r="AT103" s="1040"/>
      <c r="AU103" s="1040"/>
      <c r="AV103" s="1040"/>
      <c r="AW103" s="1040"/>
      <c r="AX103" s="1040"/>
      <c r="AY103" s="1040"/>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2542"/>
      <c r="BV103" s="2594"/>
      <c r="BW103" s="2594"/>
      <c r="BX103" s="2594"/>
      <c r="BY103" s="2595"/>
      <c r="BZ103" s="2595"/>
      <c r="CA103" s="2595"/>
      <c r="CB103" s="2595"/>
      <c r="CC103" s="2595"/>
      <c r="CD103" s="2595"/>
      <c r="CE103" s="2595"/>
      <c r="CF103" s="2595"/>
      <c r="CG103" s="2595"/>
      <c r="CH103" s="2595"/>
      <c r="CI103" s="2595"/>
      <c r="CJ103" s="2595"/>
      <c r="CK103" s="2595"/>
      <c r="CL103" s="2595"/>
      <c r="CM103" s="2595"/>
      <c r="CN103" s="2595"/>
      <c r="CO103" s="2595"/>
      <c r="CP103" s="2595"/>
      <c r="CQ103" s="2595"/>
      <c r="CR103" s="2595"/>
      <c r="CS103" s="2595"/>
      <c r="CT103" s="2595"/>
      <c r="CU103" s="2595"/>
      <c r="CV103" s="2595"/>
      <c r="CW103" s="2595"/>
      <c r="CX103" s="2595"/>
      <c r="CY103" s="2595"/>
      <c r="CZ103" s="2595"/>
    </row>
    <row r="104" s="131" customFormat="true" ht="15" customHeight="true" x14ac:dyDescent="0.2">
      <c r="A104" s="1401"/>
      <c r="B104" s="1225"/>
      <c r="C104" s="1310"/>
      <c r="D104" s="1311"/>
      <c r="E104" s="1311"/>
      <c r="F104" s="1311"/>
      <c r="G104" s="1312"/>
      <c r="H104" s="1313"/>
      <c r="I104" s="1311"/>
      <c r="J104" s="1311"/>
      <c r="K104" s="1311"/>
      <c r="L104" s="1314"/>
      <c r="M104" s="1310"/>
      <c r="N104" s="1311"/>
      <c r="O104" s="1311"/>
      <c r="P104" s="1311"/>
      <c r="Q104" s="1312"/>
      <c r="R104" s="1313"/>
      <c r="S104" s="1311"/>
      <c r="T104" s="1311"/>
      <c r="U104" s="1314"/>
      <c r="V104" s="1040"/>
      <c r="W104" s="1040"/>
      <c r="X104" s="1040"/>
      <c r="Y104" s="1040"/>
      <c r="Z104" s="1040"/>
      <c r="AA104" s="1040"/>
      <c r="AB104" s="1040"/>
      <c r="AC104" s="1040"/>
      <c r="AD104" s="1040"/>
      <c r="AE104" s="1040"/>
      <c r="AF104" s="1040"/>
      <c r="AG104" s="1040"/>
      <c r="AH104" s="1040"/>
      <c r="AI104" s="1040"/>
      <c r="AJ104" s="1040"/>
      <c r="AK104" s="1040"/>
      <c r="AL104" s="1040"/>
      <c r="AM104" s="1040"/>
      <c r="AN104" s="1040"/>
      <c r="AO104" s="1040"/>
      <c r="AP104" s="1040"/>
      <c r="AQ104" s="1040"/>
      <c r="AR104" s="1040"/>
      <c r="AS104" s="1040"/>
      <c r="AT104" s="1040"/>
      <c r="AU104" s="1040"/>
      <c r="AV104" s="1040"/>
      <c r="AW104" s="1040"/>
      <c r="AX104" s="1040"/>
      <c r="AY104" s="1040"/>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2542"/>
      <c r="BV104" s="2594"/>
      <c r="BW104" s="2594"/>
      <c r="BX104" s="2594"/>
      <c r="BY104" s="2595"/>
      <c r="BZ104" s="2595"/>
      <c r="CA104" s="2595"/>
      <c r="CB104" s="2595"/>
      <c r="CC104" s="2595"/>
      <c r="CD104" s="2595"/>
      <c r="CE104" s="2595"/>
      <c r="CF104" s="2595"/>
      <c r="CG104" s="2595"/>
      <c r="CH104" s="2595"/>
      <c r="CI104" s="2595"/>
      <c r="CJ104" s="2595"/>
      <c r="CK104" s="2595"/>
      <c r="CL104" s="2595"/>
      <c r="CM104" s="2595"/>
      <c r="CN104" s="2595"/>
      <c r="CO104" s="2595"/>
      <c r="CP104" s="2595"/>
      <c r="CQ104" s="2595"/>
      <c r="CR104" s="2595"/>
      <c r="CS104" s="2595"/>
      <c r="CT104" s="2595"/>
      <c r="CU104" s="2595"/>
      <c r="CV104" s="2595"/>
      <c r="CW104" s="2595"/>
      <c r="CX104" s="2595"/>
      <c r="CY104" s="2595"/>
      <c r="CZ104" s="2595"/>
    </row>
    <row r="105" s="131" customFormat="true" ht="15" customHeight="true" x14ac:dyDescent="0.2">
      <c r="A105" s="1220"/>
      <c r="B105" s="1226"/>
      <c r="C105" s="1315"/>
      <c r="D105" s="1316"/>
      <c r="E105" s="1316"/>
      <c r="F105" s="1316"/>
      <c r="G105" s="1317"/>
      <c r="H105" s="1318"/>
      <c r="I105" s="1316"/>
      <c r="J105" s="1316"/>
      <c r="K105" s="1316"/>
      <c r="L105" s="1319"/>
      <c r="M105" s="1315"/>
      <c r="N105" s="1316"/>
      <c r="O105" s="1316"/>
      <c r="P105" s="1316"/>
      <c r="Q105" s="1317"/>
      <c r="R105" s="1318"/>
      <c r="S105" s="1316"/>
      <c r="T105" s="1316"/>
      <c r="U105" s="1319"/>
      <c r="V105" s="1040"/>
      <c r="W105" s="1040"/>
      <c r="X105" s="1040"/>
      <c r="Y105" s="1040"/>
      <c r="Z105" s="1040"/>
      <c r="AA105" s="1040"/>
      <c r="AB105" s="1040"/>
      <c r="AC105" s="1040"/>
      <c r="AD105" s="1040"/>
      <c r="AE105" s="1040"/>
      <c r="AF105" s="1040"/>
      <c r="AG105" s="1040"/>
      <c r="AH105" s="1040"/>
      <c r="AI105" s="1040"/>
      <c r="AJ105" s="1040"/>
      <c r="AK105" s="1040"/>
      <c r="AL105" s="1040"/>
      <c r="AM105" s="1040"/>
      <c r="AN105" s="1040"/>
      <c r="AO105" s="1040"/>
      <c r="AP105" s="1040"/>
      <c r="AQ105" s="1040"/>
      <c r="AR105" s="1040"/>
      <c r="AS105" s="1040"/>
      <c r="AT105" s="1040"/>
      <c r="AU105" s="1040"/>
      <c r="AV105" s="1040"/>
      <c r="AW105" s="1040"/>
      <c r="AX105" s="1040"/>
      <c r="AY105" s="1040"/>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2543"/>
      <c r="BV105" s="2594"/>
      <c r="BW105" s="2594"/>
      <c r="BX105" s="2594"/>
      <c r="BY105" s="2595"/>
      <c r="BZ105" s="2595"/>
      <c r="CA105" s="2595"/>
      <c r="CB105" s="2595"/>
      <c r="CC105" s="2595"/>
      <c r="CD105" s="2595"/>
      <c r="CE105" s="2595"/>
      <c r="CF105" s="2595"/>
      <c r="CG105" s="2595"/>
      <c r="CH105" s="2595"/>
      <c r="CI105" s="2595"/>
      <c r="CJ105" s="2595"/>
      <c r="CK105" s="2595"/>
      <c r="CL105" s="2595"/>
      <c r="CM105" s="2595"/>
      <c r="CN105" s="2595"/>
      <c r="CO105" s="2595"/>
      <c r="CP105" s="2595"/>
      <c r="CQ105" s="2595"/>
      <c r="CR105" s="2595"/>
      <c r="CS105" s="2595"/>
      <c r="CT105" s="2595"/>
      <c r="CU105" s="2595"/>
      <c r="CV105" s="2595"/>
      <c r="CW105" s="2595"/>
      <c r="CX105" s="2595"/>
      <c r="CY105" s="2595"/>
      <c r="CZ105" s="2595"/>
    </row>
    <row r="106" s="131" customFormat="true" ht="250.15" customHeight="true" x14ac:dyDescent="0.2">
      <c r="A106" s="764"/>
      <c r="B106" s="1079"/>
      <c r="C106" s="1080"/>
      <c r="D106" s="1080"/>
      <c r="E106" s="1080"/>
      <c r="F106" s="1080"/>
      <c r="G106" s="1080"/>
      <c r="H106" s="1080"/>
      <c r="I106" s="1080"/>
      <c r="J106" s="1080"/>
      <c r="K106" s="1080"/>
      <c r="L106" s="1080"/>
      <c r="M106" s="1080"/>
      <c r="N106" s="1080"/>
      <c r="O106" s="1080"/>
      <c r="P106" s="1080"/>
      <c r="Q106" s="1080"/>
      <c r="R106" s="1080"/>
      <c r="S106" s="1080"/>
      <c r="T106" s="1080"/>
      <c r="U106" s="1080"/>
      <c r="V106" s="240"/>
      <c r="W106" s="240"/>
      <c r="X106" s="240"/>
      <c r="Y106" s="240"/>
      <c r="Z106" s="240"/>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6"/>
      <c r="BV106" s="239"/>
      <c r="BW106" s="239"/>
      <c r="BX106" s="239"/>
      <c r="BY106" s="239"/>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4"/>
      <c r="B107" s="112"/>
      <c r="C107" s="410"/>
      <c r="D107" s="410"/>
      <c r="E107" s="410"/>
      <c r="F107" s="410"/>
      <c r="G107" s="410"/>
      <c r="H107" s="410"/>
      <c r="I107" s="410"/>
      <c r="J107" s="410"/>
      <c r="K107" s="410"/>
      <c r="L107" s="410"/>
      <c r="M107" s="410"/>
      <c r="N107" s="410"/>
      <c r="O107" s="410"/>
      <c r="P107" s="410"/>
      <c r="Q107" s="410"/>
      <c r="R107" s="410"/>
      <c r="S107" s="410"/>
      <c r="T107" s="410"/>
      <c r="U107" s="410"/>
      <c r="V107" s="235"/>
      <c r="W107" s="235"/>
      <c r="X107" s="235"/>
      <c r="Y107" s="235"/>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V107" s="235"/>
      <c r="BW107" s="235"/>
      <c r="BX107" s="235"/>
      <c r="BY107" s="235"/>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35" t="str">
        <f>A1026</f>
        <v>Congo</v>
      </c>
      <c r="B108" s="3036"/>
      <c r="C108" s="113"/>
      <c r="D108" s="113"/>
      <c r="E108" s="113"/>
      <c r="F108" s="113"/>
      <c r="G108" s="113"/>
      <c r="H108" s="113"/>
      <c r="I108" s="113"/>
      <c r="J108" s="113"/>
      <c r="K108" s="113"/>
      <c r="L108" s="113"/>
      <c r="M108" s="113"/>
      <c r="N108" s="113"/>
      <c r="O108" s="113"/>
      <c r="P108" s="113"/>
      <c r="Q108" s="113"/>
      <c r="R108" s="113"/>
      <c r="S108" s="113"/>
      <c r="T108" s="113"/>
      <c r="U108" s="113"/>
      <c r="V108" s="235"/>
      <c r="W108" s="235"/>
      <c r="X108" s="235"/>
      <c r="Y108" s="235"/>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V108" s="235"/>
      <c r="BW108" s="235"/>
      <c r="BX108" s="235"/>
      <c r="BY108" s="235"/>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2005</v>
      </c>
      <c r="B109" s="139"/>
      <c r="C109" s="113"/>
      <c r="D109" s="113"/>
      <c r="E109" s="113"/>
      <c r="F109" s="113"/>
      <c r="G109" s="113"/>
      <c r="H109" s="113"/>
      <c r="I109" s="113"/>
      <c r="J109" s="113"/>
      <c r="K109" s="113"/>
      <c r="L109" s="113"/>
      <c r="M109" s="113"/>
      <c r="N109" s="113"/>
      <c r="O109" s="113"/>
      <c r="P109" s="113"/>
      <c r="Q109" s="113"/>
      <c r="R109" s="113"/>
      <c r="S109" s="113"/>
      <c r="T109" s="113"/>
      <c r="U109" s="113"/>
      <c r="V109" s="235"/>
      <c r="W109" s="235"/>
      <c r="X109" s="235"/>
      <c r="Y109" s="235"/>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V109" s="235"/>
      <c r="BW109" s="235"/>
      <c r="BX109" s="235"/>
      <c r="BY109" s="235"/>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V110" s="235"/>
      <c r="W110" s="235"/>
      <c r="X110" s="235"/>
      <c r="Y110" s="235"/>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V110" s="235"/>
      <c r="BW110" s="235"/>
      <c r="BX110" s="235"/>
      <c r="BY110" s="235"/>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V111" s="235"/>
      <c r="W111" s="235"/>
      <c r="X111" s="235"/>
      <c r="Y111" s="235"/>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V111" s="235"/>
      <c r="BW111" s="235"/>
      <c r="BX111" s="235"/>
      <c r="BY111" s="235"/>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47" t="s">
        <v>98</v>
      </c>
      <c r="B112" s="248"/>
      <c r="C112" s="113"/>
      <c r="D112" s="113"/>
      <c r="E112" s="113"/>
      <c r="F112" s="113"/>
      <c r="G112" s="113"/>
      <c r="H112" s="113"/>
      <c r="I112" s="113"/>
      <c r="J112" s="113"/>
      <c r="K112" s="113"/>
      <c r="L112" s="113"/>
      <c r="M112" s="113"/>
      <c r="N112" s="113"/>
      <c r="O112" s="113"/>
      <c r="P112" s="113"/>
      <c r="Q112" s="113"/>
      <c r="R112" s="113"/>
      <c r="S112" s="113"/>
      <c r="T112" s="113"/>
      <c r="U112" s="113"/>
      <c r="V112" s="235"/>
      <c r="W112" s="235"/>
      <c r="X112" s="235"/>
      <c r="Y112" s="235"/>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V112" s="235"/>
      <c r="BW112" s="235"/>
      <c r="BX112" s="235"/>
      <c r="BY112" s="235"/>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V113" s="235"/>
      <c r="W113" s="235"/>
      <c r="X113" s="235"/>
      <c r="Y113" s="235"/>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V113" s="235"/>
      <c r="BW113" s="235"/>
      <c r="BX113" s="235"/>
      <c r="BY113" s="235"/>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V114" s="235"/>
      <c r="W114" s="235"/>
      <c r="X114" s="235"/>
      <c r="Y114" s="235"/>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V114" s="235"/>
      <c r="BW114" s="235"/>
      <c r="BX114" s="235"/>
      <c r="BY114" s="235"/>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DHS05</v>
      </c>
      <c r="C115" s="113"/>
      <c r="D115" s="113"/>
      <c r="E115" s="113"/>
      <c r="F115" s="113"/>
      <c r="G115" s="113"/>
      <c r="H115" s="113"/>
      <c r="I115" s="113"/>
      <c r="J115" s="113"/>
      <c r="K115" s="113"/>
      <c r="L115" s="113"/>
      <c r="M115" s="113"/>
      <c r="N115" s="113"/>
      <c r="O115" s="113"/>
      <c r="P115" s="113"/>
      <c r="Q115" s="113"/>
      <c r="R115" s="113"/>
      <c r="S115" s="113"/>
      <c r="T115" s="113"/>
      <c r="U115" s="113"/>
      <c r="V115" s="235"/>
      <c r="W115" s="235"/>
      <c r="X115" s="235"/>
      <c r="Y115" s="235"/>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V115" s="235"/>
      <c r="BW115" s="235"/>
      <c r="BX115" s="235"/>
      <c r="BY115" s="235"/>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73" t="str">
        <f>B1030</f>
        <v>Ratio of Improved latrines based on:</v>
      </c>
      <c r="B116" s="1074" t="s">
        <v>266</v>
      </c>
      <c r="C116" s="113"/>
      <c r="D116" s="113"/>
      <c r="E116" s="113"/>
      <c r="F116" s="113"/>
      <c r="G116" s="113"/>
      <c r="H116" s="113"/>
      <c r="I116" s="113"/>
      <c r="J116" s="113"/>
      <c r="K116" s="113"/>
      <c r="L116" s="113"/>
      <c r="M116" s="113"/>
      <c r="N116" s="113"/>
      <c r="O116" s="113"/>
      <c r="P116" s="113"/>
      <c r="Q116" s="113"/>
      <c r="R116" s="113"/>
      <c r="S116" s="113"/>
      <c r="T116" s="113"/>
      <c r="U116" s="113"/>
      <c r="V116" s="235"/>
      <c r="W116" s="235"/>
      <c r="X116" s="235"/>
      <c r="Y116" s="235"/>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V116" s="235"/>
      <c r="BW116" s="235"/>
      <c r="BX116" s="235"/>
      <c r="BY116" s="235"/>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73" t="str">
        <f>B1029</f>
        <v>Ratio of Shared improved based on:</v>
      </c>
      <c r="B117" s="1075" t="s">
        <v>266</v>
      </c>
      <c r="C117" s="113"/>
      <c r="D117" s="113"/>
      <c r="E117" s="113"/>
      <c r="F117" s="113"/>
      <c r="G117" s="113"/>
      <c r="H117" s="113"/>
      <c r="I117" s="113"/>
      <c r="J117" s="113"/>
      <c r="K117" s="113"/>
      <c r="L117" s="113"/>
      <c r="M117" s="113"/>
      <c r="N117" s="113"/>
      <c r="O117" s="113"/>
      <c r="P117" s="113"/>
      <c r="Q117" s="113"/>
      <c r="R117" s="113"/>
      <c r="S117" s="113"/>
      <c r="T117" s="113"/>
      <c r="U117" s="113"/>
      <c r="V117" s="235"/>
      <c r="W117" s="235"/>
      <c r="X117" s="235"/>
      <c r="Y117" s="235"/>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V117" s="235"/>
      <c r="BW117" s="235"/>
      <c r="BX117" s="235"/>
      <c r="BY117" s="235"/>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76"/>
      <c r="B118" s="1074"/>
      <c r="C118" s="113"/>
      <c r="D118" s="113"/>
      <c r="E118" s="113"/>
      <c r="F118" s="113"/>
      <c r="G118" s="113"/>
      <c r="H118" s="113"/>
      <c r="I118" s="113"/>
      <c r="J118" s="113"/>
      <c r="K118" s="113"/>
      <c r="L118" s="113"/>
      <c r="M118" s="113"/>
      <c r="N118" s="113"/>
      <c r="O118" s="113"/>
      <c r="P118" s="113"/>
      <c r="Q118" s="113"/>
      <c r="R118" s="113"/>
      <c r="S118" s="113"/>
      <c r="T118" s="113"/>
      <c r="U118" s="113"/>
      <c r="V118" s="235"/>
      <c r="W118" s="235"/>
      <c r="X118" s="235"/>
      <c r="Y118" s="235"/>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V118" s="235"/>
      <c r="BW118" s="235"/>
      <c r="BX118" s="235"/>
      <c r="BY118" s="235"/>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77"/>
      <c r="B119" s="1078"/>
      <c r="C119" s="113"/>
      <c r="D119" s="113"/>
      <c r="E119" s="113"/>
      <c r="F119" s="113"/>
      <c r="G119" s="113"/>
      <c r="H119" s="113"/>
      <c r="I119" s="113"/>
      <c r="J119" s="113"/>
      <c r="K119" s="113"/>
      <c r="L119" s="113"/>
      <c r="M119" s="113"/>
      <c r="N119" s="113"/>
      <c r="O119" s="113"/>
      <c r="P119" s="113"/>
      <c r="Q119" s="113"/>
      <c r="R119" s="113"/>
      <c r="S119" s="113"/>
      <c r="T119" s="113"/>
      <c r="U119" s="113"/>
      <c r="V119" s="235"/>
      <c r="W119" s="235"/>
      <c r="X119" s="235"/>
      <c r="Y119" s="235"/>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V119" s="235"/>
      <c r="BW119" s="235"/>
      <c r="BX119" s="235"/>
      <c r="BY119" s="235"/>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5" customFormat="true" ht="15" customHeight="true" x14ac:dyDescent="0.2">
      <c r="A120" s="116" t="s">
        <v>99</v>
      </c>
      <c r="B120" s="231"/>
      <c r="C120" s="3019" t="s">
        <v>115</v>
      </c>
      <c r="D120" s="3020"/>
      <c r="E120" s="3020"/>
      <c r="F120" s="3020"/>
      <c r="G120" s="3021"/>
      <c r="H120" s="3168" t="s">
        <v>38</v>
      </c>
      <c r="I120" s="3169"/>
      <c r="J120" s="3169"/>
      <c r="K120" s="3169"/>
      <c r="L120" s="3170"/>
      <c r="M120" s="3198" t="s">
        <v>37</v>
      </c>
      <c r="N120" s="3199"/>
      <c r="O120" s="3199"/>
      <c r="P120" s="3199"/>
      <c r="Q120" s="3200"/>
      <c r="R120" s="2477" t="s">
        <v>141</v>
      </c>
      <c r="S120" s="2488"/>
      <c r="T120" s="2488"/>
      <c r="U120" s="2489"/>
      <c r="V120" s="450"/>
      <c r="W120" s="450"/>
      <c r="X120" s="450"/>
      <c r="Y120" s="450"/>
      <c r="Z120" s="450"/>
      <c r="AA120" s="450"/>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AZ120" s="1070"/>
      <c r="BA120" s="241" t="s">
        <v>131</v>
      </c>
      <c r="BB120" s="116" t="s">
        <v>99</v>
      </c>
      <c r="BC120" s="3125" t="s">
        <v>115</v>
      </c>
      <c r="BD120" s="3126"/>
      <c r="BE120" s="3126"/>
      <c r="BF120" s="3126"/>
      <c r="BG120" s="3127"/>
      <c r="BH120" s="3128" t="s">
        <v>38</v>
      </c>
      <c r="BI120" s="3126"/>
      <c r="BJ120" s="3126"/>
      <c r="BK120" s="3126"/>
      <c r="BL120" s="3127"/>
      <c r="BM120" s="3128" t="s">
        <v>37</v>
      </c>
      <c r="BN120" s="3126"/>
      <c r="BO120" s="3126"/>
      <c r="BP120" s="3126"/>
      <c r="BQ120" s="3129"/>
      <c r="BR120" s="2459" t="s">
        <v>141</v>
      </c>
      <c r="BS120" s="2460"/>
      <c r="BT120" s="2460"/>
      <c r="BU120" s="2460"/>
      <c r="BV120" s="2596"/>
      <c r="BW120" s="2596"/>
      <c r="BX120" s="2596"/>
      <c r="BY120" s="2597"/>
      <c r="BZ120" s="239"/>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5" customFormat="true" ht="12.75" x14ac:dyDescent="0.2">
      <c r="A121" s="206" t="s">
        <v>87</v>
      </c>
      <c r="B121" s="279"/>
      <c r="C121" s="411" t="s">
        <v>0</v>
      </c>
      <c r="D121" s="412" t="s">
        <v>1</v>
      </c>
      <c r="E121" s="412" t="s">
        <v>2</v>
      </c>
      <c r="F121" s="412" t="s">
        <v>3</v>
      </c>
      <c r="G121" s="413" t="s">
        <v>4</v>
      </c>
      <c r="H121" s="1624" t="s">
        <v>0</v>
      </c>
      <c r="I121" s="1588" t="s">
        <v>1</v>
      </c>
      <c r="J121" s="1588" t="s">
        <v>2</v>
      </c>
      <c r="K121" s="1588" t="s">
        <v>3</v>
      </c>
      <c r="L121" s="1589" t="s">
        <v>4</v>
      </c>
      <c r="M121" s="1614" t="s">
        <v>0</v>
      </c>
      <c r="N121" s="1588" t="s">
        <v>1</v>
      </c>
      <c r="O121" s="1588" t="s">
        <v>2</v>
      </c>
      <c r="P121" s="1588" t="s">
        <v>3</v>
      </c>
      <c r="Q121" s="1636" t="s">
        <v>4</v>
      </c>
      <c r="R121" s="1624" t="s">
        <v>248</v>
      </c>
      <c r="S121" s="1588" t="s">
        <v>249</v>
      </c>
      <c r="T121" s="1588" t="s">
        <v>250</v>
      </c>
      <c r="U121" s="1590" t="s">
        <v>251</v>
      </c>
      <c r="V121" s="450"/>
      <c r="W121" s="450"/>
      <c r="X121" s="450"/>
      <c r="Y121" s="450"/>
      <c r="Z121" s="450"/>
      <c r="AA121" s="450"/>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AZ121" s="1070"/>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248</v>
      </c>
      <c r="BS121" s="186" t="s">
        <v>249</v>
      </c>
      <c r="BT121" s="186" t="s">
        <v>250</v>
      </c>
      <c r="BU121" s="2544" t="s">
        <v>251</v>
      </c>
      <c r="BV121" s="2598"/>
      <c r="BW121" s="2598"/>
      <c r="BX121" s="2598"/>
      <c r="BY121" s="2599"/>
      <c r="BZ121" s="2599"/>
      <c r="CA121" s="2599"/>
      <c r="CB121" s="2599"/>
      <c r="CC121" s="2599"/>
      <c r="CD121" s="2599"/>
      <c r="CE121" s="2599"/>
      <c r="CF121" s="2599"/>
      <c r="CG121" s="2599"/>
      <c r="CH121" s="2599"/>
      <c r="CI121" s="2599"/>
      <c r="CJ121" s="2599"/>
      <c r="CK121" s="2599"/>
      <c r="CL121" s="2599"/>
      <c r="CM121" s="2599"/>
      <c r="CN121" s="2599"/>
      <c r="CO121" s="2599"/>
      <c r="CP121" s="2599"/>
      <c r="CQ121" s="2599"/>
      <c r="CR121" s="2599"/>
      <c r="CS121" s="2599"/>
      <c r="CT121" s="2599"/>
      <c r="CU121" s="2599"/>
      <c r="CV121" s="2599"/>
      <c r="CW121" s="2599"/>
      <c r="CX121" s="2599"/>
      <c r="CY121" s="2599"/>
      <c r="CZ121" s="2599"/>
    </row>
    <row r="122" s="135" customFormat="true" ht="15" customHeight="true" x14ac:dyDescent="0.2">
      <c r="A122" s="3201" t="s">
        <v>18</v>
      </c>
      <c r="B122" s="1793" t="s">
        <v>14</v>
      </c>
      <c r="C122" s="1715">
        <f>C153+(C155+C154)*'DHS12'!C130/100</f>
        <v>4.4327463526897732</v>
      </c>
      <c r="D122" s="1716">
        <f>D153+(D155+D154)*'DHS12'!D130/100</f>
        <v>22.89565077965732</v>
      </c>
      <c r="E122" s="1716">
        <f>E153+(E155+E154)*'DHS12'!E130/100</f>
        <v>41.968033644988282</v>
      </c>
      <c r="F122" s="1716">
        <f>F153+(F155+F154)*'DHS12'!F130/100</f>
        <v>60.993592146442317</v>
      </c>
      <c r="G122" s="1717">
        <f>G153+(G155+G154)*'DHS12'!G130/100</f>
        <v>73.38313995015605</v>
      </c>
      <c r="H122" s="1718">
        <f>H153+(H155+H154)*'DHS12'!H130/100</f>
        <v>34.732327345548484</v>
      </c>
      <c r="I122" s="1716">
        <f>I153+(I155+I154)*'DHS12'!I130/100</f>
        <v>44.142446567612623</v>
      </c>
      <c r="J122" s="1716">
        <f>J153+(J155+J154)*'DHS12'!J130/100</f>
        <v>59.427514545819264</v>
      </c>
      <c r="K122" s="1716">
        <f>K153+(K155+K154)*'DHS12'!K130/100</f>
        <v>68.061016490848814</v>
      </c>
      <c r="L122" s="1719">
        <f>L153+(L155+L154)*'DHS12'!L130/100</f>
        <v>80.030697200223557</v>
      </c>
      <c r="M122" s="1715">
        <f>M153+(M155+M154)*'DHS12'!M130/100</f>
        <v>2.0453253362753925</v>
      </c>
      <c r="N122" s="1716">
        <f>N153+(N155+N154)*'DHS12'!N130/100</f>
        <v>4.0759290604206573</v>
      </c>
      <c r="O122" s="1716">
        <f>O153+(O155+O154)*'DHS12'!O130/100</f>
        <v>7.3804606282780192</v>
      </c>
      <c r="P122" s="1716">
        <f>P153+(P155+P154)*'DHS12'!P130/100</f>
        <v>12.560021782816341</v>
      </c>
      <c r="Q122" s="1717">
        <f>Q153+(Q155+Q154)*'DHS12'!Q130/100</f>
        <v>41.010389974800582</v>
      </c>
      <c r="R122" s="1718">
        <f>R153+R155+R154*'DHS12'!R130/100</f>
        <v>69.524410659709019</v>
      </c>
      <c r="S122" s="1716">
        <f>S153+S155+S154*'DHS12'!S130/100</f>
        <v>47.914559767996963</v>
      </c>
      <c r="T122" s="1716">
        <f>T153+T155+T154*'DHS12'!T130/100</f>
        <v>41.250592948738834</v>
      </c>
      <c r="U122" s="1719">
        <f>U153+U155+U154*'DHS12'!U130/100</f>
        <v>11.412024097109258</v>
      </c>
      <c r="V122" s="450"/>
      <c r="W122" s="450"/>
      <c r="X122" s="450"/>
      <c r="Y122" s="450"/>
      <c r="Z122" s="450"/>
      <c r="AA122" s="450"/>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AZ122" s="1070"/>
      <c r="BA122" s="3130" t="s">
        <v>18</v>
      </c>
      <c r="BB122" s="169" t="s">
        <v>14</v>
      </c>
      <c r="BC122" s="1859" t="s">
        <v>35</v>
      </c>
      <c r="BD122" s="1558" t="s">
        <v>35</v>
      </c>
      <c r="BE122" s="1558" t="s">
        <v>35</v>
      </c>
      <c r="BF122" s="1558" t="s">
        <v>35</v>
      </c>
      <c r="BG122" s="1860" t="s">
        <v>35</v>
      </c>
      <c r="BH122" s="1557" t="s">
        <v>35</v>
      </c>
      <c r="BI122" s="1558" t="s">
        <v>35</v>
      </c>
      <c r="BJ122" s="1558" t="s">
        <v>35</v>
      </c>
      <c r="BK122" s="1558" t="s">
        <v>35</v>
      </c>
      <c r="BL122" s="1860" t="s">
        <v>35</v>
      </c>
      <c r="BM122" s="1557" t="s">
        <v>35</v>
      </c>
      <c r="BN122" s="1558" t="s">
        <v>35</v>
      </c>
      <c r="BO122" s="1558" t="s">
        <v>35</v>
      </c>
      <c r="BP122" s="1558" t="s">
        <v>35</v>
      </c>
      <c r="BQ122" s="1860" t="s">
        <v>35</v>
      </c>
      <c r="BR122" s="1557" t="s">
        <v>35</v>
      </c>
      <c r="BS122" s="1558" t="s">
        <v>35</v>
      </c>
      <c r="BT122" s="1558" t="s">
        <v>35</v>
      </c>
      <c r="BU122" s="2545" t="s">
        <v>35</v>
      </c>
      <c r="BV122" s="2600"/>
      <c r="BW122" s="2600"/>
      <c r="BX122" s="2600"/>
      <c r="BY122" s="2601"/>
      <c r="BZ122" s="2601"/>
      <c r="CA122" s="2601"/>
      <c r="CB122" s="2601"/>
      <c r="CC122" s="2601"/>
      <c r="CD122" s="2601"/>
      <c r="CE122" s="2601"/>
      <c r="CF122" s="2601"/>
      <c r="CG122" s="2601"/>
      <c r="CH122" s="2601"/>
      <c r="CI122" s="2601"/>
      <c r="CJ122" s="2601"/>
      <c r="CK122" s="2601"/>
      <c r="CL122" s="2601"/>
      <c r="CM122" s="2601"/>
      <c r="CN122" s="2601"/>
      <c r="CO122" s="2601"/>
      <c r="CP122" s="2601"/>
      <c r="CQ122" s="2601"/>
      <c r="CR122" s="2601"/>
      <c r="CS122" s="2601"/>
      <c r="CT122" s="2601"/>
      <c r="CU122" s="2601"/>
      <c r="CV122" s="2601"/>
      <c r="CW122" s="2601"/>
      <c r="CX122" s="2601"/>
      <c r="CY122" s="2601"/>
      <c r="CZ122" s="2601"/>
    </row>
    <row r="123" s="135" customFormat="true" ht="15" customHeight="true" x14ac:dyDescent="0.2">
      <c r="A123" s="3202"/>
      <c r="B123" s="1794" t="s">
        <v>51</v>
      </c>
      <c r="C123" s="1720">
        <f>100-C122</f>
        <v>95.567253647310224</v>
      </c>
      <c r="D123" s="1721">
        <f t="shared" ref="D123:U123" si="3">100-D122</f>
        <v>77.104349220342684</v>
      </c>
      <c r="E123" s="1721">
        <f t="shared" si="3"/>
        <v>58.031966355011718</v>
      </c>
      <c r="F123" s="1721">
        <f t="shared" si="3"/>
        <v>39.006407853557683</v>
      </c>
      <c r="G123" s="1722">
        <f t="shared" si="3"/>
        <v>26.61686004984395</v>
      </c>
      <c r="H123" s="1723">
        <f t="shared" si="3"/>
        <v>65.267672654451516</v>
      </c>
      <c r="I123" s="1721">
        <f t="shared" si="3"/>
        <v>55.857553432387377</v>
      </c>
      <c r="J123" s="1721">
        <f t="shared" si="3"/>
        <v>40.572485454180736</v>
      </c>
      <c r="K123" s="1721">
        <f t="shared" si="3"/>
        <v>31.938983509151186</v>
      </c>
      <c r="L123" s="1724">
        <f t="shared" si="3"/>
        <v>19.969302799776443</v>
      </c>
      <c r="M123" s="1720">
        <f t="shared" si="3"/>
        <v>97.954674663724603</v>
      </c>
      <c r="N123" s="1721">
        <f t="shared" si="3"/>
        <v>95.924070939579337</v>
      </c>
      <c r="O123" s="1721">
        <f t="shared" si="3"/>
        <v>92.619539371721984</v>
      </c>
      <c r="P123" s="1721">
        <f t="shared" si="3"/>
        <v>87.439978217183665</v>
      </c>
      <c r="Q123" s="1722">
        <f t="shared" si="3"/>
        <v>58.989610025199418</v>
      </c>
      <c r="R123" s="1723">
        <f t="shared" si="3"/>
        <v>30.475589340290981</v>
      </c>
      <c r="S123" s="1721">
        <f t="shared" si="3"/>
        <v>52.085440232003037</v>
      </c>
      <c r="T123" s="1721">
        <f t="shared" si="3"/>
        <v>58.749407051261166</v>
      </c>
      <c r="U123" s="1724">
        <f t="shared" si="3"/>
        <v>88.587975902890747</v>
      </c>
      <c r="V123" s="450"/>
      <c r="W123" s="450"/>
      <c r="X123" s="450"/>
      <c r="Y123" s="450"/>
      <c r="Z123" s="450"/>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AZ123" s="1070"/>
      <c r="BA123" s="3131"/>
      <c r="BB123" s="170" t="s">
        <v>51</v>
      </c>
      <c r="BC123" s="1485" t="s">
        <v>35</v>
      </c>
      <c r="BD123" s="1504" t="s">
        <v>35</v>
      </c>
      <c r="BE123" s="1504" t="s">
        <v>35</v>
      </c>
      <c r="BF123" s="1504" t="s">
        <v>35</v>
      </c>
      <c r="BG123" s="1524" t="s">
        <v>35</v>
      </c>
      <c r="BH123" s="1544" t="s">
        <v>35</v>
      </c>
      <c r="BI123" s="1504" t="s">
        <v>35</v>
      </c>
      <c r="BJ123" s="1504" t="s">
        <v>35</v>
      </c>
      <c r="BK123" s="1504" t="s">
        <v>35</v>
      </c>
      <c r="BL123" s="1524" t="s">
        <v>35</v>
      </c>
      <c r="BM123" s="1544" t="s">
        <v>35</v>
      </c>
      <c r="BN123" s="1504" t="s">
        <v>35</v>
      </c>
      <c r="BO123" s="1504" t="s">
        <v>35</v>
      </c>
      <c r="BP123" s="1504" t="s">
        <v>35</v>
      </c>
      <c r="BQ123" s="1524" t="s">
        <v>35</v>
      </c>
      <c r="BR123" s="1544" t="s">
        <v>35</v>
      </c>
      <c r="BS123" s="1504" t="s">
        <v>35</v>
      </c>
      <c r="BT123" s="1504" t="s">
        <v>35</v>
      </c>
      <c r="BU123" s="2546" t="s">
        <v>35</v>
      </c>
      <c r="BV123" s="2602"/>
      <c r="BW123" s="2602"/>
      <c r="BX123" s="2602"/>
      <c r="BY123" s="2603"/>
      <c r="BZ123" s="2603"/>
      <c r="CA123" s="2603"/>
      <c r="CB123" s="2603"/>
      <c r="CC123" s="2603"/>
      <c r="CD123" s="2603"/>
      <c r="CE123" s="2603"/>
      <c r="CF123" s="2603"/>
      <c r="CG123" s="2603"/>
      <c r="CH123" s="2603"/>
      <c r="CI123" s="2603"/>
      <c r="CJ123" s="2603"/>
      <c r="CK123" s="2603"/>
      <c r="CL123" s="2603"/>
      <c r="CM123" s="2603"/>
      <c r="CN123" s="2603"/>
      <c r="CO123" s="2603"/>
      <c r="CP123" s="2603"/>
      <c r="CQ123" s="2603"/>
      <c r="CR123" s="2603"/>
      <c r="CS123" s="2603"/>
      <c r="CT123" s="2603"/>
      <c r="CU123" s="2603"/>
      <c r="CV123" s="2603"/>
      <c r="CW123" s="2603"/>
      <c r="CX123" s="2603"/>
      <c r="CY123" s="2603"/>
      <c r="CZ123" s="2603"/>
    </row>
    <row r="124" s="135" customFormat="true" ht="15" customHeight="true" x14ac:dyDescent="0.2">
      <c r="A124" s="3202" t="s">
        <v>50</v>
      </c>
      <c r="B124" s="1794" t="s">
        <v>15</v>
      </c>
      <c r="C124" s="1335">
        <f>C122*'DHS12'!C129/100</f>
        <v>1.9345377187612691</v>
      </c>
      <c r="D124" s="1336">
        <f>D122*'DHS12'!D129/100</f>
        <v>6.6633163081808888</v>
      </c>
      <c r="E124" s="1336">
        <f>E122*'DHS12'!E129/100</f>
        <v>9.0266691137456831</v>
      </c>
      <c r="F124" s="1336">
        <f>F122*'DHS12'!F129/100</f>
        <v>13.618440097589062</v>
      </c>
      <c r="G124" s="1337">
        <f>G122*'DHS12'!G129/100</f>
        <v>32.706981291888418</v>
      </c>
      <c r="H124" s="1338">
        <f>H122*'DHS12'!H129/100</f>
        <v>8.763329764643812</v>
      </c>
      <c r="I124" s="1336">
        <f>I122*'DHS12'!I129/100</f>
        <v>7.4866460043822869</v>
      </c>
      <c r="J124" s="1336">
        <f>J122*'DHS12'!J129/100</f>
        <v>10.982417956827717</v>
      </c>
      <c r="K124" s="1336">
        <f>K122*'DHS12'!K129/100</f>
        <v>19.146561040432431</v>
      </c>
      <c r="L124" s="1339">
        <f>L122*'DHS12'!L129/100</f>
        <v>39.36053050387747</v>
      </c>
      <c r="M124" s="1335">
        <f>M122*'DHS12'!M129/100</f>
        <v>0.58873913213566409</v>
      </c>
      <c r="N124" s="1336">
        <f>N122*'DHS12'!N129/100</f>
        <v>1.6838369358148269</v>
      </c>
      <c r="O124" s="1336">
        <f>O122*'DHS12'!O129/100</f>
        <v>3.2962549854945395</v>
      </c>
      <c r="P124" s="1336">
        <f>P122*'DHS12'!P129/100</f>
        <v>4.7316448408722565</v>
      </c>
      <c r="Q124" s="1337">
        <f>Q122*'DHS12'!Q129/100</f>
        <v>17.778385007496603</v>
      </c>
      <c r="R124" s="1338">
        <f>R122*'DHS12'!R129/100</f>
        <v>25.973109877334938</v>
      </c>
      <c r="S124" s="1336">
        <f>S122*'DHS12'!S129/100</f>
        <v>13.446942672775062</v>
      </c>
      <c r="T124" s="1336">
        <f>T122*'DHS12'!T129/100</f>
        <v>21.780794555488193</v>
      </c>
      <c r="U124" s="1339">
        <f>U122*'DHS12'!U129/100</f>
        <v>3.7422053639014492</v>
      </c>
      <c r="V124" s="450"/>
      <c r="W124" s="450"/>
      <c r="X124" s="450"/>
      <c r="Y124" s="450"/>
      <c r="Z124" s="450"/>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AZ124" s="1070"/>
      <c r="BA124" s="3131" t="s">
        <v>50</v>
      </c>
      <c r="BB124" s="170" t="s">
        <v>15</v>
      </c>
      <c r="BC124" s="1485" t="s">
        <v>35</v>
      </c>
      <c r="BD124" s="1504" t="s">
        <v>35</v>
      </c>
      <c r="BE124" s="1504" t="s">
        <v>35</v>
      </c>
      <c r="BF124" s="1504" t="s">
        <v>35</v>
      </c>
      <c r="BG124" s="1524" t="s">
        <v>35</v>
      </c>
      <c r="BH124" s="1544" t="s">
        <v>35</v>
      </c>
      <c r="BI124" s="1504" t="s">
        <v>35</v>
      </c>
      <c r="BJ124" s="1504" t="s">
        <v>35</v>
      </c>
      <c r="BK124" s="1504" t="s">
        <v>35</v>
      </c>
      <c r="BL124" s="1524" t="s">
        <v>35</v>
      </c>
      <c r="BM124" s="1544" t="s">
        <v>35</v>
      </c>
      <c r="BN124" s="1504" t="s">
        <v>35</v>
      </c>
      <c r="BO124" s="1504" t="s">
        <v>35</v>
      </c>
      <c r="BP124" s="1504" t="s">
        <v>35</v>
      </c>
      <c r="BQ124" s="1524" t="s">
        <v>35</v>
      </c>
      <c r="BR124" s="1544" t="s">
        <v>35</v>
      </c>
      <c r="BS124" s="1504" t="s">
        <v>35</v>
      </c>
      <c r="BT124" s="1504" t="s">
        <v>35</v>
      </c>
      <c r="BU124" s="2546" t="s">
        <v>35</v>
      </c>
      <c r="BV124" s="2602"/>
      <c r="BW124" s="2602"/>
      <c r="BX124" s="2602"/>
      <c r="BY124" s="2603"/>
      <c r="BZ124" s="2603"/>
      <c r="CA124" s="2603"/>
      <c r="CB124" s="2603"/>
      <c r="CC124" s="2603"/>
      <c r="CD124" s="2603"/>
      <c r="CE124" s="2603"/>
      <c r="CF124" s="2603"/>
      <c r="CG124" s="2603"/>
      <c r="CH124" s="2603"/>
      <c r="CI124" s="2603"/>
      <c r="CJ124" s="2603"/>
      <c r="CK124" s="2603"/>
      <c r="CL124" s="2603"/>
      <c r="CM124" s="2603"/>
      <c r="CN124" s="2603"/>
      <c r="CO124" s="2603"/>
      <c r="CP124" s="2603"/>
      <c r="CQ124" s="2603"/>
      <c r="CR124" s="2603"/>
      <c r="CS124" s="2603"/>
      <c r="CT124" s="2603"/>
      <c r="CU124" s="2603"/>
      <c r="CV124" s="2603"/>
      <c r="CW124" s="2603"/>
      <c r="CX124" s="2603"/>
      <c r="CY124" s="2603"/>
      <c r="CZ124" s="2603"/>
    </row>
    <row r="125" s="135" customFormat="true" ht="15" customHeight="true" x14ac:dyDescent="0.2">
      <c r="A125" s="3202"/>
      <c r="B125" s="1794" t="s">
        <v>16</v>
      </c>
      <c r="C125" s="1335">
        <f>C122*'DHS12'!C128/100</f>
        <v>2.4982086339285017</v>
      </c>
      <c r="D125" s="1336">
        <f>D122*'DHS12'!D128/100</f>
        <v>16.232334471476424</v>
      </c>
      <c r="E125" s="1336">
        <f>E122*'DHS12'!E128/100</f>
        <v>32.941364531242641</v>
      </c>
      <c r="F125" s="1336">
        <f>F122*'DHS12'!F128/100</f>
        <v>47.375152048853288</v>
      </c>
      <c r="G125" s="1337">
        <f>G122*'DHS12'!G128/100</f>
        <v>40.676158658267639</v>
      </c>
      <c r="H125" s="1338">
        <f>H122*'DHS12'!H128/100</f>
        <v>25.96899758090467</v>
      </c>
      <c r="I125" s="1336">
        <f>I122*'DHS12'!I128/100</f>
        <v>36.655800563230343</v>
      </c>
      <c r="J125" s="1336">
        <f>J122*'DHS12'!J128/100</f>
        <v>48.445096588991547</v>
      </c>
      <c r="K125" s="1336">
        <f>K122*'DHS12'!K128/100</f>
        <v>48.914455450416405</v>
      </c>
      <c r="L125" s="1339">
        <f>L122*'DHS12'!L128/100</f>
        <v>40.670166696346087</v>
      </c>
      <c r="M125" s="1335">
        <f>M122*'DHS12'!M128/100</f>
        <v>1.4565862041397282</v>
      </c>
      <c r="N125" s="1336">
        <f>N122*'DHS12'!N128/100</f>
        <v>2.39209212460583</v>
      </c>
      <c r="O125" s="1336">
        <f>O122*'DHS12'!O128/100</f>
        <v>4.084205642783477</v>
      </c>
      <c r="P125" s="1336">
        <f>P122*'DHS12'!P128/100</f>
        <v>7.8283769419440832</v>
      </c>
      <c r="Q125" s="1337">
        <f>Q122*'DHS12'!Q128/100</f>
        <v>23.232004967303983</v>
      </c>
      <c r="R125" s="1338">
        <f>R122*'DHS12'!R128/100</f>
        <v>43.551300782374099</v>
      </c>
      <c r="S125" s="1336">
        <f>S122*'DHS12'!S128/100</f>
        <v>34.467617095221897</v>
      </c>
      <c r="T125" s="1336">
        <f>T122*'DHS12'!T128/100</f>
        <v>19.469798393250645</v>
      </c>
      <c r="U125" s="1339">
        <f>U122*'DHS12'!U128/100</f>
        <v>7.6698187332078058</v>
      </c>
      <c r="V125" s="450"/>
      <c r="W125" s="450"/>
      <c r="X125" s="450"/>
      <c r="Y125" s="450"/>
      <c r="Z125" s="450"/>
      <c r="AA125" s="450"/>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AZ125" s="1070"/>
      <c r="BA125" s="3131"/>
      <c r="BB125" s="170" t="s">
        <v>16</v>
      </c>
      <c r="BC125" s="1485" t="s">
        <v>35</v>
      </c>
      <c r="BD125" s="1504" t="s">
        <v>35</v>
      </c>
      <c r="BE125" s="1504" t="s">
        <v>35</v>
      </c>
      <c r="BF125" s="1504" t="s">
        <v>35</v>
      </c>
      <c r="BG125" s="1524" t="s">
        <v>35</v>
      </c>
      <c r="BH125" s="1544" t="s">
        <v>35</v>
      </c>
      <c r="BI125" s="1504" t="s">
        <v>35</v>
      </c>
      <c r="BJ125" s="1504" t="s">
        <v>35</v>
      </c>
      <c r="BK125" s="1504" t="s">
        <v>35</v>
      </c>
      <c r="BL125" s="1524" t="s">
        <v>35</v>
      </c>
      <c r="BM125" s="1544" t="s">
        <v>35</v>
      </c>
      <c r="BN125" s="1504" t="s">
        <v>35</v>
      </c>
      <c r="BO125" s="1504" t="s">
        <v>35</v>
      </c>
      <c r="BP125" s="1504" t="s">
        <v>35</v>
      </c>
      <c r="BQ125" s="1524" t="s">
        <v>35</v>
      </c>
      <c r="BR125" s="1544" t="s">
        <v>35</v>
      </c>
      <c r="BS125" s="1504" t="s">
        <v>35</v>
      </c>
      <c r="BT125" s="1504" t="s">
        <v>35</v>
      </c>
      <c r="BU125" s="2546" t="s">
        <v>35</v>
      </c>
      <c r="BV125" s="2602"/>
      <c r="BW125" s="2602"/>
      <c r="BX125" s="2602"/>
      <c r="BY125" s="2603"/>
      <c r="BZ125" s="2603"/>
      <c r="CA125" s="2603"/>
      <c r="CB125" s="2603"/>
      <c r="CC125" s="2603"/>
      <c r="CD125" s="2603"/>
      <c r="CE125" s="2603"/>
      <c r="CF125" s="2603"/>
      <c r="CG125" s="2603"/>
      <c r="CH125" s="2603"/>
      <c r="CI125" s="2603"/>
      <c r="CJ125" s="2603"/>
      <c r="CK125" s="2603"/>
      <c r="CL125" s="2603"/>
      <c r="CM125" s="2603"/>
      <c r="CN125" s="2603"/>
      <c r="CO125" s="2603"/>
      <c r="CP125" s="2603"/>
      <c r="CQ125" s="2603"/>
      <c r="CR125" s="2603"/>
      <c r="CS125" s="2603"/>
      <c r="CT125" s="2603"/>
      <c r="CU125" s="2603"/>
      <c r="CV125" s="2603"/>
      <c r="CW125" s="2603"/>
      <c r="CX125" s="2603"/>
      <c r="CY125" s="2603"/>
      <c r="CZ125" s="2603"/>
    </row>
    <row r="126" s="135" customFormat="true" ht="15" customHeight="true" x14ac:dyDescent="0.2">
      <c r="A126" s="3202"/>
      <c r="B126" s="1794" t="s">
        <v>22</v>
      </c>
      <c r="C126" s="1335">
        <f>100-C124-C125-C127</f>
        <v>72.905575391717974</v>
      </c>
      <c r="D126" s="1336">
        <f t="shared" ref="D126:U126" si="4">100-D124-D125-D127</f>
        <v>61.702038335609217</v>
      </c>
      <c r="E126" s="1336">
        <f t="shared" si="4"/>
        <v>51.474513347637092</v>
      </c>
      <c r="F126" s="1336">
        <f t="shared" si="4"/>
        <v>37.435659166254062</v>
      </c>
      <c r="G126" s="1337">
        <f t="shared" si="4"/>
        <v>25.741080684863963</v>
      </c>
      <c r="H126" s="1338">
        <f t="shared" si="4"/>
        <v>55.438979836509183</v>
      </c>
      <c r="I126" s="1336">
        <f t="shared" si="4"/>
        <v>53.25130957624468</v>
      </c>
      <c r="J126" s="1336">
        <f t="shared" si="4"/>
        <v>38.874006931206296</v>
      </c>
      <c r="K126" s="1336">
        <f t="shared" si="4"/>
        <v>30.921523559510643</v>
      </c>
      <c r="L126" s="1339">
        <f t="shared" si="4"/>
        <v>19.225057757357003</v>
      </c>
      <c r="M126" s="1335">
        <f t="shared" si="4"/>
        <v>70.55333728025866</v>
      </c>
      <c r="N126" s="1336">
        <f t="shared" si="4"/>
        <v>77.900657939480752</v>
      </c>
      <c r="O126" s="1336">
        <f t="shared" si="4"/>
        <v>78.730715983264062</v>
      </c>
      <c r="P126" s="1336">
        <f t="shared" si="4"/>
        <v>70.265619190964088</v>
      </c>
      <c r="Q126" s="1337">
        <f t="shared" si="4"/>
        <v>54.131897774598315</v>
      </c>
      <c r="R126" s="1338">
        <f t="shared" si="4"/>
        <v>29.568507339500979</v>
      </c>
      <c r="S126" s="1336">
        <f t="shared" si="4"/>
        <v>35.489171224510223</v>
      </c>
      <c r="T126" s="1336">
        <f t="shared" si="4"/>
        <v>54.982285601401749</v>
      </c>
      <c r="U126" s="1339">
        <f t="shared" si="4"/>
        <v>72.717314810427709</v>
      </c>
      <c r="V126" s="450"/>
      <c r="W126" s="450"/>
      <c r="X126" s="450"/>
      <c r="Y126" s="450"/>
      <c r="Z126" s="450"/>
      <c r="AA126" s="450"/>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AZ126" s="1070"/>
      <c r="BA126" s="3131"/>
      <c r="BB126" s="170" t="s">
        <v>22</v>
      </c>
      <c r="BC126" s="1485" t="s">
        <v>35</v>
      </c>
      <c r="BD126" s="1504" t="s">
        <v>35</v>
      </c>
      <c r="BE126" s="1504" t="s">
        <v>35</v>
      </c>
      <c r="BF126" s="1504" t="s">
        <v>35</v>
      </c>
      <c r="BG126" s="1524" t="s">
        <v>35</v>
      </c>
      <c r="BH126" s="1544" t="s">
        <v>35</v>
      </c>
      <c r="BI126" s="1504" t="s">
        <v>35</v>
      </c>
      <c r="BJ126" s="1504" t="s">
        <v>35</v>
      </c>
      <c r="BK126" s="1504" t="s">
        <v>35</v>
      </c>
      <c r="BL126" s="1524" t="s">
        <v>35</v>
      </c>
      <c r="BM126" s="1544" t="s">
        <v>35</v>
      </c>
      <c r="BN126" s="1504" t="s">
        <v>35</v>
      </c>
      <c r="BO126" s="1504" t="s">
        <v>35</v>
      </c>
      <c r="BP126" s="1504" t="s">
        <v>35</v>
      </c>
      <c r="BQ126" s="1524" t="s">
        <v>35</v>
      </c>
      <c r="BR126" s="1544" t="s">
        <v>35</v>
      </c>
      <c r="BS126" s="1504" t="s">
        <v>35</v>
      </c>
      <c r="BT126" s="1504" t="s">
        <v>35</v>
      </c>
      <c r="BU126" s="2546" t="s">
        <v>35</v>
      </c>
      <c r="BV126" s="2602"/>
      <c r="BW126" s="2602"/>
      <c r="BX126" s="2602"/>
      <c r="BY126" s="2603"/>
      <c r="BZ126" s="2603"/>
      <c r="CA126" s="2603"/>
      <c r="CB126" s="2603"/>
      <c r="CC126" s="2603"/>
      <c r="CD126" s="2603"/>
      <c r="CE126" s="2603"/>
      <c r="CF126" s="2603"/>
      <c r="CG126" s="2603"/>
      <c r="CH126" s="2603"/>
      <c r="CI126" s="2603"/>
      <c r="CJ126" s="2603"/>
      <c r="CK126" s="2603"/>
      <c r="CL126" s="2603"/>
      <c r="CM126" s="2603"/>
      <c r="CN126" s="2603"/>
      <c r="CO126" s="2603"/>
      <c r="CP126" s="2603"/>
      <c r="CQ126" s="2603"/>
      <c r="CR126" s="2603"/>
      <c r="CS126" s="2603"/>
      <c r="CT126" s="2603"/>
      <c r="CU126" s="2603"/>
      <c r="CV126" s="2603"/>
      <c r="CW126" s="2603"/>
      <c r="CX126" s="2603"/>
      <c r="CY126" s="2603"/>
      <c r="CZ126" s="2603"/>
    </row>
    <row r="127" s="135" customFormat="true" ht="15" customHeight="true" x14ac:dyDescent="0.2">
      <c r="A127" s="3202"/>
      <c r="B127" s="1794" t="s">
        <v>19</v>
      </c>
      <c r="C127" s="1720">
        <f>C156</f>
        <v>22.661678255592271</v>
      </c>
      <c r="D127" s="1721">
        <f t="shared" ref="D127:U127" si="5">D156</f>
        <v>15.402310884733469</v>
      </c>
      <c r="E127" s="1721">
        <f t="shared" si="5"/>
        <v>6.557453007374586</v>
      </c>
      <c r="F127" s="1721">
        <f t="shared" si="5"/>
        <v>1.570748687303591</v>
      </c>
      <c r="G127" s="1722">
        <f t="shared" si="5"/>
        <v>0.87577936497998721</v>
      </c>
      <c r="H127" s="1723">
        <f t="shared" si="5"/>
        <v>9.8286928179423327</v>
      </c>
      <c r="I127" s="1721">
        <f t="shared" si="5"/>
        <v>2.6062438561426795</v>
      </c>
      <c r="J127" s="1721">
        <f t="shared" si="5"/>
        <v>1.6984785229744404</v>
      </c>
      <c r="K127" s="1721">
        <f t="shared" si="5"/>
        <v>1.0174599496405203</v>
      </c>
      <c r="L127" s="1724">
        <f t="shared" si="5"/>
        <v>0.74424504241944112</v>
      </c>
      <c r="M127" s="1720">
        <f t="shared" si="5"/>
        <v>27.401337383465957</v>
      </c>
      <c r="N127" s="1721">
        <f t="shared" si="5"/>
        <v>18.023413000098596</v>
      </c>
      <c r="O127" s="1721">
        <f t="shared" si="5"/>
        <v>13.888823388457919</v>
      </c>
      <c r="P127" s="1721">
        <f t="shared" si="5"/>
        <v>17.17435902621957</v>
      </c>
      <c r="Q127" s="1722">
        <f t="shared" si="5"/>
        <v>4.8577122506010983</v>
      </c>
      <c r="R127" s="1723">
        <f t="shared" si="5"/>
        <v>0.90708200078998735</v>
      </c>
      <c r="S127" s="1721">
        <f t="shared" si="5"/>
        <v>16.596269007492815</v>
      </c>
      <c r="T127" s="1721">
        <f t="shared" si="5"/>
        <v>3.767121449859411</v>
      </c>
      <c r="U127" s="1724">
        <f t="shared" si="5"/>
        <v>15.870661092463036</v>
      </c>
      <c r="V127" s="450"/>
      <c r="W127" s="450"/>
      <c r="X127" s="450"/>
      <c r="Y127" s="450"/>
      <c r="Z127" s="450"/>
      <c r="AA127" s="450"/>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AZ127" s="1070"/>
      <c r="BA127" s="3131"/>
      <c r="BB127" s="170" t="s">
        <v>19</v>
      </c>
      <c r="BC127" s="1485" t="s">
        <v>35</v>
      </c>
      <c r="BD127" s="1504" t="s">
        <v>35</v>
      </c>
      <c r="BE127" s="1504" t="s">
        <v>35</v>
      </c>
      <c r="BF127" s="1504" t="s">
        <v>35</v>
      </c>
      <c r="BG127" s="1524" t="s">
        <v>35</v>
      </c>
      <c r="BH127" s="1544" t="s">
        <v>35</v>
      </c>
      <c r="BI127" s="1504" t="s">
        <v>35</v>
      </c>
      <c r="BJ127" s="1504" t="s">
        <v>35</v>
      </c>
      <c r="BK127" s="1504" t="s">
        <v>35</v>
      </c>
      <c r="BL127" s="1524" t="s">
        <v>35</v>
      </c>
      <c r="BM127" s="1544" t="s">
        <v>35</v>
      </c>
      <c r="BN127" s="1504" t="s">
        <v>35</v>
      </c>
      <c r="BO127" s="1504" t="s">
        <v>35</v>
      </c>
      <c r="BP127" s="1504" t="s">
        <v>35</v>
      </c>
      <c r="BQ127" s="1524" t="s">
        <v>35</v>
      </c>
      <c r="BR127" s="1544" t="s">
        <v>35</v>
      </c>
      <c r="BS127" s="1504" t="s">
        <v>35</v>
      </c>
      <c r="BT127" s="1504" t="s">
        <v>35</v>
      </c>
      <c r="BU127" s="2546" t="s">
        <v>35</v>
      </c>
      <c r="BV127" s="2602"/>
      <c r="BW127" s="2602"/>
      <c r="BX127" s="2602"/>
      <c r="BY127" s="2603"/>
      <c r="BZ127" s="2603"/>
      <c r="CA127" s="2603"/>
      <c r="CB127" s="2603"/>
      <c r="CC127" s="2603"/>
      <c r="CD127" s="2603"/>
      <c r="CE127" s="2603"/>
      <c r="CF127" s="2603"/>
      <c r="CG127" s="2603"/>
      <c r="CH127" s="2603"/>
      <c r="CI127" s="2603"/>
      <c r="CJ127" s="2603"/>
      <c r="CK127" s="2603"/>
      <c r="CL127" s="2603"/>
      <c r="CM127" s="2603"/>
      <c r="CN127" s="2603"/>
      <c r="CO127" s="2603"/>
      <c r="CP127" s="2603"/>
      <c r="CQ127" s="2603"/>
      <c r="CR127" s="2603"/>
      <c r="CS127" s="2603"/>
      <c r="CT127" s="2603"/>
      <c r="CU127" s="2603"/>
      <c r="CV127" s="2603"/>
      <c r="CW127" s="2603"/>
      <c r="CX127" s="2603"/>
      <c r="CY127" s="2603"/>
      <c r="CZ127" s="2603"/>
    </row>
    <row r="128" s="135" customFormat="true" ht="15" customHeight="true" x14ac:dyDescent="0.2">
      <c r="A128" s="3202" t="s">
        <v>166</v>
      </c>
      <c r="B128" s="1794" t="s">
        <v>49</v>
      </c>
      <c r="C128" s="1818" t="s">
        <v>35</v>
      </c>
      <c r="D128" s="1826" t="s">
        <v>35</v>
      </c>
      <c r="E128" s="1826" t="s">
        <v>35</v>
      </c>
      <c r="F128" s="1826" t="s">
        <v>35</v>
      </c>
      <c r="G128" s="1834" t="s">
        <v>35</v>
      </c>
      <c r="H128" s="1842" t="s">
        <v>35</v>
      </c>
      <c r="I128" s="1826" t="s">
        <v>35</v>
      </c>
      <c r="J128" s="1826" t="s">
        <v>35</v>
      </c>
      <c r="K128" s="1826" t="s">
        <v>35</v>
      </c>
      <c r="L128" s="1850" t="s">
        <v>35</v>
      </c>
      <c r="M128" s="1818" t="s">
        <v>35</v>
      </c>
      <c r="N128" s="1826" t="s">
        <v>35</v>
      </c>
      <c r="O128" s="1826" t="s">
        <v>35</v>
      </c>
      <c r="P128" s="1826" t="s">
        <v>35</v>
      </c>
      <c r="Q128" s="1834" t="s">
        <v>35</v>
      </c>
      <c r="R128" s="1842" t="s">
        <v>35</v>
      </c>
      <c r="S128" s="1826" t="s">
        <v>35</v>
      </c>
      <c r="T128" s="1826" t="s">
        <v>35</v>
      </c>
      <c r="U128" s="1850" t="s">
        <v>35</v>
      </c>
      <c r="V128" s="450"/>
      <c r="W128" s="450"/>
      <c r="X128" s="450"/>
      <c r="Y128" s="450"/>
      <c r="Z128" s="450"/>
      <c r="AA128" s="450"/>
      <c r="AB128" s="450"/>
      <c r="AC128" s="450"/>
      <c r="AD128" s="450"/>
      <c r="AE128" s="450"/>
      <c r="AF128" s="450"/>
      <c r="AG128" s="450"/>
      <c r="AH128" s="450"/>
      <c r="AI128" s="450"/>
      <c r="AJ128" s="450"/>
      <c r="AK128" s="450"/>
      <c r="AL128" s="450"/>
      <c r="AM128" s="450"/>
      <c r="AN128" s="450"/>
      <c r="AO128" s="450"/>
      <c r="AP128" s="450"/>
      <c r="AQ128" s="450"/>
      <c r="AR128" s="450"/>
      <c r="AS128" s="450"/>
      <c r="AT128" s="450"/>
      <c r="AU128" s="450"/>
      <c r="AV128" s="450"/>
      <c r="AW128" s="450"/>
      <c r="AX128" s="450"/>
      <c r="AY128" s="450"/>
      <c r="AZ128" s="1070"/>
      <c r="BA128" s="3131" t="s">
        <v>109</v>
      </c>
      <c r="BB128" s="170" t="s">
        <v>49</v>
      </c>
      <c r="BC128" s="1485" t="s">
        <v>35</v>
      </c>
      <c r="BD128" s="1504" t="s">
        <v>35</v>
      </c>
      <c r="BE128" s="1504" t="s">
        <v>35</v>
      </c>
      <c r="BF128" s="1504" t="s">
        <v>35</v>
      </c>
      <c r="BG128" s="1524" t="s">
        <v>35</v>
      </c>
      <c r="BH128" s="1544" t="s">
        <v>35</v>
      </c>
      <c r="BI128" s="1504" t="s">
        <v>35</v>
      </c>
      <c r="BJ128" s="1504" t="s">
        <v>35</v>
      </c>
      <c r="BK128" s="1504" t="s">
        <v>35</v>
      </c>
      <c r="BL128" s="1524" t="s">
        <v>35</v>
      </c>
      <c r="BM128" s="1544" t="s">
        <v>35</v>
      </c>
      <c r="BN128" s="1504" t="s">
        <v>35</v>
      </c>
      <c r="BO128" s="1504" t="s">
        <v>35</v>
      </c>
      <c r="BP128" s="1504" t="s">
        <v>35</v>
      </c>
      <c r="BQ128" s="1524" t="s">
        <v>35</v>
      </c>
      <c r="BR128" s="1544" t="s">
        <v>35</v>
      </c>
      <c r="BS128" s="1504" t="s">
        <v>35</v>
      </c>
      <c r="BT128" s="1504" t="s">
        <v>35</v>
      </c>
      <c r="BU128" s="2546" t="s">
        <v>35</v>
      </c>
      <c r="BV128" s="2602"/>
      <c r="BW128" s="2602"/>
      <c r="BX128" s="2602"/>
      <c r="BY128" s="2603"/>
      <c r="BZ128" s="2603"/>
      <c r="CA128" s="2603"/>
      <c r="CB128" s="2603"/>
      <c r="CC128" s="2603"/>
      <c r="CD128" s="2603"/>
      <c r="CE128" s="2603"/>
      <c r="CF128" s="2603"/>
      <c r="CG128" s="2603"/>
      <c r="CH128" s="2603"/>
      <c r="CI128" s="2603"/>
      <c r="CJ128" s="2603"/>
      <c r="CK128" s="2603"/>
      <c r="CL128" s="2603"/>
      <c r="CM128" s="2603"/>
      <c r="CN128" s="2603"/>
      <c r="CO128" s="2603"/>
      <c r="CP128" s="2603"/>
      <c r="CQ128" s="2603"/>
      <c r="CR128" s="2603"/>
      <c r="CS128" s="2603"/>
      <c r="CT128" s="2603"/>
      <c r="CU128" s="2603"/>
      <c r="CV128" s="2603"/>
      <c r="CW128" s="2603"/>
      <c r="CX128" s="2603"/>
      <c r="CY128" s="2603"/>
      <c r="CZ128" s="2603"/>
    </row>
    <row r="129" s="135" customFormat="true" ht="15" customHeight="true" x14ac:dyDescent="0.2">
      <c r="A129" s="3203"/>
      <c r="B129" s="1795" t="s">
        <v>48</v>
      </c>
      <c r="C129" s="1819" t="s">
        <v>35</v>
      </c>
      <c r="D129" s="1827" t="s">
        <v>35</v>
      </c>
      <c r="E129" s="1827" t="s">
        <v>35</v>
      </c>
      <c r="F129" s="1827" t="s">
        <v>35</v>
      </c>
      <c r="G129" s="1835" t="s">
        <v>35</v>
      </c>
      <c r="H129" s="1843" t="s">
        <v>35</v>
      </c>
      <c r="I129" s="1827" t="s">
        <v>35</v>
      </c>
      <c r="J129" s="1827" t="s">
        <v>35</v>
      </c>
      <c r="K129" s="1827" t="s">
        <v>35</v>
      </c>
      <c r="L129" s="1851" t="s">
        <v>35</v>
      </c>
      <c r="M129" s="1819" t="s">
        <v>35</v>
      </c>
      <c r="N129" s="1827" t="s">
        <v>35</v>
      </c>
      <c r="O129" s="1827" t="s">
        <v>35</v>
      </c>
      <c r="P129" s="1827" t="s">
        <v>35</v>
      </c>
      <c r="Q129" s="1835" t="s">
        <v>35</v>
      </c>
      <c r="R129" s="1843" t="s">
        <v>35</v>
      </c>
      <c r="S129" s="1827" t="s">
        <v>35</v>
      </c>
      <c r="T129" s="1827" t="s">
        <v>35</v>
      </c>
      <c r="U129" s="1851" t="s">
        <v>35</v>
      </c>
      <c r="V129" s="450"/>
      <c r="W129" s="450"/>
      <c r="X129" s="450"/>
      <c r="Y129" s="450"/>
      <c r="Z129" s="450"/>
      <c r="AA129" s="450"/>
      <c r="AB129" s="450"/>
      <c r="AC129" s="450"/>
      <c r="AD129" s="450"/>
      <c r="AE129" s="450"/>
      <c r="AF129" s="450"/>
      <c r="AG129" s="450"/>
      <c r="AH129" s="450"/>
      <c r="AI129" s="450"/>
      <c r="AJ129" s="450"/>
      <c r="AK129" s="450"/>
      <c r="AL129" s="450"/>
      <c r="AM129" s="450"/>
      <c r="AN129" s="450"/>
      <c r="AO129" s="450"/>
      <c r="AP129" s="450"/>
      <c r="AQ129" s="450"/>
      <c r="AR129" s="450"/>
      <c r="AS129" s="450"/>
      <c r="AT129" s="450"/>
      <c r="AU129" s="450"/>
      <c r="AV129" s="450"/>
      <c r="AW129" s="450"/>
      <c r="AX129" s="450"/>
      <c r="AY129" s="450"/>
      <c r="AZ129" s="1070"/>
      <c r="BA129" s="3132"/>
      <c r="BB129" s="171" t="s">
        <v>48</v>
      </c>
      <c r="BC129" s="1486" t="s">
        <v>35</v>
      </c>
      <c r="BD129" s="1505" t="s">
        <v>35</v>
      </c>
      <c r="BE129" s="1505" t="s">
        <v>35</v>
      </c>
      <c r="BF129" s="1505" t="s">
        <v>35</v>
      </c>
      <c r="BG129" s="1525" t="s">
        <v>35</v>
      </c>
      <c r="BH129" s="1545" t="s">
        <v>35</v>
      </c>
      <c r="BI129" s="1505" t="s">
        <v>35</v>
      </c>
      <c r="BJ129" s="1505" t="s">
        <v>35</v>
      </c>
      <c r="BK129" s="1505" t="s">
        <v>35</v>
      </c>
      <c r="BL129" s="1525" t="s">
        <v>35</v>
      </c>
      <c r="BM129" s="1545" t="s">
        <v>35</v>
      </c>
      <c r="BN129" s="1505" t="s">
        <v>35</v>
      </c>
      <c r="BO129" s="1505" t="s">
        <v>35</v>
      </c>
      <c r="BP129" s="1505" t="s">
        <v>35</v>
      </c>
      <c r="BQ129" s="1525" t="s">
        <v>35</v>
      </c>
      <c r="BR129" s="1545" t="s">
        <v>35</v>
      </c>
      <c r="BS129" s="1505" t="s">
        <v>35</v>
      </c>
      <c r="BT129" s="1505" t="s">
        <v>35</v>
      </c>
      <c r="BU129" s="2547" t="s">
        <v>35</v>
      </c>
      <c r="BV129" s="2604"/>
      <c r="BW129" s="2604"/>
      <c r="BX129" s="2604"/>
      <c r="BY129" s="2605"/>
      <c r="BZ129" s="2605"/>
      <c r="CA129" s="2605"/>
      <c r="CB129" s="2605"/>
      <c r="CC129" s="2605"/>
      <c r="CD129" s="2605"/>
      <c r="CE129" s="2605"/>
      <c r="CF129" s="2605"/>
      <c r="CG129" s="2605"/>
      <c r="CH129" s="2605"/>
      <c r="CI129" s="2605"/>
      <c r="CJ129" s="2605"/>
      <c r="CK129" s="2605"/>
      <c r="CL129" s="2605"/>
      <c r="CM129" s="2605"/>
      <c r="CN129" s="2605"/>
      <c r="CO129" s="2605"/>
      <c r="CP129" s="2605"/>
      <c r="CQ129" s="2605"/>
      <c r="CR129" s="2605"/>
      <c r="CS129" s="2605"/>
      <c r="CT129" s="2605"/>
      <c r="CU129" s="2605"/>
      <c r="CV129" s="2605"/>
      <c r="CW129" s="2605"/>
      <c r="CX129" s="2605"/>
      <c r="CY129" s="2605"/>
      <c r="CZ129" s="2605"/>
    </row>
    <row r="130" s="131" customFormat="true" ht="15" hidden="true" customHeight="true" x14ac:dyDescent="0.2">
      <c r="A130" s="2999" t="s">
        <v>47</v>
      </c>
      <c r="B130" s="282" t="s">
        <v>42</v>
      </c>
      <c r="C130" s="335"/>
      <c r="D130" s="336"/>
      <c r="E130" s="336"/>
      <c r="F130" s="336"/>
      <c r="G130" s="337"/>
      <c r="H130" s="338"/>
      <c r="I130" s="336"/>
      <c r="J130" s="336"/>
      <c r="K130" s="336"/>
      <c r="L130" s="339"/>
      <c r="M130" s="335"/>
      <c r="N130" s="336"/>
      <c r="O130" s="336"/>
      <c r="P130" s="336"/>
      <c r="Q130" s="337"/>
      <c r="R130" s="338"/>
      <c r="S130" s="336"/>
      <c r="T130" s="336"/>
      <c r="U130" s="339"/>
      <c r="V130" s="1040"/>
      <c r="W130" s="1040"/>
      <c r="X130" s="1040"/>
      <c r="Y130" s="1040"/>
      <c r="Z130" s="1040"/>
      <c r="AA130" s="1040"/>
      <c r="AB130" s="1040"/>
      <c r="AC130" s="1040"/>
      <c r="AD130" s="1040"/>
      <c r="AE130" s="1040"/>
      <c r="AF130" s="1040"/>
      <c r="AG130" s="1040"/>
      <c r="AH130" s="1040"/>
      <c r="AI130" s="1040"/>
      <c r="AJ130" s="1040"/>
      <c r="AK130" s="1040"/>
      <c r="AL130" s="1040"/>
      <c r="AM130" s="1040"/>
      <c r="AN130" s="1040"/>
      <c r="AO130" s="1040"/>
      <c r="AP130" s="1040"/>
      <c r="AQ130" s="1040"/>
      <c r="AR130" s="1040"/>
      <c r="AS130" s="1040"/>
      <c r="AT130" s="1040"/>
      <c r="AU130" s="1040"/>
      <c r="AV130" s="1040"/>
      <c r="AW130" s="1040"/>
      <c r="AX130" s="1040"/>
      <c r="AY130" s="1040"/>
      <c r="AZ130" s="240"/>
      <c r="BB130" s="133"/>
      <c r="BV130" s="240"/>
      <c r="BW130" s="240"/>
      <c r="BX130" s="240"/>
      <c r="BY130" s="240"/>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00"/>
      <c r="B131" s="273" t="s">
        <v>46</v>
      </c>
      <c r="C131" s="340"/>
      <c r="D131" s="341"/>
      <c r="E131" s="341"/>
      <c r="F131" s="341"/>
      <c r="G131" s="342"/>
      <c r="H131" s="343"/>
      <c r="I131" s="341"/>
      <c r="J131" s="341"/>
      <c r="K131" s="341"/>
      <c r="L131" s="344"/>
      <c r="M131" s="340"/>
      <c r="N131" s="341"/>
      <c r="O131" s="341"/>
      <c r="P131" s="341"/>
      <c r="Q131" s="342"/>
      <c r="R131" s="343"/>
      <c r="S131" s="341"/>
      <c r="T131" s="341"/>
      <c r="U131" s="344"/>
      <c r="V131" s="1040"/>
      <c r="W131" s="1040"/>
      <c r="X131" s="1040"/>
      <c r="Y131" s="1040"/>
      <c r="Z131" s="1040"/>
      <c r="AA131" s="1040"/>
      <c r="AB131" s="1040"/>
      <c r="AC131" s="1040"/>
      <c r="AD131" s="1040"/>
      <c r="AE131" s="1040"/>
      <c r="AF131" s="1040"/>
      <c r="AG131" s="1040"/>
      <c r="AH131" s="1040"/>
      <c r="AI131" s="1040"/>
      <c r="AJ131" s="1040"/>
      <c r="AK131" s="1040"/>
      <c r="AL131" s="1040"/>
      <c r="AM131" s="1040"/>
      <c r="AN131" s="1040"/>
      <c r="AO131" s="1040"/>
      <c r="AP131" s="1040"/>
      <c r="AQ131" s="1040"/>
      <c r="AR131" s="1040"/>
      <c r="AS131" s="1040"/>
      <c r="AT131" s="1040"/>
      <c r="AU131" s="1040"/>
      <c r="AV131" s="1040"/>
      <c r="AW131" s="1040"/>
      <c r="AX131" s="1040"/>
      <c r="AY131" s="1040"/>
      <c r="AZ131" s="240"/>
      <c r="BB131" s="133"/>
      <c r="BV131" s="240"/>
      <c r="BW131" s="240"/>
      <c r="BX131" s="240"/>
      <c r="BY131" s="240"/>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01"/>
      <c r="B132" s="274" t="s">
        <v>46</v>
      </c>
      <c r="C132" s="345"/>
      <c r="D132" s="346"/>
      <c r="E132" s="346"/>
      <c r="F132" s="346"/>
      <c r="G132" s="347"/>
      <c r="H132" s="348"/>
      <c r="I132" s="346"/>
      <c r="J132" s="346"/>
      <c r="K132" s="346"/>
      <c r="L132" s="349"/>
      <c r="M132" s="345"/>
      <c r="N132" s="346"/>
      <c r="O132" s="346"/>
      <c r="P132" s="346"/>
      <c r="Q132" s="347"/>
      <c r="R132" s="2480"/>
      <c r="S132" s="2481"/>
      <c r="T132" s="2481"/>
      <c r="U132" s="2497"/>
      <c r="V132" s="1040"/>
      <c r="W132" s="1040"/>
      <c r="X132" s="1040"/>
      <c r="Y132" s="1040"/>
      <c r="Z132" s="1040"/>
      <c r="AA132" s="1040"/>
      <c r="AB132" s="1040"/>
      <c r="AC132" s="1040"/>
      <c r="AD132" s="1040"/>
      <c r="AE132" s="1040"/>
      <c r="AF132" s="1040"/>
      <c r="AG132" s="1040"/>
      <c r="AH132" s="1040"/>
      <c r="AI132" s="1040"/>
      <c r="AJ132" s="1040"/>
      <c r="AK132" s="1040"/>
      <c r="AL132" s="1040"/>
      <c r="AM132" s="1040"/>
      <c r="AN132" s="1040"/>
      <c r="AO132" s="1040"/>
      <c r="AP132" s="1040"/>
      <c r="AQ132" s="1040"/>
      <c r="AR132" s="1040"/>
      <c r="AS132" s="1040"/>
      <c r="AT132" s="1040"/>
      <c r="AU132" s="1040"/>
      <c r="AV132" s="1040"/>
      <c r="AW132" s="1040"/>
      <c r="AX132" s="1040"/>
      <c r="AY132" s="1040"/>
      <c r="AZ132" s="240"/>
      <c r="BB132" s="133"/>
      <c r="BV132" s="240"/>
      <c r="BW132" s="240"/>
      <c r="BX132" s="240"/>
      <c r="BY132" s="240"/>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5" customFormat="true" ht="15" customHeight="true" x14ac:dyDescent="0.2">
      <c r="A133" s="130"/>
      <c r="B133" s="207"/>
      <c r="C133" s="3057" t="s">
        <v>115</v>
      </c>
      <c r="D133" s="3058"/>
      <c r="E133" s="3058"/>
      <c r="F133" s="3058"/>
      <c r="G133" s="3059"/>
      <c r="H133" s="3193" t="s">
        <v>38</v>
      </c>
      <c r="I133" s="3194"/>
      <c r="J133" s="3194"/>
      <c r="K133" s="3194"/>
      <c r="L133" s="3195"/>
      <c r="M133" s="3196" t="s">
        <v>37</v>
      </c>
      <c r="N133" s="3194"/>
      <c r="O133" s="3194"/>
      <c r="P133" s="3194"/>
      <c r="Q133" s="3195"/>
      <c r="R133" s="2478" t="s">
        <v>141</v>
      </c>
      <c r="S133" s="2490"/>
      <c r="T133" s="2490"/>
      <c r="U133" s="2491"/>
      <c r="V133" s="450"/>
      <c r="W133" s="450"/>
      <c r="X133" s="450"/>
      <c r="Y133" s="450"/>
      <c r="Z133" s="450"/>
      <c r="AA133" s="450"/>
      <c r="AB133" s="450"/>
      <c r="AC133" s="450"/>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AZ133" s="1070"/>
      <c r="BA133" s="241" t="s">
        <v>131</v>
      </c>
      <c r="BB133" s="116" t="s">
        <v>99</v>
      </c>
      <c r="BC133" s="3133" t="s">
        <v>115</v>
      </c>
      <c r="BD133" s="3134"/>
      <c r="BE133" s="3134"/>
      <c r="BF133" s="3134"/>
      <c r="BG133" s="3135"/>
      <c r="BH133" s="3147" t="s">
        <v>38</v>
      </c>
      <c r="BI133" s="3134"/>
      <c r="BJ133" s="3134"/>
      <c r="BK133" s="3134"/>
      <c r="BL133" s="3135"/>
      <c r="BM133" s="3147" t="s">
        <v>37</v>
      </c>
      <c r="BN133" s="3134"/>
      <c r="BO133" s="3134"/>
      <c r="BP133" s="3134"/>
      <c r="BQ133" s="3148"/>
      <c r="BR133" s="2462" t="s">
        <v>141</v>
      </c>
      <c r="BS133" s="2463"/>
      <c r="BT133" s="2463"/>
      <c r="BU133" s="2463"/>
      <c r="BV133" s="2606"/>
      <c r="BW133" s="2606"/>
      <c r="BX133" s="2606"/>
      <c r="BY133" s="2607"/>
      <c r="BZ133" s="239"/>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5" customFormat="true" ht="12.75" x14ac:dyDescent="0.2">
      <c r="A134" s="208" t="s">
        <v>69</v>
      </c>
      <c r="B134" s="280"/>
      <c r="C134" s="414" t="s">
        <v>0</v>
      </c>
      <c r="D134" s="415" t="s">
        <v>1</v>
      </c>
      <c r="E134" s="415" t="s">
        <v>2</v>
      </c>
      <c r="F134" s="415" t="s">
        <v>3</v>
      </c>
      <c r="G134" s="416" t="s">
        <v>4</v>
      </c>
      <c r="H134" s="1625" t="s">
        <v>0</v>
      </c>
      <c r="I134" s="1591" t="s">
        <v>1</v>
      </c>
      <c r="J134" s="1591" t="s">
        <v>2</v>
      </c>
      <c r="K134" s="1591" t="s">
        <v>3</v>
      </c>
      <c r="L134" s="1592" t="s">
        <v>4</v>
      </c>
      <c r="M134" s="1615" t="s">
        <v>0</v>
      </c>
      <c r="N134" s="1591" t="s">
        <v>1</v>
      </c>
      <c r="O134" s="1591" t="s">
        <v>2</v>
      </c>
      <c r="P134" s="1591" t="s">
        <v>3</v>
      </c>
      <c r="Q134" s="1637" t="s">
        <v>4</v>
      </c>
      <c r="R134" s="1625" t="s">
        <v>248</v>
      </c>
      <c r="S134" s="1591" t="s">
        <v>249</v>
      </c>
      <c r="T134" s="1591" t="s">
        <v>250</v>
      </c>
      <c r="U134" s="1593" t="s">
        <v>251</v>
      </c>
      <c r="V134" s="450"/>
      <c r="W134" s="450"/>
      <c r="X134" s="450"/>
      <c r="Y134" s="450"/>
      <c r="Z134" s="450"/>
      <c r="AA134" s="450"/>
      <c r="AB134" s="450"/>
      <c r="AC134" s="450"/>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AZ134" s="1070"/>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248</v>
      </c>
      <c r="BS134" s="188" t="s">
        <v>249</v>
      </c>
      <c r="BT134" s="188" t="s">
        <v>250</v>
      </c>
      <c r="BU134" s="2548" t="s">
        <v>251</v>
      </c>
      <c r="BV134" s="2608"/>
      <c r="BW134" s="2608"/>
      <c r="BX134" s="2608"/>
      <c r="BY134" s="2609"/>
      <c r="BZ134" s="2609"/>
      <c r="CA134" s="2609"/>
      <c r="CB134" s="2609"/>
      <c r="CC134" s="2609"/>
      <c r="CD134" s="2609"/>
      <c r="CE134" s="2609"/>
      <c r="CF134" s="2609"/>
      <c r="CG134" s="2609"/>
      <c r="CH134" s="2609"/>
      <c r="CI134" s="2609"/>
      <c r="CJ134" s="2609"/>
      <c r="CK134" s="2609"/>
      <c r="CL134" s="2609"/>
      <c r="CM134" s="2609"/>
      <c r="CN134" s="2609"/>
      <c r="CO134" s="2609"/>
      <c r="CP134" s="2609"/>
      <c r="CQ134" s="2609"/>
      <c r="CR134" s="2609"/>
      <c r="CS134" s="2609"/>
      <c r="CT134" s="2609"/>
      <c r="CU134" s="2609"/>
      <c r="CV134" s="2609"/>
      <c r="CW134" s="2609"/>
      <c r="CX134" s="2609"/>
      <c r="CY134" s="2609"/>
      <c r="CZ134" s="2609"/>
    </row>
    <row r="135" s="135" customFormat="true" ht="15" customHeight="true" x14ac:dyDescent="0.2">
      <c r="A135" s="3197" t="s">
        <v>45</v>
      </c>
      <c r="B135" s="1796" t="s">
        <v>44</v>
      </c>
      <c r="C135" s="1820" t="s">
        <v>35</v>
      </c>
      <c r="D135" s="1828" t="s">
        <v>35</v>
      </c>
      <c r="E135" s="1828" t="s">
        <v>35</v>
      </c>
      <c r="F135" s="1828" t="s">
        <v>35</v>
      </c>
      <c r="G135" s="1836" t="s">
        <v>35</v>
      </c>
      <c r="H135" s="1844" t="s">
        <v>35</v>
      </c>
      <c r="I135" s="1828" t="s">
        <v>35</v>
      </c>
      <c r="J135" s="1828" t="s">
        <v>35</v>
      </c>
      <c r="K135" s="1828" t="s">
        <v>35</v>
      </c>
      <c r="L135" s="1852" t="s">
        <v>35</v>
      </c>
      <c r="M135" s="1857" t="s">
        <v>35</v>
      </c>
      <c r="N135" s="1828" t="s">
        <v>35</v>
      </c>
      <c r="O135" s="1828" t="s">
        <v>35</v>
      </c>
      <c r="P135" s="1828" t="s">
        <v>35</v>
      </c>
      <c r="Q135" s="1836" t="s">
        <v>35</v>
      </c>
      <c r="R135" s="1844" t="s">
        <v>35</v>
      </c>
      <c r="S135" s="1828" t="s">
        <v>35</v>
      </c>
      <c r="T135" s="1828" t="s">
        <v>35</v>
      </c>
      <c r="U135" s="2508" t="s">
        <v>35</v>
      </c>
      <c r="V135" s="450"/>
      <c r="W135" s="450"/>
      <c r="X135" s="450"/>
      <c r="Y135" s="450"/>
      <c r="Z135" s="450"/>
      <c r="AA135" s="450"/>
      <c r="AB135" s="450"/>
      <c r="AC135" s="450"/>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AZ135" s="1070"/>
      <c r="BA135" s="3149" t="s">
        <v>45</v>
      </c>
      <c r="BB135" s="172" t="s">
        <v>44</v>
      </c>
      <c r="BC135" s="1487" t="s">
        <v>35</v>
      </c>
      <c r="BD135" s="1506" t="s">
        <v>35</v>
      </c>
      <c r="BE135" s="1506" t="s">
        <v>35</v>
      </c>
      <c r="BF135" s="1506" t="s">
        <v>35</v>
      </c>
      <c r="BG135" s="1526" t="s">
        <v>35</v>
      </c>
      <c r="BH135" s="1546" t="s">
        <v>35</v>
      </c>
      <c r="BI135" s="1506" t="s">
        <v>35</v>
      </c>
      <c r="BJ135" s="1506" t="s">
        <v>35</v>
      </c>
      <c r="BK135" s="1506" t="s">
        <v>35</v>
      </c>
      <c r="BL135" s="1526" t="s">
        <v>35</v>
      </c>
      <c r="BM135" s="1546" t="s">
        <v>35</v>
      </c>
      <c r="BN135" s="1506" t="s">
        <v>35</v>
      </c>
      <c r="BO135" s="1506" t="s">
        <v>35</v>
      </c>
      <c r="BP135" s="1506" t="s">
        <v>35</v>
      </c>
      <c r="BQ135" s="1526" t="s">
        <v>35</v>
      </c>
      <c r="BR135" s="1546" t="s">
        <v>35</v>
      </c>
      <c r="BS135" s="1506" t="s">
        <v>35</v>
      </c>
      <c r="BT135" s="1506" t="s">
        <v>35</v>
      </c>
      <c r="BU135" s="2549" t="s">
        <v>35</v>
      </c>
      <c r="BV135" s="2610"/>
      <c r="BW135" s="2610"/>
      <c r="BX135" s="2610"/>
      <c r="BY135" s="2611"/>
      <c r="BZ135" s="2611"/>
      <c r="CA135" s="2611"/>
      <c r="CB135" s="2611"/>
      <c r="CC135" s="2611"/>
      <c r="CD135" s="2611"/>
      <c r="CE135" s="2611"/>
      <c r="CF135" s="2611"/>
      <c r="CG135" s="2611"/>
      <c r="CH135" s="2611"/>
      <c r="CI135" s="2611"/>
      <c r="CJ135" s="2611"/>
      <c r="CK135" s="2611"/>
      <c r="CL135" s="2611"/>
      <c r="CM135" s="2611"/>
      <c r="CN135" s="2611"/>
      <c r="CO135" s="2611"/>
      <c r="CP135" s="2611"/>
      <c r="CQ135" s="2611"/>
      <c r="CR135" s="2611"/>
      <c r="CS135" s="2611"/>
      <c r="CT135" s="2611"/>
      <c r="CU135" s="2611"/>
      <c r="CV135" s="2611"/>
      <c r="CW135" s="2611"/>
      <c r="CX135" s="2611"/>
      <c r="CY135" s="2611"/>
      <c r="CZ135" s="2611"/>
    </row>
    <row r="136" s="135" customFormat="true" ht="15" customHeight="true" x14ac:dyDescent="0.2">
      <c r="A136" s="3190"/>
      <c r="B136" s="1797" t="s">
        <v>43</v>
      </c>
      <c r="C136" s="1821" t="s">
        <v>35</v>
      </c>
      <c r="D136" s="1829" t="s">
        <v>35</v>
      </c>
      <c r="E136" s="1829" t="s">
        <v>35</v>
      </c>
      <c r="F136" s="1829" t="s">
        <v>35</v>
      </c>
      <c r="G136" s="1837" t="s">
        <v>35</v>
      </c>
      <c r="H136" s="1845" t="s">
        <v>35</v>
      </c>
      <c r="I136" s="1829" t="s">
        <v>35</v>
      </c>
      <c r="J136" s="1829" t="s">
        <v>35</v>
      </c>
      <c r="K136" s="1829" t="s">
        <v>35</v>
      </c>
      <c r="L136" s="1853" t="s">
        <v>35</v>
      </c>
      <c r="M136" s="1858" t="s">
        <v>35</v>
      </c>
      <c r="N136" s="1829" t="s">
        <v>35</v>
      </c>
      <c r="O136" s="1829" t="s">
        <v>35</v>
      </c>
      <c r="P136" s="1829" t="s">
        <v>35</v>
      </c>
      <c r="Q136" s="1837" t="s">
        <v>35</v>
      </c>
      <c r="R136" s="1845" t="s">
        <v>35</v>
      </c>
      <c r="S136" s="1829" t="s">
        <v>35</v>
      </c>
      <c r="T136" s="1829" t="s">
        <v>35</v>
      </c>
      <c r="U136" s="2509" t="s">
        <v>35</v>
      </c>
      <c r="V136" s="450"/>
      <c r="W136" s="450"/>
      <c r="X136" s="450"/>
      <c r="Y136" s="450"/>
      <c r="Z136" s="450"/>
      <c r="AA136" s="450"/>
      <c r="AB136" s="450"/>
      <c r="AC136" s="450"/>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AZ136" s="1070"/>
      <c r="BA136" s="3104"/>
      <c r="BB136" s="173" t="s">
        <v>43</v>
      </c>
      <c r="BC136" s="1488" t="s">
        <v>35</v>
      </c>
      <c r="BD136" s="1507" t="s">
        <v>35</v>
      </c>
      <c r="BE136" s="1507" t="s">
        <v>35</v>
      </c>
      <c r="BF136" s="1507" t="s">
        <v>35</v>
      </c>
      <c r="BG136" s="1527" t="s">
        <v>35</v>
      </c>
      <c r="BH136" s="1547" t="s">
        <v>35</v>
      </c>
      <c r="BI136" s="1507" t="s">
        <v>35</v>
      </c>
      <c r="BJ136" s="1507" t="s">
        <v>35</v>
      </c>
      <c r="BK136" s="1507" t="s">
        <v>35</v>
      </c>
      <c r="BL136" s="1527" t="s">
        <v>35</v>
      </c>
      <c r="BM136" s="1547" t="s">
        <v>35</v>
      </c>
      <c r="BN136" s="1507" t="s">
        <v>35</v>
      </c>
      <c r="BO136" s="1507" t="s">
        <v>35</v>
      </c>
      <c r="BP136" s="1507" t="s">
        <v>35</v>
      </c>
      <c r="BQ136" s="1527" t="s">
        <v>35</v>
      </c>
      <c r="BR136" s="1547" t="s">
        <v>35</v>
      </c>
      <c r="BS136" s="1507" t="s">
        <v>35</v>
      </c>
      <c r="BT136" s="1507" t="s">
        <v>35</v>
      </c>
      <c r="BU136" s="2550" t="s">
        <v>35</v>
      </c>
      <c r="BV136" s="2612"/>
      <c r="BW136" s="2612"/>
      <c r="BX136" s="2612"/>
      <c r="BY136" s="2613"/>
      <c r="BZ136" s="2613"/>
      <c r="CA136" s="2613"/>
      <c r="CB136" s="2613"/>
      <c r="CC136" s="2613"/>
      <c r="CD136" s="2613"/>
      <c r="CE136" s="2613"/>
      <c r="CF136" s="2613"/>
      <c r="CG136" s="2613"/>
      <c r="CH136" s="2613"/>
      <c r="CI136" s="2613"/>
      <c r="CJ136" s="2613"/>
      <c r="CK136" s="2613"/>
      <c r="CL136" s="2613"/>
      <c r="CM136" s="2613"/>
      <c r="CN136" s="2613"/>
      <c r="CO136" s="2613"/>
      <c r="CP136" s="2613"/>
      <c r="CQ136" s="2613"/>
      <c r="CR136" s="2613"/>
      <c r="CS136" s="2613"/>
      <c r="CT136" s="2613"/>
      <c r="CU136" s="2613"/>
      <c r="CV136" s="2613"/>
      <c r="CW136" s="2613"/>
      <c r="CX136" s="2613"/>
      <c r="CY136" s="2613"/>
      <c r="CZ136" s="2613"/>
    </row>
    <row r="137" s="135" customFormat="true" ht="15" customHeight="true" x14ac:dyDescent="0.2">
      <c r="A137" s="3190"/>
      <c r="B137" s="1797" t="s">
        <v>42</v>
      </c>
      <c r="C137" s="1821" t="s">
        <v>35</v>
      </c>
      <c r="D137" s="1829" t="s">
        <v>35</v>
      </c>
      <c r="E137" s="1829" t="s">
        <v>35</v>
      </c>
      <c r="F137" s="1829" t="s">
        <v>35</v>
      </c>
      <c r="G137" s="1837" t="s">
        <v>35</v>
      </c>
      <c r="H137" s="1845" t="s">
        <v>35</v>
      </c>
      <c r="I137" s="1829" t="s">
        <v>35</v>
      </c>
      <c r="J137" s="1829" t="s">
        <v>35</v>
      </c>
      <c r="K137" s="1829" t="s">
        <v>35</v>
      </c>
      <c r="L137" s="1853" t="s">
        <v>35</v>
      </c>
      <c r="M137" s="1858" t="s">
        <v>35</v>
      </c>
      <c r="N137" s="1829" t="s">
        <v>35</v>
      </c>
      <c r="O137" s="1829" t="s">
        <v>35</v>
      </c>
      <c r="P137" s="1829" t="s">
        <v>35</v>
      </c>
      <c r="Q137" s="1837" t="s">
        <v>35</v>
      </c>
      <c r="R137" s="1845" t="s">
        <v>35</v>
      </c>
      <c r="S137" s="1829" t="s">
        <v>35</v>
      </c>
      <c r="T137" s="1829" t="s">
        <v>35</v>
      </c>
      <c r="U137" s="2509" t="s">
        <v>35</v>
      </c>
      <c r="V137" s="450"/>
      <c r="W137" s="450"/>
      <c r="X137" s="450"/>
      <c r="Y137" s="450"/>
      <c r="Z137" s="450"/>
      <c r="AA137" s="450"/>
      <c r="AB137" s="450"/>
      <c r="AC137" s="450"/>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AZ137" s="1070"/>
      <c r="BA137" s="3104"/>
      <c r="BB137" s="173" t="s">
        <v>42</v>
      </c>
      <c r="BC137" s="1488" t="s">
        <v>35</v>
      </c>
      <c r="BD137" s="1507" t="s">
        <v>35</v>
      </c>
      <c r="BE137" s="1507" t="s">
        <v>35</v>
      </c>
      <c r="BF137" s="1507" t="s">
        <v>35</v>
      </c>
      <c r="BG137" s="1527" t="s">
        <v>35</v>
      </c>
      <c r="BH137" s="1547" t="s">
        <v>35</v>
      </c>
      <c r="BI137" s="1507" t="s">
        <v>35</v>
      </c>
      <c r="BJ137" s="1507" t="s">
        <v>35</v>
      </c>
      <c r="BK137" s="1507" t="s">
        <v>35</v>
      </c>
      <c r="BL137" s="1527" t="s">
        <v>35</v>
      </c>
      <c r="BM137" s="1547" t="s">
        <v>35</v>
      </c>
      <c r="BN137" s="1507" t="s">
        <v>35</v>
      </c>
      <c r="BO137" s="1507" t="s">
        <v>35</v>
      </c>
      <c r="BP137" s="1507" t="s">
        <v>35</v>
      </c>
      <c r="BQ137" s="1527" t="s">
        <v>35</v>
      </c>
      <c r="BR137" s="1547" t="s">
        <v>35</v>
      </c>
      <c r="BS137" s="1507" t="s">
        <v>35</v>
      </c>
      <c r="BT137" s="1507" t="s">
        <v>35</v>
      </c>
      <c r="BU137" s="2550" t="s">
        <v>35</v>
      </c>
      <c r="BV137" s="2612"/>
      <c r="BW137" s="2612"/>
      <c r="BX137" s="2612"/>
      <c r="BY137" s="2613"/>
      <c r="BZ137" s="2613"/>
      <c r="CA137" s="2613"/>
      <c r="CB137" s="2613"/>
      <c r="CC137" s="2613"/>
      <c r="CD137" s="2613"/>
      <c r="CE137" s="2613"/>
      <c r="CF137" s="2613"/>
      <c r="CG137" s="2613"/>
      <c r="CH137" s="2613"/>
      <c r="CI137" s="2613"/>
      <c r="CJ137" s="2613"/>
      <c r="CK137" s="2613"/>
      <c r="CL137" s="2613"/>
      <c r="CM137" s="2613"/>
      <c r="CN137" s="2613"/>
      <c r="CO137" s="2613"/>
      <c r="CP137" s="2613"/>
      <c r="CQ137" s="2613"/>
      <c r="CR137" s="2613"/>
      <c r="CS137" s="2613"/>
      <c r="CT137" s="2613"/>
      <c r="CU137" s="2613"/>
      <c r="CV137" s="2613"/>
      <c r="CW137" s="2613"/>
      <c r="CX137" s="2613"/>
      <c r="CY137" s="2613"/>
      <c r="CZ137" s="2613"/>
    </row>
    <row r="138" s="135" customFormat="true" ht="15" customHeight="true" x14ac:dyDescent="0.2">
      <c r="A138" s="3190"/>
      <c r="B138" s="1797" t="s">
        <v>41</v>
      </c>
      <c r="C138" s="1821" t="s">
        <v>35</v>
      </c>
      <c r="D138" s="1829" t="s">
        <v>35</v>
      </c>
      <c r="E138" s="1829" t="s">
        <v>35</v>
      </c>
      <c r="F138" s="1829" t="s">
        <v>35</v>
      </c>
      <c r="G138" s="1837" t="s">
        <v>35</v>
      </c>
      <c r="H138" s="1845" t="s">
        <v>35</v>
      </c>
      <c r="I138" s="1829" t="s">
        <v>35</v>
      </c>
      <c r="J138" s="1829" t="s">
        <v>35</v>
      </c>
      <c r="K138" s="1829" t="s">
        <v>35</v>
      </c>
      <c r="L138" s="1853" t="s">
        <v>35</v>
      </c>
      <c r="M138" s="1858" t="s">
        <v>35</v>
      </c>
      <c r="N138" s="1829" t="s">
        <v>35</v>
      </c>
      <c r="O138" s="1829" t="s">
        <v>35</v>
      </c>
      <c r="P138" s="1829" t="s">
        <v>35</v>
      </c>
      <c r="Q138" s="1837" t="s">
        <v>35</v>
      </c>
      <c r="R138" s="1845" t="s">
        <v>35</v>
      </c>
      <c r="S138" s="1829" t="s">
        <v>35</v>
      </c>
      <c r="T138" s="1829" t="s">
        <v>35</v>
      </c>
      <c r="U138" s="2509" t="s">
        <v>35</v>
      </c>
      <c r="V138" s="450"/>
      <c r="W138" s="450"/>
      <c r="X138" s="450"/>
      <c r="Y138" s="450"/>
      <c r="Z138" s="450"/>
      <c r="AA138" s="450"/>
      <c r="AB138" s="450"/>
      <c r="AC138" s="450"/>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AZ138" s="1070"/>
      <c r="BA138" s="3104"/>
      <c r="BB138" s="173" t="s">
        <v>41</v>
      </c>
      <c r="BC138" s="1488" t="s">
        <v>35</v>
      </c>
      <c r="BD138" s="1507" t="s">
        <v>35</v>
      </c>
      <c r="BE138" s="1507" t="s">
        <v>35</v>
      </c>
      <c r="BF138" s="1507" t="s">
        <v>35</v>
      </c>
      <c r="BG138" s="1527" t="s">
        <v>35</v>
      </c>
      <c r="BH138" s="1547" t="s">
        <v>35</v>
      </c>
      <c r="BI138" s="1507" t="s">
        <v>35</v>
      </c>
      <c r="BJ138" s="1507" t="s">
        <v>35</v>
      </c>
      <c r="BK138" s="1507" t="s">
        <v>35</v>
      </c>
      <c r="BL138" s="1527" t="s">
        <v>35</v>
      </c>
      <c r="BM138" s="1547" t="s">
        <v>35</v>
      </c>
      <c r="BN138" s="1507" t="s">
        <v>35</v>
      </c>
      <c r="BO138" s="1507" t="s">
        <v>35</v>
      </c>
      <c r="BP138" s="1507" t="s">
        <v>35</v>
      </c>
      <c r="BQ138" s="1527" t="s">
        <v>35</v>
      </c>
      <c r="BR138" s="1547" t="s">
        <v>35</v>
      </c>
      <c r="BS138" s="1507" t="s">
        <v>35</v>
      </c>
      <c r="BT138" s="1507" t="s">
        <v>35</v>
      </c>
      <c r="BU138" s="2550" t="s">
        <v>35</v>
      </c>
      <c r="BV138" s="2612"/>
      <c r="BW138" s="2612"/>
      <c r="BX138" s="2612"/>
      <c r="BY138" s="2613"/>
      <c r="BZ138" s="2613"/>
      <c r="CA138" s="2613"/>
      <c r="CB138" s="2613"/>
      <c r="CC138" s="2613"/>
      <c r="CD138" s="2613"/>
      <c r="CE138" s="2613"/>
      <c r="CF138" s="2613"/>
      <c r="CG138" s="2613"/>
      <c r="CH138" s="2613"/>
      <c r="CI138" s="2613"/>
      <c r="CJ138" s="2613"/>
      <c r="CK138" s="2613"/>
      <c r="CL138" s="2613"/>
      <c r="CM138" s="2613"/>
      <c r="CN138" s="2613"/>
      <c r="CO138" s="2613"/>
      <c r="CP138" s="2613"/>
      <c r="CQ138" s="2613"/>
      <c r="CR138" s="2613"/>
      <c r="CS138" s="2613"/>
      <c r="CT138" s="2613"/>
      <c r="CU138" s="2613"/>
      <c r="CV138" s="2613"/>
      <c r="CW138" s="2613"/>
      <c r="CX138" s="2613"/>
      <c r="CY138" s="2613"/>
      <c r="CZ138" s="2613"/>
    </row>
    <row r="139" s="135" customFormat="true" ht="15" customHeight="true" x14ac:dyDescent="0.2">
      <c r="A139" s="3190"/>
      <c r="B139" s="1797" t="s">
        <v>19</v>
      </c>
      <c r="C139" s="1725">
        <v>22.559779230149662</v>
      </c>
      <c r="D139" s="1726">
        <v>15.402310884733469</v>
      </c>
      <c r="E139" s="1726">
        <v>6.557453007374586</v>
      </c>
      <c r="F139" s="1726">
        <v>1.5690687041457516</v>
      </c>
      <c r="G139" s="1727">
        <v>0.87577936497998721</v>
      </c>
      <c r="H139" s="1728">
        <v>9.8286928179423327</v>
      </c>
      <c r="I139" s="1726">
        <v>2.6062438561426795</v>
      </c>
      <c r="J139" s="1726">
        <v>1.6967514832887252</v>
      </c>
      <c r="K139" s="1726">
        <v>1.0174599496405203</v>
      </c>
      <c r="L139" s="1729">
        <v>0.74424504241944112</v>
      </c>
      <c r="M139" s="1730">
        <v>27.401337383465957</v>
      </c>
      <c r="N139" s="1726">
        <v>17.854423866553837</v>
      </c>
      <c r="O139" s="1726">
        <v>13.888823388457919</v>
      </c>
      <c r="P139" s="1726">
        <v>17.17435902621957</v>
      </c>
      <c r="Q139" s="1727">
        <v>4.852207376388006</v>
      </c>
      <c r="R139" s="1728">
        <v>0.90677836449110027</v>
      </c>
      <c r="S139" s="1726">
        <v>16.575509307816493</v>
      </c>
      <c r="T139" s="1726">
        <v>3.767121449859411</v>
      </c>
      <c r="U139" s="2510">
        <v>15.835195837893473</v>
      </c>
      <c r="V139" s="450"/>
      <c r="W139" s="450"/>
      <c r="X139" s="450"/>
      <c r="Y139" s="450"/>
      <c r="Z139" s="450"/>
      <c r="AA139" s="450"/>
      <c r="AB139" s="450"/>
      <c r="AC139" s="450"/>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AZ139" s="1070"/>
      <c r="BA139" s="3104"/>
      <c r="BB139" s="173" t="s">
        <v>19</v>
      </c>
      <c r="BC139" s="1488" t="s">
        <v>35</v>
      </c>
      <c r="BD139" s="1507" t="s">
        <v>35</v>
      </c>
      <c r="BE139" s="1507" t="s">
        <v>35</v>
      </c>
      <c r="BF139" s="1507" t="s">
        <v>35</v>
      </c>
      <c r="BG139" s="1527" t="s">
        <v>35</v>
      </c>
      <c r="BH139" s="1547" t="s">
        <v>35</v>
      </c>
      <c r="BI139" s="1507" t="s">
        <v>35</v>
      </c>
      <c r="BJ139" s="1507" t="s">
        <v>35</v>
      </c>
      <c r="BK139" s="1507" t="s">
        <v>35</v>
      </c>
      <c r="BL139" s="1527" t="s">
        <v>35</v>
      </c>
      <c r="BM139" s="1547" t="s">
        <v>35</v>
      </c>
      <c r="BN139" s="1507" t="s">
        <v>35</v>
      </c>
      <c r="BO139" s="1507" t="s">
        <v>35</v>
      </c>
      <c r="BP139" s="1507" t="s">
        <v>35</v>
      </c>
      <c r="BQ139" s="1527" t="s">
        <v>35</v>
      </c>
      <c r="BR139" s="1547" t="s">
        <v>35</v>
      </c>
      <c r="BS139" s="1507" t="s">
        <v>35</v>
      </c>
      <c r="BT139" s="1507" t="s">
        <v>35</v>
      </c>
      <c r="BU139" s="2550" t="s">
        <v>35</v>
      </c>
      <c r="BV139" s="2612"/>
      <c r="BW139" s="2612"/>
      <c r="BX139" s="2612"/>
      <c r="BY139" s="2613"/>
      <c r="BZ139" s="2613"/>
      <c r="CA139" s="2613"/>
      <c r="CB139" s="2613"/>
      <c r="CC139" s="2613"/>
      <c r="CD139" s="2613"/>
      <c r="CE139" s="2613"/>
      <c r="CF139" s="2613"/>
      <c r="CG139" s="2613"/>
      <c r="CH139" s="2613"/>
      <c r="CI139" s="2613"/>
      <c r="CJ139" s="2613"/>
      <c r="CK139" s="2613"/>
      <c r="CL139" s="2613"/>
      <c r="CM139" s="2613"/>
      <c r="CN139" s="2613"/>
      <c r="CO139" s="2613"/>
      <c r="CP139" s="2613"/>
      <c r="CQ139" s="2613"/>
      <c r="CR139" s="2613"/>
      <c r="CS139" s="2613"/>
      <c r="CT139" s="2613"/>
      <c r="CU139" s="2613"/>
      <c r="CV139" s="2613"/>
      <c r="CW139" s="2613"/>
      <c r="CX139" s="2613"/>
      <c r="CY139" s="2613"/>
      <c r="CZ139" s="2613"/>
    </row>
    <row r="140" s="130" customFormat="true" ht="15" customHeight="true" x14ac:dyDescent="0.2">
      <c r="A140" s="3067" t="s">
        <v>107</v>
      </c>
      <c r="B140" s="300" t="s">
        <v>64</v>
      </c>
      <c r="C140" s="1437" t="s">
        <v>35</v>
      </c>
      <c r="D140" s="1445" t="s">
        <v>35</v>
      </c>
      <c r="E140" s="1445" t="s">
        <v>35</v>
      </c>
      <c r="F140" s="1445" t="s">
        <v>35</v>
      </c>
      <c r="G140" s="1453" t="s">
        <v>35</v>
      </c>
      <c r="H140" s="1461" t="s">
        <v>35</v>
      </c>
      <c r="I140" s="1445" t="s">
        <v>35</v>
      </c>
      <c r="J140" s="1445" t="s">
        <v>35</v>
      </c>
      <c r="K140" s="1445" t="s">
        <v>35</v>
      </c>
      <c r="L140" s="1469" t="s">
        <v>35</v>
      </c>
      <c r="M140" s="1476" t="s">
        <v>35</v>
      </c>
      <c r="N140" s="1445" t="s">
        <v>35</v>
      </c>
      <c r="O140" s="1445" t="s">
        <v>35</v>
      </c>
      <c r="P140" s="1445" t="s">
        <v>35</v>
      </c>
      <c r="Q140" s="1453" t="s">
        <v>35</v>
      </c>
      <c r="R140" s="1461" t="s">
        <v>35</v>
      </c>
      <c r="S140" s="1445" t="s">
        <v>35</v>
      </c>
      <c r="T140" s="1445" t="s">
        <v>35</v>
      </c>
      <c r="U140" s="2511" t="s">
        <v>35</v>
      </c>
      <c r="V140" s="2527"/>
      <c r="W140" s="2527"/>
      <c r="X140" s="2527"/>
      <c r="Y140" s="2528"/>
      <c r="Z140" s="2528"/>
      <c r="AA140" s="2528"/>
      <c r="AB140" s="2528"/>
      <c r="AC140" s="2528"/>
      <c r="AD140" s="2528"/>
      <c r="AE140" s="2528"/>
      <c r="AF140" s="2528"/>
      <c r="AG140" s="2528"/>
      <c r="AH140" s="2528"/>
      <c r="AI140" s="2528"/>
      <c r="AJ140" s="2528"/>
      <c r="AK140" s="2528"/>
      <c r="AL140" s="2528"/>
      <c r="AM140" s="2528"/>
      <c r="AN140" s="2528"/>
      <c r="AO140" s="2528"/>
      <c r="AP140" s="2528"/>
      <c r="AQ140" s="2528"/>
      <c r="AR140" s="2528"/>
      <c r="AS140" s="2528"/>
      <c r="AT140" s="2528"/>
      <c r="AU140" s="2528"/>
      <c r="AV140" s="2528"/>
      <c r="AW140" s="2528"/>
      <c r="AX140" s="2528"/>
      <c r="AY140" s="2528"/>
      <c r="AZ140" s="239"/>
      <c r="BA140" s="3104" t="s">
        <v>107</v>
      </c>
      <c r="BB140" s="173" t="s">
        <v>64</v>
      </c>
      <c r="BC140" s="1488" t="s">
        <v>35</v>
      </c>
      <c r="BD140" s="1507" t="s">
        <v>35</v>
      </c>
      <c r="BE140" s="1507" t="s">
        <v>35</v>
      </c>
      <c r="BF140" s="1507" t="s">
        <v>35</v>
      </c>
      <c r="BG140" s="1527" t="s">
        <v>35</v>
      </c>
      <c r="BH140" s="1547" t="s">
        <v>35</v>
      </c>
      <c r="BI140" s="1507" t="s">
        <v>35</v>
      </c>
      <c r="BJ140" s="1507" t="s">
        <v>35</v>
      </c>
      <c r="BK140" s="1507" t="s">
        <v>35</v>
      </c>
      <c r="BL140" s="1527" t="s">
        <v>35</v>
      </c>
      <c r="BM140" s="1547" t="s">
        <v>35</v>
      </c>
      <c r="BN140" s="1507" t="s">
        <v>35</v>
      </c>
      <c r="BO140" s="1507" t="s">
        <v>35</v>
      </c>
      <c r="BP140" s="1507" t="s">
        <v>35</v>
      </c>
      <c r="BQ140" s="1527" t="s">
        <v>35</v>
      </c>
      <c r="BR140" s="1547" t="s">
        <v>35</v>
      </c>
      <c r="BS140" s="1507" t="s">
        <v>35</v>
      </c>
      <c r="BT140" s="1507" t="s">
        <v>35</v>
      </c>
      <c r="BU140" s="2550" t="s">
        <v>35</v>
      </c>
      <c r="BV140" s="2612"/>
      <c r="BW140" s="2612"/>
      <c r="BX140" s="2612"/>
      <c r="BY140" s="2613"/>
      <c r="BZ140" s="2613"/>
      <c r="CA140" s="2613"/>
      <c r="CB140" s="2613"/>
      <c r="CC140" s="2613"/>
      <c r="CD140" s="2613"/>
      <c r="CE140" s="2613"/>
      <c r="CF140" s="2613"/>
      <c r="CG140" s="2613"/>
      <c r="CH140" s="2613"/>
      <c r="CI140" s="2613"/>
      <c r="CJ140" s="2613"/>
      <c r="CK140" s="2613"/>
      <c r="CL140" s="2613"/>
      <c r="CM140" s="2613"/>
      <c r="CN140" s="2613"/>
      <c r="CO140" s="2613"/>
      <c r="CP140" s="2613"/>
      <c r="CQ140" s="2613"/>
      <c r="CR140" s="2613"/>
      <c r="CS140" s="2613"/>
      <c r="CT140" s="2613"/>
      <c r="CU140" s="2613"/>
      <c r="CV140" s="2613"/>
      <c r="CW140" s="2613"/>
      <c r="CX140" s="2613"/>
      <c r="CY140" s="2613"/>
      <c r="CZ140" s="2613"/>
    </row>
    <row r="141" s="130" customFormat="true" ht="15" customHeight="true" x14ac:dyDescent="0.2">
      <c r="A141" s="3067"/>
      <c r="B141" s="300" t="s">
        <v>65</v>
      </c>
      <c r="C141" s="1437" t="s">
        <v>35</v>
      </c>
      <c r="D141" s="1445" t="s">
        <v>35</v>
      </c>
      <c r="E141" s="1445" t="s">
        <v>35</v>
      </c>
      <c r="F141" s="1445" t="s">
        <v>35</v>
      </c>
      <c r="G141" s="1453" t="s">
        <v>35</v>
      </c>
      <c r="H141" s="1461" t="s">
        <v>35</v>
      </c>
      <c r="I141" s="1445" t="s">
        <v>35</v>
      </c>
      <c r="J141" s="1445" t="s">
        <v>35</v>
      </c>
      <c r="K141" s="1445" t="s">
        <v>35</v>
      </c>
      <c r="L141" s="1469" t="s">
        <v>35</v>
      </c>
      <c r="M141" s="1476" t="s">
        <v>35</v>
      </c>
      <c r="N141" s="1445" t="s">
        <v>35</v>
      </c>
      <c r="O141" s="1445" t="s">
        <v>35</v>
      </c>
      <c r="P141" s="1445" t="s">
        <v>35</v>
      </c>
      <c r="Q141" s="1453" t="s">
        <v>35</v>
      </c>
      <c r="R141" s="1461" t="s">
        <v>35</v>
      </c>
      <c r="S141" s="1445" t="s">
        <v>35</v>
      </c>
      <c r="T141" s="1445" t="s">
        <v>35</v>
      </c>
      <c r="U141" s="2511" t="s">
        <v>35</v>
      </c>
      <c r="V141" s="2527"/>
      <c r="W141" s="2527"/>
      <c r="X141" s="2527"/>
      <c r="Y141" s="2528"/>
      <c r="Z141" s="2528"/>
      <c r="AA141" s="2528"/>
      <c r="AB141" s="2528"/>
      <c r="AC141" s="2528"/>
      <c r="AD141" s="2528"/>
      <c r="AE141" s="2528"/>
      <c r="AF141" s="2528"/>
      <c r="AG141" s="2528"/>
      <c r="AH141" s="2528"/>
      <c r="AI141" s="2528"/>
      <c r="AJ141" s="2528"/>
      <c r="AK141" s="2528"/>
      <c r="AL141" s="2528"/>
      <c r="AM141" s="2528"/>
      <c r="AN141" s="2528"/>
      <c r="AO141" s="2528"/>
      <c r="AP141" s="2528"/>
      <c r="AQ141" s="2528"/>
      <c r="AR141" s="2528"/>
      <c r="AS141" s="2528"/>
      <c r="AT141" s="2528"/>
      <c r="AU141" s="2528"/>
      <c r="AV141" s="2528"/>
      <c r="AW141" s="2528"/>
      <c r="AX141" s="2528"/>
      <c r="AY141" s="2528"/>
      <c r="AZ141" s="239"/>
      <c r="BA141" s="3104"/>
      <c r="BB141" s="173" t="s">
        <v>65</v>
      </c>
      <c r="BC141" s="1488" t="s">
        <v>35</v>
      </c>
      <c r="BD141" s="1507" t="s">
        <v>35</v>
      </c>
      <c r="BE141" s="1507" t="s">
        <v>35</v>
      </c>
      <c r="BF141" s="1507" t="s">
        <v>35</v>
      </c>
      <c r="BG141" s="1527" t="s">
        <v>35</v>
      </c>
      <c r="BH141" s="1547" t="s">
        <v>35</v>
      </c>
      <c r="BI141" s="1507" t="s">
        <v>35</v>
      </c>
      <c r="BJ141" s="1507" t="s">
        <v>35</v>
      </c>
      <c r="BK141" s="1507" t="s">
        <v>35</v>
      </c>
      <c r="BL141" s="1527" t="s">
        <v>35</v>
      </c>
      <c r="BM141" s="1547" t="s">
        <v>35</v>
      </c>
      <c r="BN141" s="1507" t="s">
        <v>35</v>
      </c>
      <c r="BO141" s="1507" t="s">
        <v>35</v>
      </c>
      <c r="BP141" s="1507" t="s">
        <v>35</v>
      </c>
      <c r="BQ141" s="1527" t="s">
        <v>35</v>
      </c>
      <c r="BR141" s="1547" t="s">
        <v>35</v>
      </c>
      <c r="BS141" s="1507" t="s">
        <v>35</v>
      </c>
      <c r="BT141" s="1507" t="s">
        <v>35</v>
      </c>
      <c r="BU141" s="2550" t="s">
        <v>35</v>
      </c>
      <c r="BV141" s="2612"/>
      <c r="BW141" s="2612"/>
      <c r="BX141" s="2612"/>
      <c r="BY141" s="2613"/>
      <c r="BZ141" s="2613"/>
      <c r="CA141" s="2613"/>
      <c r="CB141" s="2613"/>
      <c r="CC141" s="2613"/>
      <c r="CD141" s="2613"/>
      <c r="CE141" s="2613"/>
      <c r="CF141" s="2613"/>
      <c r="CG141" s="2613"/>
      <c r="CH141" s="2613"/>
      <c r="CI141" s="2613"/>
      <c r="CJ141" s="2613"/>
      <c r="CK141" s="2613"/>
      <c r="CL141" s="2613"/>
      <c r="CM141" s="2613"/>
      <c r="CN141" s="2613"/>
      <c r="CO141" s="2613"/>
      <c r="CP141" s="2613"/>
      <c r="CQ141" s="2613"/>
      <c r="CR141" s="2613"/>
      <c r="CS141" s="2613"/>
      <c r="CT141" s="2613"/>
      <c r="CU141" s="2613"/>
      <c r="CV141" s="2613"/>
      <c r="CW141" s="2613"/>
      <c r="CX141" s="2613"/>
      <c r="CY141" s="2613"/>
      <c r="CZ141" s="2613"/>
    </row>
    <row r="142" s="130" customFormat="true" ht="15" customHeight="true" x14ac:dyDescent="0.2">
      <c r="A142" s="3067"/>
      <c r="B142" s="300" t="s">
        <v>66</v>
      </c>
      <c r="C142" s="1437" t="s">
        <v>35</v>
      </c>
      <c r="D142" s="1445" t="s">
        <v>35</v>
      </c>
      <c r="E142" s="1445" t="s">
        <v>35</v>
      </c>
      <c r="F142" s="1445" t="s">
        <v>35</v>
      </c>
      <c r="G142" s="1453" t="s">
        <v>35</v>
      </c>
      <c r="H142" s="1461" t="s">
        <v>35</v>
      </c>
      <c r="I142" s="1445" t="s">
        <v>35</v>
      </c>
      <c r="J142" s="1445" t="s">
        <v>35</v>
      </c>
      <c r="K142" s="1445" t="s">
        <v>35</v>
      </c>
      <c r="L142" s="1469" t="s">
        <v>35</v>
      </c>
      <c r="M142" s="1476" t="s">
        <v>35</v>
      </c>
      <c r="N142" s="1445" t="s">
        <v>35</v>
      </c>
      <c r="O142" s="1445" t="s">
        <v>35</v>
      </c>
      <c r="P142" s="1445" t="s">
        <v>35</v>
      </c>
      <c r="Q142" s="1453" t="s">
        <v>35</v>
      </c>
      <c r="R142" s="1461" t="s">
        <v>35</v>
      </c>
      <c r="S142" s="1445" t="s">
        <v>35</v>
      </c>
      <c r="T142" s="1445" t="s">
        <v>35</v>
      </c>
      <c r="U142" s="2511" t="s">
        <v>35</v>
      </c>
      <c r="V142" s="2527"/>
      <c r="W142" s="2527"/>
      <c r="X142" s="2527"/>
      <c r="Y142" s="2528"/>
      <c r="Z142" s="2528"/>
      <c r="AA142" s="2528"/>
      <c r="AB142" s="2528"/>
      <c r="AC142" s="2528"/>
      <c r="AD142" s="2528"/>
      <c r="AE142" s="2528"/>
      <c r="AF142" s="2528"/>
      <c r="AG142" s="2528"/>
      <c r="AH142" s="2528"/>
      <c r="AI142" s="2528"/>
      <c r="AJ142" s="2528"/>
      <c r="AK142" s="2528"/>
      <c r="AL142" s="2528"/>
      <c r="AM142" s="2528"/>
      <c r="AN142" s="2528"/>
      <c r="AO142" s="2528"/>
      <c r="AP142" s="2528"/>
      <c r="AQ142" s="2528"/>
      <c r="AR142" s="2528"/>
      <c r="AS142" s="2528"/>
      <c r="AT142" s="2528"/>
      <c r="AU142" s="2528"/>
      <c r="AV142" s="2528"/>
      <c r="AW142" s="2528"/>
      <c r="AX142" s="2528"/>
      <c r="AY142" s="2528"/>
      <c r="AZ142" s="239"/>
      <c r="BA142" s="3104"/>
      <c r="BB142" s="173" t="s">
        <v>66</v>
      </c>
      <c r="BC142" s="1488" t="s">
        <v>35</v>
      </c>
      <c r="BD142" s="1507" t="s">
        <v>35</v>
      </c>
      <c r="BE142" s="1507" t="s">
        <v>35</v>
      </c>
      <c r="BF142" s="1507" t="s">
        <v>35</v>
      </c>
      <c r="BG142" s="1527" t="s">
        <v>35</v>
      </c>
      <c r="BH142" s="1547" t="s">
        <v>35</v>
      </c>
      <c r="BI142" s="1507" t="s">
        <v>35</v>
      </c>
      <c r="BJ142" s="1507" t="s">
        <v>35</v>
      </c>
      <c r="BK142" s="1507" t="s">
        <v>35</v>
      </c>
      <c r="BL142" s="1527" t="s">
        <v>35</v>
      </c>
      <c r="BM142" s="1547" t="s">
        <v>35</v>
      </c>
      <c r="BN142" s="1507" t="s">
        <v>35</v>
      </c>
      <c r="BO142" s="1507" t="s">
        <v>35</v>
      </c>
      <c r="BP142" s="1507" t="s">
        <v>35</v>
      </c>
      <c r="BQ142" s="1527" t="s">
        <v>35</v>
      </c>
      <c r="BR142" s="1547" t="s">
        <v>35</v>
      </c>
      <c r="BS142" s="1507" t="s">
        <v>35</v>
      </c>
      <c r="BT142" s="1507" t="s">
        <v>35</v>
      </c>
      <c r="BU142" s="2550" t="s">
        <v>35</v>
      </c>
      <c r="BV142" s="2612"/>
      <c r="BW142" s="2612"/>
      <c r="BX142" s="2612"/>
      <c r="BY142" s="2613"/>
      <c r="BZ142" s="2613"/>
      <c r="CA142" s="2613"/>
      <c r="CB142" s="2613"/>
      <c r="CC142" s="2613"/>
      <c r="CD142" s="2613"/>
      <c r="CE142" s="2613"/>
      <c r="CF142" s="2613"/>
      <c r="CG142" s="2613"/>
      <c r="CH142" s="2613"/>
      <c r="CI142" s="2613"/>
      <c r="CJ142" s="2613"/>
      <c r="CK142" s="2613"/>
      <c r="CL142" s="2613"/>
      <c r="CM142" s="2613"/>
      <c r="CN142" s="2613"/>
      <c r="CO142" s="2613"/>
      <c r="CP142" s="2613"/>
      <c r="CQ142" s="2613"/>
      <c r="CR142" s="2613"/>
      <c r="CS142" s="2613"/>
      <c r="CT142" s="2613"/>
      <c r="CU142" s="2613"/>
      <c r="CV142" s="2613"/>
      <c r="CW142" s="2613"/>
      <c r="CX142" s="2613"/>
      <c r="CY142" s="2613"/>
      <c r="CZ142" s="2613"/>
    </row>
    <row r="143" s="130" customFormat="true" ht="15" customHeight="true" x14ac:dyDescent="0.2">
      <c r="A143" s="3067"/>
      <c r="B143" s="300" t="s">
        <v>67</v>
      </c>
      <c r="C143" s="1437" t="s">
        <v>35</v>
      </c>
      <c r="D143" s="1445" t="s">
        <v>35</v>
      </c>
      <c r="E143" s="1445" t="s">
        <v>35</v>
      </c>
      <c r="F143" s="1445" t="s">
        <v>35</v>
      </c>
      <c r="G143" s="1453" t="s">
        <v>35</v>
      </c>
      <c r="H143" s="1461" t="s">
        <v>35</v>
      </c>
      <c r="I143" s="1445" t="s">
        <v>35</v>
      </c>
      <c r="J143" s="1445" t="s">
        <v>35</v>
      </c>
      <c r="K143" s="1445" t="s">
        <v>35</v>
      </c>
      <c r="L143" s="1469" t="s">
        <v>35</v>
      </c>
      <c r="M143" s="1476" t="s">
        <v>35</v>
      </c>
      <c r="N143" s="1445" t="s">
        <v>35</v>
      </c>
      <c r="O143" s="1445" t="s">
        <v>35</v>
      </c>
      <c r="P143" s="1445" t="s">
        <v>35</v>
      </c>
      <c r="Q143" s="1453" t="s">
        <v>35</v>
      </c>
      <c r="R143" s="1461" t="s">
        <v>35</v>
      </c>
      <c r="S143" s="1445" t="s">
        <v>35</v>
      </c>
      <c r="T143" s="1445" t="s">
        <v>35</v>
      </c>
      <c r="U143" s="2511" t="s">
        <v>35</v>
      </c>
      <c r="V143" s="2527"/>
      <c r="W143" s="2527"/>
      <c r="X143" s="2527"/>
      <c r="Y143" s="2528"/>
      <c r="Z143" s="2528"/>
      <c r="AA143" s="2528"/>
      <c r="AB143" s="2528"/>
      <c r="AC143" s="2528"/>
      <c r="AD143" s="2528"/>
      <c r="AE143" s="2528"/>
      <c r="AF143" s="2528"/>
      <c r="AG143" s="2528"/>
      <c r="AH143" s="2528"/>
      <c r="AI143" s="2528"/>
      <c r="AJ143" s="2528"/>
      <c r="AK143" s="2528"/>
      <c r="AL143" s="2528"/>
      <c r="AM143" s="2528"/>
      <c r="AN143" s="2528"/>
      <c r="AO143" s="2528"/>
      <c r="AP143" s="2528"/>
      <c r="AQ143" s="2528"/>
      <c r="AR143" s="2528"/>
      <c r="AS143" s="2528"/>
      <c r="AT143" s="2528"/>
      <c r="AU143" s="2528"/>
      <c r="AV143" s="2528"/>
      <c r="AW143" s="2528"/>
      <c r="AX143" s="2528"/>
      <c r="AY143" s="2528"/>
      <c r="AZ143" s="239"/>
      <c r="BA143" s="3104"/>
      <c r="BB143" s="173" t="s">
        <v>67</v>
      </c>
      <c r="BC143" s="1488" t="s">
        <v>35</v>
      </c>
      <c r="BD143" s="1507" t="s">
        <v>35</v>
      </c>
      <c r="BE143" s="1507" t="s">
        <v>35</v>
      </c>
      <c r="BF143" s="1507" t="s">
        <v>35</v>
      </c>
      <c r="BG143" s="1527" t="s">
        <v>35</v>
      </c>
      <c r="BH143" s="1547" t="s">
        <v>35</v>
      </c>
      <c r="BI143" s="1507" t="s">
        <v>35</v>
      </c>
      <c r="BJ143" s="1507" t="s">
        <v>35</v>
      </c>
      <c r="BK143" s="1507" t="s">
        <v>35</v>
      </c>
      <c r="BL143" s="1527" t="s">
        <v>35</v>
      </c>
      <c r="BM143" s="1547" t="s">
        <v>35</v>
      </c>
      <c r="BN143" s="1507" t="s">
        <v>35</v>
      </c>
      <c r="BO143" s="1507" t="s">
        <v>35</v>
      </c>
      <c r="BP143" s="1507" t="s">
        <v>35</v>
      </c>
      <c r="BQ143" s="1527" t="s">
        <v>35</v>
      </c>
      <c r="BR143" s="1547" t="s">
        <v>35</v>
      </c>
      <c r="BS143" s="1507" t="s">
        <v>35</v>
      </c>
      <c r="BT143" s="1507" t="s">
        <v>35</v>
      </c>
      <c r="BU143" s="2550" t="s">
        <v>35</v>
      </c>
      <c r="BV143" s="2612"/>
      <c r="BW143" s="2612"/>
      <c r="BX143" s="2612"/>
      <c r="BY143" s="2613"/>
      <c r="BZ143" s="2613"/>
      <c r="CA143" s="2613"/>
      <c r="CB143" s="2613"/>
      <c r="CC143" s="2613"/>
      <c r="CD143" s="2613"/>
      <c r="CE143" s="2613"/>
      <c r="CF143" s="2613"/>
      <c r="CG143" s="2613"/>
      <c r="CH143" s="2613"/>
      <c r="CI143" s="2613"/>
      <c r="CJ143" s="2613"/>
      <c r="CK143" s="2613"/>
      <c r="CL143" s="2613"/>
      <c r="CM143" s="2613"/>
      <c r="CN143" s="2613"/>
      <c r="CO143" s="2613"/>
      <c r="CP143" s="2613"/>
      <c r="CQ143" s="2613"/>
      <c r="CR143" s="2613"/>
      <c r="CS143" s="2613"/>
      <c r="CT143" s="2613"/>
      <c r="CU143" s="2613"/>
      <c r="CV143" s="2613"/>
      <c r="CW143" s="2613"/>
      <c r="CX143" s="2613"/>
      <c r="CY143" s="2613"/>
      <c r="CZ143" s="2613"/>
    </row>
    <row r="144" s="130" customFormat="true" ht="15" customHeight="true" x14ac:dyDescent="0.2">
      <c r="A144" s="3067" t="s">
        <v>108</v>
      </c>
      <c r="B144" s="300" t="s">
        <v>64</v>
      </c>
      <c r="C144" s="1437" t="s">
        <v>35</v>
      </c>
      <c r="D144" s="1445" t="s">
        <v>35</v>
      </c>
      <c r="E144" s="1445" t="s">
        <v>35</v>
      </c>
      <c r="F144" s="1445" t="s">
        <v>35</v>
      </c>
      <c r="G144" s="1453" t="s">
        <v>35</v>
      </c>
      <c r="H144" s="1461" t="s">
        <v>35</v>
      </c>
      <c r="I144" s="1445" t="s">
        <v>35</v>
      </c>
      <c r="J144" s="1445" t="s">
        <v>35</v>
      </c>
      <c r="K144" s="1445" t="s">
        <v>35</v>
      </c>
      <c r="L144" s="1469" t="s">
        <v>35</v>
      </c>
      <c r="M144" s="1476" t="s">
        <v>35</v>
      </c>
      <c r="N144" s="1445" t="s">
        <v>35</v>
      </c>
      <c r="O144" s="1445" t="s">
        <v>35</v>
      </c>
      <c r="P144" s="1445" t="s">
        <v>35</v>
      </c>
      <c r="Q144" s="1453" t="s">
        <v>35</v>
      </c>
      <c r="R144" s="1461" t="s">
        <v>35</v>
      </c>
      <c r="S144" s="1445" t="s">
        <v>35</v>
      </c>
      <c r="T144" s="1445" t="s">
        <v>35</v>
      </c>
      <c r="U144" s="2511" t="s">
        <v>35</v>
      </c>
      <c r="V144" s="2527"/>
      <c r="W144" s="2527"/>
      <c r="X144" s="2527"/>
      <c r="Y144" s="2528"/>
      <c r="Z144" s="2528"/>
      <c r="AA144" s="2528"/>
      <c r="AB144" s="2528"/>
      <c r="AC144" s="2528"/>
      <c r="AD144" s="2528"/>
      <c r="AE144" s="2528"/>
      <c r="AF144" s="2528"/>
      <c r="AG144" s="2528"/>
      <c r="AH144" s="2528"/>
      <c r="AI144" s="2528"/>
      <c r="AJ144" s="2528"/>
      <c r="AK144" s="2528"/>
      <c r="AL144" s="2528"/>
      <c r="AM144" s="2528"/>
      <c r="AN144" s="2528"/>
      <c r="AO144" s="2528"/>
      <c r="AP144" s="2528"/>
      <c r="AQ144" s="2528"/>
      <c r="AR144" s="2528"/>
      <c r="AS144" s="2528"/>
      <c r="AT144" s="2528"/>
      <c r="AU144" s="2528"/>
      <c r="AV144" s="2528"/>
      <c r="AW144" s="2528"/>
      <c r="AX144" s="2528"/>
      <c r="AY144" s="2528"/>
      <c r="AZ144" s="239"/>
      <c r="BA144" s="3104" t="s">
        <v>108</v>
      </c>
      <c r="BB144" s="173" t="s">
        <v>64</v>
      </c>
      <c r="BC144" s="1488" t="s">
        <v>35</v>
      </c>
      <c r="BD144" s="1507" t="s">
        <v>35</v>
      </c>
      <c r="BE144" s="1507" t="s">
        <v>35</v>
      </c>
      <c r="BF144" s="1507" t="s">
        <v>35</v>
      </c>
      <c r="BG144" s="1527" t="s">
        <v>35</v>
      </c>
      <c r="BH144" s="1547" t="s">
        <v>35</v>
      </c>
      <c r="BI144" s="1507" t="s">
        <v>35</v>
      </c>
      <c r="BJ144" s="1507" t="s">
        <v>35</v>
      </c>
      <c r="BK144" s="1507" t="s">
        <v>35</v>
      </c>
      <c r="BL144" s="1527" t="s">
        <v>35</v>
      </c>
      <c r="BM144" s="1547" t="s">
        <v>35</v>
      </c>
      <c r="BN144" s="1507" t="s">
        <v>35</v>
      </c>
      <c r="BO144" s="1507" t="s">
        <v>35</v>
      </c>
      <c r="BP144" s="1507" t="s">
        <v>35</v>
      </c>
      <c r="BQ144" s="1527" t="s">
        <v>35</v>
      </c>
      <c r="BR144" s="1547" t="s">
        <v>35</v>
      </c>
      <c r="BS144" s="1507" t="s">
        <v>35</v>
      </c>
      <c r="BT144" s="1507" t="s">
        <v>35</v>
      </c>
      <c r="BU144" s="2550" t="s">
        <v>35</v>
      </c>
      <c r="BV144" s="2612"/>
      <c r="BW144" s="2612"/>
      <c r="BX144" s="2612"/>
      <c r="BY144" s="2613"/>
      <c r="BZ144" s="2613"/>
      <c r="CA144" s="2613"/>
      <c r="CB144" s="2613"/>
      <c r="CC144" s="2613"/>
      <c r="CD144" s="2613"/>
      <c r="CE144" s="2613"/>
      <c r="CF144" s="2613"/>
      <c r="CG144" s="2613"/>
      <c r="CH144" s="2613"/>
      <c r="CI144" s="2613"/>
      <c r="CJ144" s="2613"/>
      <c r="CK144" s="2613"/>
      <c r="CL144" s="2613"/>
      <c r="CM144" s="2613"/>
      <c r="CN144" s="2613"/>
      <c r="CO144" s="2613"/>
      <c r="CP144" s="2613"/>
      <c r="CQ144" s="2613"/>
      <c r="CR144" s="2613"/>
      <c r="CS144" s="2613"/>
      <c r="CT144" s="2613"/>
      <c r="CU144" s="2613"/>
      <c r="CV144" s="2613"/>
      <c r="CW144" s="2613"/>
      <c r="CX144" s="2613"/>
      <c r="CY144" s="2613"/>
      <c r="CZ144" s="2613"/>
    </row>
    <row r="145" s="130" customFormat="true" ht="15" customHeight="true" x14ac:dyDescent="0.2">
      <c r="A145" s="3067"/>
      <c r="B145" s="300" t="s">
        <v>65</v>
      </c>
      <c r="C145" s="1437" t="s">
        <v>35</v>
      </c>
      <c r="D145" s="1445" t="s">
        <v>35</v>
      </c>
      <c r="E145" s="1445" t="s">
        <v>35</v>
      </c>
      <c r="F145" s="1445" t="s">
        <v>35</v>
      </c>
      <c r="G145" s="1453" t="s">
        <v>35</v>
      </c>
      <c r="H145" s="1461" t="s">
        <v>35</v>
      </c>
      <c r="I145" s="1445" t="s">
        <v>35</v>
      </c>
      <c r="J145" s="1445" t="s">
        <v>35</v>
      </c>
      <c r="K145" s="1445" t="s">
        <v>35</v>
      </c>
      <c r="L145" s="1469" t="s">
        <v>35</v>
      </c>
      <c r="M145" s="1476" t="s">
        <v>35</v>
      </c>
      <c r="N145" s="1445" t="s">
        <v>35</v>
      </c>
      <c r="O145" s="1445" t="s">
        <v>35</v>
      </c>
      <c r="P145" s="1445" t="s">
        <v>35</v>
      </c>
      <c r="Q145" s="1453" t="s">
        <v>35</v>
      </c>
      <c r="R145" s="1461" t="s">
        <v>35</v>
      </c>
      <c r="S145" s="1445" t="s">
        <v>35</v>
      </c>
      <c r="T145" s="1445" t="s">
        <v>35</v>
      </c>
      <c r="U145" s="2511" t="s">
        <v>35</v>
      </c>
      <c r="V145" s="2527"/>
      <c r="W145" s="2527"/>
      <c r="X145" s="2527"/>
      <c r="Y145" s="2528"/>
      <c r="Z145" s="2528"/>
      <c r="AA145" s="2528"/>
      <c r="AB145" s="2528"/>
      <c r="AC145" s="2528"/>
      <c r="AD145" s="2528"/>
      <c r="AE145" s="2528"/>
      <c r="AF145" s="2528"/>
      <c r="AG145" s="2528"/>
      <c r="AH145" s="2528"/>
      <c r="AI145" s="2528"/>
      <c r="AJ145" s="2528"/>
      <c r="AK145" s="2528"/>
      <c r="AL145" s="2528"/>
      <c r="AM145" s="2528"/>
      <c r="AN145" s="2528"/>
      <c r="AO145" s="2528"/>
      <c r="AP145" s="2528"/>
      <c r="AQ145" s="2528"/>
      <c r="AR145" s="2528"/>
      <c r="AS145" s="2528"/>
      <c r="AT145" s="2528"/>
      <c r="AU145" s="2528"/>
      <c r="AV145" s="2528"/>
      <c r="AW145" s="2528"/>
      <c r="AX145" s="2528"/>
      <c r="AY145" s="2528"/>
      <c r="AZ145" s="239"/>
      <c r="BA145" s="3104"/>
      <c r="BB145" s="173" t="s">
        <v>65</v>
      </c>
      <c r="BC145" s="1488" t="s">
        <v>35</v>
      </c>
      <c r="BD145" s="1507" t="s">
        <v>35</v>
      </c>
      <c r="BE145" s="1507" t="s">
        <v>35</v>
      </c>
      <c r="BF145" s="1507" t="s">
        <v>35</v>
      </c>
      <c r="BG145" s="1527" t="s">
        <v>35</v>
      </c>
      <c r="BH145" s="1547" t="s">
        <v>35</v>
      </c>
      <c r="BI145" s="1507" t="s">
        <v>35</v>
      </c>
      <c r="BJ145" s="1507" t="s">
        <v>35</v>
      </c>
      <c r="BK145" s="1507" t="s">
        <v>35</v>
      </c>
      <c r="BL145" s="1527" t="s">
        <v>35</v>
      </c>
      <c r="BM145" s="1547" t="s">
        <v>35</v>
      </c>
      <c r="BN145" s="1507" t="s">
        <v>35</v>
      </c>
      <c r="BO145" s="1507" t="s">
        <v>35</v>
      </c>
      <c r="BP145" s="1507" t="s">
        <v>35</v>
      </c>
      <c r="BQ145" s="1527" t="s">
        <v>35</v>
      </c>
      <c r="BR145" s="1547" t="s">
        <v>35</v>
      </c>
      <c r="BS145" s="1507" t="s">
        <v>35</v>
      </c>
      <c r="BT145" s="1507" t="s">
        <v>35</v>
      </c>
      <c r="BU145" s="2550" t="s">
        <v>35</v>
      </c>
      <c r="BV145" s="2612"/>
      <c r="BW145" s="2612"/>
      <c r="BX145" s="2612"/>
      <c r="BY145" s="2613"/>
      <c r="BZ145" s="2613"/>
      <c r="CA145" s="2613"/>
      <c r="CB145" s="2613"/>
      <c r="CC145" s="2613"/>
      <c r="CD145" s="2613"/>
      <c r="CE145" s="2613"/>
      <c r="CF145" s="2613"/>
      <c r="CG145" s="2613"/>
      <c r="CH145" s="2613"/>
      <c r="CI145" s="2613"/>
      <c r="CJ145" s="2613"/>
      <c r="CK145" s="2613"/>
      <c r="CL145" s="2613"/>
      <c r="CM145" s="2613"/>
      <c r="CN145" s="2613"/>
      <c r="CO145" s="2613"/>
      <c r="CP145" s="2613"/>
      <c r="CQ145" s="2613"/>
      <c r="CR145" s="2613"/>
      <c r="CS145" s="2613"/>
      <c r="CT145" s="2613"/>
      <c r="CU145" s="2613"/>
      <c r="CV145" s="2613"/>
      <c r="CW145" s="2613"/>
      <c r="CX145" s="2613"/>
      <c r="CY145" s="2613"/>
      <c r="CZ145" s="2613"/>
    </row>
    <row r="146" s="130" customFormat="true" ht="15" customHeight="true" x14ac:dyDescent="0.2">
      <c r="A146" s="3067"/>
      <c r="B146" s="300" t="s">
        <v>66</v>
      </c>
      <c r="C146" s="1437" t="s">
        <v>35</v>
      </c>
      <c r="D146" s="1445" t="s">
        <v>35</v>
      </c>
      <c r="E146" s="1445" t="s">
        <v>35</v>
      </c>
      <c r="F146" s="1445" t="s">
        <v>35</v>
      </c>
      <c r="G146" s="1453" t="s">
        <v>35</v>
      </c>
      <c r="H146" s="1461" t="s">
        <v>35</v>
      </c>
      <c r="I146" s="1445" t="s">
        <v>35</v>
      </c>
      <c r="J146" s="1445" t="s">
        <v>35</v>
      </c>
      <c r="K146" s="1445" t="s">
        <v>35</v>
      </c>
      <c r="L146" s="1469" t="s">
        <v>35</v>
      </c>
      <c r="M146" s="1476" t="s">
        <v>35</v>
      </c>
      <c r="N146" s="1445" t="s">
        <v>35</v>
      </c>
      <c r="O146" s="1445" t="s">
        <v>35</v>
      </c>
      <c r="P146" s="1445" t="s">
        <v>35</v>
      </c>
      <c r="Q146" s="1453" t="s">
        <v>35</v>
      </c>
      <c r="R146" s="1461" t="s">
        <v>35</v>
      </c>
      <c r="S146" s="1445" t="s">
        <v>35</v>
      </c>
      <c r="T146" s="1445" t="s">
        <v>35</v>
      </c>
      <c r="U146" s="2511" t="s">
        <v>35</v>
      </c>
      <c r="V146" s="2527"/>
      <c r="W146" s="2527"/>
      <c r="X146" s="2527"/>
      <c r="Y146" s="2528"/>
      <c r="Z146" s="2528"/>
      <c r="AA146" s="2528"/>
      <c r="AB146" s="2528"/>
      <c r="AC146" s="2528"/>
      <c r="AD146" s="2528"/>
      <c r="AE146" s="2528"/>
      <c r="AF146" s="2528"/>
      <c r="AG146" s="2528"/>
      <c r="AH146" s="2528"/>
      <c r="AI146" s="2528"/>
      <c r="AJ146" s="2528"/>
      <c r="AK146" s="2528"/>
      <c r="AL146" s="2528"/>
      <c r="AM146" s="2528"/>
      <c r="AN146" s="2528"/>
      <c r="AO146" s="2528"/>
      <c r="AP146" s="2528"/>
      <c r="AQ146" s="2528"/>
      <c r="AR146" s="2528"/>
      <c r="AS146" s="2528"/>
      <c r="AT146" s="2528"/>
      <c r="AU146" s="2528"/>
      <c r="AV146" s="2528"/>
      <c r="AW146" s="2528"/>
      <c r="AX146" s="2528"/>
      <c r="AY146" s="2528"/>
      <c r="AZ146" s="239"/>
      <c r="BA146" s="3104"/>
      <c r="BB146" s="173" t="s">
        <v>66</v>
      </c>
      <c r="BC146" s="1488" t="s">
        <v>35</v>
      </c>
      <c r="BD146" s="1507" t="s">
        <v>35</v>
      </c>
      <c r="BE146" s="1507" t="s">
        <v>35</v>
      </c>
      <c r="BF146" s="1507" t="s">
        <v>35</v>
      </c>
      <c r="BG146" s="1527" t="s">
        <v>35</v>
      </c>
      <c r="BH146" s="1547" t="s">
        <v>35</v>
      </c>
      <c r="BI146" s="1507" t="s">
        <v>35</v>
      </c>
      <c r="BJ146" s="1507" t="s">
        <v>35</v>
      </c>
      <c r="BK146" s="1507" t="s">
        <v>35</v>
      </c>
      <c r="BL146" s="1527" t="s">
        <v>35</v>
      </c>
      <c r="BM146" s="1547" t="s">
        <v>35</v>
      </c>
      <c r="BN146" s="1507" t="s">
        <v>35</v>
      </c>
      <c r="BO146" s="1507" t="s">
        <v>35</v>
      </c>
      <c r="BP146" s="1507" t="s">
        <v>35</v>
      </c>
      <c r="BQ146" s="1527" t="s">
        <v>35</v>
      </c>
      <c r="BR146" s="1547" t="s">
        <v>35</v>
      </c>
      <c r="BS146" s="1507" t="s">
        <v>35</v>
      </c>
      <c r="BT146" s="1507" t="s">
        <v>35</v>
      </c>
      <c r="BU146" s="2550" t="s">
        <v>35</v>
      </c>
      <c r="BV146" s="2612"/>
      <c r="BW146" s="2612"/>
      <c r="BX146" s="2612"/>
      <c r="BY146" s="2613"/>
      <c r="BZ146" s="2613"/>
      <c r="CA146" s="2613"/>
      <c r="CB146" s="2613"/>
      <c r="CC146" s="2613"/>
      <c r="CD146" s="2613"/>
      <c r="CE146" s="2613"/>
      <c r="CF146" s="2613"/>
      <c r="CG146" s="2613"/>
      <c r="CH146" s="2613"/>
      <c r="CI146" s="2613"/>
      <c r="CJ146" s="2613"/>
      <c r="CK146" s="2613"/>
      <c r="CL146" s="2613"/>
      <c r="CM146" s="2613"/>
      <c r="CN146" s="2613"/>
      <c r="CO146" s="2613"/>
      <c r="CP146" s="2613"/>
      <c r="CQ146" s="2613"/>
      <c r="CR146" s="2613"/>
      <c r="CS146" s="2613"/>
      <c r="CT146" s="2613"/>
      <c r="CU146" s="2613"/>
      <c r="CV146" s="2613"/>
      <c r="CW146" s="2613"/>
      <c r="CX146" s="2613"/>
      <c r="CY146" s="2613"/>
      <c r="CZ146" s="2613"/>
    </row>
    <row r="147" s="130" customFormat="true" ht="15" customHeight="true" x14ac:dyDescent="0.2">
      <c r="A147" s="3067"/>
      <c r="B147" s="300" t="s">
        <v>67</v>
      </c>
      <c r="C147" s="1437" t="s">
        <v>35</v>
      </c>
      <c r="D147" s="1445" t="s">
        <v>35</v>
      </c>
      <c r="E147" s="1445" t="s">
        <v>35</v>
      </c>
      <c r="F147" s="1445" t="s">
        <v>35</v>
      </c>
      <c r="G147" s="1453" t="s">
        <v>35</v>
      </c>
      <c r="H147" s="1461" t="s">
        <v>35</v>
      </c>
      <c r="I147" s="1445" t="s">
        <v>35</v>
      </c>
      <c r="J147" s="1445" t="s">
        <v>35</v>
      </c>
      <c r="K147" s="1445" t="s">
        <v>35</v>
      </c>
      <c r="L147" s="1469" t="s">
        <v>35</v>
      </c>
      <c r="M147" s="1476" t="s">
        <v>35</v>
      </c>
      <c r="N147" s="1445" t="s">
        <v>35</v>
      </c>
      <c r="O147" s="1445" t="s">
        <v>35</v>
      </c>
      <c r="P147" s="1445" t="s">
        <v>35</v>
      </c>
      <c r="Q147" s="1453" t="s">
        <v>35</v>
      </c>
      <c r="R147" s="1461" t="s">
        <v>35</v>
      </c>
      <c r="S147" s="1445" t="s">
        <v>35</v>
      </c>
      <c r="T147" s="1445" t="s">
        <v>35</v>
      </c>
      <c r="U147" s="2511" t="s">
        <v>35</v>
      </c>
      <c r="V147" s="2527"/>
      <c r="W147" s="2527"/>
      <c r="X147" s="2527"/>
      <c r="Y147" s="2528"/>
      <c r="Z147" s="2528"/>
      <c r="AA147" s="2528"/>
      <c r="AB147" s="2528"/>
      <c r="AC147" s="2528"/>
      <c r="AD147" s="2528"/>
      <c r="AE147" s="2528"/>
      <c r="AF147" s="2528"/>
      <c r="AG147" s="2528"/>
      <c r="AH147" s="2528"/>
      <c r="AI147" s="2528"/>
      <c r="AJ147" s="2528"/>
      <c r="AK147" s="2528"/>
      <c r="AL147" s="2528"/>
      <c r="AM147" s="2528"/>
      <c r="AN147" s="2528"/>
      <c r="AO147" s="2528"/>
      <c r="AP147" s="2528"/>
      <c r="AQ147" s="2528"/>
      <c r="AR147" s="2528"/>
      <c r="AS147" s="2528"/>
      <c r="AT147" s="2528"/>
      <c r="AU147" s="2528"/>
      <c r="AV147" s="2528"/>
      <c r="AW147" s="2528"/>
      <c r="AX147" s="2528"/>
      <c r="AY147" s="2528"/>
      <c r="AZ147" s="239"/>
      <c r="BA147" s="3104"/>
      <c r="BB147" s="173" t="s">
        <v>67</v>
      </c>
      <c r="BC147" s="1488" t="s">
        <v>35</v>
      </c>
      <c r="BD147" s="1507" t="s">
        <v>35</v>
      </c>
      <c r="BE147" s="1507" t="s">
        <v>35</v>
      </c>
      <c r="BF147" s="1507" t="s">
        <v>35</v>
      </c>
      <c r="BG147" s="1527" t="s">
        <v>35</v>
      </c>
      <c r="BH147" s="1547" t="s">
        <v>35</v>
      </c>
      <c r="BI147" s="1507" t="s">
        <v>35</v>
      </c>
      <c r="BJ147" s="1507" t="s">
        <v>35</v>
      </c>
      <c r="BK147" s="1507" t="s">
        <v>35</v>
      </c>
      <c r="BL147" s="1527" t="s">
        <v>35</v>
      </c>
      <c r="BM147" s="1547" t="s">
        <v>35</v>
      </c>
      <c r="BN147" s="1507" t="s">
        <v>35</v>
      </c>
      <c r="BO147" s="1507" t="s">
        <v>35</v>
      </c>
      <c r="BP147" s="1507" t="s">
        <v>35</v>
      </c>
      <c r="BQ147" s="1527" t="s">
        <v>35</v>
      </c>
      <c r="BR147" s="1547" t="s">
        <v>35</v>
      </c>
      <c r="BS147" s="1507" t="s">
        <v>35</v>
      </c>
      <c r="BT147" s="1507" t="s">
        <v>35</v>
      </c>
      <c r="BU147" s="2550" t="s">
        <v>35</v>
      </c>
      <c r="BV147" s="2612"/>
      <c r="BW147" s="2612"/>
      <c r="BX147" s="2612"/>
      <c r="BY147" s="2613"/>
      <c r="BZ147" s="2613"/>
      <c r="CA147" s="2613"/>
      <c r="CB147" s="2613"/>
      <c r="CC147" s="2613"/>
      <c r="CD147" s="2613"/>
      <c r="CE147" s="2613"/>
      <c r="CF147" s="2613"/>
      <c r="CG147" s="2613"/>
      <c r="CH147" s="2613"/>
      <c r="CI147" s="2613"/>
      <c r="CJ147" s="2613"/>
      <c r="CK147" s="2613"/>
      <c r="CL147" s="2613"/>
      <c r="CM147" s="2613"/>
      <c r="CN147" s="2613"/>
      <c r="CO147" s="2613"/>
      <c r="CP147" s="2613"/>
      <c r="CQ147" s="2613"/>
      <c r="CR147" s="2613"/>
      <c r="CS147" s="2613"/>
      <c r="CT147" s="2613"/>
      <c r="CU147" s="2613"/>
      <c r="CV147" s="2613"/>
      <c r="CW147" s="2613"/>
      <c r="CX147" s="2613"/>
      <c r="CY147" s="2613"/>
      <c r="CZ147" s="2613"/>
    </row>
    <row r="148" s="130" customFormat="true" ht="15" customHeight="true" x14ac:dyDescent="0.2">
      <c r="A148" s="3067" t="s">
        <v>109</v>
      </c>
      <c r="B148" s="300" t="s">
        <v>49</v>
      </c>
      <c r="C148" s="1437" t="s">
        <v>35</v>
      </c>
      <c r="D148" s="1445" t="s">
        <v>35</v>
      </c>
      <c r="E148" s="1445" t="s">
        <v>35</v>
      </c>
      <c r="F148" s="1445" t="s">
        <v>35</v>
      </c>
      <c r="G148" s="1453" t="s">
        <v>35</v>
      </c>
      <c r="H148" s="1461" t="s">
        <v>35</v>
      </c>
      <c r="I148" s="1445" t="s">
        <v>35</v>
      </c>
      <c r="J148" s="1445" t="s">
        <v>35</v>
      </c>
      <c r="K148" s="1445" t="s">
        <v>35</v>
      </c>
      <c r="L148" s="1469" t="s">
        <v>35</v>
      </c>
      <c r="M148" s="1476" t="s">
        <v>35</v>
      </c>
      <c r="N148" s="1445" t="s">
        <v>35</v>
      </c>
      <c r="O148" s="1445" t="s">
        <v>35</v>
      </c>
      <c r="P148" s="1445" t="s">
        <v>35</v>
      </c>
      <c r="Q148" s="1453" t="s">
        <v>35</v>
      </c>
      <c r="R148" s="1461" t="s">
        <v>35</v>
      </c>
      <c r="S148" s="1445" t="s">
        <v>35</v>
      </c>
      <c r="T148" s="1445" t="s">
        <v>35</v>
      </c>
      <c r="U148" s="2511" t="s">
        <v>35</v>
      </c>
      <c r="V148" s="2527"/>
      <c r="W148" s="2527"/>
      <c r="X148" s="2527"/>
      <c r="Y148" s="2528"/>
      <c r="Z148" s="2528"/>
      <c r="AA148" s="2528"/>
      <c r="AB148" s="2528"/>
      <c r="AC148" s="2528"/>
      <c r="AD148" s="2528"/>
      <c r="AE148" s="2528"/>
      <c r="AF148" s="2528"/>
      <c r="AG148" s="2528"/>
      <c r="AH148" s="2528"/>
      <c r="AI148" s="2528"/>
      <c r="AJ148" s="2528"/>
      <c r="AK148" s="2528"/>
      <c r="AL148" s="2528"/>
      <c r="AM148" s="2528"/>
      <c r="AN148" s="2528"/>
      <c r="AO148" s="2528"/>
      <c r="AP148" s="2528"/>
      <c r="AQ148" s="2528"/>
      <c r="AR148" s="2528"/>
      <c r="AS148" s="2528"/>
      <c r="AT148" s="2528"/>
      <c r="AU148" s="2528"/>
      <c r="AV148" s="2528"/>
      <c r="AW148" s="2528"/>
      <c r="AX148" s="2528"/>
      <c r="AY148" s="2528"/>
      <c r="AZ148" s="239"/>
      <c r="BA148" s="3104" t="s">
        <v>109</v>
      </c>
      <c r="BB148" s="173" t="s">
        <v>49</v>
      </c>
      <c r="BC148" s="1488" t="s">
        <v>35</v>
      </c>
      <c r="BD148" s="1507" t="s">
        <v>35</v>
      </c>
      <c r="BE148" s="1507" t="s">
        <v>35</v>
      </c>
      <c r="BF148" s="1507" t="s">
        <v>35</v>
      </c>
      <c r="BG148" s="1527" t="s">
        <v>35</v>
      </c>
      <c r="BH148" s="1547" t="s">
        <v>35</v>
      </c>
      <c r="BI148" s="1507" t="s">
        <v>35</v>
      </c>
      <c r="BJ148" s="1507" t="s">
        <v>35</v>
      </c>
      <c r="BK148" s="1507" t="s">
        <v>35</v>
      </c>
      <c r="BL148" s="1527" t="s">
        <v>35</v>
      </c>
      <c r="BM148" s="1547" t="s">
        <v>35</v>
      </c>
      <c r="BN148" s="1507" t="s">
        <v>35</v>
      </c>
      <c r="BO148" s="1507" t="s">
        <v>35</v>
      </c>
      <c r="BP148" s="1507" t="s">
        <v>35</v>
      </c>
      <c r="BQ148" s="1527" t="s">
        <v>35</v>
      </c>
      <c r="BR148" s="1547" t="s">
        <v>35</v>
      </c>
      <c r="BS148" s="1507" t="s">
        <v>35</v>
      </c>
      <c r="BT148" s="1507" t="s">
        <v>35</v>
      </c>
      <c r="BU148" s="2550" t="s">
        <v>35</v>
      </c>
      <c r="BV148" s="2612"/>
      <c r="BW148" s="2612"/>
      <c r="BX148" s="2612"/>
      <c r="BY148" s="2613"/>
      <c r="BZ148" s="2613"/>
      <c r="CA148" s="2613"/>
      <c r="CB148" s="2613"/>
      <c r="CC148" s="2613"/>
      <c r="CD148" s="2613"/>
      <c r="CE148" s="2613"/>
      <c r="CF148" s="2613"/>
      <c r="CG148" s="2613"/>
      <c r="CH148" s="2613"/>
      <c r="CI148" s="2613"/>
      <c r="CJ148" s="2613"/>
      <c r="CK148" s="2613"/>
      <c r="CL148" s="2613"/>
      <c r="CM148" s="2613"/>
      <c r="CN148" s="2613"/>
      <c r="CO148" s="2613"/>
      <c r="CP148" s="2613"/>
      <c r="CQ148" s="2613"/>
      <c r="CR148" s="2613"/>
      <c r="CS148" s="2613"/>
      <c r="CT148" s="2613"/>
      <c r="CU148" s="2613"/>
      <c r="CV148" s="2613"/>
      <c r="CW148" s="2613"/>
      <c r="CX148" s="2613"/>
      <c r="CY148" s="2613"/>
      <c r="CZ148" s="2613"/>
    </row>
    <row r="149" s="130" customFormat="true" ht="15" customHeight="true" x14ac:dyDescent="0.2">
      <c r="A149" s="3067"/>
      <c r="B149" s="300" t="s">
        <v>48</v>
      </c>
      <c r="C149" s="1437" t="s">
        <v>35</v>
      </c>
      <c r="D149" s="1445" t="s">
        <v>35</v>
      </c>
      <c r="E149" s="1445" t="s">
        <v>35</v>
      </c>
      <c r="F149" s="1445" t="s">
        <v>35</v>
      </c>
      <c r="G149" s="1453" t="s">
        <v>35</v>
      </c>
      <c r="H149" s="1461" t="s">
        <v>35</v>
      </c>
      <c r="I149" s="1445" t="s">
        <v>35</v>
      </c>
      <c r="J149" s="1445" t="s">
        <v>35</v>
      </c>
      <c r="K149" s="1445" t="s">
        <v>35</v>
      </c>
      <c r="L149" s="1469" t="s">
        <v>35</v>
      </c>
      <c r="M149" s="1476" t="s">
        <v>35</v>
      </c>
      <c r="N149" s="1445" t="s">
        <v>35</v>
      </c>
      <c r="O149" s="1445" t="s">
        <v>35</v>
      </c>
      <c r="P149" s="1445" t="s">
        <v>35</v>
      </c>
      <c r="Q149" s="1453" t="s">
        <v>35</v>
      </c>
      <c r="R149" s="1461" t="s">
        <v>35</v>
      </c>
      <c r="S149" s="1445" t="s">
        <v>35</v>
      </c>
      <c r="T149" s="1445" t="s">
        <v>35</v>
      </c>
      <c r="U149" s="2511" t="s">
        <v>35</v>
      </c>
      <c r="V149" s="2527"/>
      <c r="W149" s="2527"/>
      <c r="X149" s="2527"/>
      <c r="Y149" s="2528"/>
      <c r="Z149" s="2528"/>
      <c r="AA149" s="2528"/>
      <c r="AB149" s="2528"/>
      <c r="AC149" s="2528"/>
      <c r="AD149" s="2528"/>
      <c r="AE149" s="2528"/>
      <c r="AF149" s="2528"/>
      <c r="AG149" s="2528"/>
      <c r="AH149" s="2528"/>
      <c r="AI149" s="2528"/>
      <c r="AJ149" s="2528"/>
      <c r="AK149" s="2528"/>
      <c r="AL149" s="2528"/>
      <c r="AM149" s="2528"/>
      <c r="AN149" s="2528"/>
      <c r="AO149" s="2528"/>
      <c r="AP149" s="2528"/>
      <c r="AQ149" s="2528"/>
      <c r="AR149" s="2528"/>
      <c r="AS149" s="2528"/>
      <c r="AT149" s="2528"/>
      <c r="AU149" s="2528"/>
      <c r="AV149" s="2528"/>
      <c r="AW149" s="2528"/>
      <c r="AX149" s="2528"/>
      <c r="AY149" s="2528"/>
      <c r="AZ149" s="239"/>
      <c r="BA149" s="3104"/>
      <c r="BB149" s="173" t="s">
        <v>48</v>
      </c>
      <c r="BC149" s="1488" t="s">
        <v>35</v>
      </c>
      <c r="BD149" s="1507" t="s">
        <v>35</v>
      </c>
      <c r="BE149" s="1507" t="s">
        <v>35</v>
      </c>
      <c r="BF149" s="1507" t="s">
        <v>35</v>
      </c>
      <c r="BG149" s="1527" t="s">
        <v>35</v>
      </c>
      <c r="BH149" s="1547" t="s">
        <v>35</v>
      </c>
      <c r="BI149" s="1507" t="s">
        <v>35</v>
      </c>
      <c r="BJ149" s="1507" t="s">
        <v>35</v>
      </c>
      <c r="BK149" s="1507" t="s">
        <v>35</v>
      </c>
      <c r="BL149" s="1527" t="s">
        <v>35</v>
      </c>
      <c r="BM149" s="1547" t="s">
        <v>35</v>
      </c>
      <c r="BN149" s="1507" t="s">
        <v>35</v>
      </c>
      <c r="BO149" s="1507" t="s">
        <v>35</v>
      </c>
      <c r="BP149" s="1507" t="s">
        <v>35</v>
      </c>
      <c r="BQ149" s="1527" t="s">
        <v>35</v>
      </c>
      <c r="BR149" s="1547" t="s">
        <v>35</v>
      </c>
      <c r="BS149" s="1507" t="s">
        <v>35</v>
      </c>
      <c r="BT149" s="1507" t="s">
        <v>35</v>
      </c>
      <c r="BU149" s="2550" t="s">
        <v>35</v>
      </c>
      <c r="BV149" s="2612"/>
      <c r="BW149" s="2612"/>
      <c r="BX149" s="2612"/>
      <c r="BY149" s="2613"/>
      <c r="BZ149" s="2613"/>
      <c r="CA149" s="2613"/>
      <c r="CB149" s="2613"/>
      <c r="CC149" s="2613"/>
      <c r="CD149" s="2613"/>
      <c r="CE149" s="2613"/>
      <c r="CF149" s="2613"/>
      <c r="CG149" s="2613"/>
      <c r="CH149" s="2613"/>
      <c r="CI149" s="2613"/>
      <c r="CJ149" s="2613"/>
      <c r="CK149" s="2613"/>
      <c r="CL149" s="2613"/>
      <c r="CM149" s="2613"/>
      <c r="CN149" s="2613"/>
      <c r="CO149" s="2613"/>
      <c r="CP149" s="2613"/>
      <c r="CQ149" s="2613"/>
      <c r="CR149" s="2613"/>
      <c r="CS149" s="2613"/>
      <c r="CT149" s="2613"/>
      <c r="CU149" s="2613"/>
      <c r="CV149" s="2613"/>
      <c r="CW149" s="2613"/>
      <c r="CX149" s="2613"/>
      <c r="CY149" s="2613"/>
      <c r="CZ149" s="2613"/>
    </row>
    <row r="150" s="130" customFormat="true" ht="15" customHeight="true" x14ac:dyDescent="0.2">
      <c r="A150" s="3067"/>
      <c r="B150" s="300" t="s">
        <v>111</v>
      </c>
      <c r="C150" s="1437" t="s">
        <v>35</v>
      </c>
      <c r="D150" s="1445" t="s">
        <v>35</v>
      </c>
      <c r="E150" s="1445" t="s">
        <v>35</v>
      </c>
      <c r="F150" s="1445" t="s">
        <v>35</v>
      </c>
      <c r="G150" s="1453" t="s">
        <v>35</v>
      </c>
      <c r="H150" s="1461" t="s">
        <v>35</v>
      </c>
      <c r="I150" s="1445" t="s">
        <v>35</v>
      </c>
      <c r="J150" s="1445" t="s">
        <v>35</v>
      </c>
      <c r="K150" s="1445" t="s">
        <v>35</v>
      </c>
      <c r="L150" s="1469" t="s">
        <v>35</v>
      </c>
      <c r="M150" s="1476" t="s">
        <v>35</v>
      </c>
      <c r="N150" s="1445" t="s">
        <v>35</v>
      </c>
      <c r="O150" s="1445" t="s">
        <v>35</v>
      </c>
      <c r="P150" s="1445" t="s">
        <v>35</v>
      </c>
      <c r="Q150" s="1453" t="s">
        <v>35</v>
      </c>
      <c r="R150" s="1461" t="s">
        <v>35</v>
      </c>
      <c r="S150" s="1445" t="s">
        <v>35</v>
      </c>
      <c r="T150" s="1445" t="s">
        <v>35</v>
      </c>
      <c r="U150" s="2511" t="s">
        <v>35</v>
      </c>
      <c r="V150" s="2527"/>
      <c r="W150" s="2527"/>
      <c r="X150" s="2527"/>
      <c r="Y150" s="2528"/>
      <c r="Z150" s="2528"/>
      <c r="AA150" s="2528"/>
      <c r="AB150" s="2528"/>
      <c r="AC150" s="2528"/>
      <c r="AD150" s="2528"/>
      <c r="AE150" s="2528"/>
      <c r="AF150" s="2528"/>
      <c r="AG150" s="2528"/>
      <c r="AH150" s="2528"/>
      <c r="AI150" s="2528"/>
      <c r="AJ150" s="2528"/>
      <c r="AK150" s="2528"/>
      <c r="AL150" s="2528"/>
      <c r="AM150" s="2528"/>
      <c r="AN150" s="2528"/>
      <c r="AO150" s="2528"/>
      <c r="AP150" s="2528"/>
      <c r="AQ150" s="2528"/>
      <c r="AR150" s="2528"/>
      <c r="AS150" s="2528"/>
      <c r="AT150" s="2528"/>
      <c r="AU150" s="2528"/>
      <c r="AV150" s="2528"/>
      <c r="AW150" s="2528"/>
      <c r="AX150" s="2528"/>
      <c r="AY150" s="2528"/>
      <c r="AZ150" s="239"/>
      <c r="BA150" s="3104"/>
      <c r="BB150" s="173" t="s">
        <v>111</v>
      </c>
      <c r="BC150" s="1488" t="s">
        <v>35</v>
      </c>
      <c r="BD150" s="1507" t="s">
        <v>35</v>
      </c>
      <c r="BE150" s="1507" t="s">
        <v>35</v>
      </c>
      <c r="BF150" s="1507" t="s">
        <v>35</v>
      </c>
      <c r="BG150" s="1527" t="s">
        <v>35</v>
      </c>
      <c r="BH150" s="1547" t="s">
        <v>35</v>
      </c>
      <c r="BI150" s="1507" t="s">
        <v>35</v>
      </c>
      <c r="BJ150" s="1507" t="s">
        <v>35</v>
      </c>
      <c r="BK150" s="1507" t="s">
        <v>35</v>
      </c>
      <c r="BL150" s="1527" t="s">
        <v>35</v>
      </c>
      <c r="BM150" s="1547" t="s">
        <v>35</v>
      </c>
      <c r="BN150" s="1507" t="s">
        <v>35</v>
      </c>
      <c r="BO150" s="1507" t="s">
        <v>35</v>
      </c>
      <c r="BP150" s="1507" t="s">
        <v>35</v>
      </c>
      <c r="BQ150" s="1527" t="s">
        <v>35</v>
      </c>
      <c r="BR150" s="1547" t="s">
        <v>35</v>
      </c>
      <c r="BS150" s="1507" t="s">
        <v>35</v>
      </c>
      <c r="BT150" s="1507" t="s">
        <v>35</v>
      </c>
      <c r="BU150" s="2550" t="s">
        <v>35</v>
      </c>
      <c r="BV150" s="2612"/>
      <c r="BW150" s="2612"/>
      <c r="BX150" s="2612"/>
      <c r="BY150" s="2613"/>
      <c r="BZ150" s="2613"/>
      <c r="CA150" s="2613"/>
      <c r="CB150" s="2613"/>
      <c r="CC150" s="2613"/>
      <c r="CD150" s="2613"/>
      <c r="CE150" s="2613"/>
      <c r="CF150" s="2613"/>
      <c r="CG150" s="2613"/>
      <c r="CH150" s="2613"/>
      <c r="CI150" s="2613"/>
      <c r="CJ150" s="2613"/>
      <c r="CK150" s="2613"/>
      <c r="CL150" s="2613"/>
      <c r="CM150" s="2613"/>
      <c r="CN150" s="2613"/>
      <c r="CO150" s="2613"/>
      <c r="CP150" s="2613"/>
      <c r="CQ150" s="2613"/>
      <c r="CR150" s="2613"/>
      <c r="CS150" s="2613"/>
      <c r="CT150" s="2613"/>
      <c r="CU150" s="2613"/>
      <c r="CV150" s="2613"/>
      <c r="CW150" s="2613"/>
      <c r="CX150" s="2613"/>
      <c r="CY150" s="2613"/>
      <c r="CZ150" s="2613"/>
    </row>
    <row r="151" s="130" customFormat="true" ht="15" customHeight="true" x14ac:dyDescent="0.2">
      <c r="A151" s="3067" t="s">
        <v>110</v>
      </c>
      <c r="B151" s="300" t="s">
        <v>49</v>
      </c>
      <c r="C151" s="1149">
        <v>49.039194514879206</v>
      </c>
      <c r="D151" s="1150">
        <v>46.411692499491238</v>
      </c>
      <c r="E151" s="1150">
        <v>56.119160157250924</v>
      </c>
      <c r="F151" s="1150">
        <v>66.652102426826303</v>
      </c>
      <c r="G151" s="1198">
        <v>53.948451914334896</v>
      </c>
      <c r="H151" s="1189">
        <v>56.112535242211514</v>
      </c>
      <c r="I151" s="1150">
        <v>64.448436648367931</v>
      </c>
      <c r="J151" s="1150">
        <v>68.247667407592701</v>
      </c>
      <c r="K151" s="1150">
        <v>65.0741471114858</v>
      </c>
      <c r="L151" s="1165">
        <v>48.286200050219705</v>
      </c>
      <c r="M151" s="1176">
        <v>58.090316230864921</v>
      </c>
      <c r="N151" s="1150">
        <v>40.76855596951517</v>
      </c>
      <c r="O151" s="1150">
        <v>46.900379766575668</v>
      </c>
      <c r="P151" s="1150">
        <v>46.621220344405138</v>
      </c>
      <c r="Q151" s="1198">
        <v>47.804036223767987</v>
      </c>
      <c r="R151" s="1189">
        <v>61.427081701032037</v>
      </c>
      <c r="S151" s="1150">
        <v>55.315895590730811</v>
      </c>
      <c r="T151" s="1150">
        <v>63.927091023673356</v>
      </c>
      <c r="U151" s="2512">
        <v>42.927508370339211</v>
      </c>
      <c r="V151" s="2529"/>
      <c r="W151" s="2529"/>
      <c r="X151" s="2529"/>
      <c r="Y151" s="2530"/>
      <c r="Z151" s="2530"/>
      <c r="AA151" s="2530"/>
      <c r="AB151" s="2530"/>
      <c r="AC151" s="2530"/>
      <c r="AD151" s="2530"/>
      <c r="AE151" s="2530"/>
      <c r="AF151" s="2530"/>
      <c r="AG151" s="2530"/>
      <c r="AH151" s="2530"/>
      <c r="AI151" s="2530"/>
      <c r="AJ151" s="2530"/>
      <c r="AK151" s="2530"/>
      <c r="AL151" s="2530"/>
      <c r="AM151" s="2530"/>
      <c r="AN151" s="2530"/>
      <c r="AO151" s="2530"/>
      <c r="AP151" s="2530"/>
      <c r="AQ151" s="2530"/>
      <c r="AR151" s="2530"/>
      <c r="AS151" s="2530"/>
      <c r="AT151" s="2530"/>
      <c r="AU151" s="2530"/>
      <c r="AV151" s="2530"/>
      <c r="AW151" s="2530"/>
      <c r="AX151" s="2530"/>
      <c r="AY151" s="2530"/>
      <c r="AZ151" s="239"/>
      <c r="BA151" s="3104" t="s">
        <v>110</v>
      </c>
      <c r="BB151" s="173" t="s">
        <v>49</v>
      </c>
      <c r="BC151" s="1488" t="s">
        <v>35</v>
      </c>
      <c r="BD151" s="1507" t="s">
        <v>35</v>
      </c>
      <c r="BE151" s="1507" t="s">
        <v>35</v>
      </c>
      <c r="BF151" s="1507" t="s">
        <v>35</v>
      </c>
      <c r="BG151" s="1527" t="s">
        <v>35</v>
      </c>
      <c r="BH151" s="1547" t="s">
        <v>35</v>
      </c>
      <c r="BI151" s="1507" t="s">
        <v>35</v>
      </c>
      <c r="BJ151" s="1507" t="s">
        <v>35</v>
      </c>
      <c r="BK151" s="1507" t="s">
        <v>35</v>
      </c>
      <c r="BL151" s="1527" t="s">
        <v>35</v>
      </c>
      <c r="BM151" s="1547" t="s">
        <v>35</v>
      </c>
      <c r="BN151" s="1507" t="s">
        <v>35</v>
      </c>
      <c r="BO151" s="1507" t="s">
        <v>35</v>
      </c>
      <c r="BP151" s="1507" t="s">
        <v>35</v>
      </c>
      <c r="BQ151" s="1527" t="s">
        <v>35</v>
      </c>
      <c r="BR151" s="1547" t="s">
        <v>35</v>
      </c>
      <c r="BS151" s="1507" t="s">
        <v>35</v>
      </c>
      <c r="BT151" s="1507" t="s">
        <v>35</v>
      </c>
      <c r="BU151" s="2550" t="s">
        <v>35</v>
      </c>
      <c r="BV151" s="2612"/>
      <c r="BW151" s="2612"/>
      <c r="BX151" s="2612"/>
      <c r="BY151" s="2613"/>
      <c r="BZ151" s="2613"/>
      <c r="CA151" s="2613"/>
      <c r="CB151" s="2613"/>
      <c r="CC151" s="2613"/>
      <c r="CD151" s="2613"/>
      <c r="CE151" s="2613"/>
      <c r="CF151" s="2613"/>
      <c r="CG151" s="2613"/>
      <c r="CH151" s="2613"/>
      <c r="CI151" s="2613"/>
      <c r="CJ151" s="2613"/>
      <c r="CK151" s="2613"/>
      <c r="CL151" s="2613"/>
      <c r="CM151" s="2613"/>
      <c r="CN151" s="2613"/>
      <c r="CO151" s="2613"/>
      <c r="CP151" s="2613"/>
      <c r="CQ151" s="2613"/>
      <c r="CR151" s="2613"/>
      <c r="CS151" s="2613"/>
      <c r="CT151" s="2613"/>
      <c r="CU151" s="2613"/>
      <c r="CV151" s="2613"/>
      <c r="CW151" s="2613"/>
      <c r="CX151" s="2613"/>
      <c r="CY151" s="2613"/>
      <c r="CZ151" s="2613"/>
    </row>
    <row r="152" s="130" customFormat="true" ht="15" customHeight="true" x14ac:dyDescent="0.2">
      <c r="A152" s="3105"/>
      <c r="B152" s="301" t="s">
        <v>48</v>
      </c>
      <c r="C152" s="1152">
        <v>49.707362239503219</v>
      </c>
      <c r="D152" s="1153">
        <v>49.70438971970156</v>
      </c>
      <c r="E152" s="1153">
        <v>39.389665446509937</v>
      </c>
      <c r="F152" s="1153">
        <v>26.005642658831597</v>
      </c>
      <c r="G152" s="1199">
        <v>40.514762151133446</v>
      </c>
      <c r="H152" s="1190">
        <v>38.305547519667392</v>
      </c>
      <c r="I152" s="1153">
        <v>29.664262116908645</v>
      </c>
      <c r="J152" s="1153">
        <v>23.205871587098958</v>
      </c>
      <c r="K152" s="1153">
        <v>28.375650707787329</v>
      </c>
      <c r="L152" s="1166">
        <v>46.735879731031545</v>
      </c>
      <c r="M152" s="1177">
        <v>40.189023929774159</v>
      </c>
      <c r="N152" s="1153">
        <v>58.286707114983557</v>
      </c>
      <c r="O152" s="1153">
        <v>50.538589052280777</v>
      </c>
      <c r="P152" s="1153">
        <v>49.84848157815</v>
      </c>
      <c r="Q152" s="1199">
        <v>48.353441171981274</v>
      </c>
      <c r="R152" s="1190">
        <v>30.869138874060713</v>
      </c>
      <c r="S152" s="1153">
        <v>42.096972594357581</v>
      </c>
      <c r="T152" s="1153">
        <v>32.30307202719176</v>
      </c>
      <c r="U152" s="2513">
        <v>54.112470612980069</v>
      </c>
      <c r="V152" s="2531"/>
      <c r="W152" s="2531"/>
      <c r="X152" s="2531"/>
      <c r="Y152" s="2532"/>
      <c r="Z152" s="2532"/>
      <c r="AA152" s="2532"/>
      <c r="AB152" s="2532"/>
      <c r="AC152" s="2532"/>
      <c r="AD152" s="2532"/>
      <c r="AE152" s="2532"/>
      <c r="AF152" s="2532"/>
      <c r="AG152" s="2532"/>
      <c r="AH152" s="2532"/>
      <c r="AI152" s="2532"/>
      <c r="AJ152" s="2532"/>
      <c r="AK152" s="2532"/>
      <c r="AL152" s="2532"/>
      <c r="AM152" s="2532"/>
      <c r="AN152" s="2532"/>
      <c r="AO152" s="2532"/>
      <c r="AP152" s="2532"/>
      <c r="AQ152" s="2532"/>
      <c r="AR152" s="2532"/>
      <c r="AS152" s="2532"/>
      <c r="AT152" s="2532"/>
      <c r="AU152" s="2532"/>
      <c r="AV152" s="2532"/>
      <c r="AW152" s="2532"/>
      <c r="AX152" s="2532"/>
      <c r="AY152" s="2532"/>
      <c r="AZ152" s="239"/>
      <c r="BA152" s="3106"/>
      <c r="BB152" s="265" t="s">
        <v>48</v>
      </c>
      <c r="BC152" s="1489" t="s">
        <v>35</v>
      </c>
      <c r="BD152" s="1508" t="s">
        <v>35</v>
      </c>
      <c r="BE152" s="1508" t="s">
        <v>35</v>
      </c>
      <c r="BF152" s="1508" t="s">
        <v>35</v>
      </c>
      <c r="BG152" s="1528" t="s">
        <v>35</v>
      </c>
      <c r="BH152" s="1548" t="s">
        <v>35</v>
      </c>
      <c r="BI152" s="1508" t="s">
        <v>35</v>
      </c>
      <c r="BJ152" s="1508" t="s">
        <v>35</v>
      </c>
      <c r="BK152" s="1508" t="s">
        <v>35</v>
      </c>
      <c r="BL152" s="1528" t="s">
        <v>35</v>
      </c>
      <c r="BM152" s="1548" t="s">
        <v>35</v>
      </c>
      <c r="BN152" s="1508" t="s">
        <v>35</v>
      </c>
      <c r="BO152" s="1508" t="s">
        <v>35</v>
      </c>
      <c r="BP152" s="1508" t="s">
        <v>35</v>
      </c>
      <c r="BQ152" s="1528" t="s">
        <v>35</v>
      </c>
      <c r="BR152" s="1548" t="s">
        <v>35</v>
      </c>
      <c r="BS152" s="1508" t="s">
        <v>35</v>
      </c>
      <c r="BT152" s="1508" t="s">
        <v>35</v>
      </c>
      <c r="BU152" s="2551" t="s">
        <v>35</v>
      </c>
      <c r="BV152" s="2614"/>
      <c r="BW152" s="2614"/>
      <c r="BX152" s="2614"/>
      <c r="BY152" s="2615"/>
      <c r="BZ152" s="2615"/>
      <c r="CA152" s="2615"/>
      <c r="CB152" s="2615"/>
      <c r="CC152" s="2615"/>
      <c r="CD152" s="2615"/>
      <c r="CE152" s="2615"/>
      <c r="CF152" s="2615"/>
      <c r="CG152" s="2615"/>
      <c r="CH152" s="2615"/>
      <c r="CI152" s="2615"/>
      <c r="CJ152" s="2615"/>
      <c r="CK152" s="2615"/>
      <c r="CL152" s="2615"/>
      <c r="CM152" s="2615"/>
      <c r="CN152" s="2615"/>
      <c r="CO152" s="2615"/>
      <c r="CP152" s="2615"/>
      <c r="CQ152" s="2615"/>
      <c r="CR152" s="2615"/>
      <c r="CS152" s="2615"/>
      <c r="CT152" s="2615"/>
      <c r="CU152" s="2615"/>
      <c r="CV152" s="2615"/>
      <c r="CW152" s="2615"/>
      <c r="CX152" s="2615"/>
      <c r="CY152" s="2615"/>
      <c r="CZ152" s="2615"/>
    </row>
    <row r="153" s="135" customFormat="true" ht="15" customHeight="true" x14ac:dyDescent="0.2">
      <c r="A153" s="3190" t="s">
        <v>62</v>
      </c>
      <c r="B153" s="1797" t="s">
        <v>267</v>
      </c>
      <c r="C153" s="1725">
        <v>0</v>
      </c>
      <c r="D153" s="1726">
        <v>0</v>
      </c>
      <c r="E153" s="1726">
        <v>0.72708246780422559</v>
      </c>
      <c r="F153" s="1726">
        <v>4.4201284971418149</v>
      </c>
      <c r="G153" s="1727">
        <v>21.83062753909816</v>
      </c>
      <c r="H153" s="1728">
        <v>0.6221338820605099</v>
      </c>
      <c r="I153" s="1726">
        <v>1.1619924455138924</v>
      </c>
      <c r="J153" s="1726">
        <v>5.6339957715753846</v>
      </c>
      <c r="K153" s="1726">
        <v>11.850765006885137</v>
      </c>
      <c r="L153" s="1729">
        <v>30.519688105565599</v>
      </c>
      <c r="M153" s="1730">
        <v>0</v>
      </c>
      <c r="N153" s="1726">
        <v>0</v>
      </c>
      <c r="O153" s="1726">
        <v>0</v>
      </c>
      <c r="P153" s="1726">
        <v>0</v>
      </c>
      <c r="Q153" s="1727">
        <v>1.7448607780115737</v>
      </c>
      <c r="R153" s="1728">
        <v>10.52174342352186</v>
      </c>
      <c r="S153" s="1726">
        <v>9.4804715093112614E-4</v>
      </c>
      <c r="T153" s="1726">
        <v>11.747734345182815</v>
      </c>
      <c r="U153" s="2510">
        <v>0.7252424927880432</v>
      </c>
      <c r="V153" s="450"/>
      <c r="W153" s="450"/>
      <c r="X153" s="450"/>
      <c r="Y153" s="450"/>
      <c r="Z153" s="450"/>
      <c r="AA153" s="450"/>
      <c r="AB153" s="450"/>
      <c r="AC153" s="450"/>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AZ153" s="1070"/>
      <c r="BA153" s="3165" t="s">
        <v>62</v>
      </c>
      <c r="BB153" s="1814" t="s">
        <v>267</v>
      </c>
      <c r="BC153" s="511">
        <v>0</v>
      </c>
      <c r="BD153" s="443">
        <v>0</v>
      </c>
      <c r="BE153" s="443">
        <v>46.71220000000001</v>
      </c>
      <c r="BF153" s="443">
        <v>283.48783100000009</v>
      </c>
      <c r="BG153" s="512">
        <v>1400.4046879999989</v>
      </c>
      <c r="BH153" s="523">
        <v>20.907941999999998</v>
      </c>
      <c r="BI153" s="443">
        <v>39.306669000000007</v>
      </c>
      <c r="BJ153" s="443">
        <v>189.05852399999998</v>
      </c>
      <c r="BK153" s="443">
        <v>399.75320799999992</v>
      </c>
      <c r="BL153" s="512">
        <v>1028.497006999999</v>
      </c>
      <c r="BM153" s="523">
        <v>0</v>
      </c>
      <c r="BN153" s="443">
        <v>0</v>
      </c>
      <c r="BO153" s="443">
        <v>0</v>
      </c>
      <c r="BP153" s="443">
        <v>0</v>
      </c>
      <c r="BQ153" s="512">
        <v>53.081368999999995</v>
      </c>
      <c r="BR153" s="523">
        <v>1073.2452960000005</v>
      </c>
      <c r="BS153" s="443">
        <v>5.6684999999999999E-2</v>
      </c>
      <c r="BT153" s="443">
        <v>577.90665899999999</v>
      </c>
      <c r="BU153" s="2552">
        <v>79.396078999999986</v>
      </c>
      <c r="BV153" s="2616"/>
      <c r="BW153" s="2616"/>
      <c r="BX153" s="2616"/>
      <c r="BY153" s="2617"/>
      <c r="BZ153" s="2617"/>
      <c r="CA153" s="2617"/>
      <c r="CB153" s="2617"/>
      <c r="CC153" s="2617"/>
      <c r="CD153" s="2617"/>
      <c r="CE153" s="2617"/>
      <c r="CF153" s="2617"/>
      <c r="CG153" s="2617"/>
      <c r="CH153" s="2617"/>
      <c r="CI153" s="2617"/>
      <c r="CJ153" s="2617"/>
      <c r="CK153" s="2617"/>
      <c r="CL153" s="2617"/>
      <c r="CM153" s="2617"/>
      <c r="CN153" s="2617"/>
      <c r="CO153" s="2617"/>
      <c r="CP153" s="2617"/>
      <c r="CQ153" s="2617"/>
      <c r="CR153" s="2617"/>
      <c r="CS153" s="2617"/>
      <c r="CT153" s="2617"/>
      <c r="CU153" s="2617"/>
      <c r="CV153" s="2617"/>
      <c r="CW153" s="2617"/>
      <c r="CX153" s="2617"/>
      <c r="CY153" s="2617"/>
      <c r="CZ153" s="2617"/>
    </row>
    <row r="154" s="135" customFormat="true" ht="15" customHeight="true" x14ac:dyDescent="0.2">
      <c r="A154" s="3190"/>
      <c r="B154" s="1797" t="s">
        <v>268</v>
      </c>
      <c r="C154" s="1725">
        <v>76.334179614631807</v>
      </c>
      <c r="D154" s="1726">
        <v>80.51652660718814</v>
      </c>
      <c r="E154" s="1726">
        <v>80.797156860594171</v>
      </c>
      <c r="F154" s="1726">
        <v>70.307913890839146</v>
      </c>
      <c r="G154" s="1727">
        <v>41.95926035864143</v>
      </c>
      <c r="H154" s="1728">
        <v>79.60431281471358</v>
      </c>
      <c r="I154" s="1726">
        <v>80.06271411798599</v>
      </c>
      <c r="J154" s="1726">
        <v>64.204003065350392</v>
      </c>
      <c r="K154" s="1726">
        <v>53.181103352158502</v>
      </c>
      <c r="L154" s="1729">
        <v>31.830423947194436</v>
      </c>
      <c r="M154" s="1730">
        <v>71.991018847733841</v>
      </c>
      <c r="N154" s="1726">
        <v>80.485253841543908</v>
      </c>
      <c r="O154" s="1726">
        <v>85.427465492600149</v>
      </c>
      <c r="P154" s="1726">
        <v>77.239448929702888</v>
      </c>
      <c r="Q154" s="1727">
        <v>80.233637518592388</v>
      </c>
      <c r="R154" s="1728">
        <v>60.506883960682103</v>
      </c>
      <c r="S154" s="1726">
        <v>79.916971320005985</v>
      </c>
      <c r="T154" s="1726">
        <v>64.993186830661671</v>
      </c>
      <c r="U154" s="2510">
        <v>75.638821046984006</v>
      </c>
      <c r="V154" s="450"/>
      <c r="W154" s="450"/>
      <c r="X154" s="450"/>
      <c r="Y154" s="450"/>
      <c r="Z154" s="450"/>
      <c r="AA154" s="450"/>
      <c r="AB154" s="450"/>
      <c r="AC154" s="450"/>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AZ154" s="1070"/>
      <c r="BA154" s="3166"/>
      <c r="BB154" s="1815" t="s">
        <v>268</v>
      </c>
      <c r="BC154" s="513">
        <v>4825.8804780000019</v>
      </c>
      <c r="BD154" s="445">
        <v>5210.3362420000049</v>
      </c>
      <c r="BE154" s="445">
        <v>5190.9007820000043</v>
      </c>
      <c r="BF154" s="445">
        <v>4509.244023999986</v>
      </c>
      <c r="BG154" s="514">
        <v>2691.6287589999988</v>
      </c>
      <c r="BH154" s="524">
        <v>2675.2478900000006</v>
      </c>
      <c r="BI154" s="445">
        <v>2708.278023000003</v>
      </c>
      <c r="BJ154" s="445">
        <v>2154.4769550000015</v>
      </c>
      <c r="BK154" s="445">
        <v>1793.9193510000011</v>
      </c>
      <c r="BL154" s="514">
        <v>1072.6680969999995</v>
      </c>
      <c r="BM154" s="524">
        <v>2190.4171849999998</v>
      </c>
      <c r="BN154" s="445">
        <v>2428.2650209999983</v>
      </c>
      <c r="BO154" s="445">
        <v>2614.5052330000021</v>
      </c>
      <c r="BP154" s="445">
        <v>2349.380932999999</v>
      </c>
      <c r="BQ154" s="514">
        <v>2440.8315969999971</v>
      </c>
      <c r="BR154" s="524">
        <v>6171.8601160000089</v>
      </c>
      <c r="BS154" s="445">
        <v>4778.3420000000006</v>
      </c>
      <c r="BT154" s="445">
        <v>3197.2118499999997</v>
      </c>
      <c r="BU154" s="2553">
        <v>8280.5763190000071</v>
      </c>
      <c r="BV154" s="2616"/>
      <c r="BW154" s="2616"/>
      <c r="BX154" s="2616"/>
      <c r="BY154" s="2617"/>
      <c r="BZ154" s="2617"/>
      <c r="CA154" s="2617"/>
      <c r="CB154" s="2617"/>
      <c r="CC154" s="2617"/>
      <c r="CD154" s="2617"/>
      <c r="CE154" s="2617"/>
      <c r="CF154" s="2617"/>
      <c r="CG154" s="2617"/>
      <c r="CH154" s="2617"/>
      <c r="CI154" s="2617"/>
      <c r="CJ154" s="2617"/>
      <c r="CK154" s="2617"/>
      <c r="CL154" s="2617"/>
      <c r="CM154" s="2617"/>
      <c r="CN154" s="2617"/>
      <c r="CO154" s="2617"/>
      <c r="CP154" s="2617"/>
      <c r="CQ154" s="2617"/>
      <c r="CR154" s="2617"/>
      <c r="CS154" s="2617"/>
      <c r="CT154" s="2617"/>
      <c r="CU154" s="2617"/>
      <c r="CV154" s="2617"/>
      <c r="CW154" s="2617"/>
      <c r="CX154" s="2617"/>
      <c r="CY154" s="2617"/>
      <c r="CZ154" s="2617"/>
    </row>
    <row r="155" s="135" customFormat="true" ht="15" customHeight="true" x14ac:dyDescent="0.2">
      <c r="A155" s="3190"/>
      <c r="B155" s="1797" t="s">
        <v>269</v>
      </c>
      <c r="C155" s="1725">
        <v>0.64053213695462352</v>
      </c>
      <c r="D155" s="1726">
        <v>3.8477913916994724</v>
      </c>
      <c r="E155" s="1726">
        <v>11.649733466292226</v>
      </c>
      <c r="F155" s="1726">
        <v>23.617484043425733</v>
      </c>
      <c r="G155" s="1727">
        <v>35.334332737280448</v>
      </c>
      <c r="H155" s="1728">
        <v>9.670411318982179</v>
      </c>
      <c r="I155" s="1726">
        <v>15.926722849833668</v>
      </c>
      <c r="J155" s="1726">
        <v>28.463522640099846</v>
      </c>
      <c r="K155" s="1726">
        <v>33.79148436242847</v>
      </c>
      <c r="L155" s="1729">
        <v>36.905642904820503</v>
      </c>
      <c r="M155" s="1730">
        <v>0</v>
      </c>
      <c r="N155" s="1726">
        <v>1.3422044596438067</v>
      </c>
      <c r="O155" s="1726">
        <v>0.43542238097569846</v>
      </c>
      <c r="P155" s="1726">
        <v>5.344970537812979</v>
      </c>
      <c r="Q155" s="1727">
        <v>13.16378945279487</v>
      </c>
      <c r="R155" s="1728">
        <v>27.842486585741383</v>
      </c>
      <c r="S155" s="1726">
        <v>3.1013481249887009</v>
      </c>
      <c r="T155" s="1726">
        <v>19.488589010996364</v>
      </c>
      <c r="U155" s="2510">
        <v>7.628842031881593</v>
      </c>
      <c r="V155" s="450"/>
      <c r="W155" s="450"/>
      <c r="X155" s="450"/>
      <c r="Y155" s="450"/>
      <c r="Z155" s="450"/>
      <c r="AA155" s="450"/>
      <c r="AB155" s="450"/>
      <c r="AC155" s="450"/>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AZ155" s="1070"/>
      <c r="BA155" s="3166"/>
      <c r="BB155" s="1815" t="s">
        <v>269</v>
      </c>
      <c r="BC155" s="513">
        <v>40.494723999999998</v>
      </c>
      <c r="BD155" s="445">
        <v>248.995924</v>
      </c>
      <c r="BE155" s="445">
        <v>748.44973399999947</v>
      </c>
      <c r="BF155" s="445">
        <v>1514.7227800000003</v>
      </c>
      <c r="BG155" s="514">
        <v>2266.6487770000008</v>
      </c>
      <c r="BH155" s="524">
        <v>324.99178199999994</v>
      </c>
      <c r="BI155" s="445">
        <v>538.75257599999975</v>
      </c>
      <c r="BJ155" s="445">
        <v>955.14299199999971</v>
      </c>
      <c r="BK155" s="445">
        <v>1139.8634830000001</v>
      </c>
      <c r="BL155" s="514">
        <v>1243.7002349999998</v>
      </c>
      <c r="BM155" s="524">
        <v>0</v>
      </c>
      <c r="BN155" s="445">
        <v>40.494723999999998</v>
      </c>
      <c r="BO155" s="445">
        <v>13.326090000000002</v>
      </c>
      <c r="BP155" s="445">
        <v>162.577181</v>
      </c>
      <c r="BQ155" s="514">
        <v>400.46287600000005</v>
      </c>
      <c r="BR155" s="524">
        <v>2840.0063140000002</v>
      </c>
      <c r="BS155" s="445">
        <v>185.43372899999997</v>
      </c>
      <c r="BT155" s="445">
        <v>958.70276199999967</v>
      </c>
      <c r="BU155" s="2553">
        <v>835.1691340000001</v>
      </c>
      <c r="BV155" s="2616"/>
      <c r="BW155" s="2616"/>
      <c r="BX155" s="2616"/>
      <c r="BY155" s="2617"/>
      <c r="BZ155" s="2617"/>
      <c r="CA155" s="2617"/>
      <c r="CB155" s="2617"/>
      <c r="CC155" s="2617"/>
      <c r="CD155" s="2617"/>
      <c r="CE155" s="2617"/>
      <c r="CF155" s="2617"/>
      <c r="CG155" s="2617"/>
      <c r="CH155" s="2617"/>
      <c r="CI155" s="2617"/>
      <c r="CJ155" s="2617"/>
      <c r="CK155" s="2617"/>
      <c r="CL155" s="2617"/>
      <c r="CM155" s="2617"/>
      <c r="CN155" s="2617"/>
      <c r="CO155" s="2617"/>
      <c r="CP155" s="2617"/>
      <c r="CQ155" s="2617"/>
      <c r="CR155" s="2617"/>
      <c r="CS155" s="2617"/>
      <c r="CT155" s="2617"/>
      <c r="CU155" s="2617"/>
      <c r="CV155" s="2617"/>
      <c r="CW155" s="2617"/>
      <c r="CX155" s="2617"/>
      <c r="CY155" s="2617"/>
      <c r="CZ155" s="2617"/>
    </row>
    <row r="156" s="135" customFormat="true" ht="15" customHeight="true" x14ac:dyDescent="0.2">
      <c r="A156" s="3190"/>
      <c r="B156" s="1797" t="s">
        <v>270</v>
      </c>
      <c r="C156" s="1725">
        <v>22.661678255592271</v>
      </c>
      <c r="D156" s="1726">
        <v>15.402310884733469</v>
      </c>
      <c r="E156" s="1726">
        <v>6.557453007374586</v>
      </c>
      <c r="F156" s="1726">
        <v>1.570748687303591</v>
      </c>
      <c r="G156" s="1727">
        <v>0.87577936497998721</v>
      </c>
      <c r="H156" s="1728">
        <v>9.8286928179423327</v>
      </c>
      <c r="I156" s="1726">
        <v>2.6062438561426795</v>
      </c>
      <c r="J156" s="1726">
        <v>1.6984785229744404</v>
      </c>
      <c r="K156" s="1726">
        <v>1.0174599496405203</v>
      </c>
      <c r="L156" s="1729">
        <v>0.74424504241944112</v>
      </c>
      <c r="M156" s="1730">
        <v>27.401337383465957</v>
      </c>
      <c r="N156" s="1726">
        <v>18.023413000098596</v>
      </c>
      <c r="O156" s="1726">
        <v>13.888823388457919</v>
      </c>
      <c r="P156" s="1726">
        <v>17.17435902621957</v>
      </c>
      <c r="Q156" s="1727">
        <v>4.8577122506010983</v>
      </c>
      <c r="R156" s="1728">
        <v>0.90708200078998735</v>
      </c>
      <c r="S156" s="1726">
        <v>16.596269007492815</v>
      </c>
      <c r="T156" s="1726">
        <v>3.767121449859411</v>
      </c>
      <c r="U156" s="2510">
        <v>15.870661092463036</v>
      </c>
      <c r="V156" s="450"/>
      <c r="W156" s="450"/>
      <c r="X156" s="450"/>
      <c r="Y156" s="450"/>
      <c r="Z156" s="450"/>
      <c r="AA156" s="450"/>
      <c r="AB156" s="450"/>
      <c r="AC156" s="450"/>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AZ156" s="1070"/>
      <c r="BA156" s="3166"/>
      <c r="BB156" s="1815" t="s">
        <v>270</v>
      </c>
      <c r="BC156" s="513">
        <v>1432.6812870000003</v>
      </c>
      <c r="BD156" s="445">
        <v>996.70492499999989</v>
      </c>
      <c r="BE156" s="445">
        <v>421.29066499999993</v>
      </c>
      <c r="BF156" s="445">
        <v>100.74099399999997</v>
      </c>
      <c r="BG156" s="514">
        <v>56.180039999999998</v>
      </c>
      <c r="BH156" s="524">
        <v>330.31111999999985</v>
      </c>
      <c r="BI156" s="445">
        <v>88.161300000000026</v>
      </c>
      <c r="BJ156" s="445">
        <v>56.995400000000004</v>
      </c>
      <c r="BK156" s="445">
        <v>34.321233999999997</v>
      </c>
      <c r="BL156" s="514">
        <v>25.080656000000001</v>
      </c>
      <c r="BM156" s="524">
        <v>833.72011199999997</v>
      </c>
      <c r="BN156" s="445">
        <v>543.77194899999995</v>
      </c>
      <c r="BO156" s="445">
        <v>425.0670579999998</v>
      </c>
      <c r="BP156" s="445">
        <v>522.38994699999989</v>
      </c>
      <c r="BQ156" s="514">
        <v>147.779135</v>
      </c>
      <c r="BR156" s="524">
        <v>92.524732000000014</v>
      </c>
      <c r="BS156" s="445">
        <v>992.31299600000011</v>
      </c>
      <c r="BT156" s="445">
        <v>185.31612199999998</v>
      </c>
      <c r="BU156" s="2553">
        <v>1737.4440610000004</v>
      </c>
      <c r="BV156" s="2616"/>
      <c r="BW156" s="2616"/>
      <c r="BX156" s="2616"/>
      <c r="BY156" s="2617"/>
      <c r="BZ156" s="2617"/>
      <c r="CA156" s="2617"/>
      <c r="CB156" s="2617"/>
      <c r="CC156" s="2617"/>
      <c r="CD156" s="2617"/>
      <c r="CE156" s="2617"/>
      <c r="CF156" s="2617"/>
      <c r="CG156" s="2617"/>
      <c r="CH156" s="2617"/>
      <c r="CI156" s="2617"/>
      <c r="CJ156" s="2617"/>
      <c r="CK156" s="2617"/>
      <c r="CL156" s="2617"/>
      <c r="CM156" s="2617"/>
      <c r="CN156" s="2617"/>
      <c r="CO156" s="2617"/>
      <c r="CP156" s="2617"/>
      <c r="CQ156" s="2617"/>
      <c r="CR156" s="2617"/>
      <c r="CS156" s="2617"/>
      <c r="CT156" s="2617"/>
      <c r="CU156" s="2617"/>
      <c r="CV156" s="2617"/>
      <c r="CW156" s="2617"/>
      <c r="CX156" s="2617"/>
      <c r="CY156" s="2617"/>
      <c r="CZ156" s="2617"/>
    </row>
    <row r="157" s="135" customFormat="true" ht="15" customHeight="true" x14ac:dyDescent="0.2">
      <c r="A157" s="3190"/>
      <c r="B157" s="1797" t="s">
        <v>271</v>
      </c>
      <c r="C157" s="1725">
        <v>0.36360999282138368</v>
      </c>
      <c r="D157" s="1726">
        <v>0.23337111637873217</v>
      </c>
      <c r="E157" s="1726">
        <v>0.26857419793473786</v>
      </c>
      <c r="F157" s="1726">
        <v>8.3724881289621383E-2</v>
      </c>
      <c r="G157" s="1727">
        <v>0</v>
      </c>
      <c r="H157" s="1728">
        <v>0.27444916630135829</v>
      </c>
      <c r="I157" s="1726">
        <v>0.24232673052371301</v>
      </c>
      <c r="J157" s="1726">
        <v>0</v>
      </c>
      <c r="K157" s="1726">
        <v>0.15918732888748069</v>
      </c>
      <c r="L157" s="1729">
        <v>0</v>
      </c>
      <c r="M157" s="1730">
        <v>0.60764376880015603</v>
      </c>
      <c r="N157" s="1726">
        <v>0.14912869871375181</v>
      </c>
      <c r="O157" s="1726">
        <v>0.24828873796626053</v>
      </c>
      <c r="P157" s="1726">
        <v>0.24122150626458982</v>
      </c>
      <c r="Q157" s="1727">
        <v>0</v>
      </c>
      <c r="R157" s="1728">
        <v>0.22180402926487955</v>
      </c>
      <c r="S157" s="1726">
        <v>0.38446350036147026</v>
      </c>
      <c r="T157" s="1726">
        <v>3.3683632999923475E-3</v>
      </c>
      <c r="U157" s="2510">
        <v>0.13643333588317652</v>
      </c>
      <c r="V157" s="450"/>
      <c r="W157" s="450"/>
      <c r="X157" s="450"/>
      <c r="Y157" s="450"/>
      <c r="Z157" s="450"/>
      <c r="AA157" s="450"/>
      <c r="AB157" s="450"/>
      <c r="AC157" s="450"/>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AZ157" s="1070"/>
      <c r="BA157" s="3166"/>
      <c r="BB157" s="1815" t="s">
        <v>271</v>
      </c>
      <c r="BC157" s="513">
        <v>22.987584000000002</v>
      </c>
      <c r="BD157" s="445">
        <v>15.101769000000001</v>
      </c>
      <c r="BE157" s="445">
        <v>17.254840000000002</v>
      </c>
      <c r="BF157" s="445">
        <v>5.3697499999999998</v>
      </c>
      <c r="BG157" s="514">
        <v>0</v>
      </c>
      <c r="BH157" s="524">
        <v>9.2233640000000001</v>
      </c>
      <c r="BI157" s="445">
        <v>8.1971760000000007</v>
      </c>
      <c r="BJ157" s="445">
        <v>0</v>
      </c>
      <c r="BK157" s="445">
        <v>5.3697499999999998</v>
      </c>
      <c r="BL157" s="514">
        <v>0</v>
      </c>
      <c r="BM157" s="524">
        <v>18.488325</v>
      </c>
      <c r="BN157" s="445">
        <v>4.4992590000000003</v>
      </c>
      <c r="BO157" s="445">
        <v>7.5988699999999998</v>
      </c>
      <c r="BP157" s="445">
        <v>7.337199</v>
      </c>
      <c r="BQ157" s="514">
        <v>0</v>
      </c>
      <c r="BR157" s="524">
        <v>22.624590000000001</v>
      </c>
      <c r="BS157" s="445">
        <v>22.987584000000002</v>
      </c>
      <c r="BT157" s="445">
        <v>0.16569999999999999</v>
      </c>
      <c r="BU157" s="2553">
        <v>14.936069</v>
      </c>
      <c r="BV157" s="2616"/>
      <c r="BW157" s="2616"/>
      <c r="BX157" s="2616"/>
      <c r="BY157" s="2617"/>
      <c r="BZ157" s="2617"/>
      <c r="CA157" s="2617"/>
      <c r="CB157" s="2617"/>
      <c r="CC157" s="2617"/>
      <c r="CD157" s="2617"/>
      <c r="CE157" s="2617"/>
      <c r="CF157" s="2617"/>
      <c r="CG157" s="2617"/>
      <c r="CH157" s="2617"/>
      <c r="CI157" s="2617"/>
      <c r="CJ157" s="2617"/>
      <c r="CK157" s="2617"/>
      <c r="CL157" s="2617"/>
      <c r="CM157" s="2617"/>
      <c r="CN157" s="2617"/>
      <c r="CO157" s="2617"/>
      <c r="CP157" s="2617"/>
      <c r="CQ157" s="2617"/>
      <c r="CR157" s="2617"/>
      <c r="CS157" s="2617"/>
      <c r="CT157" s="2617"/>
      <c r="CU157" s="2617"/>
      <c r="CV157" s="2617"/>
      <c r="CW157" s="2617"/>
      <c r="CX157" s="2617"/>
      <c r="CY157" s="2617"/>
      <c r="CZ157" s="2617"/>
    </row>
    <row r="158" s="272" customFormat="true" ht="15" customHeight="true" x14ac:dyDescent="0.2">
      <c r="A158" s="1655"/>
      <c r="B158" s="1798"/>
      <c r="C158" s="1308"/>
      <c r="D158" s="1300"/>
      <c r="E158" s="1300"/>
      <c r="F158" s="1300"/>
      <c r="G158" s="1301"/>
      <c r="H158" s="1299"/>
      <c r="I158" s="1300"/>
      <c r="J158" s="1300"/>
      <c r="K158" s="1300"/>
      <c r="L158" s="1309"/>
      <c r="M158" s="1308"/>
      <c r="N158" s="1300"/>
      <c r="O158" s="1300"/>
      <c r="P158" s="1300"/>
      <c r="Q158" s="1301"/>
      <c r="R158" s="1299"/>
      <c r="S158" s="1300"/>
      <c r="T158" s="1300"/>
      <c r="U158" s="1309"/>
      <c r="V158" s="1040"/>
      <c r="W158" s="1040"/>
      <c r="X158" s="1040"/>
      <c r="Y158" s="1040"/>
      <c r="Z158" s="1040"/>
      <c r="AA158" s="1040"/>
      <c r="AB158" s="1040"/>
      <c r="AC158" s="1040"/>
      <c r="AD158" s="1040"/>
      <c r="AE158" s="1040"/>
      <c r="AF158" s="1040"/>
      <c r="AG158" s="1040"/>
      <c r="AH158" s="1040"/>
      <c r="AI158" s="1040"/>
      <c r="AJ158" s="1040"/>
      <c r="AK158" s="1040"/>
      <c r="AL158" s="1040"/>
      <c r="AM158" s="1040"/>
      <c r="AN158" s="1040"/>
      <c r="AO158" s="1040"/>
      <c r="AP158" s="1040"/>
      <c r="AQ158" s="1040"/>
      <c r="AR158" s="1040"/>
      <c r="AS158" s="1040"/>
      <c r="AT158" s="1040"/>
      <c r="AU158" s="1040"/>
      <c r="AV158" s="1040"/>
      <c r="AW158" s="1040"/>
      <c r="AX158" s="1040"/>
      <c r="AY158" s="1040"/>
      <c r="AZ158" s="240"/>
      <c r="BA158" s="3167"/>
      <c r="BB158" s="1816" t="s">
        <v>175</v>
      </c>
      <c r="BC158" s="513">
        <v>6322.0440729999973</v>
      </c>
      <c r="BD158" s="445">
        <v>6471.1388600000164</v>
      </c>
      <c r="BE158" s="445">
        <v>6424.6082210000077</v>
      </c>
      <c r="BF158" s="445">
        <v>6413.5653789999924</v>
      </c>
      <c r="BG158" s="514">
        <v>6414.8622639999967</v>
      </c>
      <c r="BH158" s="524">
        <v>3360.6820980000016</v>
      </c>
      <c r="BI158" s="445">
        <v>3382.6957440000047</v>
      </c>
      <c r="BJ158" s="445">
        <v>3355.6738709999991</v>
      </c>
      <c r="BK158" s="445">
        <v>3373.2270259999977</v>
      </c>
      <c r="BL158" s="514">
        <v>3369.9459949999991</v>
      </c>
      <c r="BM158" s="524">
        <v>3042.6256220000014</v>
      </c>
      <c r="BN158" s="445">
        <v>3017.0309529999968</v>
      </c>
      <c r="BO158" s="445">
        <v>3060.4972510000011</v>
      </c>
      <c r="BP158" s="445">
        <v>3041.6852599999979</v>
      </c>
      <c r="BQ158" s="514">
        <v>3042.1549769999992</v>
      </c>
      <c r="BR158" s="524">
        <v>10200.261047999988</v>
      </c>
      <c r="BS158" s="445">
        <v>5979.132994000006</v>
      </c>
      <c r="BT158" s="445">
        <v>4919.3030929999868</v>
      </c>
      <c r="BU158" s="2553">
        <v>10947.521662000023</v>
      </c>
      <c r="BV158" s="2616"/>
      <c r="BW158" s="2616"/>
      <c r="BX158" s="2616"/>
      <c r="BY158" s="2617"/>
      <c r="BZ158" s="2617"/>
      <c r="CA158" s="2617"/>
      <c r="CB158" s="2617"/>
      <c r="CC158" s="2617"/>
      <c r="CD158" s="2617"/>
      <c r="CE158" s="2617"/>
      <c r="CF158" s="2617"/>
      <c r="CG158" s="2617"/>
      <c r="CH158" s="2617"/>
      <c r="CI158" s="2617"/>
      <c r="CJ158" s="2617"/>
      <c r="CK158" s="2617"/>
      <c r="CL158" s="2617"/>
      <c r="CM158" s="2617"/>
      <c r="CN158" s="2617"/>
      <c r="CO158" s="2617"/>
      <c r="CP158" s="2617"/>
      <c r="CQ158" s="2617"/>
      <c r="CR158" s="2617"/>
      <c r="CS158" s="2617"/>
      <c r="CT158" s="2617"/>
      <c r="CU158" s="2617"/>
      <c r="CV158" s="2617"/>
      <c r="CW158" s="2617"/>
      <c r="CX158" s="2617"/>
      <c r="CY158" s="2617"/>
      <c r="CZ158" s="2617"/>
    </row>
    <row r="159" s="272" customFormat="true" ht="15" customHeight="true" x14ac:dyDescent="0.2">
      <c r="A159" s="240"/>
      <c r="B159" s="1070"/>
      <c r="C159" s="1308"/>
      <c r="D159" s="1300"/>
      <c r="E159" s="1300"/>
      <c r="F159" s="1300"/>
      <c r="G159" s="1301"/>
      <c r="H159" s="1299"/>
      <c r="I159" s="1300"/>
      <c r="J159" s="1300"/>
      <c r="K159" s="1300"/>
      <c r="L159" s="1309"/>
      <c r="M159" s="1308"/>
      <c r="N159" s="1300"/>
      <c r="O159" s="1300"/>
      <c r="P159" s="1300"/>
      <c r="Q159" s="1301"/>
      <c r="R159" s="1299"/>
      <c r="S159" s="1300"/>
      <c r="T159" s="1300"/>
      <c r="U159" s="1309"/>
      <c r="V159" s="1040"/>
      <c r="W159" s="1040"/>
      <c r="X159" s="1040"/>
      <c r="Y159" s="1040"/>
      <c r="Z159" s="1040"/>
      <c r="AA159" s="1040"/>
      <c r="AB159" s="1040"/>
      <c r="AC159" s="1040"/>
      <c r="AD159" s="1040"/>
      <c r="AE159" s="1040"/>
      <c r="AF159" s="1040"/>
      <c r="AG159" s="1040"/>
      <c r="AH159" s="1040"/>
      <c r="AI159" s="1040"/>
      <c r="AJ159" s="1040"/>
      <c r="AK159" s="1040"/>
      <c r="AL159" s="1040"/>
      <c r="AM159" s="1040"/>
      <c r="AN159" s="1040"/>
      <c r="AO159" s="1040"/>
      <c r="AP159" s="1040"/>
      <c r="AQ159" s="1040"/>
      <c r="AR159" s="1040"/>
      <c r="AS159" s="1040"/>
      <c r="AT159" s="1040"/>
      <c r="AU159" s="1040"/>
      <c r="AV159" s="1040"/>
      <c r="AW159" s="1040"/>
      <c r="AX159" s="1040"/>
      <c r="AY159" s="1040"/>
      <c r="AZ159" s="240"/>
      <c r="BA159" s="845"/>
      <c r="BB159" s="173"/>
      <c r="BC159" s="513"/>
      <c r="BD159" s="445"/>
      <c r="BE159" s="445"/>
      <c r="BF159" s="445"/>
      <c r="BG159" s="514"/>
      <c r="BH159" s="524"/>
      <c r="BI159" s="445"/>
      <c r="BJ159" s="445"/>
      <c r="BK159" s="445"/>
      <c r="BL159" s="514"/>
      <c r="BM159" s="524"/>
      <c r="BN159" s="445"/>
      <c r="BO159" s="445"/>
      <c r="BP159" s="445"/>
      <c r="BQ159" s="514"/>
      <c r="BR159" s="524"/>
      <c r="BS159" s="445"/>
      <c r="BT159" s="445"/>
      <c r="BU159" s="2553"/>
      <c r="BV159" s="2616"/>
      <c r="BW159" s="2616"/>
      <c r="BX159" s="2616"/>
      <c r="BY159" s="2617"/>
      <c r="BZ159" s="2617"/>
      <c r="CA159" s="2617"/>
      <c r="CB159" s="2617"/>
      <c r="CC159" s="2617"/>
      <c r="CD159" s="2617"/>
      <c r="CE159" s="2617"/>
      <c r="CF159" s="2617"/>
      <c r="CG159" s="2617"/>
      <c r="CH159" s="2617"/>
      <c r="CI159" s="2617"/>
      <c r="CJ159" s="2617"/>
      <c r="CK159" s="2617"/>
      <c r="CL159" s="2617"/>
      <c r="CM159" s="2617"/>
      <c r="CN159" s="2617"/>
      <c r="CO159" s="2617"/>
      <c r="CP159" s="2617"/>
      <c r="CQ159" s="2617"/>
      <c r="CR159" s="2617"/>
      <c r="CS159" s="2617"/>
      <c r="CT159" s="2617"/>
      <c r="CU159" s="2617"/>
      <c r="CV159" s="2617"/>
      <c r="CW159" s="2617"/>
      <c r="CX159" s="2617"/>
      <c r="CY159" s="2617"/>
      <c r="CZ159" s="2617"/>
    </row>
    <row r="160" s="272" customFormat="true" ht="15" customHeight="true" x14ac:dyDescent="0.2">
      <c r="A160" s="240"/>
      <c r="B160" s="1070"/>
      <c r="C160" s="1308"/>
      <c r="D160" s="1300"/>
      <c r="E160" s="1300"/>
      <c r="F160" s="1300"/>
      <c r="G160" s="1301"/>
      <c r="H160" s="1299"/>
      <c r="I160" s="1300"/>
      <c r="J160" s="1300"/>
      <c r="K160" s="1300"/>
      <c r="L160" s="1309"/>
      <c r="M160" s="1308"/>
      <c r="N160" s="1300"/>
      <c r="O160" s="1300"/>
      <c r="P160" s="1300"/>
      <c r="Q160" s="1301"/>
      <c r="R160" s="1299"/>
      <c r="S160" s="1300"/>
      <c r="T160" s="1300"/>
      <c r="U160" s="1309"/>
      <c r="V160" s="1040"/>
      <c r="W160" s="1040"/>
      <c r="X160" s="1040"/>
      <c r="Y160" s="1040"/>
      <c r="Z160" s="1040"/>
      <c r="AA160" s="1040"/>
      <c r="AB160" s="1040"/>
      <c r="AC160" s="1040"/>
      <c r="AD160" s="1040"/>
      <c r="AE160" s="1040"/>
      <c r="AF160" s="1040"/>
      <c r="AG160" s="1040"/>
      <c r="AH160" s="1040"/>
      <c r="AI160" s="1040"/>
      <c r="AJ160" s="1040"/>
      <c r="AK160" s="1040"/>
      <c r="AL160" s="1040"/>
      <c r="AM160" s="1040"/>
      <c r="AN160" s="1040"/>
      <c r="AO160" s="1040"/>
      <c r="AP160" s="1040"/>
      <c r="AQ160" s="1040"/>
      <c r="AR160" s="1040"/>
      <c r="AS160" s="1040"/>
      <c r="AT160" s="1040"/>
      <c r="AU160" s="1040"/>
      <c r="AV160" s="1040"/>
      <c r="AW160" s="1040"/>
      <c r="AX160" s="1040"/>
      <c r="AY160" s="1040"/>
      <c r="AZ160" s="240"/>
      <c r="BA160" s="845"/>
      <c r="BB160" s="173"/>
      <c r="BC160" s="513"/>
      <c r="BD160" s="445"/>
      <c r="BE160" s="445"/>
      <c r="BF160" s="445"/>
      <c r="BG160" s="514"/>
      <c r="BH160" s="524"/>
      <c r="BI160" s="445"/>
      <c r="BJ160" s="445"/>
      <c r="BK160" s="445"/>
      <c r="BL160" s="514"/>
      <c r="BM160" s="524"/>
      <c r="BN160" s="445"/>
      <c r="BO160" s="445"/>
      <c r="BP160" s="445"/>
      <c r="BQ160" s="514"/>
      <c r="BR160" s="524"/>
      <c r="BS160" s="445"/>
      <c r="BT160" s="445"/>
      <c r="BU160" s="2553"/>
      <c r="BV160" s="2616"/>
      <c r="BW160" s="2616"/>
      <c r="BX160" s="2616"/>
      <c r="BY160" s="2617"/>
      <c r="BZ160" s="2617"/>
      <c r="CA160" s="2617"/>
      <c r="CB160" s="2617"/>
      <c r="CC160" s="2617"/>
      <c r="CD160" s="2617"/>
      <c r="CE160" s="2617"/>
      <c r="CF160" s="2617"/>
      <c r="CG160" s="2617"/>
      <c r="CH160" s="2617"/>
      <c r="CI160" s="2617"/>
      <c r="CJ160" s="2617"/>
      <c r="CK160" s="2617"/>
      <c r="CL160" s="2617"/>
      <c r="CM160" s="2617"/>
      <c r="CN160" s="2617"/>
      <c r="CO160" s="2617"/>
      <c r="CP160" s="2617"/>
      <c r="CQ160" s="2617"/>
      <c r="CR160" s="2617"/>
      <c r="CS160" s="2617"/>
      <c r="CT160" s="2617"/>
      <c r="CU160" s="2617"/>
      <c r="CV160" s="2617"/>
      <c r="CW160" s="2617"/>
      <c r="CX160" s="2617"/>
      <c r="CY160" s="2617"/>
      <c r="CZ160" s="2617"/>
    </row>
    <row r="161" s="135" customFormat="true" ht="15" customHeight="true" x14ac:dyDescent="0.2">
      <c r="A161" s="1070"/>
      <c r="B161" s="1070"/>
      <c r="C161" s="1358"/>
      <c r="D161" s="1147"/>
      <c r="E161" s="1147"/>
      <c r="F161" s="1147"/>
      <c r="G161" s="1196"/>
      <c r="H161" s="1242"/>
      <c r="I161" s="1147"/>
      <c r="J161" s="1147"/>
      <c r="K161" s="1147"/>
      <c r="L161" s="1163"/>
      <c r="M161" s="1358"/>
      <c r="N161" s="1147"/>
      <c r="O161" s="1147"/>
      <c r="P161" s="1147"/>
      <c r="Q161" s="1196"/>
      <c r="R161" s="1242"/>
      <c r="S161" s="1147"/>
      <c r="T161" s="1147"/>
      <c r="U161" s="1163"/>
      <c r="V161" s="450"/>
      <c r="W161" s="450"/>
      <c r="X161" s="450"/>
      <c r="Y161" s="450"/>
      <c r="Z161" s="450"/>
      <c r="AA161" s="450"/>
      <c r="AB161" s="450"/>
      <c r="AC161" s="450"/>
      <c r="AD161" s="450"/>
      <c r="AE161" s="450"/>
      <c r="AF161" s="450"/>
      <c r="AG161" s="450"/>
      <c r="AH161" s="450"/>
      <c r="AI161" s="450"/>
      <c r="AJ161" s="450"/>
      <c r="AK161" s="450"/>
      <c r="AL161" s="450"/>
      <c r="AM161" s="450"/>
      <c r="AN161" s="450"/>
      <c r="AO161" s="450"/>
      <c r="AP161" s="450"/>
      <c r="AQ161" s="450"/>
      <c r="AR161" s="450"/>
      <c r="AS161" s="450"/>
      <c r="AT161" s="450"/>
      <c r="AU161" s="450"/>
      <c r="AV161" s="450"/>
      <c r="AW161" s="450"/>
      <c r="AX161" s="450"/>
      <c r="AY161" s="450"/>
      <c r="AZ161" s="1070"/>
      <c r="BA161" s="845"/>
      <c r="BB161" s="173"/>
      <c r="BC161" s="513"/>
      <c r="BD161" s="445"/>
      <c r="BE161" s="445"/>
      <c r="BF161" s="445"/>
      <c r="BG161" s="514"/>
      <c r="BH161" s="524"/>
      <c r="BI161" s="445"/>
      <c r="BJ161" s="445"/>
      <c r="BK161" s="445"/>
      <c r="BL161" s="514"/>
      <c r="BM161" s="524"/>
      <c r="BN161" s="445"/>
      <c r="BO161" s="445"/>
      <c r="BP161" s="445"/>
      <c r="BQ161" s="514"/>
      <c r="BR161" s="524"/>
      <c r="BS161" s="445"/>
      <c r="BT161" s="445"/>
      <c r="BU161" s="2553"/>
      <c r="BV161" s="2616"/>
      <c r="BW161" s="2616"/>
      <c r="BX161" s="2616"/>
      <c r="BY161" s="2617"/>
      <c r="BZ161" s="2617"/>
      <c r="CA161" s="2617"/>
      <c r="CB161" s="2617"/>
      <c r="CC161" s="2617"/>
      <c r="CD161" s="2617"/>
      <c r="CE161" s="2617"/>
      <c r="CF161" s="2617"/>
      <c r="CG161" s="2617"/>
      <c r="CH161" s="2617"/>
      <c r="CI161" s="2617"/>
      <c r="CJ161" s="2617"/>
      <c r="CK161" s="2617"/>
      <c r="CL161" s="2617"/>
      <c r="CM161" s="2617"/>
      <c r="CN161" s="2617"/>
      <c r="CO161" s="2617"/>
      <c r="CP161" s="2617"/>
      <c r="CQ161" s="2617"/>
      <c r="CR161" s="2617"/>
      <c r="CS161" s="2617"/>
      <c r="CT161" s="2617"/>
      <c r="CU161" s="2617"/>
      <c r="CV161" s="2617"/>
      <c r="CW161" s="2617"/>
      <c r="CX161" s="2617"/>
      <c r="CY161" s="2617"/>
      <c r="CZ161" s="2617"/>
    </row>
    <row r="162" s="135" customFormat="true" ht="15" customHeight="true" x14ac:dyDescent="0.2">
      <c r="A162" s="1654"/>
      <c r="B162" s="1799"/>
      <c r="C162" s="1599"/>
      <c r="D162" s="1600"/>
      <c r="E162" s="1600"/>
      <c r="F162" s="1600"/>
      <c r="G162" s="1634"/>
      <c r="H162" s="1626"/>
      <c r="I162" s="1600"/>
      <c r="J162" s="1600"/>
      <c r="K162" s="1600"/>
      <c r="L162" s="1607"/>
      <c r="M162" s="1616"/>
      <c r="N162" s="1600"/>
      <c r="O162" s="1600"/>
      <c r="P162" s="1600"/>
      <c r="Q162" s="1634"/>
      <c r="R162" s="1626"/>
      <c r="S162" s="1600"/>
      <c r="T162" s="1600"/>
      <c r="U162" s="2514"/>
      <c r="V162" s="450"/>
      <c r="W162" s="450"/>
      <c r="X162" s="450"/>
      <c r="Y162" s="450"/>
      <c r="Z162" s="450"/>
      <c r="AA162" s="450"/>
      <c r="AB162" s="450"/>
      <c r="AC162" s="450"/>
      <c r="AD162" s="450"/>
      <c r="AE162" s="450"/>
      <c r="AF162" s="450"/>
      <c r="AG162" s="450"/>
      <c r="AH162" s="450"/>
      <c r="AI162" s="450"/>
      <c r="AJ162" s="450"/>
      <c r="AK162" s="450"/>
      <c r="AL162" s="450"/>
      <c r="AM162" s="450"/>
      <c r="AN162" s="450"/>
      <c r="AO162" s="450"/>
      <c r="AP162" s="450"/>
      <c r="AQ162" s="450"/>
      <c r="AR162" s="450"/>
      <c r="AS162" s="450"/>
      <c r="AT162" s="450"/>
      <c r="AU162" s="450"/>
      <c r="AV162" s="450"/>
      <c r="AW162" s="450"/>
      <c r="AX162" s="450"/>
      <c r="AY162" s="450"/>
      <c r="AZ162" s="1070"/>
      <c r="BA162" s="845"/>
      <c r="BB162" s="173"/>
      <c r="BC162" s="513"/>
      <c r="BD162" s="445"/>
      <c r="BE162" s="445"/>
      <c r="BF162" s="445"/>
      <c r="BG162" s="514"/>
      <c r="BH162" s="524"/>
      <c r="BI162" s="445"/>
      <c r="BJ162" s="445"/>
      <c r="BK162" s="445"/>
      <c r="BL162" s="514"/>
      <c r="BM162" s="524"/>
      <c r="BN162" s="445"/>
      <c r="BO162" s="445"/>
      <c r="BP162" s="445"/>
      <c r="BQ162" s="514"/>
      <c r="BR162" s="524"/>
      <c r="BS162" s="445"/>
      <c r="BT162" s="445"/>
      <c r="BU162" s="2553"/>
      <c r="BV162" s="2616"/>
      <c r="BW162" s="2616"/>
      <c r="BX162" s="2616"/>
      <c r="BY162" s="2617"/>
      <c r="BZ162" s="2617"/>
      <c r="CA162" s="2617"/>
      <c r="CB162" s="2617"/>
      <c r="CC162" s="2617"/>
      <c r="CD162" s="2617"/>
      <c r="CE162" s="2617"/>
      <c r="CF162" s="2617"/>
      <c r="CG162" s="2617"/>
      <c r="CH162" s="2617"/>
      <c r="CI162" s="2617"/>
      <c r="CJ162" s="2617"/>
      <c r="CK162" s="2617"/>
      <c r="CL162" s="2617"/>
      <c r="CM162" s="2617"/>
      <c r="CN162" s="2617"/>
      <c r="CO162" s="2617"/>
      <c r="CP162" s="2617"/>
      <c r="CQ162" s="2617"/>
      <c r="CR162" s="2617"/>
      <c r="CS162" s="2617"/>
      <c r="CT162" s="2617"/>
      <c r="CU162" s="2617"/>
      <c r="CV162" s="2617"/>
      <c r="CW162" s="2617"/>
      <c r="CX162" s="2617"/>
      <c r="CY162" s="2617"/>
      <c r="CZ162" s="2617"/>
    </row>
    <row r="163" s="135" customFormat="true" ht="15" customHeight="true" x14ac:dyDescent="0.2">
      <c r="A163" s="1643"/>
      <c r="B163" s="1800"/>
      <c r="C163" s="1601"/>
      <c r="D163" s="1602"/>
      <c r="E163" s="1602"/>
      <c r="F163" s="1602"/>
      <c r="G163" s="1635"/>
      <c r="H163" s="1627"/>
      <c r="I163" s="1602"/>
      <c r="J163" s="1602"/>
      <c r="K163" s="1602"/>
      <c r="L163" s="1608"/>
      <c r="M163" s="1617"/>
      <c r="N163" s="1602"/>
      <c r="O163" s="1602"/>
      <c r="P163" s="1602"/>
      <c r="Q163" s="1635"/>
      <c r="R163" s="1627"/>
      <c r="S163" s="1602"/>
      <c r="T163" s="1602"/>
      <c r="U163" s="2515"/>
      <c r="V163" s="450"/>
      <c r="W163" s="450"/>
      <c r="X163" s="450"/>
      <c r="Y163" s="450"/>
      <c r="Z163" s="450"/>
      <c r="AA163" s="450"/>
      <c r="AB163" s="450"/>
      <c r="AC163" s="450"/>
      <c r="AD163" s="450"/>
      <c r="AE163" s="450"/>
      <c r="AF163" s="450"/>
      <c r="AG163" s="450"/>
      <c r="AH163" s="450"/>
      <c r="AI163" s="450"/>
      <c r="AJ163" s="450"/>
      <c r="AK163" s="450"/>
      <c r="AL163" s="450"/>
      <c r="AM163" s="450"/>
      <c r="AN163" s="450"/>
      <c r="AO163" s="450"/>
      <c r="AP163" s="450"/>
      <c r="AQ163" s="450"/>
      <c r="AR163" s="450"/>
      <c r="AS163" s="450"/>
      <c r="AT163" s="450"/>
      <c r="AU163" s="450"/>
      <c r="AV163" s="450"/>
      <c r="AW163" s="450"/>
      <c r="AX163" s="450"/>
      <c r="AY163" s="450"/>
      <c r="AZ163" s="1070"/>
      <c r="BA163" s="845"/>
      <c r="BB163" s="173"/>
      <c r="BC163" s="513"/>
      <c r="BD163" s="445"/>
      <c r="BE163" s="445"/>
      <c r="BF163" s="445"/>
      <c r="BG163" s="514"/>
      <c r="BH163" s="524"/>
      <c r="BI163" s="445"/>
      <c r="BJ163" s="445"/>
      <c r="BK163" s="445"/>
      <c r="BL163" s="514"/>
      <c r="BM163" s="524"/>
      <c r="BN163" s="445"/>
      <c r="BO163" s="445"/>
      <c r="BP163" s="445"/>
      <c r="BQ163" s="514"/>
      <c r="BR163" s="524"/>
      <c r="BS163" s="445"/>
      <c r="BT163" s="445"/>
      <c r="BU163" s="2553"/>
      <c r="BV163" s="2616"/>
      <c r="BW163" s="2616"/>
      <c r="BX163" s="2616"/>
      <c r="BY163" s="2617"/>
      <c r="BZ163" s="2617"/>
      <c r="CA163" s="2617"/>
      <c r="CB163" s="2617"/>
      <c r="CC163" s="2617"/>
      <c r="CD163" s="2617"/>
      <c r="CE163" s="2617"/>
      <c r="CF163" s="2617"/>
      <c r="CG163" s="2617"/>
      <c r="CH163" s="2617"/>
      <c r="CI163" s="2617"/>
      <c r="CJ163" s="2617"/>
      <c r="CK163" s="2617"/>
      <c r="CL163" s="2617"/>
      <c r="CM163" s="2617"/>
      <c r="CN163" s="2617"/>
      <c r="CO163" s="2617"/>
      <c r="CP163" s="2617"/>
      <c r="CQ163" s="2617"/>
      <c r="CR163" s="2617"/>
      <c r="CS163" s="2617"/>
      <c r="CT163" s="2617"/>
      <c r="CU163" s="2617"/>
      <c r="CV163" s="2617"/>
      <c r="CW163" s="2617"/>
      <c r="CX163" s="2617"/>
      <c r="CY163" s="2617"/>
      <c r="CZ163" s="2617"/>
    </row>
    <row r="164" s="135" customFormat="true" ht="15" customHeight="true" x14ac:dyDescent="0.2">
      <c r="A164" s="1644"/>
      <c r="B164" s="1801"/>
      <c r="C164" s="1731"/>
      <c r="D164" s="1732"/>
      <c r="E164" s="1732"/>
      <c r="F164" s="1732"/>
      <c r="G164" s="1733"/>
      <c r="H164" s="1734"/>
      <c r="I164" s="1732"/>
      <c r="J164" s="1732"/>
      <c r="K164" s="1732"/>
      <c r="L164" s="1735"/>
      <c r="M164" s="1736"/>
      <c r="N164" s="1732"/>
      <c r="O164" s="1732"/>
      <c r="P164" s="1732"/>
      <c r="Q164" s="1733"/>
      <c r="R164" s="1734"/>
      <c r="S164" s="1732"/>
      <c r="T164" s="1732"/>
      <c r="U164" s="2516"/>
      <c r="V164" s="450"/>
      <c r="W164" s="450"/>
      <c r="X164" s="450"/>
      <c r="Y164" s="450"/>
      <c r="Z164" s="450"/>
      <c r="AA164" s="450"/>
      <c r="AB164" s="450"/>
      <c r="AC164" s="450"/>
      <c r="AD164" s="450"/>
      <c r="AE164" s="450"/>
      <c r="AF164" s="450"/>
      <c r="AG164" s="450"/>
      <c r="AH164" s="450"/>
      <c r="AI164" s="450"/>
      <c r="AJ164" s="450"/>
      <c r="AK164" s="450"/>
      <c r="AL164" s="450"/>
      <c r="AM164" s="450"/>
      <c r="AN164" s="450"/>
      <c r="AO164" s="450"/>
      <c r="AP164" s="450"/>
      <c r="AQ164" s="450"/>
      <c r="AR164" s="450"/>
      <c r="AS164" s="450"/>
      <c r="AT164" s="450"/>
      <c r="AU164" s="450"/>
      <c r="AV164" s="450"/>
      <c r="AW164" s="450"/>
      <c r="AX164" s="450"/>
      <c r="AY164" s="450"/>
      <c r="AZ164" s="1070"/>
      <c r="BA164" s="845"/>
      <c r="BB164" s="173"/>
      <c r="BC164" s="513"/>
      <c r="BD164" s="445"/>
      <c r="BE164" s="445"/>
      <c r="BF164" s="445"/>
      <c r="BG164" s="514"/>
      <c r="BH164" s="524"/>
      <c r="BI164" s="445"/>
      <c r="BJ164" s="445"/>
      <c r="BK164" s="445"/>
      <c r="BL164" s="514"/>
      <c r="BM164" s="524"/>
      <c r="BN164" s="445"/>
      <c r="BO164" s="445"/>
      <c r="BP164" s="445"/>
      <c r="BQ164" s="514"/>
      <c r="BR164" s="524"/>
      <c r="BS164" s="445"/>
      <c r="BT164" s="445"/>
      <c r="BU164" s="2553"/>
      <c r="BV164" s="2616"/>
      <c r="BW164" s="2616"/>
      <c r="BX164" s="2616"/>
      <c r="BY164" s="2617"/>
      <c r="BZ164" s="2617"/>
      <c r="CA164" s="2617"/>
      <c r="CB164" s="2617"/>
      <c r="CC164" s="2617"/>
      <c r="CD164" s="2617"/>
      <c r="CE164" s="2617"/>
      <c r="CF164" s="2617"/>
      <c r="CG164" s="2617"/>
      <c r="CH164" s="2617"/>
      <c r="CI164" s="2617"/>
      <c r="CJ164" s="2617"/>
      <c r="CK164" s="2617"/>
      <c r="CL164" s="2617"/>
      <c r="CM164" s="2617"/>
      <c r="CN164" s="2617"/>
      <c r="CO164" s="2617"/>
      <c r="CP164" s="2617"/>
      <c r="CQ164" s="2617"/>
      <c r="CR164" s="2617"/>
      <c r="CS164" s="2617"/>
      <c r="CT164" s="2617"/>
      <c r="CU164" s="2617"/>
      <c r="CV164" s="2617"/>
      <c r="CW164" s="2617"/>
      <c r="CX164" s="2617"/>
      <c r="CY164" s="2617"/>
      <c r="CZ164" s="2617"/>
    </row>
    <row r="165" s="135" customFormat="true" ht="15" customHeight="true" x14ac:dyDescent="0.2">
      <c r="A165" s="1645"/>
      <c r="B165" s="1802"/>
      <c r="C165" s="1737"/>
      <c r="D165" s="1738"/>
      <c r="E165" s="1738"/>
      <c r="F165" s="1738"/>
      <c r="G165" s="1739"/>
      <c r="H165" s="1740"/>
      <c r="I165" s="1738"/>
      <c r="J165" s="1738"/>
      <c r="K165" s="1738"/>
      <c r="L165" s="1741"/>
      <c r="M165" s="1742"/>
      <c r="N165" s="1738"/>
      <c r="O165" s="1738"/>
      <c r="P165" s="1738"/>
      <c r="Q165" s="1739"/>
      <c r="R165" s="1740"/>
      <c r="S165" s="1738"/>
      <c r="T165" s="1738"/>
      <c r="U165" s="2517"/>
      <c r="V165" s="450"/>
      <c r="W165" s="450"/>
      <c r="X165" s="450"/>
      <c r="Y165" s="450"/>
      <c r="Z165" s="450"/>
      <c r="AA165" s="450"/>
      <c r="AB165" s="450"/>
      <c r="AC165" s="450"/>
      <c r="AD165" s="450"/>
      <c r="AE165" s="450"/>
      <c r="AF165" s="450"/>
      <c r="AG165" s="450"/>
      <c r="AH165" s="450"/>
      <c r="AI165" s="450"/>
      <c r="AJ165" s="450"/>
      <c r="AK165" s="450"/>
      <c r="AL165" s="450"/>
      <c r="AM165" s="450"/>
      <c r="AN165" s="450"/>
      <c r="AO165" s="450"/>
      <c r="AP165" s="450"/>
      <c r="AQ165" s="450"/>
      <c r="AR165" s="450"/>
      <c r="AS165" s="450"/>
      <c r="AT165" s="450"/>
      <c r="AU165" s="450"/>
      <c r="AV165" s="450"/>
      <c r="AW165" s="450"/>
      <c r="AX165" s="450"/>
      <c r="AY165" s="450"/>
      <c r="AZ165" s="1070"/>
      <c r="BA165" s="845"/>
      <c r="BB165" s="173"/>
      <c r="BC165" s="513"/>
      <c r="BD165" s="445"/>
      <c r="BE165" s="445"/>
      <c r="BF165" s="445"/>
      <c r="BG165" s="514"/>
      <c r="BH165" s="524"/>
      <c r="BI165" s="445"/>
      <c r="BJ165" s="445"/>
      <c r="BK165" s="445"/>
      <c r="BL165" s="514"/>
      <c r="BM165" s="524"/>
      <c r="BN165" s="445"/>
      <c r="BO165" s="445"/>
      <c r="BP165" s="445"/>
      <c r="BQ165" s="514"/>
      <c r="BR165" s="524"/>
      <c r="BS165" s="445"/>
      <c r="BT165" s="445"/>
      <c r="BU165" s="2553"/>
      <c r="BV165" s="2616"/>
      <c r="BW165" s="2616"/>
      <c r="BX165" s="2616"/>
      <c r="BY165" s="2617"/>
      <c r="BZ165" s="2617"/>
      <c r="CA165" s="2617"/>
      <c r="CB165" s="2617"/>
      <c r="CC165" s="2617"/>
      <c r="CD165" s="2617"/>
      <c r="CE165" s="2617"/>
      <c r="CF165" s="2617"/>
      <c r="CG165" s="2617"/>
      <c r="CH165" s="2617"/>
      <c r="CI165" s="2617"/>
      <c r="CJ165" s="2617"/>
      <c r="CK165" s="2617"/>
      <c r="CL165" s="2617"/>
      <c r="CM165" s="2617"/>
      <c r="CN165" s="2617"/>
      <c r="CO165" s="2617"/>
      <c r="CP165" s="2617"/>
      <c r="CQ165" s="2617"/>
      <c r="CR165" s="2617"/>
      <c r="CS165" s="2617"/>
      <c r="CT165" s="2617"/>
      <c r="CU165" s="2617"/>
      <c r="CV165" s="2617"/>
      <c r="CW165" s="2617"/>
      <c r="CX165" s="2617"/>
      <c r="CY165" s="2617"/>
      <c r="CZ165" s="2617"/>
    </row>
    <row r="166" s="135" customFormat="true" ht="15" customHeight="true" x14ac:dyDescent="0.2">
      <c r="A166" s="1645"/>
      <c r="B166" s="1802"/>
      <c r="C166" s="1737"/>
      <c r="D166" s="1738"/>
      <c r="E166" s="1738"/>
      <c r="F166" s="1738"/>
      <c r="G166" s="1739"/>
      <c r="H166" s="1740"/>
      <c r="I166" s="1738"/>
      <c r="J166" s="1738"/>
      <c r="K166" s="1738"/>
      <c r="L166" s="1741"/>
      <c r="M166" s="1742"/>
      <c r="N166" s="1738"/>
      <c r="O166" s="1738"/>
      <c r="P166" s="1738"/>
      <c r="Q166" s="1739"/>
      <c r="R166" s="1740"/>
      <c r="S166" s="1738"/>
      <c r="T166" s="1738"/>
      <c r="U166" s="2517"/>
      <c r="V166" s="450"/>
      <c r="W166" s="450"/>
      <c r="X166" s="450"/>
      <c r="Y166" s="450"/>
      <c r="Z166" s="450"/>
      <c r="AA166" s="450"/>
      <c r="AB166" s="450"/>
      <c r="AC166" s="450"/>
      <c r="AD166" s="450"/>
      <c r="AE166" s="450"/>
      <c r="AF166" s="450"/>
      <c r="AG166" s="450"/>
      <c r="AH166" s="450"/>
      <c r="AI166" s="450"/>
      <c r="AJ166" s="450"/>
      <c r="AK166" s="450"/>
      <c r="AL166" s="450"/>
      <c r="AM166" s="450"/>
      <c r="AN166" s="450"/>
      <c r="AO166" s="450"/>
      <c r="AP166" s="450"/>
      <c r="AQ166" s="450"/>
      <c r="AR166" s="450"/>
      <c r="AS166" s="450"/>
      <c r="AT166" s="450"/>
      <c r="AU166" s="450"/>
      <c r="AV166" s="450"/>
      <c r="AW166" s="450"/>
      <c r="AX166" s="450"/>
      <c r="AY166" s="450"/>
      <c r="AZ166" s="1070"/>
      <c r="BA166" s="845"/>
      <c r="BB166" s="173"/>
      <c r="BC166" s="513"/>
      <c r="BD166" s="445"/>
      <c r="BE166" s="445"/>
      <c r="BF166" s="445"/>
      <c r="BG166" s="514"/>
      <c r="BH166" s="524"/>
      <c r="BI166" s="445"/>
      <c r="BJ166" s="445"/>
      <c r="BK166" s="445"/>
      <c r="BL166" s="514"/>
      <c r="BM166" s="524"/>
      <c r="BN166" s="445"/>
      <c r="BO166" s="445"/>
      <c r="BP166" s="445"/>
      <c r="BQ166" s="514"/>
      <c r="BR166" s="524"/>
      <c r="BS166" s="445"/>
      <c r="BT166" s="445"/>
      <c r="BU166" s="2553"/>
      <c r="BV166" s="2616"/>
      <c r="BW166" s="2616"/>
      <c r="BX166" s="2616"/>
      <c r="BY166" s="2617"/>
      <c r="BZ166" s="2617"/>
      <c r="CA166" s="2617"/>
      <c r="CB166" s="2617"/>
      <c r="CC166" s="2617"/>
      <c r="CD166" s="2617"/>
      <c r="CE166" s="2617"/>
      <c r="CF166" s="2617"/>
      <c r="CG166" s="2617"/>
      <c r="CH166" s="2617"/>
      <c r="CI166" s="2617"/>
      <c r="CJ166" s="2617"/>
      <c r="CK166" s="2617"/>
      <c r="CL166" s="2617"/>
      <c r="CM166" s="2617"/>
      <c r="CN166" s="2617"/>
      <c r="CO166" s="2617"/>
      <c r="CP166" s="2617"/>
      <c r="CQ166" s="2617"/>
      <c r="CR166" s="2617"/>
      <c r="CS166" s="2617"/>
      <c r="CT166" s="2617"/>
      <c r="CU166" s="2617"/>
      <c r="CV166" s="2617"/>
      <c r="CW166" s="2617"/>
      <c r="CX166" s="2617"/>
      <c r="CY166" s="2617"/>
      <c r="CZ166" s="2617"/>
    </row>
    <row r="167" s="135" customFormat="true" ht="15" customHeight="true" x14ac:dyDescent="0.2">
      <c r="A167" s="1645"/>
      <c r="B167" s="1802"/>
      <c r="C167" s="1737"/>
      <c r="D167" s="1738"/>
      <c r="E167" s="1738"/>
      <c r="F167" s="1738"/>
      <c r="G167" s="1739"/>
      <c r="H167" s="1740"/>
      <c r="I167" s="1738"/>
      <c r="J167" s="1738"/>
      <c r="K167" s="1738"/>
      <c r="L167" s="1741"/>
      <c r="M167" s="1742"/>
      <c r="N167" s="1738"/>
      <c r="O167" s="1738"/>
      <c r="P167" s="1738"/>
      <c r="Q167" s="1739"/>
      <c r="R167" s="1740"/>
      <c r="S167" s="1738"/>
      <c r="T167" s="1738"/>
      <c r="U167" s="2517"/>
      <c r="V167" s="450"/>
      <c r="W167" s="450"/>
      <c r="X167" s="450"/>
      <c r="Y167" s="450"/>
      <c r="Z167" s="450"/>
      <c r="AA167" s="450"/>
      <c r="AB167" s="450"/>
      <c r="AC167" s="450"/>
      <c r="AD167" s="450"/>
      <c r="AE167" s="450"/>
      <c r="AF167" s="450"/>
      <c r="AG167" s="450"/>
      <c r="AH167" s="450"/>
      <c r="AI167" s="450"/>
      <c r="AJ167" s="450"/>
      <c r="AK167" s="450"/>
      <c r="AL167" s="450"/>
      <c r="AM167" s="450"/>
      <c r="AN167" s="450"/>
      <c r="AO167" s="450"/>
      <c r="AP167" s="450"/>
      <c r="AQ167" s="450"/>
      <c r="AR167" s="450"/>
      <c r="AS167" s="450"/>
      <c r="AT167" s="450"/>
      <c r="AU167" s="450"/>
      <c r="AV167" s="450"/>
      <c r="AW167" s="450"/>
      <c r="AX167" s="450"/>
      <c r="AY167" s="450"/>
      <c r="AZ167" s="1070"/>
      <c r="BA167" s="845"/>
      <c r="BB167" s="173"/>
      <c r="BC167" s="513"/>
      <c r="BD167" s="445"/>
      <c r="BE167" s="445"/>
      <c r="BF167" s="445"/>
      <c r="BG167" s="514"/>
      <c r="BH167" s="524"/>
      <c r="BI167" s="445"/>
      <c r="BJ167" s="445"/>
      <c r="BK167" s="445"/>
      <c r="BL167" s="514"/>
      <c r="BM167" s="524"/>
      <c r="BN167" s="445"/>
      <c r="BO167" s="445"/>
      <c r="BP167" s="445"/>
      <c r="BQ167" s="514"/>
      <c r="BR167" s="524"/>
      <c r="BS167" s="445"/>
      <c r="BT167" s="445"/>
      <c r="BU167" s="2553"/>
      <c r="BV167" s="2616"/>
      <c r="BW167" s="2616"/>
      <c r="BX167" s="2616"/>
      <c r="BY167" s="2617"/>
      <c r="BZ167" s="2617"/>
      <c r="CA167" s="2617"/>
      <c r="CB167" s="2617"/>
      <c r="CC167" s="2617"/>
      <c r="CD167" s="2617"/>
      <c r="CE167" s="2617"/>
      <c r="CF167" s="2617"/>
      <c r="CG167" s="2617"/>
      <c r="CH167" s="2617"/>
      <c r="CI167" s="2617"/>
      <c r="CJ167" s="2617"/>
      <c r="CK167" s="2617"/>
      <c r="CL167" s="2617"/>
      <c r="CM167" s="2617"/>
      <c r="CN167" s="2617"/>
      <c r="CO167" s="2617"/>
      <c r="CP167" s="2617"/>
      <c r="CQ167" s="2617"/>
      <c r="CR167" s="2617"/>
      <c r="CS167" s="2617"/>
      <c r="CT167" s="2617"/>
      <c r="CU167" s="2617"/>
      <c r="CV167" s="2617"/>
      <c r="CW167" s="2617"/>
      <c r="CX167" s="2617"/>
      <c r="CY167" s="2617"/>
      <c r="CZ167" s="2617"/>
    </row>
    <row r="168" s="135" customFormat="true" ht="15" customHeight="true" x14ac:dyDescent="0.2">
      <c r="A168" s="1645"/>
      <c r="B168" s="1802"/>
      <c r="C168" s="1737"/>
      <c r="D168" s="1738"/>
      <c r="E168" s="1738"/>
      <c r="F168" s="1738"/>
      <c r="G168" s="1739"/>
      <c r="H168" s="1740"/>
      <c r="I168" s="1738"/>
      <c r="J168" s="1738"/>
      <c r="K168" s="1738"/>
      <c r="L168" s="1741"/>
      <c r="M168" s="1742"/>
      <c r="N168" s="1738"/>
      <c r="O168" s="1738"/>
      <c r="P168" s="1738"/>
      <c r="Q168" s="1739"/>
      <c r="R168" s="1740"/>
      <c r="S168" s="1738"/>
      <c r="T168" s="1738"/>
      <c r="U168" s="2517"/>
      <c r="V168" s="450"/>
      <c r="W168" s="450"/>
      <c r="X168" s="450"/>
      <c r="Y168" s="450"/>
      <c r="Z168" s="450"/>
      <c r="AA168" s="450"/>
      <c r="AB168" s="450"/>
      <c r="AC168" s="450"/>
      <c r="AD168" s="450"/>
      <c r="AE168" s="450"/>
      <c r="AF168" s="450"/>
      <c r="AG168" s="450"/>
      <c r="AH168" s="450"/>
      <c r="AI168" s="450"/>
      <c r="AJ168" s="450"/>
      <c r="AK168" s="450"/>
      <c r="AL168" s="450"/>
      <c r="AM168" s="450"/>
      <c r="AN168" s="450"/>
      <c r="AO168" s="450"/>
      <c r="AP168" s="450"/>
      <c r="AQ168" s="450"/>
      <c r="AR168" s="450"/>
      <c r="AS168" s="450"/>
      <c r="AT168" s="450"/>
      <c r="AU168" s="450"/>
      <c r="AV168" s="450"/>
      <c r="AW168" s="450"/>
      <c r="AX168" s="450"/>
      <c r="AY168" s="450"/>
      <c r="AZ168" s="1070"/>
      <c r="BA168" s="845"/>
      <c r="BB168" s="173"/>
      <c r="BC168" s="513"/>
      <c r="BD168" s="445"/>
      <c r="BE168" s="445"/>
      <c r="BF168" s="445"/>
      <c r="BG168" s="514"/>
      <c r="BH168" s="524"/>
      <c r="BI168" s="445"/>
      <c r="BJ168" s="445"/>
      <c r="BK168" s="445"/>
      <c r="BL168" s="514"/>
      <c r="BM168" s="524"/>
      <c r="BN168" s="445"/>
      <c r="BO168" s="445"/>
      <c r="BP168" s="445"/>
      <c r="BQ168" s="514"/>
      <c r="BR168" s="524"/>
      <c r="BS168" s="445"/>
      <c r="BT168" s="445"/>
      <c r="BU168" s="2553"/>
      <c r="BV168" s="2616"/>
      <c r="BW168" s="2616"/>
      <c r="BX168" s="2616"/>
      <c r="BY168" s="2617"/>
      <c r="BZ168" s="2617"/>
      <c r="CA168" s="2617"/>
      <c r="CB168" s="2617"/>
      <c r="CC168" s="2617"/>
      <c r="CD168" s="2617"/>
      <c r="CE168" s="2617"/>
      <c r="CF168" s="2617"/>
      <c r="CG168" s="2617"/>
      <c r="CH168" s="2617"/>
      <c r="CI168" s="2617"/>
      <c r="CJ168" s="2617"/>
      <c r="CK168" s="2617"/>
      <c r="CL168" s="2617"/>
      <c r="CM168" s="2617"/>
      <c r="CN168" s="2617"/>
      <c r="CO168" s="2617"/>
      <c r="CP168" s="2617"/>
      <c r="CQ168" s="2617"/>
      <c r="CR168" s="2617"/>
      <c r="CS168" s="2617"/>
      <c r="CT168" s="2617"/>
      <c r="CU168" s="2617"/>
      <c r="CV168" s="2617"/>
      <c r="CW168" s="2617"/>
      <c r="CX168" s="2617"/>
      <c r="CY168" s="2617"/>
      <c r="CZ168" s="2617"/>
    </row>
    <row r="169" s="135" customFormat="true" ht="15" customHeight="true" x14ac:dyDescent="0.2">
      <c r="A169" s="1646"/>
      <c r="B169" s="1803"/>
      <c r="C169" s="1743"/>
      <c r="D169" s="1744"/>
      <c r="E169" s="1744"/>
      <c r="F169" s="1744"/>
      <c r="G169" s="1745"/>
      <c r="H169" s="1746"/>
      <c r="I169" s="1744"/>
      <c r="J169" s="1744"/>
      <c r="K169" s="1744"/>
      <c r="L169" s="1747"/>
      <c r="M169" s="1748"/>
      <c r="N169" s="1744"/>
      <c r="O169" s="1744"/>
      <c r="P169" s="1744"/>
      <c r="Q169" s="1745"/>
      <c r="R169" s="1746"/>
      <c r="S169" s="1744"/>
      <c r="T169" s="1744"/>
      <c r="U169" s="2518"/>
      <c r="V169" s="450"/>
      <c r="W169" s="450"/>
      <c r="X169" s="450"/>
      <c r="Y169" s="450"/>
      <c r="Z169" s="450"/>
      <c r="AA169" s="450"/>
      <c r="AB169" s="450"/>
      <c r="AC169" s="450"/>
      <c r="AD169" s="450"/>
      <c r="AE169" s="450"/>
      <c r="AF169" s="450"/>
      <c r="AG169" s="450"/>
      <c r="AH169" s="450"/>
      <c r="AI169" s="450"/>
      <c r="AJ169" s="450"/>
      <c r="AK169" s="450"/>
      <c r="AL169" s="450"/>
      <c r="AM169" s="450"/>
      <c r="AN169" s="450"/>
      <c r="AO169" s="450"/>
      <c r="AP169" s="450"/>
      <c r="AQ169" s="450"/>
      <c r="AR169" s="450"/>
      <c r="AS169" s="450"/>
      <c r="AT169" s="450"/>
      <c r="AU169" s="450"/>
      <c r="AV169" s="450"/>
      <c r="AW169" s="450"/>
      <c r="AX169" s="450"/>
      <c r="AY169" s="450"/>
      <c r="AZ169" s="1070"/>
      <c r="BA169" s="845"/>
      <c r="BB169" s="173"/>
      <c r="BC169" s="513"/>
      <c r="BD169" s="445"/>
      <c r="BE169" s="445"/>
      <c r="BF169" s="445"/>
      <c r="BG169" s="514"/>
      <c r="BH169" s="524"/>
      <c r="BI169" s="445"/>
      <c r="BJ169" s="445"/>
      <c r="BK169" s="445"/>
      <c r="BL169" s="514"/>
      <c r="BM169" s="524"/>
      <c r="BN169" s="445"/>
      <c r="BO169" s="445"/>
      <c r="BP169" s="445"/>
      <c r="BQ169" s="514"/>
      <c r="BR169" s="524"/>
      <c r="BS169" s="445"/>
      <c r="BT169" s="445"/>
      <c r="BU169" s="2553"/>
      <c r="BV169" s="2616"/>
      <c r="BW169" s="2616"/>
      <c r="BX169" s="2616"/>
      <c r="BY169" s="2617"/>
      <c r="BZ169" s="2617"/>
      <c r="CA169" s="2617"/>
      <c r="CB169" s="2617"/>
      <c r="CC169" s="2617"/>
      <c r="CD169" s="2617"/>
      <c r="CE169" s="2617"/>
      <c r="CF169" s="2617"/>
      <c r="CG169" s="2617"/>
      <c r="CH169" s="2617"/>
      <c r="CI169" s="2617"/>
      <c r="CJ169" s="2617"/>
      <c r="CK169" s="2617"/>
      <c r="CL169" s="2617"/>
      <c r="CM169" s="2617"/>
      <c r="CN169" s="2617"/>
      <c r="CO169" s="2617"/>
      <c r="CP169" s="2617"/>
      <c r="CQ169" s="2617"/>
      <c r="CR169" s="2617"/>
      <c r="CS169" s="2617"/>
      <c r="CT169" s="2617"/>
      <c r="CU169" s="2617"/>
      <c r="CV169" s="2617"/>
      <c r="CW169" s="2617"/>
      <c r="CX169" s="2617"/>
      <c r="CY169" s="2617"/>
      <c r="CZ169" s="2617"/>
    </row>
    <row r="170" s="135" customFormat="true" ht="15" customHeight="true" x14ac:dyDescent="0.2">
      <c r="A170" s="1143"/>
      <c r="B170" s="1223"/>
      <c r="C170" s="1358"/>
      <c r="D170" s="1147"/>
      <c r="E170" s="1147"/>
      <c r="F170" s="1147"/>
      <c r="G170" s="1196"/>
      <c r="H170" s="1242"/>
      <c r="I170" s="1147"/>
      <c r="J170" s="1147"/>
      <c r="K170" s="1147"/>
      <c r="L170" s="1163"/>
      <c r="M170" s="1358"/>
      <c r="N170" s="1147"/>
      <c r="O170" s="1147"/>
      <c r="P170" s="1147"/>
      <c r="Q170" s="1196"/>
      <c r="R170" s="1242"/>
      <c r="S170" s="1147"/>
      <c r="T170" s="1147"/>
      <c r="U170" s="1163"/>
      <c r="V170" s="450"/>
      <c r="W170" s="450"/>
      <c r="X170" s="450"/>
      <c r="Y170" s="450"/>
      <c r="Z170" s="450"/>
      <c r="AA170" s="450"/>
      <c r="AB170" s="450"/>
      <c r="AC170" s="450"/>
      <c r="AD170" s="450"/>
      <c r="AE170" s="450"/>
      <c r="AF170" s="450"/>
      <c r="AG170" s="450"/>
      <c r="AH170" s="450"/>
      <c r="AI170" s="450"/>
      <c r="AJ170" s="450"/>
      <c r="AK170" s="450"/>
      <c r="AL170" s="450"/>
      <c r="AM170" s="450"/>
      <c r="AN170" s="450"/>
      <c r="AO170" s="450"/>
      <c r="AP170" s="450"/>
      <c r="AQ170" s="450"/>
      <c r="AR170" s="450"/>
      <c r="AS170" s="450"/>
      <c r="AT170" s="450"/>
      <c r="AU170" s="450"/>
      <c r="AV170" s="450"/>
      <c r="AW170" s="450"/>
      <c r="AX170" s="450"/>
      <c r="AY170" s="450"/>
      <c r="AZ170" s="1070"/>
      <c r="BA170" s="845"/>
      <c r="BB170" s="173"/>
      <c r="BC170" s="513"/>
      <c r="BD170" s="445"/>
      <c r="BE170" s="445"/>
      <c r="BF170" s="445"/>
      <c r="BG170" s="514"/>
      <c r="BH170" s="524"/>
      <c r="BI170" s="445"/>
      <c r="BJ170" s="445"/>
      <c r="BK170" s="445"/>
      <c r="BL170" s="514"/>
      <c r="BM170" s="524"/>
      <c r="BN170" s="445"/>
      <c r="BO170" s="445"/>
      <c r="BP170" s="445"/>
      <c r="BQ170" s="514"/>
      <c r="BR170" s="524"/>
      <c r="BS170" s="445"/>
      <c r="BT170" s="445"/>
      <c r="BU170" s="2553"/>
      <c r="BV170" s="2616"/>
      <c r="BW170" s="2616"/>
      <c r="BX170" s="2616"/>
      <c r="BY170" s="2617"/>
      <c r="BZ170" s="2617"/>
      <c r="CA170" s="2617"/>
      <c r="CB170" s="2617"/>
      <c r="CC170" s="2617"/>
      <c r="CD170" s="2617"/>
      <c r="CE170" s="2617"/>
      <c r="CF170" s="2617"/>
      <c r="CG170" s="2617"/>
      <c r="CH170" s="2617"/>
      <c r="CI170" s="2617"/>
      <c r="CJ170" s="2617"/>
      <c r="CK170" s="2617"/>
      <c r="CL170" s="2617"/>
      <c r="CM170" s="2617"/>
      <c r="CN170" s="2617"/>
      <c r="CO170" s="2617"/>
      <c r="CP170" s="2617"/>
      <c r="CQ170" s="2617"/>
      <c r="CR170" s="2617"/>
      <c r="CS170" s="2617"/>
      <c r="CT170" s="2617"/>
      <c r="CU170" s="2617"/>
      <c r="CV170" s="2617"/>
      <c r="CW170" s="2617"/>
      <c r="CX170" s="2617"/>
      <c r="CY170" s="2617"/>
      <c r="CZ170" s="2617"/>
    </row>
    <row r="171" s="135" customFormat="true" ht="15" customHeight="true" x14ac:dyDescent="0.2">
      <c r="A171" s="1143"/>
      <c r="B171" s="1223"/>
      <c r="C171" s="1358"/>
      <c r="D171" s="1147"/>
      <c r="E171" s="1147"/>
      <c r="F171" s="1147"/>
      <c r="G171" s="1196"/>
      <c r="H171" s="1242"/>
      <c r="I171" s="1147"/>
      <c r="J171" s="1147"/>
      <c r="K171" s="1147"/>
      <c r="L171" s="1163"/>
      <c r="M171" s="1358"/>
      <c r="N171" s="1147"/>
      <c r="O171" s="1147"/>
      <c r="P171" s="1147"/>
      <c r="Q171" s="1196"/>
      <c r="R171" s="1242"/>
      <c r="S171" s="1147"/>
      <c r="T171" s="1147"/>
      <c r="U171" s="1163"/>
      <c r="V171" s="450"/>
      <c r="W171" s="450"/>
      <c r="X171" s="450"/>
      <c r="Y171" s="450"/>
      <c r="Z171" s="450"/>
      <c r="AA171" s="450"/>
      <c r="AB171" s="450"/>
      <c r="AC171" s="450"/>
      <c r="AD171" s="450"/>
      <c r="AE171" s="450"/>
      <c r="AF171" s="450"/>
      <c r="AG171" s="450"/>
      <c r="AH171" s="450"/>
      <c r="AI171" s="450"/>
      <c r="AJ171" s="450"/>
      <c r="AK171" s="450"/>
      <c r="AL171" s="450"/>
      <c r="AM171" s="450"/>
      <c r="AN171" s="450"/>
      <c r="AO171" s="450"/>
      <c r="AP171" s="450"/>
      <c r="AQ171" s="450"/>
      <c r="AR171" s="450"/>
      <c r="AS171" s="450"/>
      <c r="AT171" s="450"/>
      <c r="AU171" s="450"/>
      <c r="AV171" s="450"/>
      <c r="AW171" s="450"/>
      <c r="AX171" s="450"/>
      <c r="AY171" s="450"/>
      <c r="AZ171" s="1070"/>
      <c r="BA171" s="845"/>
      <c r="BB171" s="173"/>
      <c r="BC171" s="513"/>
      <c r="BD171" s="445"/>
      <c r="BE171" s="445"/>
      <c r="BF171" s="445"/>
      <c r="BG171" s="514"/>
      <c r="BH171" s="524"/>
      <c r="BI171" s="445"/>
      <c r="BJ171" s="445"/>
      <c r="BK171" s="445"/>
      <c r="BL171" s="514"/>
      <c r="BM171" s="524"/>
      <c r="BN171" s="445"/>
      <c r="BO171" s="445"/>
      <c r="BP171" s="445"/>
      <c r="BQ171" s="514"/>
      <c r="BR171" s="524"/>
      <c r="BS171" s="445"/>
      <c r="BT171" s="445"/>
      <c r="BU171" s="2553"/>
      <c r="BV171" s="2616"/>
      <c r="BW171" s="2616"/>
      <c r="BX171" s="2616"/>
      <c r="BY171" s="2617"/>
      <c r="BZ171" s="2617"/>
      <c r="CA171" s="2617"/>
      <c r="CB171" s="2617"/>
      <c r="CC171" s="2617"/>
      <c r="CD171" s="2617"/>
      <c r="CE171" s="2617"/>
      <c r="CF171" s="2617"/>
      <c r="CG171" s="2617"/>
      <c r="CH171" s="2617"/>
      <c r="CI171" s="2617"/>
      <c r="CJ171" s="2617"/>
      <c r="CK171" s="2617"/>
      <c r="CL171" s="2617"/>
      <c r="CM171" s="2617"/>
      <c r="CN171" s="2617"/>
      <c r="CO171" s="2617"/>
      <c r="CP171" s="2617"/>
      <c r="CQ171" s="2617"/>
      <c r="CR171" s="2617"/>
      <c r="CS171" s="2617"/>
      <c r="CT171" s="2617"/>
      <c r="CU171" s="2617"/>
      <c r="CV171" s="2617"/>
      <c r="CW171" s="2617"/>
      <c r="CX171" s="2617"/>
      <c r="CY171" s="2617"/>
      <c r="CZ171" s="2617"/>
    </row>
    <row r="172" s="135" customFormat="true" ht="15" customHeight="true" x14ac:dyDescent="0.2">
      <c r="A172" s="1143"/>
      <c r="B172" s="1223"/>
      <c r="C172" s="1358"/>
      <c r="D172" s="1147"/>
      <c r="E172" s="1147"/>
      <c r="F172" s="1147"/>
      <c r="G172" s="1196"/>
      <c r="H172" s="1242"/>
      <c r="I172" s="1147"/>
      <c r="J172" s="1147"/>
      <c r="K172" s="1147"/>
      <c r="L172" s="1163"/>
      <c r="M172" s="1358"/>
      <c r="N172" s="1147"/>
      <c r="O172" s="1147"/>
      <c r="P172" s="1147"/>
      <c r="Q172" s="1196"/>
      <c r="R172" s="1242"/>
      <c r="S172" s="1147"/>
      <c r="T172" s="1147"/>
      <c r="U172" s="1163"/>
      <c r="V172" s="450"/>
      <c r="W172" s="450"/>
      <c r="X172" s="450"/>
      <c r="Y172" s="450"/>
      <c r="Z172" s="450"/>
      <c r="AA172" s="450"/>
      <c r="AB172" s="450"/>
      <c r="AC172" s="450"/>
      <c r="AD172" s="450"/>
      <c r="AE172" s="450"/>
      <c r="AF172" s="450"/>
      <c r="AG172" s="450"/>
      <c r="AH172" s="450"/>
      <c r="AI172" s="450"/>
      <c r="AJ172" s="450"/>
      <c r="AK172" s="450"/>
      <c r="AL172" s="450"/>
      <c r="AM172" s="450"/>
      <c r="AN172" s="450"/>
      <c r="AO172" s="450"/>
      <c r="AP172" s="450"/>
      <c r="AQ172" s="450"/>
      <c r="AR172" s="450"/>
      <c r="AS172" s="450"/>
      <c r="AT172" s="450"/>
      <c r="AU172" s="450"/>
      <c r="AV172" s="450"/>
      <c r="AW172" s="450"/>
      <c r="AX172" s="450"/>
      <c r="AY172" s="450"/>
      <c r="AZ172" s="1070"/>
      <c r="BA172" s="845"/>
      <c r="BB172" s="173"/>
      <c r="BC172" s="513"/>
      <c r="BD172" s="445"/>
      <c r="BE172" s="445"/>
      <c r="BF172" s="445"/>
      <c r="BG172" s="514"/>
      <c r="BH172" s="524"/>
      <c r="BI172" s="445"/>
      <c r="BJ172" s="445"/>
      <c r="BK172" s="445"/>
      <c r="BL172" s="514"/>
      <c r="BM172" s="524"/>
      <c r="BN172" s="445"/>
      <c r="BO172" s="445"/>
      <c r="BP172" s="445"/>
      <c r="BQ172" s="514"/>
      <c r="BR172" s="524"/>
      <c r="BS172" s="445"/>
      <c r="BT172" s="445"/>
      <c r="BU172" s="2553"/>
      <c r="BV172" s="2616"/>
      <c r="BW172" s="2616"/>
      <c r="BX172" s="2616"/>
      <c r="BY172" s="2617"/>
      <c r="BZ172" s="2617"/>
      <c r="CA172" s="2617"/>
      <c r="CB172" s="2617"/>
      <c r="CC172" s="2617"/>
      <c r="CD172" s="2617"/>
      <c r="CE172" s="2617"/>
      <c r="CF172" s="2617"/>
      <c r="CG172" s="2617"/>
      <c r="CH172" s="2617"/>
      <c r="CI172" s="2617"/>
      <c r="CJ172" s="2617"/>
      <c r="CK172" s="2617"/>
      <c r="CL172" s="2617"/>
      <c r="CM172" s="2617"/>
      <c r="CN172" s="2617"/>
      <c r="CO172" s="2617"/>
      <c r="CP172" s="2617"/>
      <c r="CQ172" s="2617"/>
      <c r="CR172" s="2617"/>
      <c r="CS172" s="2617"/>
      <c r="CT172" s="2617"/>
      <c r="CU172" s="2617"/>
      <c r="CV172" s="2617"/>
      <c r="CW172" s="2617"/>
      <c r="CX172" s="2617"/>
      <c r="CY172" s="2617"/>
      <c r="CZ172" s="2617"/>
    </row>
    <row r="173" s="818" customFormat="true" ht="15" customHeight="true" x14ac:dyDescent="0.2">
      <c r="A173" s="1647"/>
      <c r="B173" s="1656"/>
      <c r="C173" s="1749"/>
      <c r="D173" s="1750"/>
      <c r="E173" s="1750"/>
      <c r="F173" s="1750"/>
      <c r="G173" s="1751"/>
      <c r="H173" s="1752"/>
      <c r="I173" s="1750"/>
      <c r="J173" s="1750"/>
      <c r="K173" s="1750"/>
      <c r="L173" s="1753"/>
      <c r="M173" s="1754"/>
      <c r="N173" s="1750"/>
      <c r="O173" s="1750"/>
      <c r="P173" s="1750"/>
      <c r="Q173" s="1751"/>
      <c r="R173" s="1752"/>
      <c r="S173" s="1750"/>
      <c r="T173" s="1750"/>
      <c r="U173" s="2519"/>
      <c r="V173" s="1040"/>
      <c r="W173" s="1040"/>
      <c r="X173" s="1040"/>
      <c r="Y173" s="1040"/>
      <c r="Z173" s="1040"/>
      <c r="AA173" s="1040"/>
      <c r="AB173" s="1040"/>
      <c r="AC173" s="1040"/>
      <c r="AD173" s="1040"/>
      <c r="AE173" s="1040"/>
      <c r="AF173" s="1040"/>
      <c r="AG173" s="1040"/>
      <c r="AH173" s="1040"/>
      <c r="AI173" s="1040"/>
      <c r="AJ173" s="1040"/>
      <c r="AK173" s="1040"/>
      <c r="AL173" s="1040"/>
      <c r="AM173" s="1040"/>
      <c r="AN173" s="1040"/>
      <c r="AO173" s="1040"/>
      <c r="AP173" s="1040"/>
      <c r="AQ173" s="1040"/>
      <c r="AR173" s="1040"/>
      <c r="AS173" s="1040"/>
      <c r="AT173" s="1040"/>
      <c r="AU173" s="1040"/>
      <c r="AV173" s="1040"/>
      <c r="AW173" s="1040"/>
      <c r="AX173" s="1040"/>
      <c r="AY173" s="1040"/>
      <c r="AZ173" s="240"/>
      <c r="BA173" s="845"/>
      <c r="BB173" s="173"/>
      <c r="BC173" s="513"/>
      <c r="BD173" s="445"/>
      <c r="BE173" s="445"/>
      <c r="BF173" s="445"/>
      <c r="BG173" s="514"/>
      <c r="BH173" s="524"/>
      <c r="BI173" s="445"/>
      <c r="BJ173" s="445"/>
      <c r="BK173" s="445"/>
      <c r="BL173" s="514"/>
      <c r="BM173" s="524"/>
      <c r="BN173" s="445"/>
      <c r="BO173" s="445"/>
      <c r="BP173" s="445"/>
      <c r="BQ173" s="514"/>
      <c r="BR173" s="524"/>
      <c r="BS173" s="445"/>
      <c r="BT173" s="445"/>
      <c r="BU173" s="2553"/>
      <c r="BV173" s="2616"/>
      <c r="BW173" s="2616"/>
      <c r="BX173" s="2616"/>
      <c r="BY173" s="2617"/>
      <c r="BZ173" s="2617"/>
      <c r="CA173" s="2617"/>
      <c r="CB173" s="2617"/>
      <c r="CC173" s="2617"/>
      <c r="CD173" s="2617"/>
      <c r="CE173" s="2617"/>
      <c r="CF173" s="2617"/>
      <c r="CG173" s="2617"/>
      <c r="CH173" s="2617"/>
      <c r="CI173" s="2617"/>
      <c r="CJ173" s="2617"/>
      <c r="CK173" s="2617"/>
      <c r="CL173" s="2617"/>
      <c r="CM173" s="2617"/>
      <c r="CN173" s="2617"/>
      <c r="CO173" s="2617"/>
      <c r="CP173" s="2617"/>
      <c r="CQ173" s="2617"/>
      <c r="CR173" s="2617"/>
      <c r="CS173" s="2617"/>
      <c r="CT173" s="2617"/>
      <c r="CU173" s="2617"/>
      <c r="CV173" s="2617"/>
      <c r="CW173" s="2617"/>
      <c r="CX173" s="2617"/>
      <c r="CY173" s="2617"/>
      <c r="CZ173" s="2617"/>
    </row>
    <row r="174" s="818" customFormat="true" ht="15" customHeight="true" x14ac:dyDescent="0.2">
      <c r="A174" s="1647"/>
      <c r="B174" s="1656"/>
      <c r="C174" s="1749"/>
      <c r="D174" s="1750"/>
      <c r="E174" s="1750"/>
      <c r="F174" s="1750"/>
      <c r="G174" s="1751"/>
      <c r="H174" s="1752"/>
      <c r="I174" s="1750"/>
      <c r="J174" s="1750"/>
      <c r="K174" s="1750"/>
      <c r="L174" s="1753"/>
      <c r="M174" s="1754"/>
      <c r="N174" s="1750"/>
      <c r="O174" s="1750"/>
      <c r="P174" s="1750"/>
      <c r="Q174" s="1751"/>
      <c r="R174" s="1752"/>
      <c r="S174" s="1750"/>
      <c r="T174" s="1750"/>
      <c r="U174" s="2519"/>
      <c r="V174" s="1040"/>
      <c r="W174" s="1040"/>
      <c r="X174" s="1040"/>
      <c r="Y174" s="1040"/>
      <c r="Z174" s="1040"/>
      <c r="AA174" s="1040"/>
      <c r="AB174" s="1040"/>
      <c r="AC174" s="1040"/>
      <c r="AD174" s="1040"/>
      <c r="AE174" s="1040"/>
      <c r="AF174" s="1040"/>
      <c r="AG174" s="1040"/>
      <c r="AH174" s="1040"/>
      <c r="AI174" s="1040"/>
      <c r="AJ174" s="1040"/>
      <c r="AK174" s="1040"/>
      <c r="AL174" s="1040"/>
      <c r="AM174" s="1040"/>
      <c r="AN174" s="1040"/>
      <c r="AO174" s="1040"/>
      <c r="AP174" s="1040"/>
      <c r="AQ174" s="1040"/>
      <c r="AR174" s="1040"/>
      <c r="AS174" s="1040"/>
      <c r="AT174" s="1040"/>
      <c r="AU174" s="1040"/>
      <c r="AV174" s="1040"/>
      <c r="AW174" s="1040"/>
      <c r="AX174" s="1040"/>
      <c r="AY174" s="1040"/>
      <c r="AZ174" s="240"/>
      <c r="BA174" s="845"/>
      <c r="BB174" s="173"/>
      <c r="BC174" s="513"/>
      <c r="BD174" s="445"/>
      <c r="BE174" s="445"/>
      <c r="BF174" s="445"/>
      <c r="BG174" s="514"/>
      <c r="BH174" s="524"/>
      <c r="BI174" s="445"/>
      <c r="BJ174" s="445"/>
      <c r="BK174" s="445"/>
      <c r="BL174" s="514"/>
      <c r="BM174" s="524"/>
      <c r="BN174" s="445"/>
      <c r="BO174" s="445"/>
      <c r="BP174" s="445"/>
      <c r="BQ174" s="514"/>
      <c r="BR174" s="524"/>
      <c r="BS174" s="445"/>
      <c r="BT174" s="445"/>
      <c r="BU174" s="2553"/>
      <c r="BV174" s="2616"/>
      <c r="BW174" s="2616"/>
      <c r="BX174" s="2616"/>
      <c r="BY174" s="2617"/>
      <c r="BZ174" s="2617"/>
      <c r="CA174" s="2617"/>
      <c r="CB174" s="2617"/>
      <c r="CC174" s="2617"/>
      <c r="CD174" s="2617"/>
      <c r="CE174" s="2617"/>
      <c r="CF174" s="2617"/>
      <c r="CG174" s="2617"/>
      <c r="CH174" s="2617"/>
      <c r="CI174" s="2617"/>
      <c r="CJ174" s="2617"/>
      <c r="CK174" s="2617"/>
      <c r="CL174" s="2617"/>
      <c r="CM174" s="2617"/>
      <c r="CN174" s="2617"/>
      <c r="CO174" s="2617"/>
      <c r="CP174" s="2617"/>
      <c r="CQ174" s="2617"/>
      <c r="CR174" s="2617"/>
      <c r="CS174" s="2617"/>
      <c r="CT174" s="2617"/>
      <c r="CU174" s="2617"/>
      <c r="CV174" s="2617"/>
      <c r="CW174" s="2617"/>
      <c r="CX174" s="2617"/>
      <c r="CY174" s="2617"/>
      <c r="CZ174" s="2617"/>
    </row>
    <row r="175" s="818" customFormat="true" ht="15" customHeight="true" x14ac:dyDescent="0.2">
      <c r="A175" s="1647"/>
      <c r="B175" s="1656"/>
      <c r="C175" s="1749"/>
      <c r="D175" s="1750"/>
      <c r="E175" s="1750"/>
      <c r="F175" s="1750"/>
      <c r="G175" s="1751"/>
      <c r="H175" s="1752"/>
      <c r="I175" s="1750"/>
      <c r="J175" s="1750"/>
      <c r="K175" s="1750"/>
      <c r="L175" s="1753"/>
      <c r="M175" s="1754"/>
      <c r="N175" s="1750"/>
      <c r="O175" s="1750"/>
      <c r="P175" s="1750"/>
      <c r="Q175" s="1751"/>
      <c r="R175" s="1752"/>
      <c r="S175" s="1750"/>
      <c r="T175" s="1750"/>
      <c r="U175" s="2519"/>
      <c r="V175" s="1040"/>
      <c r="W175" s="1040"/>
      <c r="X175" s="1040"/>
      <c r="Y175" s="1040"/>
      <c r="Z175" s="1040"/>
      <c r="AA175" s="1040"/>
      <c r="AB175" s="1040"/>
      <c r="AC175" s="1040"/>
      <c r="AD175" s="1040"/>
      <c r="AE175" s="1040"/>
      <c r="AF175" s="1040"/>
      <c r="AG175" s="1040"/>
      <c r="AH175" s="1040"/>
      <c r="AI175" s="1040"/>
      <c r="AJ175" s="1040"/>
      <c r="AK175" s="1040"/>
      <c r="AL175" s="1040"/>
      <c r="AM175" s="1040"/>
      <c r="AN175" s="1040"/>
      <c r="AO175" s="1040"/>
      <c r="AP175" s="1040"/>
      <c r="AQ175" s="1040"/>
      <c r="AR175" s="1040"/>
      <c r="AS175" s="1040"/>
      <c r="AT175" s="1040"/>
      <c r="AU175" s="1040"/>
      <c r="AV175" s="1040"/>
      <c r="AW175" s="1040"/>
      <c r="AX175" s="1040"/>
      <c r="AY175" s="1040"/>
      <c r="AZ175" s="240"/>
      <c r="BA175" s="845"/>
      <c r="BB175" s="173"/>
      <c r="BC175" s="513"/>
      <c r="BD175" s="445"/>
      <c r="BE175" s="445"/>
      <c r="BF175" s="445"/>
      <c r="BG175" s="514"/>
      <c r="BH175" s="524"/>
      <c r="BI175" s="445"/>
      <c r="BJ175" s="445"/>
      <c r="BK175" s="445"/>
      <c r="BL175" s="514"/>
      <c r="BM175" s="524"/>
      <c r="BN175" s="445"/>
      <c r="BO175" s="445"/>
      <c r="BP175" s="445"/>
      <c r="BQ175" s="514"/>
      <c r="BR175" s="524"/>
      <c r="BS175" s="445"/>
      <c r="BT175" s="445"/>
      <c r="BU175" s="2553"/>
      <c r="BV175" s="2616"/>
      <c r="BW175" s="2616"/>
      <c r="BX175" s="2616"/>
      <c r="BY175" s="2617"/>
      <c r="BZ175" s="2617"/>
      <c r="CA175" s="2617"/>
      <c r="CB175" s="2617"/>
      <c r="CC175" s="2617"/>
      <c r="CD175" s="2617"/>
      <c r="CE175" s="2617"/>
      <c r="CF175" s="2617"/>
      <c r="CG175" s="2617"/>
      <c r="CH175" s="2617"/>
      <c r="CI175" s="2617"/>
      <c r="CJ175" s="2617"/>
      <c r="CK175" s="2617"/>
      <c r="CL175" s="2617"/>
      <c r="CM175" s="2617"/>
      <c r="CN175" s="2617"/>
      <c r="CO175" s="2617"/>
      <c r="CP175" s="2617"/>
      <c r="CQ175" s="2617"/>
      <c r="CR175" s="2617"/>
      <c r="CS175" s="2617"/>
      <c r="CT175" s="2617"/>
      <c r="CU175" s="2617"/>
      <c r="CV175" s="2617"/>
      <c r="CW175" s="2617"/>
      <c r="CX175" s="2617"/>
      <c r="CY175" s="2617"/>
      <c r="CZ175" s="2617"/>
    </row>
    <row r="176" s="818" customFormat="true" ht="15" customHeight="true" x14ac:dyDescent="0.2">
      <c r="A176" s="1647"/>
      <c r="B176" s="1656"/>
      <c r="C176" s="1749"/>
      <c r="D176" s="1750"/>
      <c r="E176" s="1750"/>
      <c r="F176" s="1750"/>
      <c r="G176" s="1751"/>
      <c r="H176" s="1752"/>
      <c r="I176" s="1750"/>
      <c r="J176" s="1750"/>
      <c r="K176" s="1750"/>
      <c r="L176" s="1753"/>
      <c r="M176" s="1754"/>
      <c r="N176" s="1750"/>
      <c r="O176" s="1750"/>
      <c r="P176" s="1750"/>
      <c r="Q176" s="1751"/>
      <c r="R176" s="1752"/>
      <c r="S176" s="1750"/>
      <c r="T176" s="1750"/>
      <c r="U176" s="2519"/>
      <c r="V176" s="1040"/>
      <c r="W176" s="1040"/>
      <c r="X176" s="1040"/>
      <c r="Y176" s="1040"/>
      <c r="Z176" s="1040"/>
      <c r="AA176" s="1040"/>
      <c r="AB176" s="1040"/>
      <c r="AC176" s="1040"/>
      <c r="AD176" s="1040"/>
      <c r="AE176" s="1040"/>
      <c r="AF176" s="1040"/>
      <c r="AG176" s="1040"/>
      <c r="AH176" s="1040"/>
      <c r="AI176" s="1040"/>
      <c r="AJ176" s="1040"/>
      <c r="AK176" s="1040"/>
      <c r="AL176" s="1040"/>
      <c r="AM176" s="1040"/>
      <c r="AN176" s="1040"/>
      <c r="AO176" s="1040"/>
      <c r="AP176" s="1040"/>
      <c r="AQ176" s="1040"/>
      <c r="AR176" s="1040"/>
      <c r="AS176" s="1040"/>
      <c r="AT176" s="1040"/>
      <c r="AU176" s="1040"/>
      <c r="AV176" s="1040"/>
      <c r="AW176" s="1040"/>
      <c r="AX176" s="1040"/>
      <c r="AY176" s="1040"/>
      <c r="AZ176" s="240"/>
      <c r="BA176" s="845"/>
      <c r="BB176" s="173"/>
      <c r="BC176" s="513"/>
      <c r="BD176" s="445"/>
      <c r="BE176" s="445"/>
      <c r="BF176" s="445"/>
      <c r="BG176" s="514"/>
      <c r="BH176" s="524"/>
      <c r="BI176" s="445"/>
      <c r="BJ176" s="445"/>
      <c r="BK176" s="445"/>
      <c r="BL176" s="514"/>
      <c r="BM176" s="524"/>
      <c r="BN176" s="445"/>
      <c r="BO176" s="445"/>
      <c r="BP176" s="445"/>
      <c r="BQ176" s="514"/>
      <c r="BR176" s="524"/>
      <c r="BS176" s="445"/>
      <c r="BT176" s="445"/>
      <c r="BU176" s="2553"/>
      <c r="BV176" s="2616"/>
      <c r="BW176" s="2616"/>
      <c r="BX176" s="2616"/>
      <c r="BY176" s="2617"/>
      <c r="BZ176" s="2617"/>
      <c r="CA176" s="2617"/>
      <c r="CB176" s="2617"/>
      <c r="CC176" s="2617"/>
      <c r="CD176" s="2617"/>
      <c r="CE176" s="2617"/>
      <c r="CF176" s="2617"/>
      <c r="CG176" s="2617"/>
      <c r="CH176" s="2617"/>
      <c r="CI176" s="2617"/>
      <c r="CJ176" s="2617"/>
      <c r="CK176" s="2617"/>
      <c r="CL176" s="2617"/>
      <c r="CM176" s="2617"/>
      <c r="CN176" s="2617"/>
      <c r="CO176" s="2617"/>
      <c r="CP176" s="2617"/>
      <c r="CQ176" s="2617"/>
      <c r="CR176" s="2617"/>
      <c r="CS176" s="2617"/>
      <c r="CT176" s="2617"/>
      <c r="CU176" s="2617"/>
      <c r="CV176" s="2617"/>
      <c r="CW176" s="2617"/>
      <c r="CX176" s="2617"/>
      <c r="CY176" s="2617"/>
      <c r="CZ176" s="2617"/>
    </row>
    <row r="177" s="818" customFormat="true" ht="15" customHeight="true" x14ac:dyDescent="0.2">
      <c r="A177" s="1647"/>
      <c r="B177" s="1656"/>
      <c r="C177" s="1749"/>
      <c r="D177" s="1750"/>
      <c r="E177" s="1750"/>
      <c r="F177" s="1750"/>
      <c r="G177" s="1751"/>
      <c r="H177" s="1752"/>
      <c r="I177" s="1750"/>
      <c r="J177" s="1750"/>
      <c r="K177" s="1750"/>
      <c r="L177" s="1753"/>
      <c r="M177" s="1754"/>
      <c r="N177" s="1750"/>
      <c r="O177" s="1750"/>
      <c r="P177" s="1750"/>
      <c r="Q177" s="1751"/>
      <c r="R177" s="1752"/>
      <c r="S177" s="1750"/>
      <c r="T177" s="1750"/>
      <c r="U177" s="2519"/>
      <c r="V177" s="1040"/>
      <c r="W177" s="1040"/>
      <c r="X177" s="1040"/>
      <c r="Y177" s="1040"/>
      <c r="Z177" s="1040"/>
      <c r="AA177" s="1040"/>
      <c r="AB177" s="1040"/>
      <c r="AC177" s="1040"/>
      <c r="AD177" s="1040"/>
      <c r="AE177" s="1040"/>
      <c r="AF177" s="1040"/>
      <c r="AG177" s="1040"/>
      <c r="AH177" s="1040"/>
      <c r="AI177" s="1040"/>
      <c r="AJ177" s="1040"/>
      <c r="AK177" s="1040"/>
      <c r="AL177" s="1040"/>
      <c r="AM177" s="1040"/>
      <c r="AN177" s="1040"/>
      <c r="AO177" s="1040"/>
      <c r="AP177" s="1040"/>
      <c r="AQ177" s="1040"/>
      <c r="AR177" s="1040"/>
      <c r="AS177" s="1040"/>
      <c r="AT177" s="1040"/>
      <c r="AU177" s="1040"/>
      <c r="AV177" s="1040"/>
      <c r="AW177" s="1040"/>
      <c r="AX177" s="1040"/>
      <c r="AY177" s="1040"/>
      <c r="AZ177" s="240"/>
      <c r="BA177" s="845"/>
      <c r="BB177" s="173"/>
      <c r="BC177" s="513"/>
      <c r="BD177" s="445"/>
      <c r="BE177" s="445"/>
      <c r="BF177" s="445"/>
      <c r="BG177" s="514"/>
      <c r="BH177" s="524"/>
      <c r="BI177" s="445"/>
      <c r="BJ177" s="445"/>
      <c r="BK177" s="445"/>
      <c r="BL177" s="514"/>
      <c r="BM177" s="524"/>
      <c r="BN177" s="445"/>
      <c r="BO177" s="445"/>
      <c r="BP177" s="445"/>
      <c r="BQ177" s="514"/>
      <c r="BR177" s="524"/>
      <c r="BS177" s="445"/>
      <c r="BT177" s="445"/>
      <c r="BU177" s="2553"/>
      <c r="BV177" s="2616"/>
      <c r="BW177" s="2616"/>
      <c r="BX177" s="2616"/>
      <c r="BY177" s="2617"/>
      <c r="BZ177" s="2617"/>
      <c r="CA177" s="2617"/>
      <c r="CB177" s="2617"/>
      <c r="CC177" s="2617"/>
      <c r="CD177" s="2617"/>
      <c r="CE177" s="2617"/>
      <c r="CF177" s="2617"/>
      <c r="CG177" s="2617"/>
      <c r="CH177" s="2617"/>
      <c r="CI177" s="2617"/>
      <c r="CJ177" s="2617"/>
      <c r="CK177" s="2617"/>
      <c r="CL177" s="2617"/>
      <c r="CM177" s="2617"/>
      <c r="CN177" s="2617"/>
      <c r="CO177" s="2617"/>
      <c r="CP177" s="2617"/>
      <c r="CQ177" s="2617"/>
      <c r="CR177" s="2617"/>
      <c r="CS177" s="2617"/>
      <c r="CT177" s="2617"/>
      <c r="CU177" s="2617"/>
      <c r="CV177" s="2617"/>
      <c r="CW177" s="2617"/>
      <c r="CX177" s="2617"/>
      <c r="CY177" s="2617"/>
      <c r="CZ177" s="2617"/>
    </row>
    <row r="178" s="818" customFormat="true" ht="15" customHeight="true" x14ac:dyDescent="0.2">
      <c r="A178" s="1647"/>
      <c r="B178" s="1656"/>
      <c r="C178" s="1749"/>
      <c r="D178" s="1750"/>
      <c r="E178" s="1750"/>
      <c r="F178" s="1750"/>
      <c r="G178" s="1751"/>
      <c r="H178" s="1752"/>
      <c r="I178" s="1750"/>
      <c r="J178" s="1750"/>
      <c r="K178" s="1750"/>
      <c r="L178" s="1753"/>
      <c r="M178" s="1754"/>
      <c r="N178" s="1750"/>
      <c r="O178" s="1750"/>
      <c r="P178" s="1750"/>
      <c r="Q178" s="1751"/>
      <c r="R178" s="1752"/>
      <c r="S178" s="1750"/>
      <c r="T178" s="1750"/>
      <c r="U178" s="2519"/>
      <c r="V178" s="1040"/>
      <c r="W178" s="1040"/>
      <c r="X178" s="1040"/>
      <c r="Y178" s="1040"/>
      <c r="Z178" s="1040"/>
      <c r="AA178" s="1040"/>
      <c r="AB178" s="1040"/>
      <c r="AC178" s="1040"/>
      <c r="AD178" s="1040"/>
      <c r="AE178" s="1040"/>
      <c r="AF178" s="1040"/>
      <c r="AG178" s="1040"/>
      <c r="AH178" s="1040"/>
      <c r="AI178" s="1040"/>
      <c r="AJ178" s="1040"/>
      <c r="AK178" s="1040"/>
      <c r="AL178" s="1040"/>
      <c r="AM178" s="1040"/>
      <c r="AN178" s="1040"/>
      <c r="AO178" s="1040"/>
      <c r="AP178" s="1040"/>
      <c r="AQ178" s="1040"/>
      <c r="AR178" s="1040"/>
      <c r="AS178" s="1040"/>
      <c r="AT178" s="1040"/>
      <c r="AU178" s="1040"/>
      <c r="AV178" s="1040"/>
      <c r="AW178" s="1040"/>
      <c r="AX178" s="1040"/>
      <c r="AY178" s="1040"/>
      <c r="AZ178" s="240"/>
      <c r="BA178" s="845"/>
      <c r="BB178" s="173"/>
      <c r="BC178" s="513"/>
      <c r="BD178" s="445"/>
      <c r="BE178" s="445"/>
      <c r="BF178" s="445"/>
      <c r="BG178" s="514"/>
      <c r="BH178" s="524"/>
      <c r="BI178" s="445"/>
      <c r="BJ178" s="445"/>
      <c r="BK178" s="445"/>
      <c r="BL178" s="514"/>
      <c r="BM178" s="524"/>
      <c r="BN178" s="445"/>
      <c r="BO178" s="445"/>
      <c r="BP178" s="445"/>
      <c r="BQ178" s="514"/>
      <c r="BR178" s="524"/>
      <c r="BS178" s="445"/>
      <c r="BT178" s="445"/>
      <c r="BU178" s="2553"/>
      <c r="BV178" s="2616"/>
      <c r="BW178" s="2616"/>
      <c r="BX178" s="2616"/>
      <c r="BY178" s="2617"/>
      <c r="BZ178" s="2617"/>
      <c r="CA178" s="2617"/>
      <c r="CB178" s="2617"/>
      <c r="CC178" s="2617"/>
      <c r="CD178" s="2617"/>
      <c r="CE178" s="2617"/>
      <c r="CF178" s="2617"/>
      <c r="CG178" s="2617"/>
      <c r="CH178" s="2617"/>
      <c r="CI178" s="2617"/>
      <c r="CJ178" s="2617"/>
      <c r="CK178" s="2617"/>
      <c r="CL178" s="2617"/>
      <c r="CM178" s="2617"/>
      <c r="CN178" s="2617"/>
      <c r="CO178" s="2617"/>
      <c r="CP178" s="2617"/>
      <c r="CQ178" s="2617"/>
      <c r="CR178" s="2617"/>
      <c r="CS178" s="2617"/>
      <c r="CT178" s="2617"/>
      <c r="CU178" s="2617"/>
      <c r="CV178" s="2617"/>
      <c r="CW178" s="2617"/>
      <c r="CX178" s="2617"/>
      <c r="CY178" s="2617"/>
      <c r="CZ178" s="2617"/>
    </row>
    <row r="179" s="818" customFormat="true" ht="15" customHeight="true" x14ac:dyDescent="0.2">
      <c r="A179" s="1647"/>
      <c r="B179" s="1656"/>
      <c r="C179" s="1749"/>
      <c r="D179" s="1750"/>
      <c r="E179" s="1750"/>
      <c r="F179" s="1750"/>
      <c r="G179" s="1751"/>
      <c r="H179" s="1752"/>
      <c r="I179" s="1750"/>
      <c r="J179" s="1750"/>
      <c r="K179" s="1750"/>
      <c r="L179" s="1753"/>
      <c r="M179" s="1754"/>
      <c r="N179" s="1750"/>
      <c r="O179" s="1750"/>
      <c r="P179" s="1750"/>
      <c r="Q179" s="1751"/>
      <c r="R179" s="1752"/>
      <c r="S179" s="1750"/>
      <c r="T179" s="1750"/>
      <c r="U179" s="2519"/>
      <c r="V179" s="1040"/>
      <c r="W179" s="1040"/>
      <c r="X179" s="1040"/>
      <c r="Y179" s="1040"/>
      <c r="Z179" s="1040"/>
      <c r="AA179" s="1040"/>
      <c r="AB179" s="1040"/>
      <c r="AC179" s="1040"/>
      <c r="AD179" s="1040"/>
      <c r="AE179" s="1040"/>
      <c r="AF179" s="1040"/>
      <c r="AG179" s="1040"/>
      <c r="AH179" s="1040"/>
      <c r="AI179" s="1040"/>
      <c r="AJ179" s="1040"/>
      <c r="AK179" s="1040"/>
      <c r="AL179" s="1040"/>
      <c r="AM179" s="1040"/>
      <c r="AN179" s="1040"/>
      <c r="AO179" s="1040"/>
      <c r="AP179" s="1040"/>
      <c r="AQ179" s="1040"/>
      <c r="AR179" s="1040"/>
      <c r="AS179" s="1040"/>
      <c r="AT179" s="1040"/>
      <c r="AU179" s="1040"/>
      <c r="AV179" s="1040"/>
      <c r="AW179" s="1040"/>
      <c r="AX179" s="1040"/>
      <c r="AY179" s="1040"/>
      <c r="AZ179" s="240"/>
      <c r="BA179" s="845"/>
      <c r="BB179" s="173"/>
      <c r="BC179" s="513"/>
      <c r="BD179" s="445"/>
      <c r="BE179" s="445"/>
      <c r="BF179" s="445"/>
      <c r="BG179" s="514"/>
      <c r="BH179" s="524"/>
      <c r="BI179" s="445"/>
      <c r="BJ179" s="445"/>
      <c r="BK179" s="445"/>
      <c r="BL179" s="514"/>
      <c r="BM179" s="524"/>
      <c r="BN179" s="445"/>
      <c r="BO179" s="445"/>
      <c r="BP179" s="445"/>
      <c r="BQ179" s="514"/>
      <c r="BR179" s="524"/>
      <c r="BS179" s="445"/>
      <c r="BT179" s="445"/>
      <c r="BU179" s="2553"/>
      <c r="BV179" s="2616"/>
      <c r="BW179" s="2616"/>
      <c r="BX179" s="2616"/>
      <c r="BY179" s="2617"/>
      <c r="BZ179" s="2617"/>
      <c r="CA179" s="2617"/>
      <c r="CB179" s="2617"/>
      <c r="CC179" s="2617"/>
      <c r="CD179" s="2617"/>
      <c r="CE179" s="2617"/>
      <c r="CF179" s="2617"/>
      <c r="CG179" s="2617"/>
      <c r="CH179" s="2617"/>
      <c r="CI179" s="2617"/>
      <c r="CJ179" s="2617"/>
      <c r="CK179" s="2617"/>
      <c r="CL179" s="2617"/>
      <c r="CM179" s="2617"/>
      <c r="CN179" s="2617"/>
      <c r="CO179" s="2617"/>
      <c r="CP179" s="2617"/>
      <c r="CQ179" s="2617"/>
      <c r="CR179" s="2617"/>
      <c r="CS179" s="2617"/>
      <c r="CT179" s="2617"/>
      <c r="CU179" s="2617"/>
      <c r="CV179" s="2617"/>
      <c r="CW179" s="2617"/>
      <c r="CX179" s="2617"/>
      <c r="CY179" s="2617"/>
      <c r="CZ179" s="2617"/>
    </row>
    <row r="180" s="818" customFormat="true" ht="15" customHeight="true" x14ac:dyDescent="0.2">
      <c r="A180" s="1647"/>
      <c r="B180" s="1656"/>
      <c r="C180" s="1749"/>
      <c r="D180" s="1750"/>
      <c r="E180" s="1750"/>
      <c r="F180" s="1750"/>
      <c r="G180" s="1751"/>
      <c r="H180" s="1752"/>
      <c r="I180" s="1750"/>
      <c r="J180" s="1750"/>
      <c r="K180" s="1750"/>
      <c r="L180" s="1753"/>
      <c r="M180" s="1754"/>
      <c r="N180" s="1750"/>
      <c r="O180" s="1750"/>
      <c r="P180" s="1750"/>
      <c r="Q180" s="1751"/>
      <c r="R180" s="1752"/>
      <c r="S180" s="1750"/>
      <c r="T180" s="1750"/>
      <c r="U180" s="2519"/>
      <c r="V180" s="1040"/>
      <c r="W180" s="1040"/>
      <c r="X180" s="1040"/>
      <c r="Y180" s="1040"/>
      <c r="Z180" s="1040"/>
      <c r="AA180" s="1040"/>
      <c r="AB180" s="1040"/>
      <c r="AC180" s="1040"/>
      <c r="AD180" s="1040"/>
      <c r="AE180" s="1040"/>
      <c r="AF180" s="1040"/>
      <c r="AG180" s="1040"/>
      <c r="AH180" s="1040"/>
      <c r="AI180" s="1040"/>
      <c r="AJ180" s="1040"/>
      <c r="AK180" s="1040"/>
      <c r="AL180" s="1040"/>
      <c r="AM180" s="1040"/>
      <c r="AN180" s="1040"/>
      <c r="AO180" s="1040"/>
      <c r="AP180" s="1040"/>
      <c r="AQ180" s="1040"/>
      <c r="AR180" s="1040"/>
      <c r="AS180" s="1040"/>
      <c r="AT180" s="1040"/>
      <c r="AU180" s="1040"/>
      <c r="AV180" s="1040"/>
      <c r="AW180" s="1040"/>
      <c r="AX180" s="1040"/>
      <c r="AY180" s="1040"/>
      <c r="AZ180" s="240"/>
      <c r="BA180" s="845"/>
      <c r="BB180" s="173"/>
      <c r="BC180" s="513"/>
      <c r="BD180" s="445"/>
      <c r="BE180" s="445"/>
      <c r="BF180" s="445"/>
      <c r="BG180" s="514"/>
      <c r="BH180" s="524"/>
      <c r="BI180" s="445"/>
      <c r="BJ180" s="445"/>
      <c r="BK180" s="445"/>
      <c r="BL180" s="514"/>
      <c r="BM180" s="524"/>
      <c r="BN180" s="445"/>
      <c r="BO180" s="445"/>
      <c r="BP180" s="445"/>
      <c r="BQ180" s="514"/>
      <c r="BR180" s="524"/>
      <c r="BS180" s="445"/>
      <c r="BT180" s="445"/>
      <c r="BU180" s="2553"/>
      <c r="BV180" s="2616"/>
      <c r="BW180" s="2616"/>
      <c r="BX180" s="2616"/>
      <c r="BY180" s="2617"/>
      <c r="BZ180" s="2617"/>
      <c r="CA180" s="2617"/>
      <c r="CB180" s="2617"/>
      <c r="CC180" s="2617"/>
      <c r="CD180" s="2617"/>
      <c r="CE180" s="2617"/>
      <c r="CF180" s="2617"/>
      <c r="CG180" s="2617"/>
      <c r="CH180" s="2617"/>
      <c r="CI180" s="2617"/>
      <c r="CJ180" s="2617"/>
      <c r="CK180" s="2617"/>
      <c r="CL180" s="2617"/>
      <c r="CM180" s="2617"/>
      <c r="CN180" s="2617"/>
      <c r="CO180" s="2617"/>
      <c r="CP180" s="2617"/>
      <c r="CQ180" s="2617"/>
      <c r="CR180" s="2617"/>
      <c r="CS180" s="2617"/>
      <c r="CT180" s="2617"/>
      <c r="CU180" s="2617"/>
      <c r="CV180" s="2617"/>
      <c r="CW180" s="2617"/>
      <c r="CX180" s="2617"/>
      <c r="CY180" s="2617"/>
      <c r="CZ180" s="2617"/>
    </row>
    <row r="181" s="818" customFormat="true" ht="15" customHeight="true" x14ac:dyDescent="0.2">
      <c r="A181" s="1647"/>
      <c r="B181" s="1656"/>
      <c r="C181" s="1749"/>
      <c r="D181" s="1750"/>
      <c r="E181" s="1750"/>
      <c r="F181" s="1750"/>
      <c r="G181" s="1751"/>
      <c r="H181" s="1752"/>
      <c r="I181" s="1750"/>
      <c r="J181" s="1750"/>
      <c r="K181" s="1750"/>
      <c r="L181" s="1753"/>
      <c r="M181" s="1754"/>
      <c r="N181" s="1750"/>
      <c r="O181" s="1750"/>
      <c r="P181" s="1750"/>
      <c r="Q181" s="1751"/>
      <c r="R181" s="1752"/>
      <c r="S181" s="1750"/>
      <c r="T181" s="1750"/>
      <c r="U181" s="2519"/>
      <c r="V181" s="1040"/>
      <c r="W181" s="1040"/>
      <c r="X181" s="1040"/>
      <c r="Y181" s="1040"/>
      <c r="Z181" s="1040"/>
      <c r="AA181" s="1040"/>
      <c r="AB181" s="1040"/>
      <c r="AC181" s="1040"/>
      <c r="AD181" s="1040"/>
      <c r="AE181" s="1040"/>
      <c r="AF181" s="1040"/>
      <c r="AG181" s="1040"/>
      <c r="AH181" s="1040"/>
      <c r="AI181" s="1040"/>
      <c r="AJ181" s="1040"/>
      <c r="AK181" s="1040"/>
      <c r="AL181" s="1040"/>
      <c r="AM181" s="1040"/>
      <c r="AN181" s="1040"/>
      <c r="AO181" s="1040"/>
      <c r="AP181" s="1040"/>
      <c r="AQ181" s="1040"/>
      <c r="AR181" s="1040"/>
      <c r="AS181" s="1040"/>
      <c r="AT181" s="1040"/>
      <c r="AU181" s="1040"/>
      <c r="AV181" s="1040"/>
      <c r="AW181" s="1040"/>
      <c r="AX181" s="1040"/>
      <c r="AY181" s="1040"/>
      <c r="AZ181" s="240"/>
      <c r="BA181" s="845"/>
      <c r="BB181" s="173"/>
      <c r="BC181" s="513"/>
      <c r="BD181" s="445"/>
      <c r="BE181" s="445"/>
      <c r="BF181" s="445"/>
      <c r="BG181" s="514"/>
      <c r="BH181" s="524"/>
      <c r="BI181" s="445"/>
      <c r="BJ181" s="445"/>
      <c r="BK181" s="445"/>
      <c r="BL181" s="514"/>
      <c r="BM181" s="524"/>
      <c r="BN181" s="445"/>
      <c r="BO181" s="445"/>
      <c r="BP181" s="445"/>
      <c r="BQ181" s="514"/>
      <c r="BR181" s="524"/>
      <c r="BS181" s="445"/>
      <c r="BT181" s="445"/>
      <c r="BU181" s="2553"/>
      <c r="BV181" s="2616"/>
      <c r="BW181" s="2616"/>
      <c r="BX181" s="2616"/>
      <c r="BY181" s="2617"/>
      <c r="BZ181" s="2617"/>
      <c r="CA181" s="2617"/>
      <c r="CB181" s="2617"/>
      <c r="CC181" s="2617"/>
      <c r="CD181" s="2617"/>
      <c r="CE181" s="2617"/>
      <c r="CF181" s="2617"/>
      <c r="CG181" s="2617"/>
      <c r="CH181" s="2617"/>
      <c r="CI181" s="2617"/>
      <c r="CJ181" s="2617"/>
      <c r="CK181" s="2617"/>
      <c r="CL181" s="2617"/>
      <c r="CM181" s="2617"/>
      <c r="CN181" s="2617"/>
      <c r="CO181" s="2617"/>
      <c r="CP181" s="2617"/>
      <c r="CQ181" s="2617"/>
      <c r="CR181" s="2617"/>
      <c r="CS181" s="2617"/>
      <c r="CT181" s="2617"/>
      <c r="CU181" s="2617"/>
      <c r="CV181" s="2617"/>
      <c r="CW181" s="2617"/>
      <c r="CX181" s="2617"/>
      <c r="CY181" s="2617"/>
      <c r="CZ181" s="2617"/>
    </row>
    <row r="182" s="818" customFormat="true" ht="15" customHeight="true" x14ac:dyDescent="0.2">
      <c r="A182" s="1647"/>
      <c r="B182" s="1656"/>
      <c r="C182" s="1749"/>
      <c r="D182" s="1750"/>
      <c r="E182" s="1750"/>
      <c r="F182" s="1750"/>
      <c r="G182" s="1751"/>
      <c r="H182" s="1752"/>
      <c r="I182" s="1750"/>
      <c r="J182" s="1750"/>
      <c r="K182" s="1750"/>
      <c r="L182" s="1753"/>
      <c r="M182" s="1754"/>
      <c r="N182" s="1750"/>
      <c r="O182" s="1750"/>
      <c r="P182" s="1750"/>
      <c r="Q182" s="1751"/>
      <c r="R182" s="1752"/>
      <c r="S182" s="1750"/>
      <c r="T182" s="1750"/>
      <c r="U182" s="2519"/>
      <c r="V182" s="1040"/>
      <c r="W182" s="1040"/>
      <c r="X182" s="1040"/>
      <c r="Y182" s="1040"/>
      <c r="Z182" s="1040"/>
      <c r="AA182" s="1040"/>
      <c r="AB182" s="1040"/>
      <c r="AC182" s="1040"/>
      <c r="AD182" s="1040"/>
      <c r="AE182" s="1040"/>
      <c r="AF182" s="1040"/>
      <c r="AG182" s="1040"/>
      <c r="AH182" s="1040"/>
      <c r="AI182" s="1040"/>
      <c r="AJ182" s="1040"/>
      <c r="AK182" s="1040"/>
      <c r="AL182" s="1040"/>
      <c r="AM182" s="1040"/>
      <c r="AN182" s="1040"/>
      <c r="AO182" s="1040"/>
      <c r="AP182" s="1040"/>
      <c r="AQ182" s="1040"/>
      <c r="AR182" s="1040"/>
      <c r="AS182" s="1040"/>
      <c r="AT182" s="1040"/>
      <c r="AU182" s="1040"/>
      <c r="AV182" s="1040"/>
      <c r="AW182" s="1040"/>
      <c r="AX182" s="1040"/>
      <c r="AY182" s="1040"/>
      <c r="AZ182" s="240"/>
      <c r="BA182" s="845"/>
      <c r="BB182" s="173"/>
      <c r="BC182" s="513"/>
      <c r="BD182" s="445"/>
      <c r="BE182" s="445"/>
      <c r="BF182" s="445"/>
      <c r="BG182" s="514"/>
      <c r="BH182" s="524"/>
      <c r="BI182" s="445"/>
      <c r="BJ182" s="445"/>
      <c r="BK182" s="445"/>
      <c r="BL182" s="514"/>
      <c r="BM182" s="524"/>
      <c r="BN182" s="445"/>
      <c r="BO182" s="445"/>
      <c r="BP182" s="445"/>
      <c r="BQ182" s="514"/>
      <c r="BR182" s="524"/>
      <c r="BS182" s="445"/>
      <c r="BT182" s="445"/>
      <c r="BU182" s="2553"/>
      <c r="BV182" s="2616"/>
      <c r="BW182" s="2616"/>
      <c r="BX182" s="2616"/>
      <c r="BY182" s="2617"/>
      <c r="BZ182" s="2617"/>
      <c r="CA182" s="2617"/>
      <c r="CB182" s="2617"/>
      <c r="CC182" s="2617"/>
      <c r="CD182" s="2617"/>
      <c r="CE182" s="2617"/>
      <c r="CF182" s="2617"/>
      <c r="CG182" s="2617"/>
      <c r="CH182" s="2617"/>
      <c r="CI182" s="2617"/>
      <c r="CJ182" s="2617"/>
      <c r="CK182" s="2617"/>
      <c r="CL182" s="2617"/>
      <c r="CM182" s="2617"/>
      <c r="CN182" s="2617"/>
      <c r="CO182" s="2617"/>
      <c r="CP182" s="2617"/>
      <c r="CQ182" s="2617"/>
      <c r="CR182" s="2617"/>
      <c r="CS182" s="2617"/>
      <c r="CT182" s="2617"/>
      <c r="CU182" s="2617"/>
      <c r="CV182" s="2617"/>
      <c r="CW182" s="2617"/>
      <c r="CX182" s="2617"/>
      <c r="CY182" s="2617"/>
      <c r="CZ182" s="2617"/>
    </row>
    <row r="183" s="818" customFormat="true" ht="15" customHeight="true" x14ac:dyDescent="0.2">
      <c r="A183" s="1647"/>
      <c r="B183" s="1656"/>
      <c r="C183" s="1749"/>
      <c r="D183" s="1750"/>
      <c r="E183" s="1750"/>
      <c r="F183" s="1750"/>
      <c r="G183" s="1751"/>
      <c r="H183" s="1752"/>
      <c r="I183" s="1750"/>
      <c r="J183" s="1750"/>
      <c r="K183" s="1750"/>
      <c r="L183" s="1753"/>
      <c r="M183" s="1754"/>
      <c r="N183" s="1750"/>
      <c r="O183" s="1750"/>
      <c r="P183" s="1750"/>
      <c r="Q183" s="1751"/>
      <c r="R183" s="1752"/>
      <c r="S183" s="1750"/>
      <c r="T183" s="1750"/>
      <c r="U183" s="2519"/>
      <c r="V183" s="1040"/>
      <c r="W183" s="1040"/>
      <c r="X183" s="1040"/>
      <c r="Y183" s="1040"/>
      <c r="Z183" s="1040"/>
      <c r="AA183" s="1040"/>
      <c r="AB183" s="1040"/>
      <c r="AC183" s="1040"/>
      <c r="AD183" s="1040"/>
      <c r="AE183" s="1040"/>
      <c r="AF183" s="1040"/>
      <c r="AG183" s="1040"/>
      <c r="AH183" s="1040"/>
      <c r="AI183" s="1040"/>
      <c r="AJ183" s="1040"/>
      <c r="AK183" s="1040"/>
      <c r="AL183" s="1040"/>
      <c r="AM183" s="1040"/>
      <c r="AN183" s="1040"/>
      <c r="AO183" s="1040"/>
      <c r="AP183" s="1040"/>
      <c r="AQ183" s="1040"/>
      <c r="AR183" s="1040"/>
      <c r="AS183" s="1040"/>
      <c r="AT183" s="1040"/>
      <c r="AU183" s="1040"/>
      <c r="AV183" s="1040"/>
      <c r="AW183" s="1040"/>
      <c r="AX183" s="1040"/>
      <c r="AY183" s="1040"/>
      <c r="AZ183" s="240"/>
      <c r="BA183" s="845"/>
      <c r="BB183" s="173"/>
      <c r="BC183" s="513"/>
      <c r="BD183" s="445"/>
      <c r="BE183" s="445"/>
      <c r="BF183" s="445"/>
      <c r="BG183" s="514"/>
      <c r="BH183" s="524"/>
      <c r="BI183" s="445"/>
      <c r="BJ183" s="445"/>
      <c r="BK183" s="445"/>
      <c r="BL183" s="514"/>
      <c r="BM183" s="524"/>
      <c r="BN183" s="445"/>
      <c r="BO183" s="445"/>
      <c r="BP183" s="445"/>
      <c r="BQ183" s="514"/>
      <c r="BR183" s="524"/>
      <c r="BS183" s="445"/>
      <c r="BT183" s="445"/>
      <c r="BU183" s="2553"/>
      <c r="BV183" s="2616"/>
      <c r="BW183" s="2616"/>
      <c r="BX183" s="2616"/>
      <c r="BY183" s="2617"/>
      <c r="BZ183" s="2617"/>
      <c r="CA183" s="2617"/>
      <c r="CB183" s="2617"/>
      <c r="CC183" s="2617"/>
      <c r="CD183" s="2617"/>
      <c r="CE183" s="2617"/>
      <c r="CF183" s="2617"/>
      <c r="CG183" s="2617"/>
      <c r="CH183" s="2617"/>
      <c r="CI183" s="2617"/>
      <c r="CJ183" s="2617"/>
      <c r="CK183" s="2617"/>
      <c r="CL183" s="2617"/>
      <c r="CM183" s="2617"/>
      <c r="CN183" s="2617"/>
      <c r="CO183" s="2617"/>
      <c r="CP183" s="2617"/>
      <c r="CQ183" s="2617"/>
      <c r="CR183" s="2617"/>
      <c r="CS183" s="2617"/>
      <c r="CT183" s="2617"/>
      <c r="CU183" s="2617"/>
      <c r="CV183" s="2617"/>
      <c r="CW183" s="2617"/>
      <c r="CX183" s="2617"/>
      <c r="CY183" s="2617"/>
      <c r="CZ183" s="2617"/>
    </row>
    <row r="184" s="818" customFormat="true" ht="15" customHeight="true" x14ac:dyDescent="0.2">
      <c r="A184" s="1647"/>
      <c r="B184" s="1656"/>
      <c r="C184" s="1749"/>
      <c r="D184" s="1750"/>
      <c r="E184" s="1750"/>
      <c r="F184" s="1750"/>
      <c r="G184" s="1751"/>
      <c r="H184" s="1752"/>
      <c r="I184" s="1750"/>
      <c r="J184" s="1750"/>
      <c r="K184" s="1750"/>
      <c r="L184" s="1753"/>
      <c r="M184" s="1754"/>
      <c r="N184" s="1750"/>
      <c r="O184" s="1750"/>
      <c r="P184" s="1750"/>
      <c r="Q184" s="1751"/>
      <c r="R184" s="1752"/>
      <c r="S184" s="1750"/>
      <c r="T184" s="1750"/>
      <c r="U184" s="2519"/>
      <c r="V184" s="1040"/>
      <c r="W184" s="1040"/>
      <c r="X184" s="1040"/>
      <c r="Y184" s="1040"/>
      <c r="Z184" s="1040"/>
      <c r="AA184" s="1040"/>
      <c r="AB184" s="1040"/>
      <c r="AC184" s="1040"/>
      <c r="AD184" s="1040"/>
      <c r="AE184" s="1040"/>
      <c r="AF184" s="1040"/>
      <c r="AG184" s="1040"/>
      <c r="AH184" s="1040"/>
      <c r="AI184" s="1040"/>
      <c r="AJ184" s="1040"/>
      <c r="AK184" s="1040"/>
      <c r="AL184" s="1040"/>
      <c r="AM184" s="1040"/>
      <c r="AN184" s="1040"/>
      <c r="AO184" s="1040"/>
      <c r="AP184" s="1040"/>
      <c r="AQ184" s="1040"/>
      <c r="AR184" s="1040"/>
      <c r="AS184" s="1040"/>
      <c r="AT184" s="1040"/>
      <c r="AU184" s="1040"/>
      <c r="AV184" s="1040"/>
      <c r="AW184" s="1040"/>
      <c r="AX184" s="1040"/>
      <c r="AY184" s="1040"/>
      <c r="AZ184" s="240"/>
      <c r="BA184" s="845"/>
      <c r="BB184" s="173"/>
      <c r="BC184" s="513"/>
      <c r="BD184" s="445"/>
      <c r="BE184" s="445"/>
      <c r="BF184" s="445"/>
      <c r="BG184" s="514"/>
      <c r="BH184" s="524"/>
      <c r="BI184" s="445"/>
      <c r="BJ184" s="445"/>
      <c r="BK184" s="445"/>
      <c r="BL184" s="514"/>
      <c r="BM184" s="524"/>
      <c r="BN184" s="445"/>
      <c r="BO184" s="445"/>
      <c r="BP184" s="445"/>
      <c r="BQ184" s="514"/>
      <c r="BR184" s="524"/>
      <c r="BS184" s="445"/>
      <c r="BT184" s="445"/>
      <c r="BU184" s="2553"/>
      <c r="BV184" s="2616"/>
      <c r="BW184" s="2616"/>
      <c r="BX184" s="2616"/>
      <c r="BY184" s="2617"/>
      <c r="BZ184" s="2617"/>
      <c r="CA184" s="2617"/>
      <c r="CB184" s="2617"/>
      <c r="CC184" s="2617"/>
      <c r="CD184" s="2617"/>
      <c r="CE184" s="2617"/>
      <c r="CF184" s="2617"/>
      <c r="CG184" s="2617"/>
      <c r="CH184" s="2617"/>
      <c r="CI184" s="2617"/>
      <c r="CJ184" s="2617"/>
      <c r="CK184" s="2617"/>
      <c r="CL184" s="2617"/>
      <c r="CM184" s="2617"/>
      <c r="CN184" s="2617"/>
      <c r="CO184" s="2617"/>
      <c r="CP184" s="2617"/>
      <c r="CQ184" s="2617"/>
      <c r="CR184" s="2617"/>
      <c r="CS184" s="2617"/>
      <c r="CT184" s="2617"/>
      <c r="CU184" s="2617"/>
      <c r="CV184" s="2617"/>
      <c r="CW184" s="2617"/>
      <c r="CX184" s="2617"/>
      <c r="CY184" s="2617"/>
      <c r="CZ184" s="2617"/>
    </row>
    <row r="185" s="818" customFormat="true" ht="15" customHeight="true" x14ac:dyDescent="0.2">
      <c r="A185" s="1647"/>
      <c r="B185" s="1656"/>
      <c r="C185" s="1749"/>
      <c r="D185" s="1750"/>
      <c r="E185" s="1750"/>
      <c r="F185" s="1750"/>
      <c r="G185" s="1751"/>
      <c r="H185" s="1752"/>
      <c r="I185" s="1750"/>
      <c r="J185" s="1750"/>
      <c r="K185" s="1750"/>
      <c r="L185" s="1753"/>
      <c r="M185" s="1754"/>
      <c r="N185" s="1750"/>
      <c r="O185" s="1750"/>
      <c r="P185" s="1750"/>
      <c r="Q185" s="1751"/>
      <c r="R185" s="1752"/>
      <c r="S185" s="1750"/>
      <c r="T185" s="1750"/>
      <c r="U185" s="2519"/>
      <c r="V185" s="1040"/>
      <c r="W185" s="1040"/>
      <c r="X185" s="1040"/>
      <c r="Y185" s="1040"/>
      <c r="Z185" s="1040"/>
      <c r="AA185" s="1040"/>
      <c r="AB185" s="1040"/>
      <c r="AC185" s="1040"/>
      <c r="AD185" s="1040"/>
      <c r="AE185" s="1040"/>
      <c r="AF185" s="1040"/>
      <c r="AG185" s="1040"/>
      <c r="AH185" s="1040"/>
      <c r="AI185" s="1040"/>
      <c r="AJ185" s="1040"/>
      <c r="AK185" s="1040"/>
      <c r="AL185" s="1040"/>
      <c r="AM185" s="1040"/>
      <c r="AN185" s="1040"/>
      <c r="AO185" s="1040"/>
      <c r="AP185" s="1040"/>
      <c r="AQ185" s="1040"/>
      <c r="AR185" s="1040"/>
      <c r="AS185" s="1040"/>
      <c r="AT185" s="1040"/>
      <c r="AU185" s="1040"/>
      <c r="AV185" s="1040"/>
      <c r="AW185" s="1040"/>
      <c r="AX185" s="1040"/>
      <c r="AY185" s="1040"/>
      <c r="AZ185" s="240"/>
      <c r="BA185" s="845"/>
      <c r="BB185" s="173"/>
      <c r="BC185" s="513"/>
      <c r="BD185" s="445"/>
      <c r="BE185" s="445"/>
      <c r="BF185" s="445"/>
      <c r="BG185" s="514"/>
      <c r="BH185" s="524"/>
      <c r="BI185" s="445"/>
      <c r="BJ185" s="445"/>
      <c r="BK185" s="445"/>
      <c r="BL185" s="514"/>
      <c r="BM185" s="524"/>
      <c r="BN185" s="445"/>
      <c r="BO185" s="445"/>
      <c r="BP185" s="445"/>
      <c r="BQ185" s="514"/>
      <c r="BR185" s="524"/>
      <c r="BS185" s="445"/>
      <c r="BT185" s="445"/>
      <c r="BU185" s="2553"/>
      <c r="BV185" s="2616"/>
      <c r="BW185" s="2616"/>
      <c r="BX185" s="2616"/>
      <c r="BY185" s="2617"/>
      <c r="BZ185" s="2617"/>
      <c r="CA185" s="2617"/>
      <c r="CB185" s="2617"/>
      <c r="CC185" s="2617"/>
      <c r="CD185" s="2617"/>
      <c r="CE185" s="2617"/>
      <c r="CF185" s="2617"/>
      <c r="CG185" s="2617"/>
      <c r="CH185" s="2617"/>
      <c r="CI185" s="2617"/>
      <c r="CJ185" s="2617"/>
      <c r="CK185" s="2617"/>
      <c r="CL185" s="2617"/>
      <c r="CM185" s="2617"/>
      <c r="CN185" s="2617"/>
      <c r="CO185" s="2617"/>
      <c r="CP185" s="2617"/>
      <c r="CQ185" s="2617"/>
      <c r="CR185" s="2617"/>
      <c r="CS185" s="2617"/>
      <c r="CT185" s="2617"/>
      <c r="CU185" s="2617"/>
      <c r="CV185" s="2617"/>
      <c r="CW185" s="2617"/>
      <c r="CX185" s="2617"/>
      <c r="CY185" s="2617"/>
      <c r="CZ185" s="2617"/>
    </row>
    <row r="186" s="818" customFormat="true" ht="15" customHeight="true" x14ac:dyDescent="0.2">
      <c r="A186" s="1647"/>
      <c r="B186" s="1656"/>
      <c r="C186" s="1749"/>
      <c r="D186" s="1750"/>
      <c r="E186" s="1750"/>
      <c r="F186" s="1750"/>
      <c r="G186" s="1751"/>
      <c r="H186" s="1752"/>
      <c r="I186" s="1750"/>
      <c r="J186" s="1750"/>
      <c r="K186" s="1750"/>
      <c r="L186" s="1753"/>
      <c r="M186" s="1754"/>
      <c r="N186" s="1750"/>
      <c r="O186" s="1750"/>
      <c r="P186" s="1750"/>
      <c r="Q186" s="1751"/>
      <c r="R186" s="1752"/>
      <c r="S186" s="1750"/>
      <c r="T186" s="1750"/>
      <c r="U186" s="2519"/>
      <c r="V186" s="1040"/>
      <c r="W186" s="1040"/>
      <c r="X186" s="1040"/>
      <c r="Y186" s="1040"/>
      <c r="Z186" s="1040"/>
      <c r="AA186" s="1040"/>
      <c r="AB186" s="1040"/>
      <c r="AC186" s="1040"/>
      <c r="AD186" s="1040"/>
      <c r="AE186" s="1040"/>
      <c r="AF186" s="1040"/>
      <c r="AG186" s="1040"/>
      <c r="AH186" s="1040"/>
      <c r="AI186" s="1040"/>
      <c r="AJ186" s="1040"/>
      <c r="AK186" s="1040"/>
      <c r="AL186" s="1040"/>
      <c r="AM186" s="1040"/>
      <c r="AN186" s="1040"/>
      <c r="AO186" s="1040"/>
      <c r="AP186" s="1040"/>
      <c r="AQ186" s="1040"/>
      <c r="AR186" s="1040"/>
      <c r="AS186" s="1040"/>
      <c r="AT186" s="1040"/>
      <c r="AU186" s="1040"/>
      <c r="AV186" s="1040"/>
      <c r="AW186" s="1040"/>
      <c r="AX186" s="1040"/>
      <c r="AY186" s="1040"/>
      <c r="AZ186" s="240"/>
      <c r="BA186" s="845"/>
      <c r="BB186" s="173"/>
      <c r="BC186" s="513"/>
      <c r="BD186" s="445"/>
      <c r="BE186" s="445"/>
      <c r="BF186" s="445"/>
      <c r="BG186" s="514"/>
      <c r="BH186" s="524"/>
      <c r="BI186" s="445"/>
      <c r="BJ186" s="445"/>
      <c r="BK186" s="445"/>
      <c r="BL186" s="514"/>
      <c r="BM186" s="524"/>
      <c r="BN186" s="445"/>
      <c r="BO186" s="445"/>
      <c r="BP186" s="445"/>
      <c r="BQ186" s="514"/>
      <c r="BR186" s="524"/>
      <c r="BS186" s="445"/>
      <c r="BT186" s="445"/>
      <c r="BU186" s="2553"/>
      <c r="BV186" s="2616"/>
      <c r="BW186" s="2616"/>
      <c r="BX186" s="2616"/>
      <c r="BY186" s="2617"/>
      <c r="BZ186" s="2617"/>
      <c r="CA186" s="2617"/>
      <c r="CB186" s="2617"/>
      <c r="CC186" s="2617"/>
      <c r="CD186" s="2617"/>
      <c r="CE186" s="2617"/>
      <c r="CF186" s="2617"/>
      <c r="CG186" s="2617"/>
      <c r="CH186" s="2617"/>
      <c r="CI186" s="2617"/>
      <c r="CJ186" s="2617"/>
      <c r="CK186" s="2617"/>
      <c r="CL186" s="2617"/>
      <c r="CM186" s="2617"/>
      <c r="CN186" s="2617"/>
      <c r="CO186" s="2617"/>
      <c r="CP186" s="2617"/>
      <c r="CQ186" s="2617"/>
      <c r="CR186" s="2617"/>
      <c r="CS186" s="2617"/>
      <c r="CT186" s="2617"/>
      <c r="CU186" s="2617"/>
      <c r="CV186" s="2617"/>
      <c r="CW186" s="2617"/>
      <c r="CX186" s="2617"/>
      <c r="CY186" s="2617"/>
      <c r="CZ186" s="2617"/>
    </row>
    <row r="187" s="818" customFormat="true" ht="15" customHeight="true" x14ac:dyDescent="0.2">
      <c r="A187" s="1647"/>
      <c r="B187" s="1656"/>
      <c r="C187" s="1749"/>
      <c r="D187" s="1750"/>
      <c r="E187" s="1750"/>
      <c r="F187" s="1750"/>
      <c r="G187" s="1751"/>
      <c r="H187" s="1752"/>
      <c r="I187" s="1750"/>
      <c r="J187" s="1750"/>
      <c r="K187" s="1750"/>
      <c r="L187" s="1753"/>
      <c r="M187" s="1754"/>
      <c r="N187" s="1750"/>
      <c r="O187" s="1750"/>
      <c r="P187" s="1750"/>
      <c r="Q187" s="1751"/>
      <c r="R187" s="1752"/>
      <c r="S187" s="1750"/>
      <c r="T187" s="1750"/>
      <c r="U187" s="2519"/>
      <c r="V187" s="1040"/>
      <c r="W187" s="1040"/>
      <c r="X187" s="1040"/>
      <c r="Y187" s="1040"/>
      <c r="Z187" s="1040"/>
      <c r="AA187" s="1040"/>
      <c r="AB187" s="1040"/>
      <c r="AC187" s="1040"/>
      <c r="AD187" s="1040"/>
      <c r="AE187" s="1040"/>
      <c r="AF187" s="1040"/>
      <c r="AG187" s="1040"/>
      <c r="AH187" s="1040"/>
      <c r="AI187" s="1040"/>
      <c r="AJ187" s="1040"/>
      <c r="AK187" s="1040"/>
      <c r="AL187" s="1040"/>
      <c r="AM187" s="1040"/>
      <c r="AN187" s="1040"/>
      <c r="AO187" s="1040"/>
      <c r="AP187" s="1040"/>
      <c r="AQ187" s="1040"/>
      <c r="AR187" s="1040"/>
      <c r="AS187" s="1040"/>
      <c r="AT187" s="1040"/>
      <c r="AU187" s="1040"/>
      <c r="AV187" s="1040"/>
      <c r="AW187" s="1040"/>
      <c r="AX187" s="1040"/>
      <c r="AY187" s="1040"/>
      <c r="AZ187" s="240"/>
      <c r="BA187" s="845"/>
      <c r="BB187" s="173"/>
      <c r="BC187" s="513"/>
      <c r="BD187" s="445"/>
      <c r="BE187" s="445"/>
      <c r="BF187" s="445"/>
      <c r="BG187" s="514"/>
      <c r="BH187" s="524"/>
      <c r="BI187" s="445"/>
      <c r="BJ187" s="445"/>
      <c r="BK187" s="445"/>
      <c r="BL187" s="514"/>
      <c r="BM187" s="524"/>
      <c r="BN187" s="445"/>
      <c r="BO187" s="445"/>
      <c r="BP187" s="445"/>
      <c r="BQ187" s="514"/>
      <c r="BR187" s="524"/>
      <c r="BS187" s="445"/>
      <c r="BT187" s="445"/>
      <c r="BU187" s="2553"/>
      <c r="BV187" s="2616"/>
      <c r="BW187" s="2616"/>
      <c r="BX187" s="2616"/>
      <c r="BY187" s="2617"/>
      <c r="BZ187" s="2617"/>
      <c r="CA187" s="2617"/>
      <c r="CB187" s="2617"/>
      <c r="CC187" s="2617"/>
      <c r="CD187" s="2617"/>
      <c r="CE187" s="2617"/>
      <c r="CF187" s="2617"/>
      <c r="CG187" s="2617"/>
      <c r="CH187" s="2617"/>
      <c r="CI187" s="2617"/>
      <c r="CJ187" s="2617"/>
      <c r="CK187" s="2617"/>
      <c r="CL187" s="2617"/>
      <c r="CM187" s="2617"/>
      <c r="CN187" s="2617"/>
      <c r="CO187" s="2617"/>
      <c r="CP187" s="2617"/>
      <c r="CQ187" s="2617"/>
      <c r="CR187" s="2617"/>
      <c r="CS187" s="2617"/>
      <c r="CT187" s="2617"/>
      <c r="CU187" s="2617"/>
      <c r="CV187" s="2617"/>
      <c r="CW187" s="2617"/>
      <c r="CX187" s="2617"/>
      <c r="CY187" s="2617"/>
      <c r="CZ187" s="2617"/>
    </row>
    <row r="188" s="818" customFormat="true" ht="15" customHeight="true" x14ac:dyDescent="0.2">
      <c r="A188" s="1647"/>
      <c r="B188" s="1656"/>
      <c r="C188" s="1749"/>
      <c r="D188" s="1750"/>
      <c r="E188" s="1750"/>
      <c r="F188" s="1750"/>
      <c r="G188" s="1751"/>
      <c r="H188" s="1752"/>
      <c r="I188" s="1750"/>
      <c r="J188" s="1750"/>
      <c r="K188" s="1750"/>
      <c r="L188" s="1753"/>
      <c r="M188" s="1754"/>
      <c r="N188" s="1750"/>
      <c r="O188" s="1750"/>
      <c r="P188" s="1750"/>
      <c r="Q188" s="1751"/>
      <c r="R188" s="1752"/>
      <c r="S188" s="1750"/>
      <c r="T188" s="1750"/>
      <c r="U188" s="2519"/>
      <c r="V188" s="1040"/>
      <c r="W188" s="1040"/>
      <c r="X188" s="1040"/>
      <c r="Y188" s="1040"/>
      <c r="Z188" s="1040"/>
      <c r="AA188" s="1040"/>
      <c r="AB188" s="1040"/>
      <c r="AC188" s="1040"/>
      <c r="AD188" s="1040"/>
      <c r="AE188" s="1040"/>
      <c r="AF188" s="1040"/>
      <c r="AG188" s="1040"/>
      <c r="AH188" s="1040"/>
      <c r="AI188" s="1040"/>
      <c r="AJ188" s="1040"/>
      <c r="AK188" s="1040"/>
      <c r="AL188" s="1040"/>
      <c r="AM188" s="1040"/>
      <c r="AN188" s="1040"/>
      <c r="AO188" s="1040"/>
      <c r="AP188" s="1040"/>
      <c r="AQ188" s="1040"/>
      <c r="AR188" s="1040"/>
      <c r="AS188" s="1040"/>
      <c r="AT188" s="1040"/>
      <c r="AU188" s="1040"/>
      <c r="AV188" s="1040"/>
      <c r="AW188" s="1040"/>
      <c r="AX188" s="1040"/>
      <c r="AY188" s="1040"/>
      <c r="AZ188" s="240"/>
      <c r="BA188" s="845"/>
      <c r="BB188" s="173"/>
      <c r="BC188" s="513"/>
      <c r="BD188" s="445"/>
      <c r="BE188" s="445"/>
      <c r="BF188" s="445"/>
      <c r="BG188" s="514"/>
      <c r="BH188" s="524"/>
      <c r="BI188" s="445"/>
      <c r="BJ188" s="445"/>
      <c r="BK188" s="445"/>
      <c r="BL188" s="514"/>
      <c r="BM188" s="524"/>
      <c r="BN188" s="445"/>
      <c r="BO188" s="445"/>
      <c r="BP188" s="445"/>
      <c r="BQ188" s="514"/>
      <c r="BR188" s="524"/>
      <c r="BS188" s="445"/>
      <c r="BT188" s="445"/>
      <c r="BU188" s="2553"/>
      <c r="BV188" s="2616"/>
      <c r="BW188" s="2616"/>
      <c r="BX188" s="2616"/>
      <c r="BY188" s="2617"/>
      <c r="BZ188" s="2617"/>
      <c r="CA188" s="2617"/>
      <c r="CB188" s="2617"/>
      <c r="CC188" s="2617"/>
      <c r="CD188" s="2617"/>
      <c r="CE188" s="2617"/>
      <c r="CF188" s="2617"/>
      <c r="CG188" s="2617"/>
      <c r="CH188" s="2617"/>
      <c r="CI188" s="2617"/>
      <c r="CJ188" s="2617"/>
      <c r="CK188" s="2617"/>
      <c r="CL188" s="2617"/>
      <c r="CM188" s="2617"/>
      <c r="CN188" s="2617"/>
      <c r="CO188" s="2617"/>
      <c r="CP188" s="2617"/>
      <c r="CQ188" s="2617"/>
      <c r="CR188" s="2617"/>
      <c r="CS188" s="2617"/>
      <c r="CT188" s="2617"/>
      <c r="CU188" s="2617"/>
      <c r="CV188" s="2617"/>
      <c r="CW188" s="2617"/>
      <c r="CX188" s="2617"/>
      <c r="CY188" s="2617"/>
      <c r="CZ188" s="2617"/>
    </row>
    <row r="189" s="818" customFormat="true" ht="15" customHeight="true" x14ac:dyDescent="0.2">
      <c r="A189" s="1647"/>
      <c r="B189" s="1656"/>
      <c r="C189" s="1749"/>
      <c r="D189" s="1750"/>
      <c r="E189" s="1750"/>
      <c r="F189" s="1750"/>
      <c r="G189" s="1751"/>
      <c r="H189" s="1752"/>
      <c r="I189" s="1750"/>
      <c r="J189" s="1750"/>
      <c r="K189" s="1750"/>
      <c r="L189" s="1753"/>
      <c r="M189" s="1754"/>
      <c r="N189" s="1750"/>
      <c r="O189" s="1750"/>
      <c r="P189" s="1750"/>
      <c r="Q189" s="1751"/>
      <c r="R189" s="1752"/>
      <c r="S189" s="1750"/>
      <c r="T189" s="1750"/>
      <c r="U189" s="2519"/>
      <c r="V189" s="1040"/>
      <c r="W189" s="1040"/>
      <c r="X189" s="1040"/>
      <c r="Y189" s="1040"/>
      <c r="Z189" s="1040"/>
      <c r="AA189" s="1040"/>
      <c r="AB189" s="1040"/>
      <c r="AC189" s="1040"/>
      <c r="AD189" s="1040"/>
      <c r="AE189" s="1040"/>
      <c r="AF189" s="1040"/>
      <c r="AG189" s="1040"/>
      <c r="AH189" s="1040"/>
      <c r="AI189" s="1040"/>
      <c r="AJ189" s="1040"/>
      <c r="AK189" s="1040"/>
      <c r="AL189" s="1040"/>
      <c r="AM189" s="1040"/>
      <c r="AN189" s="1040"/>
      <c r="AO189" s="1040"/>
      <c r="AP189" s="1040"/>
      <c r="AQ189" s="1040"/>
      <c r="AR189" s="1040"/>
      <c r="AS189" s="1040"/>
      <c r="AT189" s="1040"/>
      <c r="AU189" s="1040"/>
      <c r="AV189" s="1040"/>
      <c r="AW189" s="1040"/>
      <c r="AX189" s="1040"/>
      <c r="AY189" s="1040"/>
      <c r="AZ189" s="240"/>
      <c r="BA189" s="845"/>
      <c r="BB189" s="173"/>
      <c r="BC189" s="513"/>
      <c r="BD189" s="445"/>
      <c r="BE189" s="445"/>
      <c r="BF189" s="445"/>
      <c r="BG189" s="514"/>
      <c r="BH189" s="524"/>
      <c r="BI189" s="445"/>
      <c r="BJ189" s="445"/>
      <c r="BK189" s="445"/>
      <c r="BL189" s="514"/>
      <c r="BM189" s="524"/>
      <c r="BN189" s="445"/>
      <c r="BO189" s="445"/>
      <c r="BP189" s="445"/>
      <c r="BQ189" s="514"/>
      <c r="BR189" s="524"/>
      <c r="BS189" s="445"/>
      <c r="BT189" s="445"/>
      <c r="BU189" s="2553"/>
      <c r="BV189" s="2616"/>
      <c r="BW189" s="2616"/>
      <c r="BX189" s="2616"/>
      <c r="BY189" s="2617"/>
      <c r="BZ189" s="2617"/>
      <c r="CA189" s="2617"/>
      <c r="CB189" s="2617"/>
      <c r="CC189" s="2617"/>
      <c r="CD189" s="2617"/>
      <c r="CE189" s="2617"/>
      <c r="CF189" s="2617"/>
      <c r="CG189" s="2617"/>
      <c r="CH189" s="2617"/>
      <c r="CI189" s="2617"/>
      <c r="CJ189" s="2617"/>
      <c r="CK189" s="2617"/>
      <c r="CL189" s="2617"/>
      <c r="CM189" s="2617"/>
      <c r="CN189" s="2617"/>
      <c r="CO189" s="2617"/>
      <c r="CP189" s="2617"/>
      <c r="CQ189" s="2617"/>
      <c r="CR189" s="2617"/>
      <c r="CS189" s="2617"/>
      <c r="CT189" s="2617"/>
      <c r="CU189" s="2617"/>
      <c r="CV189" s="2617"/>
      <c r="CW189" s="2617"/>
      <c r="CX189" s="2617"/>
      <c r="CY189" s="2617"/>
      <c r="CZ189" s="2617"/>
    </row>
    <row r="190" s="818" customFormat="true" ht="15" customHeight="true" x14ac:dyDescent="0.2">
      <c r="A190" s="1647"/>
      <c r="B190" s="1656"/>
      <c r="C190" s="1749"/>
      <c r="D190" s="1750"/>
      <c r="E190" s="1750"/>
      <c r="F190" s="1750"/>
      <c r="G190" s="1751"/>
      <c r="H190" s="1752"/>
      <c r="I190" s="1750"/>
      <c r="J190" s="1750"/>
      <c r="K190" s="1750"/>
      <c r="L190" s="1753"/>
      <c r="M190" s="1754"/>
      <c r="N190" s="1750"/>
      <c r="O190" s="1750"/>
      <c r="P190" s="1750"/>
      <c r="Q190" s="1751"/>
      <c r="R190" s="1752"/>
      <c r="S190" s="1750"/>
      <c r="T190" s="1750"/>
      <c r="U190" s="2519"/>
      <c r="V190" s="1040"/>
      <c r="W190" s="1040"/>
      <c r="X190" s="1040"/>
      <c r="Y190" s="1040"/>
      <c r="Z190" s="1040"/>
      <c r="AA190" s="1040"/>
      <c r="AB190" s="1040"/>
      <c r="AC190" s="1040"/>
      <c r="AD190" s="1040"/>
      <c r="AE190" s="1040"/>
      <c r="AF190" s="1040"/>
      <c r="AG190" s="1040"/>
      <c r="AH190" s="1040"/>
      <c r="AI190" s="1040"/>
      <c r="AJ190" s="1040"/>
      <c r="AK190" s="1040"/>
      <c r="AL190" s="1040"/>
      <c r="AM190" s="1040"/>
      <c r="AN190" s="1040"/>
      <c r="AO190" s="1040"/>
      <c r="AP190" s="1040"/>
      <c r="AQ190" s="1040"/>
      <c r="AR190" s="1040"/>
      <c r="AS190" s="1040"/>
      <c r="AT190" s="1040"/>
      <c r="AU190" s="1040"/>
      <c r="AV190" s="1040"/>
      <c r="AW190" s="1040"/>
      <c r="AX190" s="1040"/>
      <c r="AY190" s="1040"/>
      <c r="AZ190" s="240"/>
      <c r="BA190" s="845"/>
      <c r="BB190" s="173"/>
      <c r="BC190" s="513"/>
      <c r="BD190" s="445"/>
      <c r="BE190" s="445"/>
      <c r="BF190" s="445"/>
      <c r="BG190" s="514"/>
      <c r="BH190" s="524"/>
      <c r="BI190" s="445"/>
      <c r="BJ190" s="445"/>
      <c r="BK190" s="445"/>
      <c r="BL190" s="514"/>
      <c r="BM190" s="524"/>
      <c r="BN190" s="445"/>
      <c r="BO190" s="445"/>
      <c r="BP190" s="445"/>
      <c r="BQ190" s="514"/>
      <c r="BR190" s="524"/>
      <c r="BS190" s="445"/>
      <c r="BT190" s="445"/>
      <c r="BU190" s="2553"/>
      <c r="BV190" s="2616"/>
      <c r="BW190" s="2616"/>
      <c r="BX190" s="2616"/>
      <c r="BY190" s="2617"/>
      <c r="BZ190" s="2617"/>
      <c r="CA190" s="2617"/>
      <c r="CB190" s="2617"/>
      <c r="CC190" s="2617"/>
      <c r="CD190" s="2617"/>
      <c r="CE190" s="2617"/>
      <c r="CF190" s="2617"/>
      <c r="CG190" s="2617"/>
      <c r="CH190" s="2617"/>
      <c r="CI190" s="2617"/>
      <c r="CJ190" s="2617"/>
      <c r="CK190" s="2617"/>
      <c r="CL190" s="2617"/>
      <c r="CM190" s="2617"/>
      <c r="CN190" s="2617"/>
      <c r="CO190" s="2617"/>
      <c r="CP190" s="2617"/>
      <c r="CQ190" s="2617"/>
      <c r="CR190" s="2617"/>
      <c r="CS190" s="2617"/>
      <c r="CT190" s="2617"/>
      <c r="CU190" s="2617"/>
      <c r="CV190" s="2617"/>
      <c r="CW190" s="2617"/>
      <c r="CX190" s="2617"/>
      <c r="CY190" s="2617"/>
      <c r="CZ190" s="2617"/>
    </row>
    <row r="191" s="818" customFormat="true" ht="15" customHeight="true" x14ac:dyDescent="0.2">
      <c r="A191" s="1647"/>
      <c r="B191" s="1656"/>
      <c r="C191" s="1749"/>
      <c r="D191" s="1750"/>
      <c r="E191" s="1750"/>
      <c r="F191" s="1750"/>
      <c r="G191" s="1751"/>
      <c r="H191" s="1752"/>
      <c r="I191" s="1750"/>
      <c r="J191" s="1750"/>
      <c r="K191" s="1750"/>
      <c r="L191" s="1753"/>
      <c r="M191" s="1754"/>
      <c r="N191" s="1750"/>
      <c r="O191" s="1750"/>
      <c r="P191" s="1750"/>
      <c r="Q191" s="1751"/>
      <c r="R191" s="1752"/>
      <c r="S191" s="1750"/>
      <c r="T191" s="1750"/>
      <c r="U191" s="2519"/>
      <c r="V191" s="1040"/>
      <c r="W191" s="1040"/>
      <c r="X191" s="1040"/>
      <c r="Y191" s="1040"/>
      <c r="Z191" s="1040"/>
      <c r="AA191" s="1040"/>
      <c r="AB191" s="1040"/>
      <c r="AC191" s="1040"/>
      <c r="AD191" s="1040"/>
      <c r="AE191" s="1040"/>
      <c r="AF191" s="1040"/>
      <c r="AG191" s="1040"/>
      <c r="AH191" s="1040"/>
      <c r="AI191" s="1040"/>
      <c r="AJ191" s="1040"/>
      <c r="AK191" s="1040"/>
      <c r="AL191" s="1040"/>
      <c r="AM191" s="1040"/>
      <c r="AN191" s="1040"/>
      <c r="AO191" s="1040"/>
      <c r="AP191" s="1040"/>
      <c r="AQ191" s="1040"/>
      <c r="AR191" s="1040"/>
      <c r="AS191" s="1040"/>
      <c r="AT191" s="1040"/>
      <c r="AU191" s="1040"/>
      <c r="AV191" s="1040"/>
      <c r="AW191" s="1040"/>
      <c r="AX191" s="1040"/>
      <c r="AY191" s="1040"/>
      <c r="AZ191" s="240"/>
      <c r="BA191" s="845"/>
      <c r="BB191" s="173"/>
      <c r="BC191" s="513"/>
      <c r="BD191" s="445"/>
      <c r="BE191" s="445"/>
      <c r="BF191" s="445"/>
      <c r="BG191" s="514"/>
      <c r="BH191" s="524"/>
      <c r="BI191" s="445"/>
      <c r="BJ191" s="445"/>
      <c r="BK191" s="445"/>
      <c r="BL191" s="514"/>
      <c r="BM191" s="524"/>
      <c r="BN191" s="445"/>
      <c r="BO191" s="445"/>
      <c r="BP191" s="445"/>
      <c r="BQ191" s="514"/>
      <c r="BR191" s="524"/>
      <c r="BS191" s="445"/>
      <c r="BT191" s="445"/>
      <c r="BU191" s="2553"/>
      <c r="BV191" s="2616"/>
      <c r="BW191" s="2616"/>
      <c r="BX191" s="2616"/>
      <c r="BY191" s="2617"/>
      <c r="BZ191" s="2617"/>
      <c r="CA191" s="2617"/>
      <c r="CB191" s="2617"/>
      <c r="CC191" s="2617"/>
      <c r="CD191" s="2617"/>
      <c r="CE191" s="2617"/>
      <c r="CF191" s="2617"/>
      <c r="CG191" s="2617"/>
      <c r="CH191" s="2617"/>
      <c r="CI191" s="2617"/>
      <c r="CJ191" s="2617"/>
      <c r="CK191" s="2617"/>
      <c r="CL191" s="2617"/>
      <c r="CM191" s="2617"/>
      <c r="CN191" s="2617"/>
      <c r="CO191" s="2617"/>
      <c r="CP191" s="2617"/>
      <c r="CQ191" s="2617"/>
      <c r="CR191" s="2617"/>
      <c r="CS191" s="2617"/>
      <c r="CT191" s="2617"/>
      <c r="CU191" s="2617"/>
      <c r="CV191" s="2617"/>
      <c r="CW191" s="2617"/>
      <c r="CX191" s="2617"/>
      <c r="CY191" s="2617"/>
      <c r="CZ191" s="2617"/>
    </row>
    <row r="192" s="818" customFormat="true" ht="15" customHeight="true" x14ac:dyDescent="0.2">
      <c r="A192" s="1648"/>
      <c r="B192" s="1657"/>
      <c r="C192" s="1755"/>
      <c r="D192" s="1756"/>
      <c r="E192" s="1756"/>
      <c r="F192" s="1756"/>
      <c r="G192" s="1757"/>
      <c r="H192" s="1758"/>
      <c r="I192" s="1756"/>
      <c r="J192" s="1756"/>
      <c r="K192" s="1756"/>
      <c r="L192" s="1759"/>
      <c r="M192" s="1760"/>
      <c r="N192" s="1756"/>
      <c r="O192" s="1756"/>
      <c r="P192" s="1756"/>
      <c r="Q192" s="1757"/>
      <c r="R192" s="1758"/>
      <c r="S192" s="1756"/>
      <c r="T192" s="1756"/>
      <c r="U192" s="2520"/>
      <c r="V192" s="1040"/>
      <c r="W192" s="1040"/>
      <c r="X192" s="1040"/>
      <c r="Y192" s="1040"/>
      <c r="Z192" s="1040"/>
      <c r="AA192" s="1040"/>
      <c r="AB192" s="1040"/>
      <c r="AC192" s="1040"/>
      <c r="AD192" s="1040"/>
      <c r="AE192" s="1040"/>
      <c r="AF192" s="1040"/>
      <c r="AG192" s="1040"/>
      <c r="AH192" s="1040"/>
      <c r="AI192" s="1040"/>
      <c r="AJ192" s="1040"/>
      <c r="AK192" s="1040"/>
      <c r="AL192" s="1040"/>
      <c r="AM192" s="1040"/>
      <c r="AN192" s="1040"/>
      <c r="AO192" s="1040"/>
      <c r="AP192" s="1040"/>
      <c r="AQ192" s="1040"/>
      <c r="AR192" s="1040"/>
      <c r="AS192" s="1040"/>
      <c r="AT192" s="1040"/>
      <c r="AU192" s="1040"/>
      <c r="AV192" s="1040"/>
      <c r="AW192" s="1040"/>
      <c r="AX192" s="1040"/>
      <c r="AY192" s="1040"/>
      <c r="AZ192" s="240"/>
      <c r="BA192" s="845"/>
      <c r="BB192" s="173"/>
      <c r="BC192" s="513"/>
      <c r="BD192" s="445"/>
      <c r="BE192" s="445"/>
      <c r="BF192" s="445"/>
      <c r="BG192" s="514"/>
      <c r="BH192" s="524"/>
      <c r="BI192" s="445"/>
      <c r="BJ192" s="445"/>
      <c r="BK192" s="445"/>
      <c r="BL192" s="514"/>
      <c r="BM192" s="524"/>
      <c r="BN192" s="445"/>
      <c r="BO192" s="445"/>
      <c r="BP192" s="445"/>
      <c r="BQ192" s="514"/>
      <c r="BR192" s="524"/>
      <c r="BS192" s="445"/>
      <c r="BT192" s="445"/>
      <c r="BU192" s="2553"/>
      <c r="BV192" s="2616"/>
      <c r="BW192" s="2616"/>
      <c r="BX192" s="2616"/>
      <c r="BY192" s="2617"/>
      <c r="BZ192" s="2617"/>
      <c r="CA192" s="2617"/>
      <c r="CB192" s="2617"/>
      <c r="CC192" s="2617"/>
      <c r="CD192" s="2617"/>
      <c r="CE192" s="2617"/>
      <c r="CF192" s="2617"/>
      <c r="CG192" s="2617"/>
      <c r="CH192" s="2617"/>
      <c r="CI192" s="2617"/>
      <c r="CJ192" s="2617"/>
      <c r="CK192" s="2617"/>
      <c r="CL192" s="2617"/>
      <c r="CM192" s="2617"/>
      <c r="CN192" s="2617"/>
      <c r="CO192" s="2617"/>
      <c r="CP192" s="2617"/>
      <c r="CQ192" s="2617"/>
      <c r="CR192" s="2617"/>
      <c r="CS192" s="2617"/>
      <c r="CT192" s="2617"/>
      <c r="CU192" s="2617"/>
      <c r="CV192" s="2617"/>
      <c r="CW192" s="2617"/>
      <c r="CX192" s="2617"/>
      <c r="CY192" s="2617"/>
      <c r="CZ192" s="2617"/>
    </row>
    <row r="193" s="818" customFormat="true" ht="15" customHeight="true" x14ac:dyDescent="0.2">
      <c r="A193" s="1145"/>
      <c r="B193" s="1658"/>
      <c r="C193" s="1308"/>
      <c r="D193" s="1300"/>
      <c r="E193" s="1300"/>
      <c r="F193" s="1300"/>
      <c r="G193" s="1301"/>
      <c r="H193" s="1299"/>
      <c r="I193" s="1300"/>
      <c r="J193" s="1300"/>
      <c r="K193" s="1300"/>
      <c r="L193" s="1309"/>
      <c r="M193" s="1308"/>
      <c r="N193" s="1300"/>
      <c r="O193" s="1300"/>
      <c r="P193" s="1300"/>
      <c r="Q193" s="1301"/>
      <c r="R193" s="1299"/>
      <c r="S193" s="1300"/>
      <c r="T193" s="1300"/>
      <c r="U193" s="1309"/>
      <c r="V193" s="1040"/>
      <c r="W193" s="1040"/>
      <c r="X193" s="1040"/>
      <c r="Y193" s="1040"/>
      <c r="Z193" s="1040"/>
      <c r="AA193" s="1040"/>
      <c r="AB193" s="1040"/>
      <c r="AC193" s="1040"/>
      <c r="AD193" s="1040"/>
      <c r="AE193" s="1040"/>
      <c r="AF193" s="1040"/>
      <c r="AG193" s="1040"/>
      <c r="AH193" s="1040"/>
      <c r="AI193" s="1040"/>
      <c r="AJ193" s="1040"/>
      <c r="AK193" s="1040"/>
      <c r="AL193" s="1040"/>
      <c r="AM193" s="1040"/>
      <c r="AN193" s="1040"/>
      <c r="AO193" s="1040"/>
      <c r="AP193" s="1040"/>
      <c r="AQ193" s="1040"/>
      <c r="AR193" s="1040"/>
      <c r="AS193" s="1040"/>
      <c r="AT193" s="1040"/>
      <c r="AU193" s="1040"/>
      <c r="AV193" s="1040"/>
      <c r="AW193" s="1040"/>
      <c r="AX193" s="1040"/>
      <c r="AY193" s="1040"/>
      <c r="AZ193" s="240"/>
      <c r="BA193" s="845"/>
      <c r="BB193" s="173"/>
      <c r="BC193" s="513"/>
      <c r="BD193" s="445"/>
      <c r="BE193" s="445"/>
      <c r="BF193" s="445"/>
      <c r="BG193" s="514"/>
      <c r="BH193" s="524"/>
      <c r="BI193" s="445"/>
      <c r="BJ193" s="445"/>
      <c r="BK193" s="445"/>
      <c r="BL193" s="514"/>
      <c r="BM193" s="524"/>
      <c r="BN193" s="445"/>
      <c r="BO193" s="445"/>
      <c r="BP193" s="445"/>
      <c r="BQ193" s="514"/>
      <c r="BR193" s="524"/>
      <c r="BS193" s="445"/>
      <c r="BT193" s="445"/>
      <c r="BU193" s="2553"/>
      <c r="BV193" s="2616"/>
      <c r="BW193" s="2616"/>
      <c r="BX193" s="2616"/>
      <c r="BY193" s="2617"/>
      <c r="BZ193" s="2617"/>
      <c r="CA193" s="2617"/>
      <c r="CB193" s="2617"/>
      <c r="CC193" s="2617"/>
      <c r="CD193" s="2617"/>
      <c r="CE193" s="2617"/>
      <c r="CF193" s="2617"/>
      <c r="CG193" s="2617"/>
      <c r="CH193" s="2617"/>
      <c r="CI193" s="2617"/>
      <c r="CJ193" s="2617"/>
      <c r="CK193" s="2617"/>
      <c r="CL193" s="2617"/>
      <c r="CM193" s="2617"/>
      <c r="CN193" s="2617"/>
      <c r="CO193" s="2617"/>
      <c r="CP193" s="2617"/>
      <c r="CQ193" s="2617"/>
      <c r="CR193" s="2617"/>
      <c r="CS193" s="2617"/>
      <c r="CT193" s="2617"/>
      <c r="CU193" s="2617"/>
      <c r="CV193" s="2617"/>
      <c r="CW193" s="2617"/>
      <c r="CX193" s="2617"/>
      <c r="CY193" s="2617"/>
      <c r="CZ193" s="2617"/>
    </row>
    <row r="194" s="131" customFormat="true" ht="15" customHeight="true" x14ac:dyDescent="0.2">
      <c r="A194" s="1597"/>
      <c r="B194" s="1659"/>
      <c r="C194" s="1308"/>
      <c r="D194" s="1300"/>
      <c r="E194" s="1300"/>
      <c r="F194" s="1300"/>
      <c r="G194" s="1301"/>
      <c r="H194" s="1299"/>
      <c r="I194" s="1300"/>
      <c r="J194" s="1300"/>
      <c r="K194" s="1300"/>
      <c r="L194" s="1309"/>
      <c r="M194" s="1308"/>
      <c r="N194" s="1300"/>
      <c r="O194" s="1300"/>
      <c r="P194" s="1300"/>
      <c r="Q194" s="1301"/>
      <c r="R194" s="1299"/>
      <c r="S194" s="1300"/>
      <c r="T194" s="1300"/>
      <c r="U194" s="1309"/>
      <c r="V194" s="1040"/>
      <c r="W194" s="1040"/>
      <c r="X194" s="1040"/>
      <c r="Y194" s="1040"/>
      <c r="Z194" s="1040"/>
      <c r="AA194" s="1040"/>
      <c r="AB194" s="1040"/>
      <c r="AC194" s="1040"/>
      <c r="AD194" s="1040"/>
      <c r="AE194" s="1040"/>
      <c r="AF194" s="1040"/>
      <c r="AG194" s="1040"/>
      <c r="AH194" s="1040"/>
      <c r="AI194" s="1040"/>
      <c r="AJ194" s="1040"/>
      <c r="AK194" s="1040"/>
      <c r="AL194" s="1040"/>
      <c r="AM194" s="1040"/>
      <c r="AN194" s="1040"/>
      <c r="AO194" s="1040"/>
      <c r="AP194" s="1040"/>
      <c r="AQ194" s="1040"/>
      <c r="AR194" s="1040"/>
      <c r="AS194" s="1040"/>
      <c r="AT194" s="1040"/>
      <c r="AU194" s="1040"/>
      <c r="AV194" s="1040"/>
      <c r="AW194" s="1040"/>
      <c r="AX194" s="1040"/>
      <c r="AY194" s="1040"/>
      <c r="AZ194" s="240"/>
      <c r="BA194" s="845"/>
      <c r="BB194" s="173"/>
      <c r="BC194" s="513"/>
      <c r="BD194" s="445"/>
      <c r="BE194" s="445"/>
      <c r="BF194" s="445"/>
      <c r="BG194" s="514"/>
      <c r="BH194" s="524"/>
      <c r="BI194" s="445"/>
      <c r="BJ194" s="445"/>
      <c r="BK194" s="445"/>
      <c r="BL194" s="514"/>
      <c r="BM194" s="524"/>
      <c r="BN194" s="445"/>
      <c r="BO194" s="445"/>
      <c r="BP194" s="445"/>
      <c r="BQ194" s="514"/>
      <c r="BR194" s="524"/>
      <c r="BS194" s="445"/>
      <c r="BT194" s="445"/>
      <c r="BU194" s="2553"/>
      <c r="BV194" s="2616"/>
      <c r="BW194" s="2616"/>
      <c r="BX194" s="2616"/>
      <c r="BY194" s="2617"/>
      <c r="BZ194" s="2617"/>
      <c r="CA194" s="2617"/>
      <c r="CB194" s="2617"/>
      <c r="CC194" s="2617"/>
      <c r="CD194" s="2617"/>
      <c r="CE194" s="2617"/>
      <c r="CF194" s="2617"/>
      <c r="CG194" s="2617"/>
      <c r="CH194" s="2617"/>
      <c r="CI194" s="2617"/>
      <c r="CJ194" s="2617"/>
      <c r="CK194" s="2617"/>
      <c r="CL194" s="2617"/>
      <c r="CM194" s="2617"/>
      <c r="CN194" s="2617"/>
      <c r="CO194" s="2617"/>
      <c r="CP194" s="2617"/>
      <c r="CQ194" s="2617"/>
      <c r="CR194" s="2617"/>
      <c r="CS194" s="2617"/>
      <c r="CT194" s="2617"/>
      <c r="CU194" s="2617"/>
      <c r="CV194" s="2617"/>
      <c r="CW194" s="2617"/>
      <c r="CX194" s="2617"/>
      <c r="CY194" s="2617"/>
      <c r="CZ194" s="2617"/>
    </row>
    <row r="195" s="131" customFormat="true" ht="15" customHeight="true" x14ac:dyDescent="0.2">
      <c r="A195" s="1597"/>
      <c r="B195" s="1659"/>
      <c r="C195" s="1308"/>
      <c r="D195" s="1300"/>
      <c r="E195" s="1300"/>
      <c r="F195" s="1300"/>
      <c r="G195" s="1301"/>
      <c r="H195" s="1299"/>
      <c r="I195" s="1300"/>
      <c r="J195" s="1300"/>
      <c r="K195" s="1300"/>
      <c r="L195" s="1309"/>
      <c r="M195" s="1308"/>
      <c r="N195" s="1300"/>
      <c r="O195" s="1300"/>
      <c r="P195" s="1300"/>
      <c r="Q195" s="1301"/>
      <c r="R195" s="1299"/>
      <c r="S195" s="1300"/>
      <c r="T195" s="1300"/>
      <c r="U195" s="1309"/>
      <c r="V195" s="1040"/>
      <c r="W195" s="1040"/>
      <c r="X195" s="1040"/>
      <c r="Y195" s="1040"/>
      <c r="Z195" s="1040"/>
      <c r="AA195" s="1040"/>
      <c r="AB195" s="1040"/>
      <c r="AC195" s="1040"/>
      <c r="AD195" s="1040"/>
      <c r="AE195" s="1040"/>
      <c r="AF195" s="1040"/>
      <c r="AG195" s="1040"/>
      <c r="AH195" s="1040"/>
      <c r="AI195" s="1040"/>
      <c r="AJ195" s="1040"/>
      <c r="AK195" s="1040"/>
      <c r="AL195" s="1040"/>
      <c r="AM195" s="1040"/>
      <c r="AN195" s="1040"/>
      <c r="AO195" s="1040"/>
      <c r="AP195" s="1040"/>
      <c r="AQ195" s="1040"/>
      <c r="AR195" s="1040"/>
      <c r="AS195" s="1040"/>
      <c r="AT195" s="1040"/>
      <c r="AU195" s="1040"/>
      <c r="AV195" s="1040"/>
      <c r="AW195" s="1040"/>
      <c r="AX195" s="1040"/>
      <c r="AY195" s="1040"/>
      <c r="AZ195" s="240"/>
      <c r="BA195" s="845"/>
      <c r="BB195" s="173"/>
      <c r="BC195" s="513"/>
      <c r="BD195" s="445"/>
      <c r="BE195" s="445"/>
      <c r="BF195" s="445"/>
      <c r="BG195" s="514"/>
      <c r="BH195" s="524"/>
      <c r="BI195" s="445"/>
      <c r="BJ195" s="445"/>
      <c r="BK195" s="445"/>
      <c r="BL195" s="514"/>
      <c r="BM195" s="524"/>
      <c r="BN195" s="445"/>
      <c r="BO195" s="445"/>
      <c r="BP195" s="445"/>
      <c r="BQ195" s="514"/>
      <c r="BR195" s="524"/>
      <c r="BS195" s="445"/>
      <c r="BT195" s="445"/>
      <c r="BU195" s="2553"/>
      <c r="BV195" s="2616"/>
      <c r="BW195" s="2616"/>
      <c r="BX195" s="2616"/>
      <c r="BY195" s="2617"/>
      <c r="BZ195" s="2617"/>
      <c r="CA195" s="2617"/>
      <c r="CB195" s="2617"/>
      <c r="CC195" s="2617"/>
      <c r="CD195" s="2617"/>
      <c r="CE195" s="2617"/>
      <c r="CF195" s="2617"/>
      <c r="CG195" s="2617"/>
      <c r="CH195" s="2617"/>
      <c r="CI195" s="2617"/>
      <c r="CJ195" s="2617"/>
      <c r="CK195" s="2617"/>
      <c r="CL195" s="2617"/>
      <c r="CM195" s="2617"/>
      <c r="CN195" s="2617"/>
      <c r="CO195" s="2617"/>
      <c r="CP195" s="2617"/>
      <c r="CQ195" s="2617"/>
      <c r="CR195" s="2617"/>
      <c r="CS195" s="2617"/>
      <c r="CT195" s="2617"/>
      <c r="CU195" s="2617"/>
      <c r="CV195" s="2617"/>
      <c r="CW195" s="2617"/>
      <c r="CX195" s="2617"/>
      <c r="CY195" s="2617"/>
      <c r="CZ195" s="2617"/>
    </row>
    <row r="196" s="131" customFormat="true" ht="15" customHeight="true" x14ac:dyDescent="0.2">
      <c r="A196" s="1597"/>
      <c r="B196" s="1659"/>
      <c r="C196" s="1308"/>
      <c r="D196" s="1300"/>
      <c r="E196" s="1300"/>
      <c r="F196" s="1300"/>
      <c r="G196" s="1301"/>
      <c r="H196" s="1299"/>
      <c r="I196" s="1300"/>
      <c r="J196" s="1300"/>
      <c r="K196" s="1300"/>
      <c r="L196" s="1309"/>
      <c r="M196" s="1308"/>
      <c r="N196" s="1300"/>
      <c r="O196" s="1300"/>
      <c r="P196" s="1300"/>
      <c r="Q196" s="1301"/>
      <c r="R196" s="1299"/>
      <c r="S196" s="1300"/>
      <c r="T196" s="1300"/>
      <c r="U196" s="1309"/>
      <c r="V196" s="1040"/>
      <c r="W196" s="1040"/>
      <c r="X196" s="1040"/>
      <c r="Y196" s="1040"/>
      <c r="Z196" s="1040"/>
      <c r="AA196" s="1040"/>
      <c r="AB196" s="1040"/>
      <c r="AC196" s="1040"/>
      <c r="AD196" s="1040"/>
      <c r="AE196" s="1040"/>
      <c r="AF196" s="1040"/>
      <c r="AG196" s="1040"/>
      <c r="AH196" s="1040"/>
      <c r="AI196" s="1040"/>
      <c r="AJ196" s="1040"/>
      <c r="AK196" s="1040"/>
      <c r="AL196" s="1040"/>
      <c r="AM196" s="1040"/>
      <c r="AN196" s="1040"/>
      <c r="AO196" s="1040"/>
      <c r="AP196" s="1040"/>
      <c r="AQ196" s="1040"/>
      <c r="AR196" s="1040"/>
      <c r="AS196" s="1040"/>
      <c r="AT196" s="1040"/>
      <c r="AU196" s="1040"/>
      <c r="AV196" s="1040"/>
      <c r="AW196" s="1040"/>
      <c r="AX196" s="1040"/>
      <c r="AY196" s="1040"/>
      <c r="AZ196" s="240"/>
      <c r="BA196" s="845"/>
      <c r="BB196" s="173"/>
      <c r="BC196" s="513"/>
      <c r="BD196" s="445"/>
      <c r="BE196" s="445"/>
      <c r="BF196" s="445"/>
      <c r="BG196" s="514"/>
      <c r="BH196" s="524"/>
      <c r="BI196" s="445"/>
      <c r="BJ196" s="445"/>
      <c r="BK196" s="445"/>
      <c r="BL196" s="514"/>
      <c r="BM196" s="524"/>
      <c r="BN196" s="445"/>
      <c r="BO196" s="445"/>
      <c r="BP196" s="445"/>
      <c r="BQ196" s="514"/>
      <c r="BR196" s="524"/>
      <c r="BS196" s="445"/>
      <c r="BT196" s="445"/>
      <c r="BU196" s="2553"/>
      <c r="BV196" s="2616"/>
      <c r="BW196" s="2616"/>
      <c r="BX196" s="2616"/>
      <c r="BY196" s="2617"/>
      <c r="BZ196" s="2617"/>
      <c r="CA196" s="2617"/>
      <c r="CB196" s="2617"/>
      <c r="CC196" s="2617"/>
      <c r="CD196" s="2617"/>
      <c r="CE196" s="2617"/>
      <c r="CF196" s="2617"/>
      <c r="CG196" s="2617"/>
      <c r="CH196" s="2617"/>
      <c r="CI196" s="2617"/>
      <c r="CJ196" s="2617"/>
      <c r="CK196" s="2617"/>
      <c r="CL196" s="2617"/>
      <c r="CM196" s="2617"/>
      <c r="CN196" s="2617"/>
      <c r="CO196" s="2617"/>
      <c r="CP196" s="2617"/>
      <c r="CQ196" s="2617"/>
      <c r="CR196" s="2617"/>
      <c r="CS196" s="2617"/>
      <c r="CT196" s="2617"/>
      <c r="CU196" s="2617"/>
      <c r="CV196" s="2617"/>
      <c r="CW196" s="2617"/>
      <c r="CX196" s="2617"/>
      <c r="CY196" s="2617"/>
      <c r="CZ196" s="2617"/>
    </row>
    <row r="197" s="131" customFormat="true" ht="15" customHeight="true" x14ac:dyDescent="0.2">
      <c r="A197" s="1597"/>
      <c r="B197" s="1659"/>
      <c r="C197" s="1308"/>
      <c r="D197" s="1300"/>
      <c r="E197" s="1300"/>
      <c r="F197" s="1300"/>
      <c r="G197" s="1301"/>
      <c r="H197" s="1299"/>
      <c r="I197" s="1300"/>
      <c r="J197" s="1300"/>
      <c r="K197" s="1300"/>
      <c r="L197" s="1309"/>
      <c r="M197" s="1308"/>
      <c r="N197" s="1300"/>
      <c r="O197" s="1300"/>
      <c r="P197" s="1300"/>
      <c r="Q197" s="1301"/>
      <c r="R197" s="1299"/>
      <c r="S197" s="1300"/>
      <c r="T197" s="1300"/>
      <c r="U197" s="1309"/>
      <c r="V197" s="1040"/>
      <c r="W197" s="1040"/>
      <c r="X197" s="1040"/>
      <c r="Y197" s="1040"/>
      <c r="Z197" s="1040"/>
      <c r="AA197" s="1040"/>
      <c r="AB197" s="1040"/>
      <c r="AC197" s="1040"/>
      <c r="AD197" s="1040"/>
      <c r="AE197" s="1040"/>
      <c r="AF197" s="1040"/>
      <c r="AG197" s="1040"/>
      <c r="AH197" s="1040"/>
      <c r="AI197" s="1040"/>
      <c r="AJ197" s="1040"/>
      <c r="AK197" s="1040"/>
      <c r="AL197" s="1040"/>
      <c r="AM197" s="1040"/>
      <c r="AN197" s="1040"/>
      <c r="AO197" s="1040"/>
      <c r="AP197" s="1040"/>
      <c r="AQ197" s="1040"/>
      <c r="AR197" s="1040"/>
      <c r="AS197" s="1040"/>
      <c r="AT197" s="1040"/>
      <c r="AU197" s="1040"/>
      <c r="AV197" s="1040"/>
      <c r="AW197" s="1040"/>
      <c r="AX197" s="1040"/>
      <c r="AY197" s="1040"/>
      <c r="AZ197" s="240"/>
      <c r="BA197" s="845"/>
      <c r="BB197" s="173"/>
      <c r="BC197" s="513"/>
      <c r="BD197" s="445"/>
      <c r="BE197" s="445"/>
      <c r="BF197" s="445"/>
      <c r="BG197" s="514"/>
      <c r="BH197" s="524"/>
      <c r="BI197" s="445"/>
      <c r="BJ197" s="445"/>
      <c r="BK197" s="445"/>
      <c r="BL197" s="514"/>
      <c r="BM197" s="524"/>
      <c r="BN197" s="445"/>
      <c r="BO197" s="445"/>
      <c r="BP197" s="445"/>
      <c r="BQ197" s="514"/>
      <c r="BR197" s="524"/>
      <c r="BS197" s="445"/>
      <c r="BT197" s="445"/>
      <c r="BU197" s="2553"/>
      <c r="BV197" s="2616"/>
      <c r="BW197" s="2616"/>
      <c r="BX197" s="2616"/>
      <c r="BY197" s="2617"/>
      <c r="BZ197" s="2617"/>
      <c r="CA197" s="2617"/>
      <c r="CB197" s="2617"/>
      <c r="CC197" s="2617"/>
      <c r="CD197" s="2617"/>
      <c r="CE197" s="2617"/>
      <c r="CF197" s="2617"/>
      <c r="CG197" s="2617"/>
      <c r="CH197" s="2617"/>
      <c r="CI197" s="2617"/>
      <c r="CJ197" s="2617"/>
      <c r="CK197" s="2617"/>
      <c r="CL197" s="2617"/>
      <c r="CM197" s="2617"/>
      <c r="CN197" s="2617"/>
      <c r="CO197" s="2617"/>
      <c r="CP197" s="2617"/>
      <c r="CQ197" s="2617"/>
      <c r="CR197" s="2617"/>
      <c r="CS197" s="2617"/>
      <c r="CT197" s="2617"/>
      <c r="CU197" s="2617"/>
      <c r="CV197" s="2617"/>
      <c r="CW197" s="2617"/>
      <c r="CX197" s="2617"/>
      <c r="CY197" s="2617"/>
      <c r="CZ197" s="2617"/>
    </row>
    <row r="198" s="131" customFormat="true" ht="15" customHeight="true" x14ac:dyDescent="0.2">
      <c r="A198" s="1597"/>
      <c r="B198" s="1659"/>
      <c r="C198" s="1308"/>
      <c r="D198" s="1300"/>
      <c r="E198" s="1300"/>
      <c r="F198" s="1300"/>
      <c r="G198" s="1301"/>
      <c r="H198" s="1299"/>
      <c r="I198" s="1300"/>
      <c r="J198" s="1300"/>
      <c r="K198" s="1300"/>
      <c r="L198" s="1309"/>
      <c r="M198" s="1308"/>
      <c r="N198" s="1300"/>
      <c r="O198" s="1300"/>
      <c r="P198" s="1300"/>
      <c r="Q198" s="1301"/>
      <c r="R198" s="1299"/>
      <c r="S198" s="1300"/>
      <c r="T198" s="1300"/>
      <c r="U198" s="1309"/>
      <c r="V198" s="1040"/>
      <c r="W198" s="1040"/>
      <c r="X198" s="1040"/>
      <c r="Y198" s="1040"/>
      <c r="Z198" s="1040"/>
      <c r="AA198" s="1040"/>
      <c r="AB198" s="1040"/>
      <c r="AC198" s="1040"/>
      <c r="AD198" s="1040"/>
      <c r="AE198" s="1040"/>
      <c r="AF198" s="1040"/>
      <c r="AG198" s="1040"/>
      <c r="AH198" s="1040"/>
      <c r="AI198" s="1040"/>
      <c r="AJ198" s="1040"/>
      <c r="AK198" s="1040"/>
      <c r="AL198" s="1040"/>
      <c r="AM198" s="1040"/>
      <c r="AN198" s="1040"/>
      <c r="AO198" s="1040"/>
      <c r="AP198" s="1040"/>
      <c r="AQ198" s="1040"/>
      <c r="AR198" s="1040"/>
      <c r="AS198" s="1040"/>
      <c r="AT198" s="1040"/>
      <c r="AU198" s="1040"/>
      <c r="AV198" s="1040"/>
      <c r="AW198" s="1040"/>
      <c r="AX198" s="1040"/>
      <c r="AY198" s="1040"/>
      <c r="AZ198" s="240"/>
      <c r="BA198" s="845"/>
      <c r="BB198" s="173"/>
      <c r="BC198" s="513"/>
      <c r="BD198" s="445"/>
      <c r="BE198" s="445"/>
      <c r="BF198" s="445"/>
      <c r="BG198" s="514"/>
      <c r="BH198" s="524"/>
      <c r="BI198" s="445"/>
      <c r="BJ198" s="445"/>
      <c r="BK198" s="445"/>
      <c r="BL198" s="514"/>
      <c r="BM198" s="524"/>
      <c r="BN198" s="445"/>
      <c r="BO198" s="445"/>
      <c r="BP198" s="445"/>
      <c r="BQ198" s="514"/>
      <c r="BR198" s="524"/>
      <c r="BS198" s="445"/>
      <c r="BT198" s="445"/>
      <c r="BU198" s="2553"/>
      <c r="BV198" s="2616"/>
      <c r="BW198" s="2616"/>
      <c r="BX198" s="2616"/>
      <c r="BY198" s="2617"/>
      <c r="BZ198" s="2617"/>
      <c r="CA198" s="2617"/>
      <c r="CB198" s="2617"/>
      <c r="CC198" s="2617"/>
      <c r="CD198" s="2617"/>
      <c r="CE198" s="2617"/>
      <c r="CF198" s="2617"/>
      <c r="CG198" s="2617"/>
      <c r="CH198" s="2617"/>
      <c r="CI198" s="2617"/>
      <c r="CJ198" s="2617"/>
      <c r="CK198" s="2617"/>
      <c r="CL198" s="2617"/>
      <c r="CM198" s="2617"/>
      <c r="CN198" s="2617"/>
      <c r="CO198" s="2617"/>
      <c r="CP198" s="2617"/>
      <c r="CQ198" s="2617"/>
      <c r="CR198" s="2617"/>
      <c r="CS198" s="2617"/>
      <c r="CT198" s="2617"/>
      <c r="CU198" s="2617"/>
      <c r="CV198" s="2617"/>
      <c r="CW198" s="2617"/>
      <c r="CX198" s="2617"/>
      <c r="CY198" s="2617"/>
      <c r="CZ198" s="2617"/>
    </row>
    <row r="199" s="131" customFormat="true" ht="15" customHeight="true" x14ac:dyDescent="0.2">
      <c r="A199" s="1597"/>
      <c r="B199" s="1659"/>
      <c r="C199" s="1308"/>
      <c r="D199" s="1300"/>
      <c r="E199" s="1300"/>
      <c r="F199" s="1300"/>
      <c r="G199" s="1301"/>
      <c r="H199" s="1299"/>
      <c r="I199" s="1300"/>
      <c r="J199" s="1300"/>
      <c r="K199" s="1300"/>
      <c r="L199" s="1309"/>
      <c r="M199" s="1308"/>
      <c r="N199" s="1300"/>
      <c r="O199" s="1300"/>
      <c r="P199" s="1300"/>
      <c r="Q199" s="1301"/>
      <c r="R199" s="1299"/>
      <c r="S199" s="1300"/>
      <c r="T199" s="1300"/>
      <c r="U199" s="1309"/>
      <c r="V199" s="1040"/>
      <c r="W199" s="1040"/>
      <c r="X199" s="1040"/>
      <c r="Y199" s="1040"/>
      <c r="Z199" s="1040"/>
      <c r="AA199" s="1040"/>
      <c r="AB199" s="1040"/>
      <c r="AC199" s="1040"/>
      <c r="AD199" s="1040"/>
      <c r="AE199" s="1040"/>
      <c r="AF199" s="1040"/>
      <c r="AG199" s="1040"/>
      <c r="AH199" s="1040"/>
      <c r="AI199" s="1040"/>
      <c r="AJ199" s="1040"/>
      <c r="AK199" s="1040"/>
      <c r="AL199" s="1040"/>
      <c r="AM199" s="1040"/>
      <c r="AN199" s="1040"/>
      <c r="AO199" s="1040"/>
      <c r="AP199" s="1040"/>
      <c r="AQ199" s="1040"/>
      <c r="AR199" s="1040"/>
      <c r="AS199" s="1040"/>
      <c r="AT199" s="1040"/>
      <c r="AU199" s="1040"/>
      <c r="AV199" s="1040"/>
      <c r="AW199" s="1040"/>
      <c r="AX199" s="1040"/>
      <c r="AY199" s="1040"/>
      <c r="AZ199" s="240"/>
      <c r="BA199" s="845"/>
      <c r="BB199" s="173"/>
      <c r="BC199" s="513"/>
      <c r="BD199" s="445"/>
      <c r="BE199" s="445"/>
      <c r="BF199" s="445"/>
      <c r="BG199" s="514"/>
      <c r="BH199" s="524"/>
      <c r="BI199" s="445"/>
      <c r="BJ199" s="445"/>
      <c r="BK199" s="445"/>
      <c r="BL199" s="514"/>
      <c r="BM199" s="524"/>
      <c r="BN199" s="445"/>
      <c r="BO199" s="445"/>
      <c r="BP199" s="445"/>
      <c r="BQ199" s="514"/>
      <c r="BR199" s="524"/>
      <c r="BS199" s="445"/>
      <c r="BT199" s="445"/>
      <c r="BU199" s="2553"/>
      <c r="BV199" s="2616"/>
      <c r="BW199" s="2616"/>
      <c r="BX199" s="2616"/>
      <c r="BY199" s="2617"/>
      <c r="BZ199" s="2617"/>
      <c r="CA199" s="2617"/>
      <c r="CB199" s="2617"/>
      <c r="CC199" s="2617"/>
      <c r="CD199" s="2617"/>
      <c r="CE199" s="2617"/>
      <c r="CF199" s="2617"/>
      <c r="CG199" s="2617"/>
      <c r="CH199" s="2617"/>
      <c r="CI199" s="2617"/>
      <c r="CJ199" s="2617"/>
      <c r="CK199" s="2617"/>
      <c r="CL199" s="2617"/>
      <c r="CM199" s="2617"/>
      <c r="CN199" s="2617"/>
      <c r="CO199" s="2617"/>
      <c r="CP199" s="2617"/>
      <c r="CQ199" s="2617"/>
      <c r="CR199" s="2617"/>
      <c r="CS199" s="2617"/>
      <c r="CT199" s="2617"/>
      <c r="CU199" s="2617"/>
      <c r="CV199" s="2617"/>
      <c r="CW199" s="2617"/>
      <c r="CX199" s="2617"/>
      <c r="CY199" s="2617"/>
      <c r="CZ199" s="2617"/>
    </row>
    <row r="200" s="131" customFormat="true" ht="15" customHeight="true" x14ac:dyDescent="0.2">
      <c r="A200" s="1597"/>
      <c r="B200" s="1659"/>
      <c r="C200" s="1308"/>
      <c r="D200" s="1300"/>
      <c r="E200" s="1300"/>
      <c r="F200" s="1300"/>
      <c r="G200" s="1301"/>
      <c r="H200" s="1299"/>
      <c r="I200" s="1300"/>
      <c r="J200" s="1300"/>
      <c r="K200" s="1300"/>
      <c r="L200" s="1309"/>
      <c r="M200" s="1308"/>
      <c r="N200" s="1300"/>
      <c r="O200" s="1300"/>
      <c r="P200" s="1300"/>
      <c r="Q200" s="1301"/>
      <c r="R200" s="1299"/>
      <c r="S200" s="1300"/>
      <c r="T200" s="1300"/>
      <c r="U200" s="1309"/>
      <c r="V200" s="1040"/>
      <c r="W200" s="1040"/>
      <c r="X200" s="1040"/>
      <c r="Y200" s="1040"/>
      <c r="Z200" s="1040"/>
      <c r="AA200" s="1040"/>
      <c r="AB200" s="1040"/>
      <c r="AC200" s="1040"/>
      <c r="AD200" s="1040"/>
      <c r="AE200" s="1040"/>
      <c r="AF200" s="1040"/>
      <c r="AG200" s="1040"/>
      <c r="AH200" s="1040"/>
      <c r="AI200" s="1040"/>
      <c r="AJ200" s="1040"/>
      <c r="AK200" s="1040"/>
      <c r="AL200" s="1040"/>
      <c r="AM200" s="1040"/>
      <c r="AN200" s="1040"/>
      <c r="AO200" s="1040"/>
      <c r="AP200" s="1040"/>
      <c r="AQ200" s="1040"/>
      <c r="AR200" s="1040"/>
      <c r="AS200" s="1040"/>
      <c r="AT200" s="1040"/>
      <c r="AU200" s="1040"/>
      <c r="AV200" s="1040"/>
      <c r="AW200" s="1040"/>
      <c r="AX200" s="1040"/>
      <c r="AY200" s="1040"/>
      <c r="AZ200" s="240"/>
      <c r="BA200" s="845"/>
      <c r="BB200" s="173"/>
      <c r="BC200" s="513"/>
      <c r="BD200" s="445"/>
      <c r="BE200" s="445"/>
      <c r="BF200" s="445"/>
      <c r="BG200" s="514"/>
      <c r="BH200" s="524"/>
      <c r="BI200" s="445"/>
      <c r="BJ200" s="445"/>
      <c r="BK200" s="445"/>
      <c r="BL200" s="514"/>
      <c r="BM200" s="524"/>
      <c r="BN200" s="445"/>
      <c r="BO200" s="445"/>
      <c r="BP200" s="445"/>
      <c r="BQ200" s="514"/>
      <c r="BR200" s="524"/>
      <c r="BS200" s="445"/>
      <c r="BT200" s="445"/>
      <c r="BU200" s="2553"/>
      <c r="BV200" s="2616"/>
      <c r="BW200" s="2616"/>
      <c r="BX200" s="2616"/>
      <c r="BY200" s="2617"/>
      <c r="BZ200" s="2617"/>
      <c r="CA200" s="2617"/>
      <c r="CB200" s="2617"/>
      <c r="CC200" s="2617"/>
      <c r="CD200" s="2617"/>
      <c r="CE200" s="2617"/>
      <c r="CF200" s="2617"/>
      <c r="CG200" s="2617"/>
      <c r="CH200" s="2617"/>
      <c r="CI200" s="2617"/>
      <c r="CJ200" s="2617"/>
      <c r="CK200" s="2617"/>
      <c r="CL200" s="2617"/>
      <c r="CM200" s="2617"/>
      <c r="CN200" s="2617"/>
      <c r="CO200" s="2617"/>
      <c r="CP200" s="2617"/>
      <c r="CQ200" s="2617"/>
      <c r="CR200" s="2617"/>
      <c r="CS200" s="2617"/>
      <c r="CT200" s="2617"/>
      <c r="CU200" s="2617"/>
      <c r="CV200" s="2617"/>
      <c r="CW200" s="2617"/>
      <c r="CX200" s="2617"/>
      <c r="CY200" s="2617"/>
      <c r="CZ200" s="2617"/>
    </row>
    <row r="201" s="131" customFormat="true" ht="15" customHeight="true" x14ac:dyDescent="0.2">
      <c r="A201" s="1597"/>
      <c r="B201" s="1659"/>
      <c r="C201" s="1308"/>
      <c r="D201" s="1300"/>
      <c r="E201" s="1300"/>
      <c r="F201" s="1300"/>
      <c r="G201" s="1301"/>
      <c r="H201" s="1299"/>
      <c r="I201" s="1300"/>
      <c r="J201" s="1300"/>
      <c r="K201" s="1300"/>
      <c r="L201" s="1309"/>
      <c r="M201" s="1308"/>
      <c r="N201" s="1300"/>
      <c r="O201" s="1300"/>
      <c r="P201" s="1300"/>
      <c r="Q201" s="1301"/>
      <c r="R201" s="1299"/>
      <c r="S201" s="1300"/>
      <c r="T201" s="1300"/>
      <c r="U201" s="1309"/>
      <c r="V201" s="1040"/>
      <c r="W201" s="1040"/>
      <c r="X201" s="1040"/>
      <c r="Y201" s="1040"/>
      <c r="Z201" s="1040"/>
      <c r="AA201" s="1040"/>
      <c r="AB201" s="1040"/>
      <c r="AC201" s="1040"/>
      <c r="AD201" s="1040"/>
      <c r="AE201" s="1040"/>
      <c r="AF201" s="1040"/>
      <c r="AG201" s="1040"/>
      <c r="AH201" s="1040"/>
      <c r="AI201" s="1040"/>
      <c r="AJ201" s="1040"/>
      <c r="AK201" s="1040"/>
      <c r="AL201" s="1040"/>
      <c r="AM201" s="1040"/>
      <c r="AN201" s="1040"/>
      <c r="AO201" s="1040"/>
      <c r="AP201" s="1040"/>
      <c r="AQ201" s="1040"/>
      <c r="AR201" s="1040"/>
      <c r="AS201" s="1040"/>
      <c r="AT201" s="1040"/>
      <c r="AU201" s="1040"/>
      <c r="AV201" s="1040"/>
      <c r="AW201" s="1040"/>
      <c r="AX201" s="1040"/>
      <c r="AY201" s="1040"/>
      <c r="AZ201" s="240"/>
      <c r="BA201" s="845"/>
      <c r="BB201" s="173"/>
      <c r="BC201" s="513"/>
      <c r="BD201" s="445"/>
      <c r="BE201" s="445"/>
      <c r="BF201" s="445"/>
      <c r="BG201" s="514"/>
      <c r="BH201" s="524"/>
      <c r="BI201" s="445"/>
      <c r="BJ201" s="445"/>
      <c r="BK201" s="445"/>
      <c r="BL201" s="514"/>
      <c r="BM201" s="524"/>
      <c r="BN201" s="445"/>
      <c r="BO201" s="445"/>
      <c r="BP201" s="445"/>
      <c r="BQ201" s="514"/>
      <c r="BR201" s="524"/>
      <c r="BS201" s="445"/>
      <c r="BT201" s="445"/>
      <c r="BU201" s="2553"/>
      <c r="BV201" s="2616"/>
      <c r="BW201" s="2616"/>
      <c r="BX201" s="2616"/>
      <c r="BY201" s="2617"/>
      <c r="BZ201" s="2617"/>
      <c r="CA201" s="2617"/>
      <c r="CB201" s="2617"/>
      <c r="CC201" s="2617"/>
      <c r="CD201" s="2617"/>
      <c r="CE201" s="2617"/>
      <c r="CF201" s="2617"/>
      <c r="CG201" s="2617"/>
      <c r="CH201" s="2617"/>
      <c r="CI201" s="2617"/>
      <c r="CJ201" s="2617"/>
      <c r="CK201" s="2617"/>
      <c r="CL201" s="2617"/>
      <c r="CM201" s="2617"/>
      <c r="CN201" s="2617"/>
      <c r="CO201" s="2617"/>
      <c r="CP201" s="2617"/>
      <c r="CQ201" s="2617"/>
      <c r="CR201" s="2617"/>
      <c r="CS201" s="2617"/>
      <c r="CT201" s="2617"/>
      <c r="CU201" s="2617"/>
      <c r="CV201" s="2617"/>
      <c r="CW201" s="2617"/>
      <c r="CX201" s="2617"/>
      <c r="CY201" s="2617"/>
      <c r="CZ201" s="2617"/>
    </row>
    <row r="202" s="1081" customFormat="true" ht="15" customHeight="true" x14ac:dyDescent="0.2">
      <c r="A202" s="3191"/>
      <c r="B202" s="1804"/>
      <c r="C202" s="1725"/>
      <c r="D202" s="1726"/>
      <c r="E202" s="1726"/>
      <c r="F202" s="1726"/>
      <c r="G202" s="1727"/>
      <c r="H202" s="1728"/>
      <c r="I202" s="1726"/>
      <c r="J202" s="1726"/>
      <c r="K202" s="1726"/>
      <c r="L202" s="1729"/>
      <c r="M202" s="1730"/>
      <c r="N202" s="1726"/>
      <c r="O202" s="1726"/>
      <c r="P202" s="1726"/>
      <c r="Q202" s="1727"/>
      <c r="R202" s="1728"/>
      <c r="S202" s="1726"/>
      <c r="T202" s="1726"/>
      <c r="U202" s="2510"/>
      <c r="V202" s="450"/>
      <c r="W202" s="450"/>
      <c r="X202" s="450"/>
      <c r="Y202" s="450"/>
      <c r="Z202" s="450"/>
      <c r="AA202" s="450"/>
      <c r="AB202" s="450"/>
      <c r="AC202" s="450"/>
      <c r="AD202" s="450"/>
      <c r="AE202" s="450"/>
      <c r="AF202" s="450"/>
      <c r="AG202" s="450"/>
      <c r="AH202" s="450"/>
      <c r="AI202" s="450"/>
      <c r="AJ202" s="450"/>
      <c r="AK202" s="450"/>
      <c r="AL202" s="450"/>
      <c r="AM202" s="450"/>
      <c r="AN202" s="450"/>
      <c r="AO202" s="450"/>
      <c r="AP202" s="450"/>
      <c r="AQ202" s="450"/>
      <c r="AR202" s="450"/>
      <c r="AS202" s="450"/>
      <c r="AT202" s="450"/>
      <c r="AU202" s="450"/>
      <c r="AV202" s="450"/>
      <c r="AW202" s="450"/>
      <c r="AX202" s="450"/>
      <c r="AY202" s="450"/>
      <c r="AZ202" s="1070"/>
      <c r="BA202" s="845"/>
      <c r="BB202" s="173"/>
      <c r="BC202" s="513"/>
      <c r="BD202" s="445"/>
      <c r="BE202" s="445"/>
      <c r="BF202" s="445"/>
      <c r="BG202" s="514"/>
      <c r="BH202" s="524"/>
      <c r="BI202" s="445"/>
      <c r="BJ202" s="445"/>
      <c r="BK202" s="445"/>
      <c r="BL202" s="514"/>
      <c r="BM202" s="524"/>
      <c r="BN202" s="445"/>
      <c r="BO202" s="445"/>
      <c r="BP202" s="445"/>
      <c r="BQ202" s="514"/>
      <c r="BR202" s="524"/>
      <c r="BS202" s="445"/>
      <c r="BT202" s="445"/>
      <c r="BU202" s="2553"/>
      <c r="BV202" s="2616"/>
      <c r="BW202" s="2616"/>
      <c r="BX202" s="2616"/>
      <c r="BY202" s="2617"/>
      <c r="BZ202" s="2617"/>
      <c r="CA202" s="2617"/>
      <c r="CB202" s="2617"/>
      <c r="CC202" s="2617"/>
      <c r="CD202" s="2617"/>
      <c r="CE202" s="2617"/>
      <c r="CF202" s="2617"/>
      <c r="CG202" s="2617"/>
      <c r="CH202" s="2617"/>
      <c r="CI202" s="2617"/>
      <c r="CJ202" s="2617"/>
      <c r="CK202" s="2617"/>
      <c r="CL202" s="2617"/>
      <c r="CM202" s="2617"/>
      <c r="CN202" s="2617"/>
      <c r="CO202" s="2617"/>
      <c r="CP202" s="2617"/>
      <c r="CQ202" s="2617"/>
      <c r="CR202" s="2617"/>
      <c r="CS202" s="2617"/>
      <c r="CT202" s="2617"/>
      <c r="CU202" s="2617"/>
      <c r="CV202" s="2617"/>
      <c r="CW202" s="2617"/>
      <c r="CX202" s="2617"/>
      <c r="CY202" s="2617"/>
      <c r="CZ202" s="2617"/>
    </row>
    <row r="203" s="1081" customFormat="true" ht="15" customHeight="true" x14ac:dyDescent="0.2">
      <c r="A203" s="3191"/>
      <c r="B203" s="1804"/>
      <c r="C203" s="1725"/>
      <c r="D203" s="1726"/>
      <c r="E203" s="1726"/>
      <c r="F203" s="1726"/>
      <c r="G203" s="1727"/>
      <c r="H203" s="1728"/>
      <c r="I203" s="1726"/>
      <c r="J203" s="1726"/>
      <c r="K203" s="1726"/>
      <c r="L203" s="1729"/>
      <c r="M203" s="1730"/>
      <c r="N203" s="1726"/>
      <c r="O203" s="1726"/>
      <c r="P203" s="1726"/>
      <c r="Q203" s="1727"/>
      <c r="R203" s="1728"/>
      <c r="S203" s="1726"/>
      <c r="T203" s="1726"/>
      <c r="U203" s="2510"/>
      <c r="V203" s="450"/>
      <c r="W203" s="450"/>
      <c r="X203" s="450"/>
      <c r="Y203" s="450"/>
      <c r="Z203" s="450"/>
      <c r="AA203" s="450"/>
      <c r="AB203" s="450"/>
      <c r="AC203" s="450"/>
      <c r="AD203" s="450"/>
      <c r="AE203" s="450"/>
      <c r="AF203" s="450"/>
      <c r="AG203" s="450"/>
      <c r="AH203" s="450"/>
      <c r="AI203" s="450"/>
      <c r="AJ203" s="450"/>
      <c r="AK203" s="450"/>
      <c r="AL203" s="450"/>
      <c r="AM203" s="450"/>
      <c r="AN203" s="450"/>
      <c r="AO203" s="450"/>
      <c r="AP203" s="450"/>
      <c r="AQ203" s="450"/>
      <c r="AR203" s="450"/>
      <c r="AS203" s="450"/>
      <c r="AT203" s="450"/>
      <c r="AU203" s="450"/>
      <c r="AV203" s="450"/>
      <c r="AW203" s="450"/>
      <c r="AX203" s="450"/>
      <c r="AY203" s="450"/>
      <c r="AZ203" s="1070"/>
      <c r="BA203" s="845"/>
      <c r="BB203" s="173"/>
      <c r="BC203" s="513"/>
      <c r="BD203" s="445"/>
      <c r="BE203" s="445"/>
      <c r="BF203" s="445"/>
      <c r="BG203" s="514"/>
      <c r="BH203" s="524"/>
      <c r="BI203" s="445"/>
      <c r="BJ203" s="445"/>
      <c r="BK203" s="445"/>
      <c r="BL203" s="514"/>
      <c r="BM203" s="524"/>
      <c r="BN203" s="445"/>
      <c r="BO203" s="445"/>
      <c r="BP203" s="445"/>
      <c r="BQ203" s="514"/>
      <c r="BR203" s="524"/>
      <c r="BS203" s="445"/>
      <c r="BT203" s="445"/>
      <c r="BU203" s="2553"/>
      <c r="BV203" s="2616"/>
      <c r="BW203" s="2616"/>
      <c r="BX203" s="2616"/>
      <c r="BY203" s="2617"/>
      <c r="BZ203" s="2617"/>
      <c r="CA203" s="2617"/>
      <c r="CB203" s="2617"/>
      <c r="CC203" s="2617"/>
      <c r="CD203" s="2617"/>
      <c r="CE203" s="2617"/>
      <c r="CF203" s="2617"/>
      <c r="CG203" s="2617"/>
      <c r="CH203" s="2617"/>
      <c r="CI203" s="2617"/>
      <c r="CJ203" s="2617"/>
      <c r="CK203" s="2617"/>
      <c r="CL203" s="2617"/>
      <c r="CM203" s="2617"/>
      <c r="CN203" s="2617"/>
      <c r="CO203" s="2617"/>
      <c r="CP203" s="2617"/>
      <c r="CQ203" s="2617"/>
      <c r="CR203" s="2617"/>
      <c r="CS203" s="2617"/>
      <c r="CT203" s="2617"/>
      <c r="CU203" s="2617"/>
      <c r="CV203" s="2617"/>
      <c r="CW203" s="2617"/>
      <c r="CX203" s="2617"/>
      <c r="CY203" s="2617"/>
      <c r="CZ203" s="2617"/>
    </row>
    <row r="204" s="1081" customFormat="true" ht="15" customHeight="true" x14ac:dyDescent="0.2">
      <c r="A204" s="3192"/>
      <c r="B204" s="1805"/>
      <c r="C204" s="1761"/>
      <c r="D204" s="1762"/>
      <c r="E204" s="1762"/>
      <c r="F204" s="1762"/>
      <c r="G204" s="1763"/>
      <c r="H204" s="1764"/>
      <c r="I204" s="1762"/>
      <c r="J204" s="1762"/>
      <c r="K204" s="1762"/>
      <c r="L204" s="1765"/>
      <c r="M204" s="1766"/>
      <c r="N204" s="1762"/>
      <c r="O204" s="1762"/>
      <c r="P204" s="1762"/>
      <c r="Q204" s="1763"/>
      <c r="R204" s="1764"/>
      <c r="S204" s="1762"/>
      <c r="T204" s="1762"/>
      <c r="U204" s="2521"/>
      <c r="V204" s="450"/>
      <c r="W204" s="450"/>
      <c r="X204" s="450"/>
      <c r="Y204" s="450"/>
      <c r="Z204" s="450"/>
      <c r="AA204" s="450"/>
      <c r="AB204" s="450"/>
      <c r="AC204" s="450"/>
      <c r="AD204" s="450"/>
      <c r="AE204" s="450"/>
      <c r="AF204" s="450"/>
      <c r="AG204" s="450"/>
      <c r="AH204" s="450"/>
      <c r="AI204" s="450"/>
      <c r="AJ204" s="450"/>
      <c r="AK204" s="450"/>
      <c r="AL204" s="450"/>
      <c r="AM204" s="450"/>
      <c r="AN204" s="450"/>
      <c r="AO204" s="450"/>
      <c r="AP204" s="450"/>
      <c r="AQ204" s="450"/>
      <c r="AR204" s="450"/>
      <c r="AS204" s="450"/>
      <c r="AT204" s="450"/>
      <c r="AU204" s="450"/>
      <c r="AV204" s="450"/>
      <c r="AW204" s="450"/>
      <c r="AX204" s="450"/>
      <c r="AY204" s="450"/>
      <c r="AZ204" s="1070"/>
      <c r="BA204" s="845"/>
      <c r="BB204" s="173"/>
      <c r="BC204" s="513"/>
      <c r="BD204" s="445"/>
      <c r="BE204" s="445"/>
      <c r="BF204" s="445"/>
      <c r="BG204" s="514"/>
      <c r="BH204" s="524"/>
      <c r="BI204" s="445"/>
      <c r="BJ204" s="445"/>
      <c r="BK204" s="445"/>
      <c r="BL204" s="514"/>
      <c r="BM204" s="524"/>
      <c r="BN204" s="445"/>
      <c r="BO204" s="445"/>
      <c r="BP204" s="445"/>
      <c r="BQ204" s="514"/>
      <c r="BR204" s="524"/>
      <c r="BS204" s="445"/>
      <c r="BT204" s="445"/>
      <c r="BU204" s="2553"/>
      <c r="BV204" s="2616"/>
      <c r="BW204" s="2616"/>
      <c r="BX204" s="2616"/>
      <c r="BY204" s="2617"/>
      <c r="BZ204" s="2617"/>
      <c r="CA204" s="2617"/>
      <c r="CB204" s="2617"/>
      <c r="CC204" s="2617"/>
      <c r="CD204" s="2617"/>
      <c r="CE204" s="2617"/>
      <c r="CF204" s="2617"/>
      <c r="CG204" s="2617"/>
      <c r="CH204" s="2617"/>
      <c r="CI204" s="2617"/>
      <c r="CJ204" s="2617"/>
      <c r="CK204" s="2617"/>
      <c r="CL204" s="2617"/>
      <c r="CM204" s="2617"/>
      <c r="CN204" s="2617"/>
      <c r="CO204" s="2617"/>
      <c r="CP204" s="2617"/>
      <c r="CQ204" s="2617"/>
      <c r="CR204" s="2617"/>
      <c r="CS204" s="2617"/>
      <c r="CT204" s="2617"/>
      <c r="CU204" s="2617"/>
      <c r="CV204" s="2617"/>
      <c r="CW204" s="2617"/>
      <c r="CX204" s="2617"/>
      <c r="CY204" s="2617"/>
      <c r="CZ204" s="2617"/>
    </row>
    <row r="205" s="131" customFormat="true" ht="15" customHeight="true" x14ac:dyDescent="0.2">
      <c r="A205" s="1598"/>
      <c r="B205" s="1660"/>
      <c r="C205" s="1767"/>
      <c r="D205" s="1321"/>
      <c r="E205" s="1321"/>
      <c r="F205" s="1321"/>
      <c r="G205" s="1322"/>
      <c r="H205" s="1320"/>
      <c r="I205" s="1321"/>
      <c r="J205" s="1321"/>
      <c r="K205" s="1321"/>
      <c r="L205" s="1768"/>
      <c r="M205" s="1767"/>
      <c r="N205" s="1321"/>
      <c r="O205" s="1321"/>
      <c r="P205" s="1321"/>
      <c r="Q205" s="1322"/>
      <c r="R205" s="1320"/>
      <c r="S205" s="1321"/>
      <c r="T205" s="1321"/>
      <c r="U205" s="1768"/>
      <c r="V205" s="1040"/>
      <c r="W205" s="1040"/>
      <c r="X205" s="1040"/>
      <c r="Y205" s="1040"/>
      <c r="Z205" s="1040"/>
      <c r="AA205" s="1040"/>
      <c r="AB205" s="1040"/>
      <c r="AC205" s="1040"/>
      <c r="AD205" s="1040"/>
      <c r="AE205" s="1040"/>
      <c r="AF205" s="1040"/>
      <c r="AG205" s="1040"/>
      <c r="AH205" s="1040"/>
      <c r="AI205" s="1040"/>
      <c r="AJ205" s="1040"/>
      <c r="AK205" s="1040"/>
      <c r="AL205" s="1040"/>
      <c r="AM205" s="1040"/>
      <c r="AN205" s="1040"/>
      <c r="AO205" s="1040"/>
      <c r="AP205" s="1040"/>
      <c r="AQ205" s="1040"/>
      <c r="AR205" s="1040"/>
      <c r="AS205" s="1040"/>
      <c r="AT205" s="1040"/>
      <c r="AU205" s="1040"/>
      <c r="AV205" s="1040"/>
      <c r="AW205" s="1040"/>
      <c r="AX205" s="1040"/>
      <c r="AY205" s="1040"/>
      <c r="AZ205" s="240"/>
      <c r="BA205" s="845"/>
      <c r="BB205" s="173"/>
      <c r="BC205" s="534"/>
      <c r="BD205" s="531"/>
      <c r="BE205" s="531"/>
      <c r="BF205" s="531"/>
      <c r="BG205" s="533"/>
      <c r="BH205" s="530"/>
      <c r="BI205" s="531"/>
      <c r="BJ205" s="531"/>
      <c r="BK205" s="531"/>
      <c r="BL205" s="533"/>
      <c r="BM205" s="530"/>
      <c r="BN205" s="531"/>
      <c r="BO205" s="531"/>
      <c r="BP205" s="531"/>
      <c r="BQ205" s="533"/>
      <c r="BR205" s="530"/>
      <c r="BS205" s="531"/>
      <c r="BT205" s="531"/>
      <c r="BU205" s="2554"/>
      <c r="BV205" s="2616"/>
      <c r="BW205" s="2616"/>
      <c r="BX205" s="2616"/>
      <c r="BY205" s="2617"/>
      <c r="BZ205" s="2617"/>
      <c r="CA205" s="2617"/>
      <c r="CB205" s="2617"/>
      <c r="CC205" s="2617"/>
      <c r="CD205" s="2617"/>
      <c r="CE205" s="2617"/>
      <c r="CF205" s="2617"/>
      <c r="CG205" s="2617"/>
      <c r="CH205" s="2617"/>
      <c r="CI205" s="2617"/>
      <c r="CJ205" s="2617"/>
      <c r="CK205" s="2617"/>
      <c r="CL205" s="2617"/>
      <c r="CM205" s="2617"/>
      <c r="CN205" s="2617"/>
      <c r="CO205" s="2617"/>
      <c r="CP205" s="2617"/>
      <c r="CQ205" s="2617"/>
      <c r="CR205" s="2617"/>
      <c r="CS205" s="2617"/>
      <c r="CT205" s="2617"/>
      <c r="CU205" s="2617"/>
      <c r="CV205" s="2617"/>
      <c r="CW205" s="2617"/>
      <c r="CX205" s="2617"/>
      <c r="CY205" s="2617"/>
      <c r="CZ205" s="2617"/>
    </row>
    <row r="206" s="131" customFormat="true" ht="250.15" customHeight="true" x14ac:dyDescent="0.2">
      <c r="B206" s="133"/>
      <c r="V206" s="240"/>
      <c r="W206" s="240"/>
      <c r="X206" s="240"/>
      <c r="Y206" s="240"/>
      <c r="Z206" s="240"/>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2"/>
      <c r="BV206" s="239"/>
      <c r="BW206" s="239"/>
      <c r="BX206" s="239"/>
      <c r="BY206" s="239"/>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V207" s="235"/>
      <c r="W207" s="235"/>
      <c r="X207" s="235"/>
      <c r="Y207" s="235"/>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V207" s="235"/>
      <c r="BW207" s="235"/>
      <c r="BX207" s="235"/>
      <c r="BY207" s="235"/>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35" t="str">
        <f>A1026</f>
        <v>Congo</v>
      </c>
      <c r="B208" s="3036"/>
      <c r="V208" s="235"/>
      <c r="W208" s="235"/>
      <c r="X208" s="235"/>
      <c r="Y208" s="235"/>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V208" s="235"/>
      <c r="BW208" s="235"/>
      <c r="BX208" s="235"/>
      <c r="BY208" s="235"/>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2005</v>
      </c>
      <c r="B209" s="139"/>
      <c r="V209" s="235"/>
      <c r="W209" s="235"/>
      <c r="X209" s="235"/>
      <c r="Y209" s="235"/>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V209" s="235"/>
      <c r="BW209" s="235"/>
      <c r="BX209" s="235"/>
      <c r="BY209" s="235"/>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46" t="s">
        <v>112</v>
      </c>
      <c r="B210" s="141"/>
      <c r="V210" s="235"/>
      <c r="W210" s="235"/>
      <c r="X210" s="235"/>
      <c r="Y210" s="235"/>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V210" s="235"/>
      <c r="BW210" s="235"/>
      <c r="BX210" s="235"/>
      <c r="BY210" s="235"/>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V211" s="235"/>
      <c r="W211" s="235"/>
      <c r="X211" s="235"/>
      <c r="Y211" s="235"/>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V211" s="235"/>
      <c r="BW211" s="235"/>
      <c r="BX211" s="235"/>
      <c r="BY211" s="235"/>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47" t="s">
        <v>98</v>
      </c>
      <c r="B212" s="248"/>
      <c r="V212" s="235"/>
      <c r="W212" s="235"/>
      <c r="X212" s="235"/>
      <c r="Y212" s="235"/>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V212" s="235"/>
      <c r="BW212" s="235"/>
      <c r="BX212" s="235"/>
      <c r="BY212" s="235"/>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V213" s="235"/>
      <c r="W213" s="235"/>
      <c r="X213" s="235"/>
      <c r="Y213" s="235"/>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V213" s="235"/>
      <c r="BW213" s="235"/>
      <c r="BX213" s="235"/>
      <c r="BY213" s="235"/>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V214" s="235"/>
      <c r="W214" s="235"/>
      <c r="X214" s="235"/>
      <c r="Y214" s="235"/>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V214" s="235"/>
      <c r="BW214" s="235"/>
      <c r="BX214" s="235"/>
      <c r="BY214" s="235"/>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DHS05</v>
      </c>
      <c r="V215" s="235"/>
      <c r="W215" s="235"/>
      <c r="X215" s="235"/>
      <c r="Y215" s="235"/>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V215" s="235"/>
      <c r="BW215" s="235"/>
      <c r="BX215" s="235"/>
      <c r="BY215" s="235"/>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76"/>
      <c r="B216" s="1074"/>
      <c r="V216" s="235"/>
      <c r="W216" s="235"/>
      <c r="X216" s="235"/>
      <c r="Y216" s="235"/>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V216" s="235"/>
      <c r="BW216" s="235"/>
      <c r="BX216" s="235"/>
      <c r="BY216" s="235"/>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76"/>
      <c r="B217" s="1075"/>
      <c r="V217" s="235"/>
      <c r="W217" s="235"/>
      <c r="X217" s="235"/>
      <c r="Y217" s="235"/>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V217" s="235"/>
      <c r="BW217" s="235"/>
      <c r="BX217" s="235"/>
      <c r="BY217" s="235"/>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76"/>
      <c r="B218" s="1074"/>
      <c r="V218" s="235"/>
      <c r="W218" s="235"/>
      <c r="X218" s="235"/>
      <c r="Y218" s="235"/>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V218" s="235"/>
      <c r="BW218" s="235"/>
      <c r="BX218" s="235"/>
      <c r="BY218" s="235"/>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77"/>
      <c r="B219" s="1078"/>
      <c r="V219" s="235"/>
      <c r="W219" s="235"/>
      <c r="X219" s="235"/>
      <c r="Y219" s="235"/>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V219" s="235"/>
      <c r="BW219" s="235"/>
      <c r="BX219" s="235"/>
      <c r="BY219" s="235"/>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5" customFormat="true" ht="15" customHeight="true" x14ac:dyDescent="0.2">
      <c r="A220" s="114" t="s">
        <v>86</v>
      </c>
      <c r="B220" s="230"/>
      <c r="C220" s="3080" t="s">
        <v>115</v>
      </c>
      <c r="D220" s="3081"/>
      <c r="E220" s="3081"/>
      <c r="F220" s="3081"/>
      <c r="G220" s="3082"/>
      <c r="H220" s="3217" t="s">
        <v>38</v>
      </c>
      <c r="I220" s="3218"/>
      <c r="J220" s="3218"/>
      <c r="K220" s="3218"/>
      <c r="L220" s="3219"/>
      <c r="M220" s="3220" t="s">
        <v>37</v>
      </c>
      <c r="N220" s="3221"/>
      <c r="O220" s="3221"/>
      <c r="P220" s="3221"/>
      <c r="Q220" s="3222"/>
      <c r="R220" s="2479" t="s">
        <v>141</v>
      </c>
      <c r="S220" s="2492"/>
      <c r="T220" s="2492"/>
      <c r="U220" s="2493"/>
      <c r="V220" s="450"/>
      <c r="W220" s="450"/>
      <c r="X220" s="450"/>
      <c r="Y220" s="450"/>
      <c r="Z220" s="450"/>
      <c r="AA220" s="450"/>
      <c r="AB220" s="450"/>
      <c r="AC220" s="450"/>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AZ220" s="1070"/>
      <c r="BA220" s="241" t="s">
        <v>131</v>
      </c>
      <c r="BB220" s="114" t="s">
        <v>86</v>
      </c>
      <c r="BC220" s="3150" t="s">
        <v>115</v>
      </c>
      <c r="BD220" s="3151"/>
      <c r="BE220" s="3151"/>
      <c r="BF220" s="3151"/>
      <c r="BG220" s="3152"/>
      <c r="BH220" s="3153" t="s">
        <v>38</v>
      </c>
      <c r="BI220" s="3151"/>
      <c r="BJ220" s="3151"/>
      <c r="BK220" s="3151"/>
      <c r="BL220" s="3152"/>
      <c r="BM220" s="3153" t="s">
        <v>37</v>
      </c>
      <c r="BN220" s="3151"/>
      <c r="BO220" s="3151"/>
      <c r="BP220" s="3151"/>
      <c r="BQ220" s="3154"/>
      <c r="BR220" s="2465" t="s">
        <v>141</v>
      </c>
      <c r="BS220" s="2466"/>
      <c r="BT220" s="2466"/>
      <c r="BU220" s="2466"/>
      <c r="BV220" s="2618"/>
      <c r="BW220" s="2618"/>
      <c r="BX220" s="2618"/>
      <c r="BY220" s="2619"/>
      <c r="BZ220" s="239"/>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5" customFormat="true" ht="12.75" x14ac:dyDescent="0.2">
      <c r="A221" s="209" t="s">
        <v>87</v>
      </c>
      <c r="B221" s="281"/>
      <c r="C221" s="419" t="s">
        <v>0</v>
      </c>
      <c r="D221" s="420" t="s">
        <v>1</v>
      </c>
      <c r="E221" s="420" t="s">
        <v>2</v>
      </c>
      <c r="F221" s="420" t="s">
        <v>3</v>
      </c>
      <c r="G221" s="421" t="s">
        <v>4</v>
      </c>
      <c r="H221" s="1628" t="s">
        <v>0</v>
      </c>
      <c r="I221" s="1594" t="s">
        <v>1</v>
      </c>
      <c r="J221" s="1594" t="s">
        <v>2</v>
      </c>
      <c r="K221" s="1594" t="s">
        <v>3</v>
      </c>
      <c r="L221" s="1595" t="s">
        <v>4</v>
      </c>
      <c r="M221" s="1618" t="s">
        <v>0</v>
      </c>
      <c r="N221" s="1594" t="s">
        <v>1</v>
      </c>
      <c r="O221" s="1594" t="s">
        <v>2</v>
      </c>
      <c r="P221" s="1594" t="s">
        <v>3</v>
      </c>
      <c r="Q221" s="1640" t="s">
        <v>4</v>
      </c>
      <c r="R221" s="1628" t="s">
        <v>248</v>
      </c>
      <c r="S221" s="1594" t="s">
        <v>249</v>
      </c>
      <c r="T221" s="1594" t="s">
        <v>250</v>
      </c>
      <c r="U221" s="1596" t="s">
        <v>251</v>
      </c>
      <c r="V221" s="450"/>
      <c r="W221" s="450"/>
      <c r="X221" s="450"/>
      <c r="Y221" s="450"/>
      <c r="Z221" s="450"/>
      <c r="AA221" s="450"/>
      <c r="AB221" s="450"/>
      <c r="AC221" s="450"/>
      <c r="AD221" s="450"/>
      <c r="AE221" s="450"/>
      <c r="AF221" s="450"/>
      <c r="AG221" s="450"/>
      <c r="AH221" s="450"/>
      <c r="AI221" s="450"/>
      <c r="AJ221" s="450"/>
      <c r="AK221" s="450"/>
      <c r="AL221" s="450"/>
      <c r="AM221" s="450"/>
      <c r="AN221" s="450"/>
      <c r="AO221" s="450"/>
      <c r="AP221" s="450"/>
      <c r="AQ221" s="450"/>
      <c r="AR221" s="450"/>
      <c r="AS221" s="450"/>
      <c r="AT221" s="450"/>
      <c r="AU221" s="450"/>
      <c r="AV221" s="450"/>
      <c r="AW221" s="450"/>
      <c r="AX221" s="450"/>
      <c r="AY221" s="450"/>
      <c r="AZ221" s="1070"/>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248</v>
      </c>
      <c r="BS221" s="190" t="s">
        <v>249</v>
      </c>
      <c r="BT221" s="190" t="s">
        <v>250</v>
      </c>
      <c r="BU221" s="2555" t="s">
        <v>251</v>
      </c>
      <c r="BV221" s="2620"/>
      <c r="BW221" s="2620"/>
      <c r="BX221" s="2620"/>
      <c r="BY221" s="2621"/>
      <c r="BZ221" s="2621"/>
      <c r="CA221" s="2621"/>
      <c r="CB221" s="2621"/>
      <c r="CC221" s="2621"/>
      <c r="CD221" s="2621"/>
      <c r="CE221" s="2621"/>
      <c r="CF221" s="2621"/>
      <c r="CG221" s="2621"/>
      <c r="CH221" s="2621"/>
      <c r="CI221" s="2621"/>
      <c r="CJ221" s="2621"/>
      <c r="CK221" s="2621"/>
      <c r="CL221" s="2621"/>
      <c r="CM221" s="2621"/>
      <c r="CN221" s="2621"/>
      <c r="CO221" s="2621"/>
      <c r="CP221" s="2621"/>
      <c r="CQ221" s="2621"/>
      <c r="CR221" s="2621"/>
      <c r="CS221" s="2621"/>
      <c r="CT221" s="2621"/>
      <c r="CU221" s="2621"/>
      <c r="CV221" s="2621"/>
      <c r="CW221" s="2621"/>
      <c r="CX221" s="2621"/>
      <c r="CY221" s="2621"/>
      <c r="CZ221" s="2621"/>
    </row>
    <row r="222" s="135" customFormat="true" ht="15" customHeight="true" x14ac:dyDescent="0.2">
      <c r="A222" s="3214" t="s">
        <v>36</v>
      </c>
      <c r="B222" s="1806" t="s">
        <v>15</v>
      </c>
      <c r="C222" s="1822" t="s">
        <v>35</v>
      </c>
      <c r="D222" s="1830" t="s">
        <v>35</v>
      </c>
      <c r="E222" s="1830" t="s">
        <v>35</v>
      </c>
      <c r="F222" s="1830" t="s">
        <v>35</v>
      </c>
      <c r="G222" s="1838" t="s">
        <v>35</v>
      </c>
      <c r="H222" s="1846" t="s">
        <v>35</v>
      </c>
      <c r="I222" s="1830" t="s">
        <v>35</v>
      </c>
      <c r="J222" s="1830" t="s">
        <v>35</v>
      </c>
      <c r="K222" s="1830" t="s">
        <v>35</v>
      </c>
      <c r="L222" s="1854" t="s">
        <v>35</v>
      </c>
      <c r="M222" s="1822" t="s">
        <v>35</v>
      </c>
      <c r="N222" s="1830" t="s">
        <v>35</v>
      </c>
      <c r="O222" s="1830" t="s">
        <v>35</v>
      </c>
      <c r="P222" s="1830" t="s">
        <v>35</v>
      </c>
      <c r="Q222" s="1838" t="s">
        <v>35</v>
      </c>
      <c r="R222" s="1846" t="s">
        <v>35</v>
      </c>
      <c r="S222" s="1830" t="s">
        <v>35</v>
      </c>
      <c r="T222" s="1830" t="s">
        <v>35</v>
      </c>
      <c r="U222" s="1854" t="s">
        <v>35</v>
      </c>
      <c r="V222" s="450"/>
      <c r="W222" s="450"/>
      <c r="X222" s="450"/>
      <c r="Y222" s="450"/>
      <c r="Z222" s="450"/>
      <c r="AA222" s="450"/>
      <c r="AB222" s="450"/>
      <c r="AC222" s="450"/>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AZ222" s="1070"/>
      <c r="BA222" s="3155" t="s">
        <v>36</v>
      </c>
      <c r="BB222" s="174" t="s">
        <v>15</v>
      </c>
      <c r="BC222" s="1490" t="s">
        <v>35</v>
      </c>
      <c r="BD222" s="1509" t="s">
        <v>35</v>
      </c>
      <c r="BE222" s="1509" t="s">
        <v>35</v>
      </c>
      <c r="BF222" s="1509" t="s">
        <v>35</v>
      </c>
      <c r="BG222" s="1529" t="s">
        <v>35</v>
      </c>
      <c r="BH222" s="1549" t="s">
        <v>35</v>
      </c>
      <c r="BI222" s="1509" t="s">
        <v>35</v>
      </c>
      <c r="BJ222" s="1509" t="s">
        <v>35</v>
      </c>
      <c r="BK222" s="1509" t="s">
        <v>35</v>
      </c>
      <c r="BL222" s="1529" t="s">
        <v>35</v>
      </c>
      <c r="BM222" s="1549" t="s">
        <v>35</v>
      </c>
      <c r="BN222" s="1509" t="s">
        <v>35</v>
      </c>
      <c r="BO222" s="1509" t="s">
        <v>35</v>
      </c>
      <c r="BP222" s="1509" t="s">
        <v>35</v>
      </c>
      <c r="BQ222" s="1529" t="s">
        <v>35</v>
      </c>
      <c r="BR222" s="1549" t="s">
        <v>35</v>
      </c>
      <c r="BS222" s="1509" t="s">
        <v>35</v>
      </c>
      <c r="BT222" s="1509" t="s">
        <v>35</v>
      </c>
      <c r="BU222" s="2556" t="s">
        <v>35</v>
      </c>
      <c r="BV222" s="2622"/>
      <c r="BW222" s="2622"/>
      <c r="BX222" s="2622"/>
      <c r="BY222" s="2623"/>
      <c r="BZ222" s="2623"/>
      <c r="CA222" s="2623"/>
      <c r="CB222" s="2623"/>
      <c r="CC222" s="2623"/>
      <c r="CD222" s="2623"/>
      <c r="CE222" s="2623"/>
      <c r="CF222" s="2623"/>
      <c r="CG222" s="2623"/>
      <c r="CH222" s="2623"/>
      <c r="CI222" s="2623"/>
      <c r="CJ222" s="2623"/>
      <c r="CK222" s="2623"/>
      <c r="CL222" s="2623"/>
      <c r="CM222" s="2623"/>
      <c r="CN222" s="2623"/>
      <c r="CO222" s="2623"/>
      <c r="CP222" s="2623"/>
      <c r="CQ222" s="2623"/>
      <c r="CR222" s="2623"/>
      <c r="CS222" s="2623"/>
      <c r="CT222" s="2623"/>
      <c r="CU222" s="2623"/>
      <c r="CV222" s="2623"/>
      <c r="CW222" s="2623"/>
      <c r="CX222" s="2623"/>
      <c r="CY222" s="2623"/>
      <c r="CZ222" s="2624"/>
    </row>
    <row r="223" s="135" customFormat="true" ht="15" customHeight="true" x14ac:dyDescent="0.2">
      <c r="A223" s="3215"/>
      <c r="B223" s="1807" t="s">
        <v>16</v>
      </c>
      <c r="C223" s="1823" t="s">
        <v>35</v>
      </c>
      <c r="D223" s="1831" t="s">
        <v>35</v>
      </c>
      <c r="E223" s="1831" t="s">
        <v>35</v>
      </c>
      <c r="F223" s="1831" t="s">
        <v>35</v>
      </c>
      <c r="G223" s="1839" t="s">
        <v>35</v>
      </c>
      <c r="H223" s="1847" t="s">
        <v>35</v>
      </c>
      <c r="I223" s="1831" t="s">
        <v>35</v>
      </c>
      <c r="J223" s="1831" t="s">
        <v>35</v>
      </c>
      <c r="K223" s="1831" t="s">
        <v>35</v>
      </c>
      <c r="L223" s="1855" t="s">
        <v>35</v>
      </c>
      <c r="M223" s="1823" t="s">
        <v>35</v>
      </c>
      <c r="N223" s="1831" t="s">
        <v>35</v>
      </c>
      <c r="O223" s="1831" t="s">
        <v>35</v>
      </c>
      <c r="P223" s="1831" t="s">
        <v>35</v>
      </c>
      <c r="Q223" s="1839" t="s">
        <v>35</v>
      </c>
      <c r="R223" s="1847" t="s">
        <v>35</v>
      </c>
      <c r="S223" s="1831" t="s">
        <v>35</v>
      </c>
      <c r="T223" s="1831" t="s">
        <v>35</v>
      </c>
      <c r="U223" s="1855" t="s">
        <v>35</v>
      </c>
      <c r="V223" s="450"/>
      <c r="W223" s="450"/>
      <c r="X223" s="450"/>
      <c r="Y223" s="450"/>
      <c r="Z223" s="450"/>
      <c r="AA223" s="450"/>
      <c r="AB223" s="450"/>
      <c r="AC223" s="450"/>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AZ223" s="1070"/>
      <c r="BA223" s="3156"/>
      <c r="BB223" s="175" t="s">
        <v>16</v>
      </c>
      <c r="BC223" s="1491" t="s">
        <v>35</v>
      </c>
      <c r="BD223" s="1510" t="s">
        <v>35</v>
      </c>
      <c r="BE223" s="1510" t="s">
        <v>35</v>
      </c>
      <c r="BF223" s="1510" t="s">
        <v>35</v>
      </c>
      <c r="BG223" s="1530" t="s">
        <v>35</v>
      </c>
      <c r="BH223" s="1550" t="s">
        <v>35</v>
      </c>
      <c r="BI223" s="1510" t="s">
        <v>35</v>
      </c>
      <c r="BJ223" s="1510" t="s">
        <v>35</v>
      </c>
      <c r="BK223" s="1510" t="s">
        <v>35</v>
      </c>
      <c r="BL223" s="1530" t="s">
        <v>35</v>
      </c>
      <c r="BM223" s="1550" t="s">
        <v>35</v>
      </c>
      <c r="BN223" s="1510" t="s">
        <v>35</v>
      </c>
      <c r="BO223" s="1510" t="s">
        <v>35</v>
      </c>
      <c r="BP223" s="1510" t="s">
        <v>35</v>
      </c>
      <c r="BQ223" s="1530" t="s">
        <v>35</v>
      </c>
      <c r="BR223" s="1550" t="s">
        <v>35</v>
      </c>
      <c r="BS223" s="1510" t="s">
        <v>35</v>
      </c>
      <c r="BT223" s="1510" t="s">
        <v>35</v>
      </c>
      <c r="BU223" s="2557" t="s">
        <v>35</v>
      </c>
      <c r="BV223" s="2625"/>
      <c r="BW223" s="2625"/>
      <c r="BX223" s="2625"/>
      <c r="BY223" s="2626"/>
      <c r="BZ223" s="2626"/>
      <c r="CA223" s="2626"/>
      <c r="CB223" s="2626"/>
      <c r="CC223" s="2626"/>
      <c r="CD223" s="2626"/>
      <c r="CE223" s="2626"/>
      <c r="CF223" s="2626"/>
      <c r="CG223" s="2626"/>
      <c r="CH223" s="2626"/>
      <c r="CI223" s="2626"/>
      <c r="CJ223" s="2626"/>
      <c r="CK223" s="2626"/>
      <c r="CL223" s="2626"/>
      <c r="CM223" s="2626"/>
      <c r="CN223" s="2626"/>
      <c r="CO223" s="2626"/>
      <c r="CP223" s="2626"/>
      <c r="CQ223" s="2626"/>
      <c r="CR223" s="2626"/>
      <c r="CS223" s="2626"/>
      <c r="CT223" s="2626"/>
      <c r="CU223" s="2626"/>
      <c r="CV223" s="2626"/>
      <c r="CW223" s="2626"/>
      <c r="CX223" s="2626"/>
      <c r="CY223" s="2626"/>
      <c r="CZ223" s="2627"/>
    </row>
    <row r="224" s="135" customFormat="true" ht="15" customHeight="true" x14ac:dyDescent="0.2">
      <c r="A224" s="3216"/>
      <c r="B224" s="1808" t="s">
        <v>20</v>
      </c>
      <c r="C224" s="1824" t="s">
        <v>35</v>
      </c>
      <c r="D224" s="1832" t="s">
        <v>35</v>
      </c>
      <c r="E224" s="1832" t="s">
        <v>35</v>
      </c>
      <c r="F224" s="1832" t="s">
        <v>35</v>
      </c>
      <c r="G224" s="1840" t="s">
        <v>35</v>
      </c>
      <c r="H224" s="1848" t="s">
        <v>35</v>
      </c>
      <c r="I224" s="1832" t="s">
        <v>35</v>
      </c>
      <c r="J224" s="1832" t="s">
        <v>35</v>
      </c>
      <c r="K224" s="1832" t="s">
        <v>35</v>
      </c>
      <c r="L224" s="1856" t="s">
        <v>35</v>
      </c>
      <c r="M224" s="1824" t="s">
        <v>35</v>
      </c>
      <c r="N224" s="1832" t="s">
        <v>35</v>
      </c>
      <c r="O224" s="1832" t="s">
        <v>35</v>
      </c>
      <c r="P224" s="1832" t="s">
        <v>35</v>
      </c>
      <c r="Q224" s="1840" t="s">
        <v>35</v>
      </c>
      <c r="R224" s="1848" t="s">
        <v>35</v>
      </c>
      <c r="S224" s="1832" t="s">
        <v>35</v>
      </c>
      <c r="T224" s="1832" t="s">
        <v>35</v>
      </c>
      <c r="U224" s="1856" t="s">
        <v>35</v>
      </c>
      <c r="V224" s="450"/>
      <c r="W224" s="450"/>
      <c r="X224" s="450"/>
      <c r="Y224" s="450"/>
      <c r="Z224" s="450"/>
      <c r="AA224" s="450"/>
      <c r="AB224" s="450"/>
      <c r="AC224" s="450"/>
      <c r="AD224" s="450"/>
      <c r="AE224" s="450"/>
      <c r="AF224" s="450"/>
      <c r="AG224" s="450"/>
      <c r="AH224" s="450"/>
      <c r="AI224" s="450"/>
      <c r="AJ224" s="450"/>
      <c r="AK224" s="450"/>
      <c r="AL224" s="450"/>
      <c r="AM224" s="450"/>
      <c r="AN224" s="450"/>
      <c r="AO224" s="450"/>
      <c r="AP224" s="450"/>
      <c r="AQ224" s="450"/>
      <c r="AR224" s="450"/>
      <c r="AS224" s="450"/>
      <c r="AT224" s="450"/>
      <c r="AU224" s="450"/>
      <c r="AV224" s="450"/>
      <c r="AW224" s="450"/>
      <c r="AX224" s="450"/>
      <c r="AY224" s="450"/>
      <c r="AZ224" s="1070"/>
      <c r="BA224" s="3156"/>
      <c r="BB224" s="175" t="s">
        <v>20</v>
      </c>
      <c r="BC224" s="1491" t="s">
        <v>35</v>
      </c>
      <c r="BD224" s="1510" t="s">
        <v>35</v>
      </c>
      <c r="BE224" s="1510" t="s">
        <v>35</v>
      </c>
      <c r="BF224" s="1510" t="s">
        <v>35</v>
      </c>
      <c r="BG224" s="1530" t="s">
        <v>35</v>
      </c>
      <c r="BH224" s="1550" t="s">
        <v>35</v>
      </c>
      <c r="BI224" s="1510" t="s">
        <v>35</v>
      </c>
      <c r="BJ224" s="1510" t="s">
        <v>35</v>
      </c>
      <c r="BK224" s="1510" t="s">
        <v>35</v>
      </c>
      <c r="BL224" s="1530" t="s">
        <v>35</v>
      </c>
      <c r="BM224" s="1550" t="s">
        <v>35</v>
      </c>
      <c r="BN224" s="1510" t="s">
        <v>35</v>
      </c>
      <c r="BO224" s="1510" t="s">
        <v>35</v>
      </c>
      <c r="BP224" s="1510" t="s">
        <v>35</v>
      </c>
      <c r="BQ224" s="1530" t="s">
        <v>35</v>
      </c>
      <c r="BR224" s="1550" t="s">
        <v>35</v>
      </c>
      <c r="BS224" s="1510" t="s">
        <v>35</v>
      </c>
      <c r="BT224" s="1510" t="s">
        <v>35</v>
      </c>
      <c r="BU224" s="2557" t="s">
        <v>35</v>
      </c>
      <c r="BV224" s="2625"/>
      <c r="BW224" s="2625"/>
      <c r="BX224" s="2625"/>
      <c r="BY224" s="2626"/>
      <c r="BZ224" s="2626"/>
      <c r="CA224" s="2626"/>
      <c r="CB224" s="2626"/>
      <c r="CC224" s="2626"/>
      <c r="CD224" s="2626"/>
      <c r="CE224" s="2626"/>
      <c r="CF224" s="2626"/>
      <c r="CG224" s="2626"/>
      <c r="CH224" s="2626"/>
      <c r="CI224" s="2626"/>
      <c r="CJ224" s="2626"/>
      <c r="CK224" s="2626"/>
      <c r="CL224" s="2626"/>
      <c r="CM224" s="2626"/>
      <c r="CN224" s="2626"/>
      <c r="CO224" s="2626"/>
      <c r="CP224" s="2626"/>
      <c r="CQ224" s="2626"/>
      <c r="CR224" s="2626"/>
      <c r="CS224" s="2626"/>
      <c r="CT224" s="2626"/>
      <c r="CU224" s="2626"/>
      <c r="CV224" s="2626"/>
      <c r="CW224" s="2626"/>
      <c r="CX224" s="2626"/>
      <c r="CY224" s="2626"/>
      <c r="CZ224" s="2627"/>
    </row>
    <row r="225" s="135" customFormat="true" ht="15" customHeight="true" x14ac:dyDescent="0.2">
      <c r="A225" s="1219"/>
      <c r="B225" s="1228"/>
      <c r="C225" s="1358"/>
      <c r="D225" s="1147"/>
      <c r="E225" s="1147"/>
      <c r="F225" s="1147"/>
      <c r="G225" s="1196"/>
      <c r="H225" s="1242"/>
      <c r="I225" s="1147"/>
      <c r="J225" s="1147"/>
      <c r="K225" s="1147"/>
      <c r="L225" s="1163"/>
      <c r="M225" s="1358"/>
      <c r="N225" s="1147"/>
      <c r="O225" s="1147"/>
      <c r="P225" s="1147"/>
      <c r="Q225" s="1196"/>
      <c r="R225" s="1242"/>
      <c r="S225" s="1147"/>
      <c r="T225" s="1147"/>
      <c r="U225" s="1163"/>
      <c r="V225" s="450"/>
      <c r="W225" s="450"/>
      <c r="X225" s="450"/>
      <c r="Y225" s="450"/>
      <c r="Z225" s="450"/>
      <c r="AA225" s="450"/>
      <c r="AB225" s="450"/>
      <c r="AC225" s="450"/>
      <c r="AD225" s="450"/>
      <c r="AE225" s="450"/>
      <c r="AF225" s="450"/>
      <c r="AG225" s="450"/>
      <c r="AH225" s="450"/>
      <c r="AI225" s="450"/>
      <c r="AJ225" s="450"/>
      <c r="AK225" s="450"/>
      <c r="AL225" s="450"/>
      <c r="AM225" s="450"/>
      <c r="AN225" s="450"/>
      <c r="AO225" s="450"/>
      <c r="AP225" s="450"/>
      <c r="AQ225" s="450"/>
      <c r="AR225" s="450"/>
      <c r="AS225" s="450"/>
      <c r="AT225" s="450"/>
      <c r="AU225" s="450"/>
      <c r="AV225" s="450"/>
      <c r="AW225" s="450"/>
      <c r="AX225" s="450"/>
      <c r="AY225" s="450"/>
      <c r="AZ225" s="1070"/>
      <c r="BA225" s="3156" t="s">
        <v>70</v>
      </c>
      <c r="BB225" s="175" t="s">
        <v>71</v>
      </c>
      <c r="BC225" s="1491" t="s">
        <v>35</v>
      </c>
      <c r="BD225" s="1510" t="s">
        <v>35</v>
      </c>
      <c r="BE225" s="1510" t="s">
        <v>35</v>
      </c>
      <c r="BF225" s="1510" t="s">
        <v>35</v>
      </c>
      <c r="BG225" s="1530" t="s">
        <v>35</v>
      </c>
      <c r="BH225" s="1550" t="s">
        <v>35</v>
      </c>
      <c r="BI225" s="1510" t="s">
        <v>35</v>
      </c>
      <c r="BJ225" s="1510" t="s">
        <v>35</v>
      </c>
      <c r="BK225" s="1510" t="s">
        <v>35</v>
      </c>
      <c r="BL225" s="1530" t="s">
        <v>35</v>
      </c>
      <c r="BM225" s="1550" t="s">
        <v>35</v>
      </c>
      <c r="BN225" s="1510" t="s">
        <v>35</v>
      </c>
      <c r="BO225" s="1510" t="s">
        <v>35</v>
      </c>
      <c r="BP225" s="1510" t="s">
        <v>35</v>
      </c>
      <c r="BQ225" s="1530" t="s">
        <v>35</v>
      </c>
      <c r="BR225" s="1550" t="s">
        <v>35</v>
      </c>
      <c r="BS225" s="1510" t="s">
        <v>35</v>
      </c>
      <c r="BT225" s="1510" t="s">
        <v>35</v>
      </c>
      <c r="BU225" s="2557" t="s">
        <v>35</v>
      </c>
      <c r="BV225" s="2628"/>
      <c r="BW225" s="2628"/>
      <c r="BX225" s="2628"/>
      <c r="BY225" s="2627"/>
      <c r="BZ225" s="2627"/>
      <c r="CA225" s="2627"/>
      <c r="CB225" s="2627"/>
      <c r="CC225" s="2627"/>
      <c r="CD225" s="2627"/>
      <c r="CE225" s="2627"/>
      <c r="CF225" s="2627"/>
      <c r="CG225" s="2627"/>
      <c r="CH225" s="2627"/>
      <c r="CI225" s="2627"/>
      <c r="CJ225" s="2627"/>
      <c r="CK225" s="2627"/>
      <c r="CL225" s="2627"/>
      <c r="CM225" s="2627"/>
      <c r="CN225" s="2627"/>
      <c r="CO225" s="2627"/>
      <c r="CP225" s="2627"/>
      <c r="CQ225" s="2627"/>
      <c r="CR225" s="2627"/>
      <c r="CS225" s="2627"/>
      <c r="CT225" s="2627"/>
      <c r="CU225" s="2627"/>
      <c r="CV225" s="2627"/>
      <c r="CW225" s="2627"/>
      <c r="CX225" s="2627"/>
      <c r="CY225" s="2627"/>
      <c r="CZ225" s="2627"/>
    </row>
    <row r="226" s="135" customFormat="true" ht="15" customHeight="true" x14ac:dyDescent="0.2">
      <c r="A226" s="1649"/>
      <c r="B226" s="1809"/>
      <c r="C226" s="1603"/>
      <c r="D226" s="1604"/>
      <c r="E226" s="1604"/>
      <c r="F226" s="1604"/>
      <c r="G226" s="1638"/>
      <c r="H226" s="1629"/>
      <c r="I226" s="1604"/>
      <c r="J226" s="1604"/>
      <c r="K226" s="1604"/>
      <c r="L226" s="1609"/>
      <c r="M226" s="1619"/>
      <c r="N226" s="1604"/>
      <c r="O226" s="1604"/>
      <c r="P226" s="1604"/>
      <c r="Q226" s="1638"/>
      <c r="R226" s="1629"/>
      <c r="S226" s="1604"/>
      <c r="T226" s="1604"/>
      <c r="U226" s="2522"/>
      <c r="V226" s="450"/>
      <c r="W226" s="450"/>
      <c r="X226" s="450"/>
      <c r="Y226" s="450"/>
      <c r="Z226" s="450"/>
      <c r="AA226" s="450"/>
      <c r="AB226" s="450"/>
      <c r="AC226" s="450"/>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AZ226" s="1070"/>
      <c r="BA226" s="3156"/>
      <c r="BB226" s="175" t="s">
        <v>72</v>
      </c>
      <c r="BC226" s="1491" t="s">
        <v>35</v>
      </c>
      <c r="BD226" s="1510" t="s">
        <v>35</v>
      </c>
      <c r="BE226" s="1510" t="s">
        <v>35</v>
      </c>
      <c r="BF226" s="1510" t="s">
        <v>35</v>
      </c>
      <c r="BG226" s="1530" t="s">
        <v>35</v>
      </c>
      <c r="BH226" s="1550" t="s">
        <v>35</v>
      </c>
      <c r="BI226" s="1510" t="s">
        <v>35</v>
      </c>
      <c r="BJ226" s="1510" t="s">
        <v>35</v>
      </c>
      <c r="BK226" s="1510" t="s">
        <v>35</v>
      </c>
      <c r="BL226" s="1530" t="s">
        <v>35</v>
      </c>
      <c r="BM226" s="1550" t="s">
        <v>35</v>
      </c>
      <c r="BN226" s="1510" t="s">
        <v>35</v>
      </c>
      <c r="BO226" s="1510" t="s">
        <v>35</v>
      </c>
      <c r="BP226" s="1510" t="s">
        <v>35</v>
      </c>
      <c r="BQ226" s="1530" t="s">
        <v>35</v>
      </c>
      <c r="BR226" s="1550" t="s">
        <v>35</v>
      </c>
      <c r="BS226" s="1510" t="s">
        <v>35</v>
      </c>
      <c r="BT226" s="1510" t="s">
        <v>35</v>
      </c>
      <c r="BU226" s="2557" t="s">
        <v>35</v>
      </c>
      <c r="BV226" s="2628"/>
      <c r="BW226" s="2628"/>
      <c r="BX226" s="2628"/>
      <c r="BY226" s="2627"/>
      <c r="BZ226" s="2627"/>
      <c r="CA226" s="2627"/>
      <c r="CB226" s="2627"/>
      <c r="CC226" s="2627"/>
      <c r="CD226" s="2627"/>
      <c r="CE226" s="2627"/>
      <c r="CF226" s="2627"/>
      <c r="CG226" s="2627"/>
      <c r="CH226" s="2627"/>
      <c r="CI226" s="2627"/>
      <c r="CJ226" s="2627"/>
      <c r="CK226" s="2627"/>
      <c r="CL226" s="2627"/>
      <c r="CM226" s="2627"/>
      <c r="CN226" s="2627"/>
      <c r="CO226" s="2627"/>
      <c r="CP226" s="2627"/>
      <c r="CQ226" s="2627"/>
      <c r="CR226" s="2627"/>
      <c r="CS226" s="2627"/>
      <c r="CT226" s="2627"/>
      <c r="CU226" s="2627"/>
      <c r="CV226" s="2627"/>
      <c r="CW226" s="2627"/>
      <c r="CX226" s="2627"/>
      <c r="CY226" s="2627"/>
      <c r="CZ226" s="2627"/>
    </row>
    <row r="227" s="135" customFormat="true" ht="15" customHeight="true" x14ac:dyDescent="0.2">
      <c r="A227" s="1650"/>
      <c r="B227" s="1810"/>
      <c r="C227" s="1605"/>
      <c r="D227" s="1606"/>
      <c r="E227" s="1606"/>
      <c r="F227" s="1606"/>
      <c r="G227" s="1639"/>
      <c r="H227" s="1630"/>
      <c r="I227" s="1606"/>
      <c r="J227" s="1606"/>
      <c r="K227" s="1606"/>
      <c r="L227" s="1610"/>
      <c r="M227" s="1620"/>
      <c r="N227" s="1606"/>
      <c r="O227" s="1606"/>
      <c r="P227" s="1606"/>
      <c r="Q227" s="1639"/>
      <c r="R227" s="1630"/>
      <c r="S227" s="1606"/>
      <c r="T227" s="1606"/>
      <c r="U227" s="2523"/>
      <c r="V227" s="450"/>
      <c r="W227" s="450"/>
      <c r="X227" s="450"/>
      <c r="Y227" s="450"/>
      <c r="Z227" s="450"/>
      <c r="AA227" s="450"/>
      <c r="AB227" s="450"/>
      <c r="AC227" s="450"/>
      <c r="AD227" s="450"/>
      <c r="AE227" s="450"/>
      <c r="AF227" s="450"/>
      <c r="AG227" s="450"/>
      <c r="AH227" s="450"/>
      <c r="AI227" s="450"/>
      <c r="AJ227" s="450"/>
      <c r="AK227" s="450"/>
      <c r="AL227" s="450"/>
      <c r="AM227" s="450"/>
      <c r="AN227" s="450"/>
      <c r="AO227" s="450"/>
      <c r="AP227" s="450"/>
      <c r="AQ227" s="450"/>
      <c r="AR227" s="450"/>
      <c r="AS227" s="450"/>
      <c r="AT227" s="450"/>
      <c r="AU227" s="450"/>
      <c r="AV227" s="450"/>
      <c r="AW227" s="450"/>
      <c r="AX227" s="450"/>
      <c r="AY227" s="450"/>
      <c r="AZ227" s="1070"/>
      <c r="BA227" s="3156" t="s">
        <v>95</v>
      </c>
      <c r="BB227" s="175" t="s">
        <v>61</v>
      </c>
      <c r="BC227" s="1491" t="s">
        <v>35</v>
      </c>
      <c r="BD227" s="1510" t="s">
        <v>35</v>
      </c>
      <c r="BE227" s="1510" t="s">
        <v>35</v>
      </c>
      <c r="BF227" s="1510" t="s">
        <v>35</v>
      </c>
      <c r="BG227" s="1530" t="s">
        <v>35</v>
      </c>
      <c r="BH227" s="1550" t="s">
        <v>35</v>
      </c>
      <c r="BI227" s="1510" t="s">
        <v>35</v>
      </c>
      <c r="BJ227" s="1510" t="s">
        <v>35</v>
      </c>
      <c r="BK227" s="1510" t="s">
        <v>35</v>
      </c>
      <c r="BL227" s="1530" t="s">
        <v>35</v>
      </c>
      <c r="BM227" s="1550" t="s">
        <v>35</v>
      </c>
      <c r="BN227" s="1510" t="s">
        <v>35</v>
      </c>
      <c r="BO227" s="1510" t="s">
        <v>35</v>
      </c>
      <c r="BP227" s="1510" t="s">
        <v>35</v>
      </c>
      <c r="BQ227" s="1530" t="s">
        <v>35</v>
      </c>
      <c r="BR227" s="1550" t="s">
        <v>35</v>
      </c>
      <c r="BS227" s="1510" t="s">
        <v>35</v>
      </c>
      <c r="BT227" s="1510" t="s">
        <v>35</v>
      </c>
      <c r="BU227" s="2557" t="s">
        <v>35</v>
      </c>
      <c r="BV227" s="2628"/>
      <c r="BW227" s="2628"/>
      <c r="BX227" s="2628"/>
      <c r="BY227" s="2627"/>
      <c r="BZ227" s="2627"/>
      <c r="CA227" s="2627"/>
      <c r="CB227" s="2627"/>
      <c r="CC227" s="2627"/>
      <c r="CD227" s="2627"/>
      <c r="CE227" s="2627"/>
      <c r="CF227" s="2627"/>
      <c r="CG227" s="2627"/>
      <c r="CH227" s="2627"/>
      <c r="CI227" s="2627"/>
      <c r="CJ227" s="2627"/>
      <c r="CK227" s="2627"/>
      <c r="CL227" s="2627"/>
      <c r="CM227" s="2627"/>
      <c r="CN227" s="2627"/>
      <c r="CO227" s="2627"/>
      <c r="CP227" s="2627"/>
      <c r="CQ227" s="2627"/>
      <c r="CR227" s="2627"/>
      <c r="CS227" s="2627"/>
      <c r="CT227" s="2627"/>
      <c r="CU227" s="2627"/>
      <c r="CV227" s="2627"/>
      <c r="CW227" s="2627"/>
      <c r="CX227" s="2627"/>
      <c r="CY227" s="2627"/>
      <c r="CZ227" s="2627"/>
    </row>
    <row r="228" s="135" customFormat="true" ht="15" customHeight="true" x14ac:dyDescent="0.2">
      <c r="A228" s="1651"/>
      <c r="B228" s="1811"/>
      <c r="C228" s="1769"/>
      <c r="D228" s="1770"/>
      <c r="E228" s="1770"/>
      <c r="F228" s="1770"/>
      <c r="G228" s="1771"/>
      <c r="H228" s="1772"/>
      <c r="I228" s="1770"/>
      <c r="J228" s="1770"/>
      <c r="K228" s="1770"/>
      <c r="L228" s="1773"/>
      <c r="M228" s="1769"/>
      <c r="N228" s="1770"/>
      <c r="O228" s="1770"/>
      <c r="P228" s="1770"/>
      <c r="Q228" s="1771"/>
      <c r="R228" s="1772"/>
      <c r="S228" s="1770"/>
      <c r="T228" s="1770"/>
      <c r="U228" s="1773"/>
      <c r="V228" s="450"/>
      <c r="W228" s="450"/>
      <c r="X228" s="450"/>
      <c r="Y228" s="450"/>
      <c r="Z228" s="450"/>
      <c r="AA228" s="450"/>
      <c r="AB228" s="450"/>
      <c r="AC228" s="450"/>
      <c r="AD228" s="450"/>
      <c r="AE228" s="450"/>
      <c r="AF228" s="450"/>
      <c r="AG228" s="450"/>
      <c r="AH228" s="450"/>
      <c r="AI228" s="450"/>
      <c r="AJ228" s="450"/>
      <c r="AK228" s="450"/>
      <c r="AL228" s="450"/>
      <c r="AM228" s="450"/>
      <c r="AN228" s="450"/>
      <c r="AO228" s="450"/>
      <c r="AP228" s="450"/>
      <c r="AQ228" s="450"/>
      <c r="AR228" s="450"/>
      <c r="AS228" s="450"/>
      <c r="AT228" s="450"/>
      <c r="AU228" s="450"/>
      <c r="AV228" s="450"/>
      <c r="AW228" s="450"/>
      <c r="AX228" s="450"/>
      <c r="AY228" s="450"/>
      <c r="AZ228" s="1070"/>
      <c r="BA228" s="3156"/>
      <c r="BB228" s="175" t="s">
        <v>92</v>
      </c>
      <c r="BC228" s="1491" t="s">
        <v>35</v>
      </c>
      <c r="BD228" s="1510" t="s">
        <v>35</v>
      </c>
      <c r="BE228" s="1510" t="s">
        <v>35</v>
      </c>
      <c r="BF228" s="1510" t="s">
        <v>35</v>
      </c>
      <c r="BG228" s="1530" t="s">
        <v>35</v>
      </c>
      <c r="BH228" s="1550" t="s">
        <v>35</v>
      </c>
      <c r="BI228" s="1510" t="s">
        <v>35</v>
      </c>
      <c r="BJ228" s="1510" t="s">
        <v>35</v>
      </c>
      <c r="BK228" s="1510" t="s">
        <v>35</v>
      </c>
      <c r="BL228" s="1530" t="s">
        <v>35</v>
      </c>
      <c r="BM228" s="1550" t="s">
        <v>35</v>
      </c>
      <c r="BN228" s="1510" t="s">
        <v>35</v>
      </c>
      <c r="BO228" s="1510" t="s">
        <v>35</v>
      </c>
      <c r="BP228" s="1510" t="s">
        <v>35</v>
      </c>
      <c r="BQ228" s="1530" t="s">
        <v>35</v>
      </c>
      <c r="BR228" s="1550" t="s">
        <v>35</v>
      </c>
      <c r="BS228" s="1510" t="s">
        <v>35</v>
      </c>
      <c r="BT228" s="1510" t="s">
        <v>35</v>
      </c>
      <c r="BU228" s="2557" t="s">
        <v>35</v>
      </c>
      <c r="BV228" s="2628"/>
      <c r="BW228" s="2628"/>
      <c r="BX228" s="2628"/>
      <c r="BY228" s="2627"/>
      <c r="BZ228" s="2627"/>
      <c r="CA228" s="2627"/>
      <c r="CB228" s="2627"/>
      <c r="CC228" s="2627"/>
      <c r="CD228" s="2627"/>
      <c r="CE228" s="2627"/>
      <c r="CF228" s="2627"/>
      <c r="CG228" s="2627"/>
      <c r="CH228" s="2627"/>
      <c r="CI228" s="2627"/>
      <c r="CJ228" s="2627"/>
      <c r="CK228" s="2627"/>
      <c r="CL228" s="2627"/>
      <c r="CM228" s="2627"/>
      <c r="CN228" s="2627"/>
      <c r="CO228" s="2627"/>
      <c r="CP228" s="2627"/>
      <c r="CQ228" s="2627"/>
      <c r="CR228" s="2627"/>
      <c r="CS228" s="2627"/>
      <c r="CT228" s="2627"/>
      <c r="CU228" s="2627"/>
      <c r="CV228" s="2627"/>
      <c r="CW228" s="2627"/>
      <c r="CX228" s="2627"/>
      <c r="CY228" s="2627"/>
      <c r="CZ228" s="2627"/>
    </row>
    <row r="229" s="135" customFormat="true" ht="15" customHeight="true" x14ac:dyDescent="0.2">
      <c r="A229" s="1652"/>
      <c r="B229" s="1812"/>
      <c r="C229" s="1774"/>
      <c r="D229" s="1775"/>
      <c r="E229" s="1775"/>
      <c r="F229" s="1775"/>
      <c r="G229" s="1776"/>
      <c r="H229" s="1777"/>
      <c r="I229" s="1775"/>
      <c r="J229" s="1775"/>
      <c r="K229" s="1775"/>
      <c r="L229" s="1778"/>
      <c r="M229" s="1774"/>
      <c r="N229" s="1775"/>
      <c r="O229" s="1775"/>
      <c r="P229" s="1775"/>
      <c r="Q229" s="1776"/>
      <c r="R229" s="1777"/>
      <c r="S229" s="1775"/>
      <c r="T229" s="1775"/>
      <c r="U229" s="1778"/>
      <c r="V229" s="450"/>
      <c r="W229" s="450"/>
      <c r="X229" s="450"/>
      <c r="Y229" s="450"/>
      <c r="Z229" s="450"/>
      <c r="AA229" s="450"/>
      <c r="AB229" s="450"/>
      <c r="AC229" s="450"/>
      <c r="AD229" s="450"/>
      <c r="AE229" s="450"/>
      <c r="AF229" s="450"/>
      <c r="AG229" s="450"/>
      <c r="AH229" s="450"/>
      <c r="AI229" s="450"/>
      <c r="AJ229" s="450"/>
      <c r="AK229" s="450"/>
      <c r="AL229" s="450"/>
      <c r="AM229" s="450"/>
      <c r="AN229" s="450"/>
      <c r="AO229" s="450"/>
      <c r="AP229" s="450"/>
      <c r="AQ229" s="450"/>
      <c r="AR229" s="450"/>
      <c r="AS229" s="450"/>
      <c r="AT229" s="450"/>
      <c r="AU229" s="450"/>
      <c r="AV229" s="450"/>
      <c r="AW229" s="450"/>
      <c r="AX229" s="450"/>
      <c r="AY229" s="450"/>
      <c r="AZ229" s="1070"/>
      <c r="BA229" s="3156"/>
      <c r="BB229" s="175" t="s">
        <v>93</v>
      </c>
      <c r="BC229" s="1491" t="s">
        <v>35</v>
      </c>
      <c r="BD229" s="1510" t="s">
        <v>35</v>
      </c>
      <c r="BE229" s="1510" t="s">
        <v>35</v>
      </c>
      <c r="BF229" s="1510" t="s">
        <v>35</v>
      </c>
      <c r="BG229" s="1530" t="s">
        <v>35</v>
      </c>
      <c r="BH229" s="1550" t="s">
        <v>35</v>
      </c>
      <c r="BI229" s="1510" t="s">
        <v>35</v>
      </c>
      <c r="BJ229" s="1510" t="s">
        <v>35</v>
      </c>
      <c r="BK229" s="1510" t="s">
        <v>35</v>
      </c>
      <c r="BL229" s="1530" t="s">
        <v>35</v>
      </c>
      <c r="BM229" s="1550" t="s">
        <v>35</v>
      </c>
      <c r="BN229" s="1510" t="s">
        <v>35</v>
      </c>
      <c r="BO229" s="1510" t="s">
        <v>35</v>
      </c>
      <c r="BP229" s="1510" t="s">
        <v>35</v>
      </c>
      <c r="BQ229" s="1530" t="s">
        <v>35</v>
      </c>
      <c r="BR229" s="1550" t="s">
        <v>35</v>
      </c>
      <c r="BS229" s="1510" t="s">
        <v>35</v>
      </c>
      <c r="BT229" s="1510" t="s">
        <v>35</v>
      </c>
      <c r="BU229" s="2557" t="s">
        <v>35</v>
      </c>
      <c r="BV229" s="2628"/>
      <c r="BW229" s="2628"/>
      <c r="BX229" s="2628"/>
      <c r="BY229" s="2627"/>
      <c r="BZ229" s="2627"/>
      <c r="CA229" s="2627"/>
      <c r="CB229" s="2627"/>
      <c r="CC229" s="2627"/>
      <c r="CD229" s="2627"/>
      <c r="CE229" s="2627"/>
      <c r="CF229" s="2627"/>
      <c r="CG229" s="2627"/>
      <c r="CH229" s="2627"/>
      <c r="CI229" s="2627"/>
      <c r="CJ229" s="2627"/>
      <c r="CK229" s="2627"/>
      <c r="CL229" s="2627"/>
      <c r="CM229" s="2627"/>
      <c r="CN229" s="2627"/>
      <c r="CO229" s="2627"/>
      <c r="CP229" s="2627"/>
      <c r="CQ229" s="2627"/>
      <c r="CR229" s="2627"/>
      <c r="CS229" s="2627"/>
      <c r="CT229" s="2627"/>
      <c r="CU229" s="2627"/>
      <c r="CV229" s="2627"/>
      <c r="CW229" s="2627"/>
      <c r="CX229" s="2627"/>
      <c r="CY229" s="2627"/>
      <c r="CZ229" s="2627"/>
    </row>
    <row r="230" s="135" customFormat="true" ht="15" customHeight="true" x14ac:dyDescent="0.2">
      <c r="A230" s="1653"/>
      <c r="B230" s="1813"/>
      <c r="C230" s="1779"/>
      <c r="D230" s="1780"/>
      <c r="E230" s="1780"/>
      <c r="F230" s="1780"/>
      <c r="G230" s="1781"/>
      <c r="H230" s="1782"/>
      <c r="I230" s="1780"/>
      <c r="J230" s="1780"/>
      <c r="K230" s="1780"/>
      <c r="L230" s="1783"/>
      <c r="M230" s="1779"/>
      <c r="N230" s="1780"/>
      <c r="O230" s="1780"/>
      <c r="P230" s="1780"/>
      <c r="Q230" s="1781"/>
      <c r="R230" s="1782"/>
      <c r="S230" s="1780"/>
      <c r="T230" s="1780"/>
      <c r="U230" s="1783"/>
      <c r="V230" s="450"/>
      <c r="W230" s="450"/>
      <c r="X230" s="450"/>
      <c r="Y230" s="450"/>
      <c r="Z230" s="450"/>
      <c r="AA230" s="450"/>
      <c r="AB230" s="450"/>
      <c r="AC230" s="450"/>
      <c r="AD230" s="450"/>
      <c r="AE230" s="450"/>
      <c r="AF230" s="450"/>
      <c r="AG230" s="450"/>
      <c r="AH230" s="450"/>
      <c r="AI230" s="450"/>
      <c r="AJ230" s="450"/>
      <c r="AK230" s="450"/>
      <c r="AL230" s="450"/>
      <c r="AM230" s="450"/>
      <c r="AN230" s="450"/>
      <c r="AO230" s="450"/>
      <c r="AP230" s="450"/>
      <c r="AQ230" s="450"/>
      <c r="AR230" s="450"/>
      <c r="AS230" s="450"/>
      <c r="AT230" s="450"/>
      <c r="AU230" s="450"/>
      <c r="AV230" s="450"/>
      <c r="AW230" s="450"/>
      <c r="AX230" s="450"/>
      <c r="AY230" s="450"/>
      <c r="AZ230" s="1070"/>
      <c r="BA230" s="3156"/>
      <c r="BB230" s="175" t="s">
        <v>94</v>
      </c>
      <c r="BC230" s="1491" t="s">
        <v>35</v>
      </c>
      <c r="BD230" s="1510" t="s">
        <v>35</v>
      </c>
      <c r="BE230" s="1510" t="s">
        <v>35</v>
      </c>
      <c r="BF230" s="1510" t="s">
        <v>35</v>
      </c>
      <c r="BG230" s="1530" t="s">
        <v>35</v>
      </c>
      <c r="BH230" s="1550" t="s">
        <v>35</v>
      </c>
      <c r="BI230" s="1510" t="s">
        <v>35</v>
      </c>
      <c r="BJ230" s="1510" t="s">
        <v>35</v>
      </c>
      <c r="BK230" s="1510" t="s">
        <v>35</v>
      </c>
      <c r="BL230" s="1530" t="s">
        <v>35</v>
      </c>
      <c r="BM230" s="1550" t="s">
        <v>35</v>
      </c>
      <c r="BN230" s="1510" t="s">
        <v>35</v>
      </c>
      <c r="BO230" s="1510" t="s">
        <v>35</v>
      </c>
      <c r="BP230" s="1510" t="s">
        <v>35</v>
      </c>
      <c r="BQ230" s="1530" t="s">
        <v>35</v>
      </c>
      <c r="BR230" s="1550" t="s">
        <v>35</v>
      </c>
      <c r="BS230" s="1510" t="s">
        <v>35</v>
      </c>
      <c r="BT230" s="1510" t="s">
        <v>35</v>
      </c>
      <c r="BU230" s="2557" t="s">
        <v>35</v>
      </c>
      <c r="BV230" s="2628"/>
      <c r="BW230" s="2628"/>
      <c r="BX230" s="2628"/>
      <c r="BY230" s="2627"/>
      <c r="BZ230" s="2627"/>
      <c r="CA230" s="2627"/>
      <c r="CB230" s="2627"/>
      <c r="CC230" s="2627"/>
      <c r="CD230" s="2627"/>
      <c r="CE230" s="2627"/>
      <c r="CF230" s="2627"/>
      <c r="CG230" s="2627"/>
      <c r="CH230" s="2627"/>
      <c r="CI230" s="2627"/>
      <c r="CJ230" s="2627"/>
      <c r="CK230" s="2627"/>
      <c r="CL230" s="2627"/>
      <c r="CM230" s="2627"/>
      <c r="CN230" s="2627"/>
      <c r="CO230" s="2627"/>
      <c r="CP230" s="2627"/>
      <c r="CQ230" s="2627"/>
      <c r="CR230" s="2627"/>
      <c r="CS230" s="2627"/>
      <c r="CT230" s="2627"/>
      <c r="CU230" s="2627"/>
      <c r="CV230" s="2627"/>
      <c r="CW230" s="2627"/>
      <c r="CX230" s="2627"/>
      <c r="CY230" s="2627"/>
      <c r="CZ230" s="2627"/>
    </row>
    <row r="231" s="135" customFormat="true" ht="15" customHeight="true" x14ac:dyDescent="0.2">
      <c r="A231" s="1143"/>
      <c r="B231" s="1223"/>
      <c r="C231" s="1358"/>
      <c r="D231" s="1147"/>
      <c r="E231" s="1147"/>
      <c r="F231" s="1147"/>
      <c r="G231" s="1196"/>
      <c r="H231" s="1242"/>
      <c r="I231" s="1147"/>
      <c r="J231" s="1147"/>
      <c r="K231" s="1147"/>
      <c r="L231" s="1163"/>
      <c r="M231" s="1358"/>
      <c r="N231" s="1147"/>
      <c r="O231" s="1147"/>
      <c r="P231" s="1147"/>
      <c r="Q231" s="1196"/>
      <c r="R231" s="1242"/>
      <c r="S231" s="1147"/>
      <c r="T231" s="1147"/>
      <c r="U231" s="1163"/>
      <c r="V231" s="450"/>
      <c r="W231" s="450"/>
      <c r="X231" s="450"/>
      <c r="Y231" s="450"/>
      <c r="Z231" s="450"/>
      <c r="AA231" s="450"/>
      <c r="AB231" s="450"/>
      <c r="AC231" s="450"/>
      <c r="AD231" s="450"/>
      <c r="AE231" s="450"/>
      <c r="AF231" s="450"/>
      <c r="AG231" s="450"/>
      <c r="AH231" s="450"/>
      <c r="AI231" s="450"/>
      <c r="AJ231" s="450"/>
      <c r="AK231" s="450"/>
      <c r="AL231" s="450"/>
      <c r="AM231" s="450"/>
      <c r="AN231" s="450"/>
      <c r="AO231" s="450"/>
      <c r="AP231" s="450"/>
      <c r="AQ231" s="450"/>
      <c r="AR231" s="450"/>
      <c r="AS231" s="450"/>
      <c r="AT231" s="450"/>
      <c r="AU231" s="450"/>
      <c r="AV231" s="450"/>
      <c r="AW231" s="450"/>
      <c r="AX231" s="450"/>
      <c r="AY231" s="450"/>
      <c r="AZ231" s="1070"/>
      <c r="BA231" s="1072"/>
      <c r="BB231" s="175"/>
      <c r="BC231" s="517"/>
      <c r="BD231" s="447"/>
      <c r="BE231" s="447"/>
      <c r="BF231" s="447"/>
      <c r="BG231" s="518"/>
      <c r="BH231" s="526"/>
      <c r="BI231" s="447"/>
      <c r="BJ231" s="447"/>
      <c r="BK231" s="447"/>
      <c r="BL231" s="518"/>
      <c r="BM231" s="526"/>
      <c r="BN231" s="447"/>
      <c r="BO231" s="447"/>
      <c r="BP231" s="447"/>
      <c r="BQ231" s="518"/>
      <c r="BR231" s="526"/>
      <c r="BS231" s="447"/>
      <c r="BT231" s="447"/>
      <c r="BU231" s="2558"/>
      <c r="BV231" s="2629"/>
      <c r="BW231" s="2629"/>
      <c r="BX231" s="2629"/>
      <c r="BY231" s="2630"/>
      <c r="BZ231" s="2630"/>
      <c r="CA231" s="2630"/>
      <c r="CB231" s="2630"/>
      <c r="CC231" s="2630"/>
      <c r="CD231" s="2630"/>
      <c r="CE231" s="2630"/>
      <c r="CF231" s="2630"/>
      <c r="CG231" s="2630"/>
      <c r="CH231" s="2630"/>
      <c r="CI231" s="2630"/>
      <c r="CJ231" s="2630"/>
      <c r="CK231" s="2630"/>
      <c r="CL231" s="2630"/>
      <c r="CM231" s="2630"/>
      <c r="CN231" s="2630"/>
      <c r="CO231" s="2630"/>
      <c r="CP231" s="2630"/>
      <c r="CQ231" s="2630"/>
      <c r="CR231" s="2630"/>
      <c r="CS231" s="2630"/>
      <c r="CT231" s="2630"/>
      <c r="CU231" s="2630"/>
      <c r="CV231" s="2630"/>
      <c r="CW231" s="2630"/>
      <c r="CX231" s="2630"/>
      <c r="CY231" s="2630"/>
      <c r="CZ231" s="2630"/>
    </row>
    <row r="232" s="135" customFormat="true" ht="15" customHeight="true" x14ac:dyDescent="0.2">
      <c r="A232" s="1143"/>
      <c r="B232" s="1223"/>
      <c r="C232" s="1358"/>
      <c r="D232" s="1147"/>
      <c r="E232" s="1147"/>
      <c r="F232" s="1147"/>
      <c r="G232" s="1196"/>
      <c r="H232" s="1242"/>
      <c r="I232" s="1147"/>
      <c r="J232" s="1147"/>
      <c r="K232" s="1147"/>
      <c r="L232" s="1163"/>
      <c r="M232" s="1358"/>
      <c r="N232" s="1147"/>
      <c r="O232" s="1147"/>
      <c r="P232" s="1147"/>
      <c r="Q232" s="1196"/>
      <c r="R232" s="1242"/>
      <c r="S232" s="1147"/>
      <c r="T232" s="1147"/>
      <c r="U232" s="1163"/>
      <c r="V232" s="450"/>
      <c r="W232" s="450"/>
      <c r="X232" s="450"/>
      <c r="Y232" s="450"/>
      <c r="Z232" s="450"/>
      <c r="AA232" s="450"/>
      <c r="AB232" s="450"/>
      <c r="AC232" s="450"/>
      <c r="AD232" s="450"/>
      <c r="AE232" s="450"/>
      <c r="AF232" s="450"/>
      <c r="AG232" s="450"/>
      <c r="AH232" s="450"/>
      <c r="AI232" s="450"/>
      <c r="AJ232" s="450"/>
      <c r="AK232" s="450"/>
      <c r="AL232" s="450"/>
      <c r="AM232" s="450"/>
      <c r="AN232" s="450"/>
      <c r="AO232" s="450"/>
      <c r="AP232" s="450"/>
      <c r="AQ232" s="450"/>
      <c r="AR232" s="450"/>
      <c r="AS232" s="450"/>
      <c r="AT232" s="450"/>
      <c r="AU232" s="450"/>
      <c r="AV232" s="450"/>
      <c r="AW232" s="450"/>
      <c r="AX232" s="450"/>
      <c r="AY232" s="450"/>
      <c r="AZ232" s="1070"/>
      <c r="BA232" s="850"/>
      <c r="BB232" s="175"/>
      <c r="BC232" s="517"/>
      <c r="BD232" s="447"/>
      <c r="BE232" s="447"/>
      <c r="BF232" s="447"/>
      <c r="BG232" s="518"/>
      <c r="BH232" s="526"/>
      <c r="BI232" s="447"/>
      <c r="BJ232" s="447"/>
      <c r="BK232" s="447"/>
      <c r="BL232" s="518"/>
      <c r="BM232" s="526"/>
      <c r="BN232" s="447"/>
      <c r="BO232" s="447"/>
      <c r="BP232" s="447"/>
      <c r="BQ232" s="518"/>
      <c r="BR232" s="526"/>
      <c r="BS232" s="447"/>
      <c r="BT232" s="447"/>
      <c r="BU232" s="2558"/>
      <c r="BV232" s="2629"/>
      <c r="BW232" s="2629"/>
      <c r="BX232" s="2629"/>
      <c r="BY232" s="2630"/>
      <c r="BZ232" s="2630"/>
      <c r="CA232" s="2630"/>
      <c r="CB232" s="2630"/>
      <c r="CC232" s="2630"/>
      <c r="CD232" s="2630"/>
      <c r="CE232" s="2630"/>
      <c r="CF232" s="2630"/>
      <c r="CG232" s="2630"/>
      <c r="CH232" s="2630"/>
      <c r="CI232" s="2630"/>
      <c r="CJ232" s="2630"/>
      <c r="CK232" s="2630"/>
      <c r="CL232" s="2630"/>
      <c r="CM232" s="2630"/>
      <c r="CN232" s="2630"/>
      <c r="CO232" s="2630"/>
      <c r="CP232" s="2630"/>
      <c r="CQ232" s="2630"/>
      <c r="CR232" s="2630"/>
      <c r="CS232" s="2630"/>
      <c r="CT232" s="2630"/>
      <c r="CU232" s="2630"/>
      <c r="CV232" s="2630"/>
      <c r="CW232" s="2630"/>
      <c r="CX232" s="2630"/>
      <c r="CY232" s="2630"/>
      <c r="CZ232" s="2630"/>
    </row>
    <row r="233" s="135" customFormat="true" ht="15" customHeight="true" x14ac:dyDescent="0.2">
      <c r="A233" s="1143"/>
      <c r="B233" s="1223"/>
      <c r="C233" s="1358"/>
      <c r="D233" s="1147"/>
      <c r="E233" s="1147"/>
      <c r="F233" s="1147"/>
      <c r="G233" s="1196"/>
      <c r="H233" s="1242"/>
      <c r="I233" s="1147"/>
      <c r="J233" s="1147"/>
      <c r="K233" s="1147"/>
      <c r="L233" s="1163"/>
      <c r="M233" s="1358"/>
      <c r="N233" s="1147"/>
      <c r="O233" s="1147"/>
      <c r="P233" s="1147"/>
      <c r="Q233" s="1196"/>
      <c r="R233" s="1242"/>
      <c r="S233" s="1147"/>
      <c r="T233" s="1147"/>
      <c r="U233" s="1163"/>
      <c r="V233" s="450"/>
      <c r="W233" s="450"/>
      <c r="X233" s="450"/>
      <c r="Y233" s="450"/>
      <c r="Z233" s="450"/>
      <c r="AA233" s="450"/>
      <c r="AB233" s="450"/>
      <c r="AC233" s="450"/>
      <c r="AD233" s="450"/>
      <c r="AE233" s="450"/>
      <c r="AF233" s="450"/>
      <c r="AG233" s="450"/>
      <c r="AH233" s="450"/>
      <c r="AI233" s="450"/>
      <c r="AJ233" s="450"/>
      <c r="AK233" s="450"/>
      <c r="AL233" s="450"/>
      <c r="AM233" s="450"/>
      <c r="AN233" s="450"/>
      <c r="AO233" s="450"/>
      <c r="AP233" s="450"/>
      <c r="AQ233" s="450"/>
      <c r="AR233" s="450"/>
      <c r="AS233" s="450"/>
      <c r="AT233" s="450"/>
      <c r="AU233" s="450"/>
      <c r="AV233" s="450"/>
      <c r="AW233" s="450"/>
      <c r="AX233" s="450"/>
      <c r="AY233" s="450"/>
      <c r="AZ233" s="1070"/>
      <c r="BA233" s="850"/>
      <c r="BB233" s="175"/>
      <c r="BC233" s="517"/>
      <c r="BD233" s="447"/>
      <c r="BE233" s="447"/>
      <c r="BF233" s="447"/>
      <c r="BG233" s="518"/>
      <c r="BH233" s="526"/>
      <c r="BI233" s="447"/>
      <c r="BJ233" s="447"/>
      <c r="BK233" s="447"/>
      <c r="BL233" s="518"/>
      <c r="BM233" s="526"/>
      <c r="BN233" s="447"/>
      <c r="BO233" s="447"/>
      <c r="BP233" s="447"/>
      <c r="BQ233" s="518"/>
      <c r="BR233" s="526"/>
      <c r="BS233" s="447"/>
      <c r="BT233" s="447"/>
      <c r="BU233" s="2558"/>
      <c r="BV233" s="2629"/>
      <c r="BW233" s="2629"/>
      <c r="BX233" s="2629"/>
      <c r="BY233" s="2630"/>
      <c r="BZ233" s="2630"/>
      <c r="CA233" s="2630"/>
      <c r="CB233" s="2630"/>
      <c r="CC233" s="2630"/>
      <c r="CD233" s="2630"/>
      <c r="CE233" s="2630"/>
      <c r="CF233" s="2630"/>
      <c r="CG233" s="2630"/>
      <c r="CH233" s="2630"/>
      <c r="CI233" s="2630"/>
      <c r="CJ233" s="2630"/>
      <c r="CK233" s="2630"/>
      <c r="CL233" s="2630"/>
      <c r="CM233" s="2630"/>
      <c r="CN233" s="2630"/>
      <c r="CO233" s="2630"/>
      <c r="CP233" s="2630"/>
      <c r="CQ233" s="2630"/>
      <c r="CR233" s="2630"/>
      <c r="CS233" s="2630"/>
      <c r="CT233" s="2630"/>
      <c r="CU233" s="2630"/>
      <c r="CV233" s="2630"/>
      <c r="CW233" s="2630"/>
      <c r="CX233" s="2630"/>
      <c r="CY233" s="2630"/>
      <c r="CZ233" s="2630"/>
    </row>
    <row r="234" s="135" customFormat="true" ht="15" customHeight="true" x14ac:dyDescent="0.2">
      <c r="A234" s="1143"/>
      <c r="B234" s="1223"/>
      <c r="C234" s="1358"/>
      <c r="D234" s="1147"/>
      <c r="E234" s="1147"/>
      <c r="F234" s="1147"/>
      <c r="G234" s="1196"/>
      <c r="H234" s="1242"/>
      <c r="I234" s="1147"/>
      <c r="J234" s="1147"/>
      <c r="K234" s="1147"/>
      <c r="L234" s="1163"/>
      <c r="M234" s="1358"/>
      <c r="N234" s="1147"/>
      <c r="O234" s="1147"/>
      <c r="P234" s="1147"/>
      <c r="Q234" s="1196"/>
      <c r="R234" s="1242"/>
      <c r="S234" s="1147"/>
      <c r="T234" s="1147"/>
      <c r="U234" s="1163"/>
      <c r="V234" s="450"/>
      <c r="W234" s="450"/>
      <c r="X234" s="450"/>
      <c r="Y234" s="450"/>
      <c r="Z234" s="450"/>
      <c r="AA234" s="450"/>
      <c r="AB234" s="450"/>
      <c r="AC234" s="450"/>
      <c r="AD234" s="450"/>
      <c r="AE234" s="450"/>
      <c r="AF234" s="450"/>
      <c r="AG234" s="450"/>
      <c r="AH234" s="450"/>
      <c r="AI234" s="450"/>
      <c r="AJ234" s="450"/>
      <c r="AK234" s="450"/>
      <c r="AL234" s="450"/>
      <c r="AM234" s="450"/>
      <c r="AN234" s="450"/>
      <c r="AO234" s="450"/>
      <c r="AP234" s="450"/>
      <c r="AQ234" s="450"/>
      <c r="AR234" s="450"/>
      <c r="AS234" s="450"/>
      <c r="AT234" s="450"/>
      <c r="AU234" s="450"/>
      <c r="AV234" s="450"/>
      <c r="AW234" s="450"/>
      <c r="AX234" s="450"/>
      <c r="AY234" s="450"/>
      <c r="AZ234" s="1070"/>
      <c r="BA234" s="850"/>
      <c r="BB234" s="175"/>
      <c r="BC234" s="517"/>
      <c r="BD234" s="447"/>
      <c r="BE234" s="447"/>
      <c r="BF234" s="447"/>
      <c r="BG234" s="518"/>
      <c r="BH234" s="526"/>
      <c r="BI234" s="447"/>
      <c r="BJ234" s="447"/>
      <c r="BK234" s="447"/>
      <c r="BL234" s="518"/>
      <c r="BM234" s="526"/>
      <c r="BN234" s="447"/>
      <c r="BO234" s="447"/>
      <c r="BP234" s="447"/>
      <c r="BQ234" s="518"/>
      <c r="BR234" s="526"/>
      <c r="BS234" s="447"/>
      <c r="BT234" s="447"/>
      <c r="BU234" s="2558"/>
      <c r="BV234" s="2629"/>
      <c r="BW234" s="2629"/>
      <c r="BX234" s="2629"/>
      <c r="BY234" s="2630"/>
      <c r="BZ234" s="2630"/>
      <c r="CA234" s="2630"/>
      <c r="CB234" s="2630"/>
      <c r="CC234" s="2630"/>
      <c r="CD234" s="2630"/>
      <c r="CE234" s="2630"/>
      <c r="CF234" s="2630"/>
      <c r="CG234" s="2630"/>
      <c r="CH234" s="2630"/>
      <c r="CI234" s="2630"/>
      <c r="CJ234" s="2630"/>
      <c r="CK234" s="2630"/>
      <c r="CL234" s="2630"/>
      <c r="CM234" s="2630"/>
      <c r="CN234" s="2630"/>
      <c r="CO234" s="2630"/>
      <c r="CP234" s="2630"/>
      <c r="CQ234" s="2630"/>
      <c r="CR234" s="2630"/>
      <c r="CS234" s="2630"/>
      <c r="CT234" s="2630"/>
      <c r="CU234" s="2630"/>
      <c r="CV234" s="2630"/>
      <c r="CW234" s="2630"/>
      <c r="CX234" s="2630"/>
      <c r="CY234" s="2630"/>
      <c r="CZ234" s="2630"/>
    </row>
    <row r="235" s="135" customFormat="true" ht="15" customHeight="true" x14ac:dyDescent="0.2">
      <c r="A235" s="1143"/>
      <c r="B235" s="1223"/>
      <c r="C235" s="1358"/>
      <c r="D235" s="1147"/>
      <c r="E235" s="1147"/>
      <c r="F235" s="1147"/>
      <c r="G235" s="1196"/>
      <c r="H235" s="1242"/>
      <c r="I235" s="1147"/>
      <c r="J235" s="1147"/>
      <c r="K235" s="1147"/>
      <c r="L235" s="1163"/>
      <c r="M235" s="1358"/>
      <c r="N235" s="1147"/>
      <c r="O235" s="1147"/>
      <c r="P235" s="1147"/>
      <c r="Q235" s="1196"/>
      <c r="R235" s="1242"/>
      <c r="S235" s="1147"/>
      <c r="T235" s="1147"/>
      <c r="U235" s="1163"/>
      <c r="V235" s="450"/>
      <c r="W235" s="450"/>
      <c r="X235" s="450"/>
      <c r="Y235" s="450"/>
      <c r="Z235" s="450"/>
      <c r="AA235" s="450"/>
      <c r="AB235" s="450"/>
      <c r="AC235" s="450"/>
      <c r="AD235" s="450"/>
      <c r="AE235" s="450"/>
      <c r="AF235" s="450"/>
      <c r="AG235" s="450"/>
      <c r="AH235" s="450"/>
      <c r="AI235" s="450"/>
      <c r="AJ235" s="450"/>
      <c r="AK235" s="450"/>
      <c r="AL235" s="450"/>
      <c r="AM235" s="450"/>
      <c r="AN235" s="450"/>
      <c r="AO235" s="450"/>
      <c r="AP235" s="450"/>
      <c r="AQ235" s="450"/>
      <c r="AR235" s="450"/>
      <c r="AS235" s="450"/>
      <c r="AT235" s="450"/>
      <c r="AU235" s="450"/>
      <c r="AV235" s="450"/>
      <c r="AW235" s="450"/>
      <c r="AX235" s="450"/>
      <c r="AY235" s="450"/>
      <c r="AZ235" s="1070"/>
      <c r="BA235" s="850"/>
      <c r="BB235" s="175"/>
      <c r="BC235" s="517"/>
      <c r="BD235" s="447"/>
      <c r="BE235" s="447"/>
      <c r="BF235" s="447"/>
      <c r="BG235" s="518"/>
      <c r="BH235" s="526"/>
      <c r="BI235" s="447"/>
      <c r="BJ235" s="447"/>
      <c r="BK235" s="447"/>
      <c r="BL235" s="518"/>
      <c r="BM235" s="526"/>
      <c r="BN235" s="447"/>
      <c r="BO235" s="447"/>
      <c r="BP235" s="447"/>
      <c r="BQ235" s="518"/>
      <c r="BR235" s="526"/>
      <c r="BS235" s="447"/>
      <c r="BT235" s="447"/>
      <c r="BU235" s="2558"/>
      <c r="BV235" s="2629"/>
      <c r="BW235" s="2629"/>
      <c r="BX235" s="2629"/>
      <c r="BY235" s="2630"/>
      <c r="BZ235" s="2630"/>
      <c r="CA235" s="2630"/>
      <c r="CB235" s="2630"/>
      <c r="CC235" s="2630"/>
      <c r="CD235" s="2630"/>
      <c r="CE235" s="2630"/>
      <c r="CF235" s="2630"/>
      <c r="CG235" s="2630"/>
      <c r="CH235" s="2630"/>
      <c r="CI235" s="2630"/>
      <c r="CJ235" s="2630"/>
      <c r="CK235" s="2630"/>
      <c r="CL235" s="2630"/>
      <c r="CM235" s="2630"/>
      <c r="CN235" s="2630"/>
      <c r="CO235" s="2630"/>
      <c r="CP235" s="2630"/>
      <c r="CQ235" s="2630"/>
      <c r="CR235" s="2630"/>
      <c r="CS235" s="2630"/>
      <c r="CT235" s="2630"/>
      <c r="CU235" s="2630"/>
      <c r="CV235" s="2630"/>
      <c r="CW235" s="2630"/>
      <c r="CX235" s="2630"/>
      <c r="CY235" s="2630"/>
      <c r="CZ235" s="2630"/>
    </row>
    <row r="236" s="135" customFormat="true" ht="15" customHeight="true" x14ac:dyDescent="0.2">
      <c r="A236" s="1143"/>
      <c r="B236" s="1223"/>
      <c r="C236" s="1358"/>
      <c r="D236" s="1147"/>
      <c r="E236" s="1147"/>
      <c r="F236" s="1147"/>
      <c r="G236" s="1196"/>
      <c r="H236" s="1242"/>
      <c r="I236" s="1147"/>
      <c r="J236" s="1147"/>
      <c r="K236" s="1147"/>
      <c r="L236" s="1163"/>
      <c r="M236" s="1358"/>
      <c r="N236" s="1147"/>
      <c r="O236" s="1147"/>
      <c r="P236" s="1147"/>
      <c r="Q236" s="1196"/>
      <c r="R236" s="1242"/>
      <c r="S236" s="1147"/>
      <c r="T236" s="1147"/>
      <c r="U236" s="1163"/>
      <c r="V236" s="450"/>
      <c r="W236" s="450"/>
      <c r="X236" s="450"/>
      <c r="Y236" s="450"/>
      <c r="Z236" s="450"/>
      <c r="AA236" s="450"/>
      <c r="AB236" s="450"/>
      <c r="AC236" s="450"/>
      <c r="AD236" s="450"/>
      <c r="AE236" s="450"/>
      <c r="AF236" s="450"/>
      <c r="AG236" s="450"/>
      <c r="AH236" s="450"/>
      <c r="AI236" s="450"/>
      <c r="AJ236" s="450"/>
      <c r="AK236" s="450"/>
      <c r="AL236" s="450"/>
      <c r="AM236" s="450"/>
      <c r="AN236" s="450"/>
      <c r="AO236" s="450"/>
      <c r="AP236" s="450"/>
      <c r="AQ236" s="450"/>
      <c r="AR236" s="450"/>
      <c r="AS236" s="450"/>
      <c r="AT236" s="450"/>
      <c r="AU236" s="450"/>
      <c r="AV236" s="450"/>
      <c r="AW236" s="450"/>
      <c r="AX236" s="450"/>
      <c r="AY236" s="450"/>
      <c r="AZ236" s="1070"/>
      <c r="BA236" s="850"/>
      <c r="BB236" s="175"/>
      <c r="BC236" s="517"/>
      <c r="BD236" s="447"/>
      <c r="BE236" s="447"/>
      <c r="BF236" s="447"/>
      <c r="BG236" s="518"/>
      <c r="BH236" s="526"/>
      <c r="BI236" s="447"/>
      <c r="BJ236" s="447"/>
      <c r="BK236" s="447"/>
      <c r="BL236" s="518"/>
      <c r="BM236" s="526"/>
      <c r="BN236" s="447"/>
      <c r="BO236" s="447"/>
      <c r="BP236" s="447"/>
      <c r="BQ236" s="518"/>
      <c r="BR236" s="526"/>
      <c r="BS236" s="447"/>
      <c r="BT236" s="447"/>
      <c r="BU236" s="2558"/>
      <c r="BV236" s="2629"/>
      <c r="BW236" s="2629"/>
      <c r="BX236" s="2629"/>
      <c r="BY236" s="2630"/>
      <c r="BZ236" s="2630"/>
      <c r="CA236" s="2630"/>
      <c r="CB236" s="2630"/>
      <c r="CC236" s="2630"/>
      <c r="CD236" s="2630"/>
      <c r="CE236" s="2630"/>
      <c r="CF236" s="2630"/>
      <c r="CG236" s="2630"/>
      <c r="CH236" s="2630"/>
      <c r="CI236" s="2630"/>
      <c r="CJ236" s="2630"/>
      <c r="CK236" s="2630"/>
      <c r="CL236" s="2630"/>
      <c r="CM236" s="2630"/>
      <c r="CN236" s="2630"/>
      <c r="CO236" s="2630"/>
      <c r="CP236" s="2630"/>
      <c r="CQ236" s="2630"/>
      <c r="CR236" s="2630"/>
      <c r="CS236" s="2630"/>
      <c r="CT236" s="2630"/>
      <c r="CU236" s="2630"/>
      <c r="CV236" s="2630"/>
      <c r="CW236" s="2630"/>
      <c r="CX236" s="2630"/>
      <c r="CY236" s="2630"/>
      <c r="CZ236" s="2630"/>
    </row>
    <row r="237" s="135" customFormat="true" ht="15" customHeight="true" x14ac:dyDescent="0.2">
      <c r="A237" s="1143"/>
      <c r="B237" s="1223"/>
      <c r="C237" s="1358"/>
      <c r="D237" s="1147"/>
      <c r="E237" s="1147"/>
      <c r="F237" s="1147"/>
      <c r="G237" s="1196"/>
      <c r="H237" s="1242"/>
      <c r="I237" s="1147"/>
      <c r="J237" s="1147"/>
      <c r="K237" s="1147"/>
      <c r="L237" s="1163"/>
      <c r="M237" s="1358"/>
      <c r="N237" s="1147"/>
      <c r="O237" s="1147"/>
      <c r="P237" s="1147"/>
      <c r="Q237" s="1196"/>
      <c r="R237" s="1242"/>
      <c r="S237" s="1147"/>
      <c r="T237" s="1147"/>
      <c r="U237" s="1163"/>
      <c r="V237" s="450"/>
      <c r="W237" s="450"/>
      <c r="X237" s="450"/>
      <c r="Y237" s="450"/>
      <c r="Z237" s="450"/>
      <c r="AA237" s="450"/>
      <c r="AB237" s="450"/>
      <c r="AC237" s="450"/>
      <c r="AD237" s="450"/>
      <c r="AE237" s="450"/>
      <c r="AF237" s="450"/>
      <c r="AG237" s="450"/>
      <c r="AH237" s="450"/>
      <c r="AI237" s="450"/>
      <c r="AJ237" s="450"/>
      <c r="AK237" s="450"/>
      <c r="AL237" s="450"/>
      <c r="AM237" s="450"/>
      <c r="AN237" s="450"/>
      <c r="AO237" s="450"/>
      <c r="AP237" s="450"/>
      <c r="AQ237" s="450"/>
      <c r="AR237" s="450"/>
      <c r="AS237" s="450"/>
      <c r="AT237" s="450"/>
      <c r="AU237" s="450"/>
      <c r="AV237" s="450"/>
      <c r="AW237" s="450"/>
      <c r="AX237" s="450"/>
      <c r="AY237" s="450"/>
      <c r="AZ237" s="1070"/>
      <c r="BA237" s="850"/>
      <c r="BB237" s="175"/>
      <c r="BC237" s="517"/>
      <c r="BD237" s="447"/>
      <c r="BE237" s="447"/>
      <c r="BF237" s="447"/>
      <c r="BG237" s="518"/>
      <c r="BH237" s="526"/>
      <c r="BI237" s="447"/>
      <c r="BJ237" s="447"/>
      <c r="BK237" s="447"/>
      <c r="BL237" s="518"/>
      <c r="BM237" s="526"/>
      <c r="BN237" s="447"/>
      <c r="BO237" s="447"/>
      <c r="BP237" s="447"/>
      <c r="BQ237" s="518"/>
      <c r="BR237" s="526"/>
      <c r="BS237" s="447"/>
      <c r="BT237" s="447"/>
      <c r="BU237" s="2558"/>
      <c r="BV237" s="2629"/>
      <c r="BW237" s="2629"/>
      <c r="BX237" s="2629"/>
      <c r="BY237" s="2630"/>
      <c r="BZ237" s="2630"/>
      <c r="CA237" s="2630"/>
      <c r="CB237" s="2630"/>
      <c r="CC237" s="2630"/>
      <c r="CD237" s="2630"/>
      <c r="CE237" s="2630"/>
      <c r="CF237" s="2630"/>
      <c r="CG237" s="2630"/>
      <c r="CH237" s="2630"/>
      <c r="CI237" s="2630"/>
      <c r="CJ237" s="2630"/>
      <c r="CK237" s="2630"/>
      <c r="CL237" s="2630"/>
      <c r="CM237" s="2630"/>
      <c r="CN237" s="2630"/>
      <c r="CO237" s="2630"/>
      <c r="CP237" s="2630"/>
      <c r="CQ237" s="2630"/>
      <c r="CR237" s="2630"/>
      <c r="CS237" s="2630"/>
      <c r="CT237" s="2630"/>
      <c r="CU237" s="2630"/>
      <c r="CV237" s="2630"/>
      <c r="CW237" s="2630"/>
      <c r="CX237" s="2630"/>
      <c r="CY237" s="2630"/>
      <c r="CZ237" s="2630"/>
    </row>
    <row r="238" s="135" customFormat="true" ht="15" customHeight="true" x14ac:dyDescent="0.2">
      <c r="A238" s="1143"/>
      <c r="B238" s="1223"/>
      <c r="C238" s="1358"/>
      <c r="D238" s="1147"/>
      <c r="E238" s="1147"/>
      <c r="F238" s="1147"/>
      <c r="G238" s="1196"/>
      <c r="H238" s="1242"/>
      <c r="I238" s="1147"/>
      <c r="J238" s="1147"/>
      <c r="K238" s="1147"/>
      <c r="L238" s="1163"/>
      <c r="M238" s="1358"/>
      <c r="N238" s="1147"/>
      <c r="O238" s="1147"/>
      <c r="P238" s="1147"/>
      <c r="Q238" s="1196"/>
      <c r="R238" s="1242"/>
      <c r="S238" s="1147"/>
      <c r="T238" s="1147"/>
      <c r="U238" s="1163"/>
      <c r="V238" s="450"/>
      <c r="W238" s="450"/>
      <c r="X238" s="450"/>
      <c r="Y238" s="450"/>
      <c r="Z238" s="450"/>
      <c r="AA238" s="450"/>
      <c r="AB238" s="450"/>
      <c r="AC238" s="450"/>
      <c r="AD238" s="450"/>
      <c r="AE238" s="450"/>
      <c r="AF238" s="450"/>
      <c r="AG238" s="450"/>
      <c r="AH238" s="450"/>
      <c r="AI238" s="450"/>
      <c r="AJ238" s="450"/>
      <c r="AK238" s="450"/>
      <c r="AL238" s="450"/>
      <c r="AM238" s="450"/>
      <c r="AN238" s="450"/>
      <c r="AO238" s="450"/>
      <c r="AP238" s="450"/>
      <c r="AQ238" s="450"/>
      <c r="AR238" s="450"/>
      <c r="AS238" s="450"/>
      <c r="AT238" s="450"/>
      <c r="AU238" s="450"/>
      <c r="AV238" s="450"/>
      <c r="AW238" s="450"/>
      <c r="AX238" s="450"/>
      <c r="AY238" s="450"/>
      <c r="AZ238" s="1070"/>
      <c r="BA238" s="850"/>
      <c r="BB238" s="175"/>
      <c r="BC238" s="517"/>
      <c r="BD238" s="447"/>
      <c r="BE238" s="447"/>
      <c r="BF238" s="447"/>
      <c r="BG238" s="518"/>
      <c r="BH238" s="526"/>
      <c r="BI238" s="447"/>
      <c r="BJ238" s="447"/>
      <c r="BK238" s="447"/>
      <c r="BL238" s="518"/>
      <c r="BM238" s="526"/>
      <c r="BN238" s="447"/>
      <c r="BO238" s="447"/>
      <c r="BP238" s="447"/>
      <c r="BQ238" s="518"/>
      <c r="BR238" s="526"/>
      <c r="BS238" s="447"/>
      <c r="BT238" s="447"/>
      <c r="BU238" s="2558"/>
      <c r="BV238" s="2629"/>
      <c r="BW238" s="2629"/>
      <c r="BX238" s="2629"/>
      <c r="BY238" s="2630"/>
      <c r="BZ238" s="2630"/>
      <c r="CA238" s="2630"/>
      <c r="CB238" s="2630"/>
      <c r="CC238" s="2630"/>
      <c r="CD238" s="2630"/>
      <c r="CE238" s="2630"/>
      <c r="CF238" s="2630"/>
      <c r="CG238" s="2630"/>
      <c r="CH238" s="2630"/>
      <c r="CI238" s="2630"/>
      <c r="CJ238" s="2630"/>
      <c r="CK238" s="2630"/>
      <c r="CL238" s="2630"/>
      <c r="CM238" s="2630"/>
      <c r="CN238" s="2630"/>
      <c r="CO238" s="2630"/>
      <c r="CP238" s="2630"/>
      <c r="CQ238" s="2630"/>
      <c r="CR238" s="2630"/>
      <c r="CS238" s="2630"/>
      <c r="CT238" s="2630"/>
      <c r="CU238" s="2630"/>
      <c r="CV238" s="2630"/>
      <c r="CW238" s="2630"/>
      <c r="CX238" s="2630"/>
      <c r="CY238" s="2630"/>
      <c r="CZ238" s="2630"/>
    </row>
    <row r="239" s="135" customFormat="true" ht="15" customHeight="true" x14ac:dyDescent="0.2">
      <c r="A239" s="1143"/>
      <c r="B239" s="1223"/>
      <c r="C239" s="1358"/>
      <c r="D239" s="1147"/>
      <c r="E239" s="1147"/>
      <c r="F239" s="1147"/>
      <c r="G239" s="1196"/>
      <c r="H239" s="1242"/>
      <c r="I239" s="1147"/>
      <c r="J239" s="1147"/>
      <c r="K239" s="1147"/>
      <c r="L239" s="1163"/>
      <c r="M239" s="1358"/>
      <c r="N239" s="1147"/>
      <c r="O239" s="1147"/>
      <c r="P239" s="1147"/>
      <c r="Q239" s="1196"/>
      <c r="R239" s="1242"/>
      <c r="S239" s="1147"/>
      <c r="T239" s="1147"/>
      <c r="U239" s="1163"/>
      <c r="V239" s="450"/>
      <c r="W239" s="450"/>
      <c r="X239" s="450"/>
      <c r="Y239" s="450"/>
      <c r="Z239" s="450"/>
      <c r="AA239" s="450"/>
      <c r="AB239" s="450"/>
      <c r="AC239" s="450"/>
      <c r="AD239" s="450"/>
      <c r="AE239" s="450"/>
      <c r="AF239" s="450"/>
      <c r="AG239" s="450"/>
      <c r="AH239" s="450"/>
      <c r="AI239" s="450"/>
      <c r="AJ239" s="450"/>
      <c r="AK239" s="450"/>
      <c r="AL239" s="450"/>
      <c r="AM239" s="450"/>
      <c r="AN239" s="450"/>
      <c r="AO239" s="450"/>
      <c r="AP239" s="450"/>
      <c r="AQ239" s="450"/>
      <c r="AR239" s="450"/>
      <c r="AS239" s="450"/>
      <c r="AT239" s="450"/>
      <c r="AU239" s="450"/>
      <c r="AV239" s="450"/>
      <c r="AW239" s="450"/>
      <c r="AX239" s="450"/>
      <c r="AY239" s="450"/>
      <c r="AZ239" s="1070"/>
      <c r="BA239" s="850"/>
      <c r="BB239" s="175"/>
      <c r="BC239" s="517"/>
      <c r="BD239" s="447"/>
      <c r="BE239" s="447"/>
      <c r="BF239" s="447"/>
      <c r="BG239" s="518"/>
      <c r="BH239" s="526"/>
      <c r="BI239" s="447"/>
      <c r="BJ239" s="447"/>
      <c r="BK239" s="447"/>
      <c r="BL239" s="518"/>
      <c r="BM239" s="526"/>
      <c r="BN239" s="447"/>
      <c r="BO239" s="447"/>
      <c r="BP239" s="447"/>
      <c r="BQ239" s="518"/>
      <c r="BR239" s="526"/>
      <c r="BS239" s="447"/>
      <c r="BT239" s="447"/>
      <c r="BU239" s="2558"/>
      <c r="BV239" s="2629"/>
      <c r="BW239" s="2629"/>
      <c r="BX239" s="2629"/>
      <c r="BY239" s="2630"/>
      <c r="BZ239" s="2630"/>
      <c r="CA239" s="2630"/>
      <c r="CB239" s="2630"/>
      <c r="CC239" s="2630"/>
      <c r="CD239" s="2630"/>
      <c r="CE239" s="2630"/>
      <c r="CF239" s="2630"/>
      <c r="CG239" s="2630"/>
      <c r="CH239" s="2630"/>
      <c r="CI239" s="2630"/>
      <c r="CJ239" s="2630"/>
      <c r="CK239" s="2630"/>
      <c r="CL239" s="2630"/>
      <c r="CM239" s="2630"/>
      <c r="CN239" s="2630"/>
      <c r="CO239" s="2630"/>
      <c r="CP239" s="2630"/>
      <c r="CQ239" s="2630"/>
      <c r="CR239" s="2630"/>
      <c r="CS239" s="2630"/>
      <c r="CT239" s="2630"/>
      <c r="CU239" s="2630"/>
      <c r="CV239" s="2630"/>
      <c r="CW239" s="2630"/>
      <c r="CX239" s="2630"/>
      <c r="CY239" s="2630"/>
      <c r="CZ239" s="2630"/>
    </row>
    <row r="240" s="135" customFormat="true" ht="15" customHeight="true" x14ac:dyDescent="0.2">
      <c r="A240" s="1143"/>
      <c r="B240" s="1223"/>
      <c r="C240" s="1358"/>
      <c r="D240" s="1147"/>
      <c r="E240" s="1147"/>
      <c r="F240" s="1147"/>
      <c r="G240" s="1196"/>
      <c r="H240" s="1242"/>
      <c r="I240" s="1147"/>
      <c r="J240" s="1147"/>
      <c r="K240" s="1147"/>
      <c r="L240" s="1163"/>
      <c r="M240" s="1358"/>
      <c r="N240" s="1147"/>
      <c r="O240" s="1147"/>
      <c r="P240" s="1147"/>
      <c r="Q240" s="1196"/>
      <c r="R240" s="1242"/>
      <c r="S240" s="1147"/>
      <c r="T240" s="1147"/>
      <c r="U240" s="1163"/>
      <c r="V240" s="450"/>
      <c r="W240" s="450"/>
      <c r="X240" s="450"/>
      <c r="Y240" s="450"/>
      <c r="Z240" s="450"/>
      <c r="AA240" s="450"/>
      <c r="AB240" s="450"/>
      <c r="AC240" s="450"/>
      <c r="AD240" s="450"/>
      <c r="AE240" s="450"/>
      <c r="AF240" s="450"/>
      <c r="AG240" s="450"/>
      <c r="AH240" s="450"/>
      <c r="AI240" s="450"/>
      <c r="AJ240" s="450"/>
      <c r="AK240" s="450"/>
      <c r="AL240" s="450"/>
      <c r="AM240" s="450"/>
      <c r="AN240" s="450"/>
      <c r="AO240" s="450"/>
      <c r="AP240" s="450"/>
      <c r="AQ240" s="450"/>
      <c r="AR240" s="450"/>
      <c r="AS240" s="450"/>
      <c r="AT240" s="450"/>
      <c r="AU240" s="450"/>
      <c r="AV240" s="450"/>
      <c r="AW240" s="450"/>
      <c r="AX240" s="450"/>
      <c r="AY240" s="450"/>
      <c r="AZ240" s="1070"/>
      <c r="BA240" s="850"/>
      <c r="BB240" s="175"/>
      <c r="BC240" s="517"/>
      <c r="BD240" s="447"/>
      <c r="BE240" s="447"/>
      <c r="BF240" s="447"/>
      <c r="BG240" s="518"/>
      <c r="BH240" s="526"/>
      <c r="BI240" s="447"/>
      <c r="BJ240" s="447"/>
      <c r="BK240" s="447"/>
      <c r="BL240" s="518"/>
      <c r="BM240" s="526"/>
      <c r="BN240" s="447"/>
      <c r="BO240" s="447"/>
      <c r="BP240" s="447"/>
      <c r="BQ240" s="518"/>
      <c r="BR240" s="526"/>
      <c r="BS240" s="447"/>
      <c r="BT240" s="447"/>
      <c r="BU240" s="2558"/>
      <c r="BV240" s="2629"/>
      <c r="BW240" s="2629"/>
      <c r="BX240" s="2629"/>
      <c r="BY240" s="2630"/>
      <c r="BZ240" s="2630"/>
      <c r="CA240" s="2630"/>
      <c r="CB240" s="2630"/>
      <c r="CC240" s="2630"/>
      <c r="CD240" s="2630"/>
      <c r="CE240" s="2630"/>
      <c r="CF240" s="2630"/>
      <c r="CG240" s="2630"/>
      <c r="CH240" s="2630"/>
      <c r="CI240" s="2630"/>
      <c r="CJ240" s="2630"/>
      <c r="CK240" s="2630"/>
      <c r="CL240" s="2630"/>
      <c r="CM240" s="2630"/>
      <c r="CN240" s="2630"/>
      <c r="CO240" s="2630"/>
      <c r="CP240" s="2630"/>
      <c r="CQ240" s="2630"/>
      <c r="CR240" s="2630"/>
      <c r="CS240" s="2630"/>
      <c r="CT240" s="2630"/>
      <c r="CU240" s="2630"/>
      <c r="CV240" s="2630"/>
      <c r="CW240" s="2630"/>
      <c r="CX240" s="2630"/>
      <c r="CY240" s="2630"/>
      <c r="CZ240" s="2630"/>
    </row>
    <row r="241" s="135" customFormat="true" ht="15" customHeight="true" x14ac:dyDescent="0.2">
      <c r="A241" s="1143"/>
      <c r="B241" s="1223"/>
      <c r="C241" s="1358"/>
      <c r="D241" s="1147"/>
      <c r="E241" s="1147"/>
      <c r="F241" s="1147"/>
      <c r="G241" s="1196"/>
      <c r="H241" s="1242"/>
      <c r="I241" s="1147"/>
      <c r="J241" s="1147"/>
      <c r="K241" s="1147"/>
      <c r="L241" s="1163"/>
      <c r="M241" s="1358"/>
      <c r="N241" s="1147"/>
      <c r="O241" s="1147"/>
      <c r="P241" s="1147"/>
      <c r="Q241" s="1196"/>
      <c r="R241" s="1242"/>
      <c r="S241" s="1147"/>
      <c r="T241" s="1147"/>
      <c r="U241" s="1163"/>
      <c r="V241" s="450"/>
      <c r="W241" s="450"/>
      <c r="X241" s="450"/>
      <c r="Y241" s="450"/>
      <c r="Z241" s="450"/>
      <c r="AA241" s="450"/>
      <c r="AB241" s="450"/>
      <c r="AC241" s="450"/>
      <c r="AD241" s="450"/>
      <c r="AE241" s="450"/>
      <c r="AF241" s="450"/>
      <c r="AG241" s="450"/>
      <c r="AH241" s="450"/>
      <c r="AI241" s="450"/>
      <c r="AJ241" s="450"/>
      <c r="AK241" s="450"/>
      <c r="AL241" s="450"/>
      <c r="AM241" s="450"/>
      <c r="AN241" s="450"/>
      <c r="AO241" s="450"/>
      <c r="AP241" s="450"/>
      <c r="AQ241" s="450"/>
      <c r="AR241" s="450"/>
      <c r="AS241" s="450"/>
      <c r="AT241" s="450"/>
      <c r="AU241" s="450"/>
      <c r="AV241" s="450"/>
      <c r="AW241" s="450"/>
      <c r="AX241" s="450"/>
      <c r="AY241" s="450"/>
      <c r="AZ241" s="1070"/>
      <c r="BA241" s="850"/>
      <c r="BB241" s="175"/>
      <c r="BC241" s="517"/>
      <c r="BD241" s="447"/>
      <c r="BE241" s="447"/>
      <c r="BF241" s="447"/>
      <c r="BG241" s="518"/>
      <c r="BH241" s="526"/>
      <c r="BI241" s="447"/>
      <c r="BJ241" s="447"/>
      <c r="BK241" s="447"/>
      <c r="BL241" s="518"/>
      <c r="BM241" s="526"/>
      <c r="BN241" s="447"/>
      <c r="BO241" s="447"/>
      <c r="BP241" s="447"/>
      <c r="BQ241" s="518"/>
      <c r="BR241" s="526"/>
      <c r="BS241" s="447"/>
      <c r="BT241" s="447"/>
      <c r="BU241" s="2558"/>
      <c r="BV241" s="2629"/>
      <c r="BW241" s="2629"/>
      <c r="BX241" s="2629"/>
      <c r="BY241" s="2630"/>
      <c r="BZ241" s="2630"/>
      <c r="CA241" s="2630"/>
      <c r="CB241" s="2630"/>
      <c r="CC241" s="2630"/>
      <c r="CD241" s="2630"/>
      <c r="CE241" s="2630"/>
      <c r="CF241" s="2630"/>
      <c r="CG241" s="2630"/>
      <c r="CH241" s="2630"/>
      <c r="CI241" s="2630"/>
      <c r="CJ241" s="2630"/>
      <c r="CK241" s="2630"/>
      <c r="CL241" s="2630"/>
      <c r="CM241" s="2630"/>
      <c r="CN241" s="2630"/>
      <c r="CO241" s="2630"/>
      <c r="CP241" s="2630"/>
      <c r="CQ241" s="2630"/>
      <c r="CR241" s="2630"/>
      <c r="CS241" s="2630"/>
      <c r="CT241" s="2630"/>
      <c r="CU241" s="2630"/>
      <c r="CV241" s="2630"/>
      <c r="CW241" s="2630"/>
      <c r="CX241" s="2630"/>
      <c r="CY241" s="2630"/>
      <c r="CZ241" s="2630"/>
    </row>
    <row r="242" s="135" customFormat="true" ht="15" customHeight="true" x14ac:dyDescent="0.2">
      <c r="A242" s="1143"/>
      <c r="B242" s="1223"/>
      <c r="C242" s="1358"/>
      <c r="D242" s="1147"/>
      <c r="E242" s="1147"/>
      <c r="F242" s="1147"/>
      <c r="G242" s="1196"/>
      <c r="H242" s="1242"/>
      <c r="I242" s="1147"/>
      <c r="J242" s="1147"/>
      <c r="K242" s="1147"/>
      <c r="L242" s="1163"/>
      <c r="M242" s="1358"/>
      <c r="N242" s="1147"/>
      <c r="O242" s="1147"/>
      <c r="P242" s="1147"/>
      <c r="Q242" s="1196"/>
      <c r="R242" s="1242"/>
      <c r="S242" s="1147"/>
      <c r="T242" s="1147"/>
      <c r="U242" s="1163"/>
      <c r="V242" s="450"/>
      <c r="W242" s="450"/>
      <c r="X242" s="450"/>
      <c r="Y242" s="450"/>
      <c r="Z242" s="450"/>
      <c r="AA242" s="450"/>
      <c r="AB242" s="450"/>
      <c r="AC242" s="450"/>
      <c r="AD242" s="450"/>
      <c r="AE242" s="450"/>
      <c r="AF242" s="450"/>
      <c r="AG242" s="450"/>
      <c r="AH242" s="450"/>
      <c r="AI242" s="450"/>
      <c r="AJ242" s="450"/>
      <c r="AK242" s="450"/>
      <c r="AL242" s="450"/>
      <c r="AM242" s="450"/>
      <c r="AN242" s="450"/>
      <c r="AO242" s="450"/>
      <c r="AP242" s="450"/>
      <c r="AQ242" s="450"/>
      <c r="AR242" s="450"/>
      <c r="AS242" s="450"/>
      <c r="AT242" s="450"/>
      <c r="AU242" s="450"/>
      <c r="AV242" s="450"/>
      <c r="AW242" s="450"/>
      <c r="AX242" s="450"/>
      <c r="AY242" s="450"/>
      <c r="AZ242" s="1070"/>
      <c r="BA242" s="850"/>
      <c r="BB242" s="175"/>
      <c r="BC242" s="517"/>
      <c r="BD242" s="447"/>
      <c r="BE242" s="447"/>
      <c r="BF242" s="447"/>
      <c r="BG242" s="518"/>
      <c r="BH242" s="526"/>
      <c r="BI242" s="447"/>
      <c r="BJ242" s="447"/>
      <c r="BK242" s="447"/>
      <c r="BL242" s="518"/>
      <c r="BM242" s="526"/>
      <c r="BN242" s="447"/>
      <c r="BO242" s="447"/>
      <c r="BP242" s="447"/>
      <c r="BQ242" s="518"/>
      <c r="BR242" s="526"/>
      <c r="BS242" s="447"/>
      <c r="BT242" s="447"/>
      <c r="BU242" s="2558"/>
      <c r="BV242" s="2629"/>
      <c r="BW242" s="2629"/>
      <c r="BX242" s="2629"/>
      <c r="BY242" s="2630"/>
      <c r="BZ242" s="2630"/>
      <c r="CA242" s="2630"/>
      <c r="CB242" s="2630"/>
      <c r="CC242" s="2630"/>
      <c r="CD242" s="2630"/>
      <c r="CE242" s="2630"/>
      <c r="CF242" s="2630"/>
      <c r="CG242" s="2630"/>
      <c r="CH242" s="2630"/>
      <c r="CI242" s="2630"/>
      <c r="CJ242" s="2630"/>
      <c r="CK242" s="2630"/>
      <c r="CL242" s="2630"/>
      <c r="CM242" s="2630"/>
      <c r="CN242" s="2630"/>
      <c r="CO242" s="2630"/>
      <c r="CP242" s="2630"/>
      <c r="CQ242" s="2630"/>
      <c r="CR242" s="2630"/>
      <c r="CS242" s="2630"/>
      <c r="CT242" s="2630"/>
      <c r="CU242" s="2630"/>
      <c r="CV242" s="2630"/>
      <c r="CW242" s="2630"/>
      <c r="CX242" s="2630"/>
      <c r="CY242" s="2630"/>
      <c r="CZ242" s="2630"/>
    </row>
    <row r="243" s="135" customFormat="true" ht="15" customHeight="true" x14ac:dyDescent="0.2">
      <c r="A243" s="1143"/>
      <c r="B243" s="1223"/>
      <c r="C243" s="1358"/>
      <c r="D243" s="1147"/>
      <c r="E243" s="1147"/>
      <c r="F243" s="1147"/>
      <c r="G243" s="1196"/>
      <c r="H243" s="1242"/>
      <c r="I243" s="1147"/>
      <c r="J243" s="1147"/>
      <c r="K243" s="1147"/>
      <c r="L243" s="1163"/>
      <c r="M243" s="1358"/>
      <c r="N243" s="1147"/>
      <c r="O243" s="1147"/>
      <c r="P243" s="1147"/>
      <c r="Q243" s="1196"/>
      <c r="R243" s="1242"/>
      <c r="S243" s="1147"/>
      <c r="T243" s="1147"/>
      <c r="U243" s="1163"/>
      <c r="V243" s="450"/>
      <c r="W243" s="450"/>
      <c r="X243" s="450"/>
      <c r="Y243" s="450"/>
      <c r="Z243" s="450"/>
      <c r="AA243" s="450"/>
      <c r="AB243" s="450"/>
      <c r="AC243" s="450"/>
      <c r="AD243" s="450"/>
      <c r="AE243" s="450"/>
      <c r="AF243" s="450"/>
      <c r="AG243" s="450"/>
      <c r="AH243" s="450"/>
      <c r="AI243" s="450"/>
      <c r="AJ243" s="450"/>
      <c r="AK243" s="450"/>
      <c r="AL243" s="450"/>
      <c r="AM243" s="450"/>
      <c r="AN243" s="450"/>
      <c r="AO243" s="450"/>
      <c r="AP243" s="450"/>
      <c r="AQ243" s="450"/>
      <c r="AR243" s="450"/>
      <c r="AS243" s="450"/>
      <c r="AT243" s="450"/>
      <c r="AU243" s="450"/>
      <c r="AV243" s="450"/>
      <c r="AW243" s="450"/>
      <c r="AX243" s="450"/>
      <c r="AY243" s="450"/>
      <c r="AZ243" s="1070"/>
      <c r="BA243" s="850"/>
      <c r="BB243" s="175"/>
      <c r="BC243" s="517"/>
      <c r="BD243" s="447"/>
      <c r="BE243" s="447"/>
      <c r="BF243" s="447"/>
      <c r="BG243" s="518"/>
      <c r="BH243" s="526"/>
      <c r="BI243" s="447"/>
      <c r="BJ243" s="447"/>
      <c r="BK243" s="447"/>
      <c r="BL243" s="518"/>
      <c r="BM243" s="526"/>
      <c r="BN243" s="447"/>
      <c r="BO243" s="447"/>
      <c r="BP243" s="447"/>
      <c r="BQ243" s="518"/>
      <c r="BR243" s="526"/>
      <c r="BS243" s="447"/>
      <c r="BT243" s="447"/>
      <c r="BU243" s="2558"/>
      <c r="BV243" s="2629"/>
      <c r="BW243" s="2629"/>
      <c r="BX243" s="2629"/>
      <c r="BY243" s="2630"/>
      <c r="BZ243" s="2630"/>
      <c r="CA243" s="2630"/>
      <c r="CB243" s="2630"/>
      <c r="CC243" s="2630"/>
      <c r="CD243" s="2630"/>
      <c r="CE243" s="2630"/>
      <c r="CF243" s="2630"/>
      <c r="CG243" s="2630"/>
      <c r="CH243" s="2630"/>
      <c r="CI243" s="2630"/>
      <c r="CJ243" s="2630"/>
      <c r="CK243" s="2630"/>
      <c r="CL243" s="2630"/>
      <c r="CM243" s="2630"/>
      <c r="CN243" s="2630"/>
      <c r="CO243" s="2630"/>
      <c r="CP243" s="2630"/>
      <c r="CQ243" s="2630"/>
      <c r="CR243" s="2630"/>
      <c r="CS243" s="2630"/>
      <c r="CT243" s="2630"/>
      <c r="CU243" s="2630"/>
      <c r="CV243" s="2630"/>
      <c r="CW243" s="2630"/>
      <c r="CX243" s="2630"/>
      <c r="CY243" s="2630"/>
      <c r="CZ243" s="2630"/>
    </row>
    <row r="244" s="135" customFormat="true" ht="15" customHeight="true" x14ac:dyDescent="0.2">
      <c r="A244" s="1143"/>
      <c r="B244" s="1223"/>
      <c r="C244" s="1358"/>
      <c r="D244" s="1147"/>
      <c r="E244" s="1147"/>
      <c r="F244" s="1147"/>
      <c r="G244" s="1196"/>
      <c r="H244" s="1242"/>
      <c r="I244" s="1147"/>
      <c r="J244" s="1147"/>
      <c r="K244" s="1147"/>
      <c r="L244" s="1163"/>
      <c r="M244" s="1358"/>
      <c r="N244" s="1147"/>
      <c r="O244" s="1147"/>
      <c r="P244" s="1147"/>
      <c r="Q244" s="1196"/>
      <c r="R244" s="1242"/>
      <c r="S244" s="1147"/>
      <c r="T244" s="1147"/>
      <c r="U244" s="1163"/>
      <c r="V244" s="450"/>
      <c r="W244" s="450"/>
      <c r="X244" s="450"/>
      <c r="Y244" s="450"/>
      <c r="Z244" s="450"/>
      <c r="AA244" s="450"/>
      <c r="AB244" s="450"/>
      <c r="AC244" s="450"/>
      <c r="AD244" s="450"/>
      <c r="AE244" s="450"/>
      <c r="AF244" s="450"/>
      <c r="AG244" s="450"/>
      <c r="AH244" s="450"/>
      <c r="AI244" s="450"/>
      <c r="AJ244" s="450"/>
      <c r="AK244" s="450"/>
      <c r="AL244" s="450"/>
      <c r="AM244" s="450"/>
      <c r="AN244" s="450"/>
      <c r="AO244" s="450"/>
      <c r="AP244" s="450"/>
      <c r="AQ244" s="450"/>
      <c r="AR244" s="450"/>
      <c r="AS244" s="450"/>
      <c r="AT244" s="450"/>
      <c r="AU244" s="450"/>
      <c r="AV244" s="450"/>
      <c r="AW244" s="450"/>
      <c r="AX244" s="450"/>
      <c r="AY244" s="450"/>
      <c r="AZ244" s="1070"/>
      <c r="BA244" s="850"/>
      <c r="BB244" s="175"/>
      <c r="BC244" s="517"/>
      <c r="BD244" s="447"/>
      <c r="BE244" s="447"/>
      <c r="BF244" s="447"/>
      <c r="BG244" s="518"/>
      <c r="BH244" s="526"/>
      <c r="BI244" s="447"/>
      <c r="BJ244" s="447"/>
      <c r="BK244" s="447"/>
      <c r="BL244" s="518"/>
      <c r="BM244" s="526"/>
      <c r="BN244" s="447"/>
      <c r="BO244" s="447"/>
      <c r="BP244" s="447"/>
      <c r="BQ244" s="518"/>
      <c r="BR244" s="526"/>
      <c r="BS244" s="447"/>
      <c r="BT244" s="447"/>
      <c r="BU244" s="2558"/>
      <c r="BV244" s="2629"/>
      <c r="BW244" s="2629"/>
      <c r="BX244" s="2629"/>
      <c r="BY244" s="2630"/>
      <c r="BZ244" s="2630"/>
      <c r="CA244" s="2630"/>
      <c r="CB244" s="2630"/>
      <c r="CC244" s="2630"/>
      <c r="CD244" s="2630"/>
      <c r="CE244" s="2630"/>
      <c r="CF244" s="2630"/>
      <c r="CG244" s="2630"/>
      <c r="CH244" s="2630"/>
      <c r="CI244" s="2630"/>
      <c r="CJ244" s="2630"/>
      <c r="CK244" s="2630"/>
      <c r="CL244" s="2630"/>
      <c r="CM244" s="2630"/>
      <c r="CN244" s="2630"/>
      <c r="CO244" s="2630"/>
      <c r="CP244" s="2630"/>
      <c r="CQ244" s="2630"/>
      <c r="CR244" s="2630"/>
      <c r="CS244" s="2630"/>
      <c r="CT244" s="2630"/>
      <c r="CU244" s="2630"/>
      <c r="CV244" s="2630"/>
      <c r="CW244" s="2630"/>
      <c r="CX244" s="2630"/>
      <c r="CY244" s="2630"/>
      <c r="CZ244" s="2630"/>
    </row>
    <row r="245" s="135" customFormat="true" ht="15" customHeight="true" x14ac:dyDescent="0.2">
      <c r="A245" s="1143"/>
      <c r="B245" s="1223"/>
      <c r="C245" s="1358"/>
      <c r="D245" s="1147"/>
      <c r="E245" s="1147"/>
      <c r="F245" s="1147"/>
      <c r="G245" s="1196"/>
      <c r="H245" s="1242"/>
      <c r="I245" s="1147"/>
      <c r="J245" s="1147"/>
      <c r="K245" s="1147"/>
      <c r="L245" s="1163"/>
      <c r="M245" s="1358"/>
      <c r="N245" s="1147"/>
      <c r="O245" s="1147"/>
      <c r="P245" s="1147"/>
      <c r="Q245" s="1196"/>
      <c r="R245" s="1242"/>
      <c r="S245" s="1147"/>
      <c r="T245" s="1147"/>
      <c r="U245" s="1163"/>
      <c r="V245" s="450"/>
      <c r="W245" s="450"/>
      <c r="X245" s="450"/>
      <c r="Y245" s="450"/>
      <c r="Z245" s="450"/>
      <c r="AA245" s="450"/>
      <c r="AB245" s="450"/>
      <c r="AC245" s="450"/>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c r="AX245" s="450"/>
      <c r="AY245" s="450"/>
      <c r="AZ245" s="1070"/>
      <c r="BA245" s="850"/>
      <c r="BB245" s="175"/>
      <c r="BC245" s="517"/>
      <c r="BD245" s="447"/>
      <c r="BE245" s="447"/>
      <c r="BF245" s="447"/>
      <c r="BG245" s="518"/>
      <c r="BH245" s="526"/>
      <c r="BI245" s="447"/>
      <c r="BJ245" s="447"/>
      <c r="BK245" s="447"/>
      <c r="BL245" s="518"/>
      <c r="BM245" s="526"/>
      <c r="BN245" s="447"/>
      <c r="BO245" s="447"/>
      <c r="BP245" s="447"/>
      <c r="BQ245" s="518"/>
      <c r="BR245" s="526"/>
      <c r="BS245" s="447"/>
      <c r="BT245" s="447"/>
      <c r="BU245" s="2558"/>
      <c r="BV245" s="2629"/>
      <c r="BW245" s="2629"/>
      <c r="BX245" s="2629"/>
      <c r="BY245" s="2630"/>
      <c r="BZ245" s="2630"/>
      <c r="CA245" s="2630"/>
      <c r="CB245" s="2630"/>
      <c r="CC245" s="2630"/>
      <c r="CD245" s="2630"/>
      <c r="CE245" s="2630"/>
      <c r="CF245" s="2630"/>
      <c r="CG245" s="2630"/>
      <c r="CH245" s="2630"/>
      <c r="CI245" s="2630"/>
      <c r="CJ245" s="2630"/>
      <c r="CK245" s="2630"/>
      <c r="CL245" s="2630"/>
      <c r="CM245" s="2630"/>
      <c r="CN245" s="2630"/>
      <c r="CO245" s="2630"/>
      <c r="CP245" s="2630"/>
      <c r="CQ245" s="2630"/>
      <c r="CR245" s="2630"/>
      <c r="CS245" s="2630"/>
      <c r="CT245" s="2630"/>
      <c r="CU245" s="2630"/>
      <c r="CV245" s="2630"/>
      <c r="CW245" s="2630"/>
      <c r="CX245" s="2630"/>
      <c r="CY245" s="2630"/>
      <c r="CZ245" s="2630"/>
    </row>
    <row r="246" s="135" customFormat="true" ht="15" customHeight="true" x14ac:dyDescent="0.2">
      <c r="A246" s="1143"/>
      <c r="B246" s="1223"/>
      <c r="C246" s="1358"/>
      <c r="D246" s="1147"/>
      <c r="E246" s="1147"/>
      <c r="F246" s="1147"/>
      <c r="G246" s="1196"/>
      <c r="H246" s="1242"/>
      <c r="I246" s="1147"/>
      <c r="J246" s="1147"/>
      <c r="K246" s="1147"/>
      <c r="L246" s="1163"/>
      <c r="M246" s="1358"/>
      <c r="N246" s="1147"/>
      <c r="O246" s="1147"/>
      <c r="P246" s="1147"/>
      <c r="Q246" s="1196"/>
      <c r="R246" s="1242"/>
      <c r="S246" s="1147"/>
      <c r="T246" s="1147"/>
      <c r="U246" s="1163"/>
      <c r="V246" s="450"/>
      <c r="W246" s="450"/>
      <c r="X246" s="450"/>
      <c r="Y246" s="450"/>
      <c r="Z246" s="450"/>
      <c r="AA246" s="450"/>
      <c r="AB246" s="450"/>
      <c r="AC246" s="450"/>
      <c r="AD246" s="450"/>
      <c r="AE246" s="450"/>
      <c r="AF246" s="450"/>
      <c r="AG246" s="450"/>
      <c r="AH246" s="450"/>
      <c r="AI246" s="450"/>
      <c r="AJ246" s="450"/>
      <c r="AK246" s="450"/>
      <c r="AL246" s="450"/>
      <c r="AM246" s="450"/>
      <c r="AN246" s="450"/>
      <c r="AO246" s="450"/>
      <c r="AP246" s="450"/>
      <c r="AQ246" s="450"/>
      <c r="AR246" s="450"/>
      <c r="AS246" s="450"/>
      <c r="AT246" s="450"/>
      <c r="AU246" s="450"/>
      <c r="AV246" s="450"/>
      <c r="AW246" s="450"/>
      <c r="AX246" s="450"/>
      <c r="AY246" s="450"/>
      <c r="AZ246" s="1070"/>
      <c r="BA246" s="850"/>
      <c r="BB246" s="175"/>
      <c r="BC246" s="517"/>
      <c r="BD246" s="447"/>
      <c r="BE246" s="447"/>
      <c r="BF246" s="447"/>
      <c r="BG246" s="518"/>
      <c r="BH246" s="526"/>
      <c r="BI246" s="447"/>
      <c r="BJ246" s="447"/>
      <c r="BK246" s="447"/>
      <c r="BL246" s="518"/>
      <c r="BM246" s="526"/>
      <c r="BN246" s="447"/>
      <c r="BO246" s="447"/>
      <c r="BP246" s="447"/>
      <c r="BQ246" s="518"/>
      <c r="BR246" s="526"/>
      <c r="BS246" s="447"/>
      <c r="BT246" s="447"/>
      <c r="BU246" s="2558"/>
      <c r="BV246" s="2629"/>
      <c r="BW246" s="2629"/>
      <c r="BX246" s="2629"/>
      <c r="BY246" s="2630"/>
      <c r="BZ246" s="2630"/>
      <c r="CA246" s="2630"/>
      <c r="CB246" s="2630"/>
      <c r="CC246" s="2630"/>
      <c r="CD246" s="2630"/>
      <c r="CE246" s="2630"/>
      <c r="CF246" s="2630"/>
      <c r="CG246" s="2630"/>
      <c r="CH246" s="2630"/>
      <c r="CI246" s="2630"/>
      <c r="CJ246" s="2630"/>
      <c r="CK246" s="2630"/>
      <c r="CL246" s="2630"/>
      <c r="CM246" s="2630"/>
      <c r="CN246" s="2630"/>
      <c r="CO246" s="2630"/>
      <c r="CP246" s="2630"/>
      <c r="CQ246" s="2630"/>
      <c r="CR246" s="2630"/>
      <c r="CS246" s="2630"/>
      <c r="CT246" s="2630"/>
      <c r="CU246" s="2630"/>
      <c r="CV246" s="2630"/>
      <c r="CW246" s="2630"/>
      <c r="CX246" s="2630"/>
      <c r="CY246" s="2630"/>
      <c r="CZ246" s="2630"/>
    </row>
    <row r="247" s="135" customFormat="true" ht="15" customHeight="true" x14ac:dyDescent="0.2">
      <c r="A247" s="1143"/>
      <c r="B247" s="1223"/>
      <c r="C247" s="1358"/>
      <c r="D247" s="1147"/>
      <c r="E247" s="1147"/>
      <c r="F247" s="1147"/>
      <c r="G247" s="1196"/>
      <c r="H247" s="1242"/>
      <c r="I247" s="1147"/>
      <c r="J247" s="1147"/>
      <c r="K247" s="1147"/>
      <c r="L247" s="1163"/>
      <c r="M247" s="1358"/>
      <c r="N247" s="1147"/>
      <c r="O247" s="1147"/>
      <c r="P247" s="1147"/>
      <c r="Q247" s="1196"/>
      <c r="R247" s="1242"/>
      <c r="S247" s="1147"/>
      <c r="T247" s="1147"/>
      <c r="U247" s="1163"/>
      <c r="V247" s="450"/>
      <c r="W247" s="450"/>
      <c r="X247" s="450"/>
      <c r="Y247" s="450"/>
      <c r="Z247" s="450"/>
      <c r="AA247" s="450"/>
      <c r="AB247" s="450"/>
      <c r="AC247" s="450"/>
      <c r="AD247" s="450"/>
      <c r="AE247" s="450"/>
      <c r="AF247" s="450"/>
      <c r="AG247" s="450"/>
      <c r="AH247" s="450"/>
      <c r="AI247" s="450"/>
      <c r="AJ247" s="450"/>
      <c r="AK247" s="450"/>
      <c r="AL247" s="450"/>
      <c r="AM247" s="450"/>
      <c r="AN247" s="450"/>
      <c r="AO247" s="450"/>
      <c r="AP247" s="450"/>
      <c r="AQ247" s="450"/>
      <c r="AR247" s="450"/>
      <c r="AS247" s="450"/>
      <c r="AT247" s="450"/>
      <c r="AU247" s="450"/>
      <c r="AV247" s="450"/>
      <c r="AW247" s="450"/>
      <c r="AX247" s="450"/>
      <c r="AY247" s="450"/>
      <c r="AZ247" s="1070"/>
      <c r="BA247" s="850"/>
      <c r="BB247" s="175"/>
      <c r="BC247" s="517"/>
      <c r="BD247" s="447"/>
      <c r="BE247" s="447"/>
      <c r="BF247" s="447"/>
      <c r="BG247" s="518"/>
      <c r="BH247" s="526"/>
      <c r="BI247" s="447"/>
      <c r="BJ247" s="447"/>
      <c r="BK247" s="447"/>
      <c r="BL247" s="518"/>
      <c r="BM247" s="526"/>
      <c r="BN247" s="447"/>
      <c r="BO247" s="447"/>
      <c r="BP247" s="447"/>
      <c r="BQ247" s="518"/>
      <c r="BR247" s="526"/>
      <c r="BS247" s="447"/>
      <c r="BT247" s="447"/>
      <c r="BU247" s="2558"/>
      <c r="BV247" s="2629"/>
      <c r="BW247" s="2629"/>
      <c r="BX247" s="2629"/>
      <c r="BY247" s="2630"/>
      <c r="BZ247" s="2630"/>
      <c r="CA247" s="2630"/>
      <c r="CB247" s="2630"/>
      <c r="CC247" s="2630"/>
      <c r="CD247" s="2630"/>
      <c r="CE247" s="2630"/>
      <c r="CF247" s="2630"/>
      <c r="CG247" s="2630"/>
      <c r="CH247" s="2630"/>
      <c r="CI247" s="2630"/>
      <c r="CJ247" s="2630"/>
      <c r="CK247" s="2630"/>
      <c r="CL247" s="2630"/>
      <c r="CM247" s="2630"/>
      <c r="CN247" s="2630"/>
      <c r="CO247" s="2630"/>
      <c r="CP247" s="2630"/>
      <c r="CQ247" s="2630"/>
      <c r="CR247" s="2630"/>
      <c r="CS247" s="2630"/>
      <c r="CT247" s="2630"/>
      <c r="CU247" s="2630"/>
      <c r="CV247" s="2630"/>
      <c r="CW247" s="2630"/>
      <c r="CX247" s="2630"/>
      <c r="CY247" s="2630"/>
      <c r="CZ247" s="2630"/>
    </row>
    <row r="248" s="135" customFormat="true" ht="15" customHeight="true" x14ac:dyDescent="0.2">
      <c r="A248" s="1400"/>
      <c r="B248" s="1229"/>
      <c r="C248" s="1398"/>
      <c r="D248" s="1255"/>
      <c r="E248" s="1255"/>
      <c r="F248" s="1255"/>
      <c r="G248" s="1256"/>
      <c r="H248" s="1254"/>
      <c r="I248" s="1255"/>
      <c r="J248" s="1255"/>
      <c r="K248" s="1255"/>
      <c r="L248" s="1399"/>
      <c r="M248" s="1398"/>
      <c r="N248" s="1255"/>
      <c r="O248" s="1255"/>
      <c r="P248" s="1255"/>
      <c r="Q248" s="1256"/>
      <c r="R248" s="1254"/>
      <c r="S248" s="1255"/>
      <c r="T248" s="1255"/>
      <c r="U248" s="1399"/>
      <c r="V248" s="450"/>
      <c r="W248" s="450"/>
      <c r="X248" s="450"/>
      <c r="Y248" s="450"/>
      <c r="Z248" s="450"/>
      <c r="AA248" s="450"/>
      <c r="AB248" s="450"/>
      <c r="AC248" s="450"/>
      <c r="AD248" s="450"/>
      <c r="AE248" s="450"/>
      <c r="AF248" s="450"/>
      <c r="AG248" s="450"/>
      <c r="AH248" s="450"/>
      <c r="AI248" s="450"/>
      <c r="AJ248" s="450"/>
      <c r="AK248" s="450"/>
      <c r="AL248" s="450"/>
      <c r="AM248" s="450"/>
      <c r="AN248" s="450"/>
      <c r="AO248" s="450"/>
      <c r="AP248" s="450"/>
      <c r="AQ248" s="450"/>
      <c r="AR248" s="450"/>
      <c r="AS248" s="450"/>
      <c r="AT248" s="450"/>
      <c r="AU248" s="450"/>
      <c r="AV248" s="450"/>
      <c r="AW248" s="450"/>
      <c r="AX248" s="450"/>
      <c r="AY248" s="450"/>
      <c r="AZ248" s="1070"/>
      <c r="BA248" s="850"/>
      <c r="BB248" s="175"/>
      <c r="BC248" s="519"/>
      <c r="BD248" s="520"/>
      <c r="BE248" s="520"/>
      <c r="BF248" s="520"/>
      <c r="BG248" s="521"/>
      <c r="BH248" s="527"/>
      <c r="BI248" s="520"/>
      <c r="BJ248" s="520"/>
      <c r="BK248" s="520"/>
      <c r="BL248" s="521"/>
      <c r="BM248" s="527"/>
      <c r="BN248" s="520"/>
      <c r="BO248" s="520"/>
      <c r="BP248" s="520"/>
      <c r="BQ248" s="521"/>
      <c r="BR248" s="527"/>
      <c r="BS248" s="520"/>
      <c r="BT248" s="520"/>
      <c r="BU248" s="2559"/>
      <c r="BV248" s="2629"/>
      <c r="BW248" s="2629"/>
      <c r="BX248" s="2629"/>
      <c r="BY248" s="2630"/>
      <c r="BZ248" s="2630"/>
      <c r="CA248" s="2630"/>
      <c r="CB248" s="2630"/>
      <c r="CC248" s="2630"/>
      <c r="CD248" s="2630"/>
      <c r="CE248" s="2630"/>
      <c r="CF248" s="2630"/>
      <c r="CG248" s="2630"/>
      <c r="CH248" s="2630"/>
      <c r="CI248" s="2630"/>
      <c r="CJ248" s="2630"/>
      <c r="CK248" s="2630"/>
      <c r="CL248" s="2630"/>
      <c r="CM248" s="2630"/>
      <c r="CN248" s="2630"/>
      <c r="CO248" s="2630"/>
      <c r="CP248" s="2630"/>
      <c r="CQ248" s="2630"/>
      <c r="CR248" s="2630"/>
      <c r="CS248" s="2630"/>
      <c r="CT248" s="2630"/>
      <c r="CU248" s="2630"/>
      <c r="CV248" s="2630"/>
      <c r="CW248" s="2630"/>
      <c r="CX248" s="2630"/>
      <c r="CY248" s="2630"/>
      <c r="CZ248" s="2630"/>
    </row>
    <row r="249" s="135" customFormat="true" ht="250.15" customHeight="true" x14ac:dyDescent="0.2">
      <c r="V249" s="1070"/>
      <c r="W249" s="1070"/>
      <c r="X249" s="1070"/>
      <c r="Y249" s="1070"/>
      <c r="Z249" s="1070"/>
      <c r="AA249" s="1070"/>
      <c r="AB249" s="1070"/>
      <c r="AC249" s="1070"/>
      <c r="AD249" s="1070"/>
      <c r="AE249" s="1070"/>
      <c r="AF249" s="1070"/>
      <c r="AG249" s="1070"/>
      <c r="AH249" s="1070"/>
      <c r="AI249" s="1070"/>
      <c r="AJ249" s="1070"/>
      <c r="AK249" s="1070"/>
      <c r="AL249" s="1070"/>
      <c r="AM249" s="1070"/>
      <c r="AN249" s="1070"/>
      <c r="AO249" s="1070"/>
      <c r="AP249" s="1070"/>
      <c r="AQ249" s="1070"/>
      <c r="AR249" s="1070"/>
      <c r="AS249" s="1070"/>
      <c r="AT249" s="1070"/>
      <c r="AU249" s="1070"/>
      <c r="AV249" s="1070"/>
      <c r="AW249" s="1070"/>
      <c r="AX249" s="1070"/>
      <c r="AY249" s="1070"/>
      <c r="AZ249" s="107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2"/>
      <c r="BV249" s="239"/>
      <c r="BW249" s="239"/>
      <c r="BX249" s="239"/>
      <c r="BY249" s="239"/>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762" customFormat="true" ht="19.15" customHeight="true" x14ac:dyDescent="0.2">
      <c r="V250" s="1069"/>
      <c r="W250" s="1069"/>
      <c r="X250" s="1069"/>
      <c r="Y250" s="1069"/>
      <c r="Z250" s="1069"/>
      <c r="AA250" s="1069"/>
      <c r="AB250" s="1069"/>
      <c r="AC250" s="1069"/>
      <c r="AD250" s="1069"/>
      <c r="AE250" s="1069"/>
      <c r="AF250" s="1069"/>
      <c r="AG250" s="1069"/>
      <c r="AH250" s="1069"/>
      <c r="AI250" s="1069"/>
      <c r="AJ250" s="1069"/>
      <c r="AK250" s="1069"/>
      <c r="AL250" s="1069"/>
      <c r="AM250" s="1069"/>
      <c r="AN250" s="1069"/>
      <c r="AO250" s="1069"/>
      <c r="AP250" s="1069"/>
      <c r="AQ250" s="1069"/>
      <c r="AR250" s="1069"/>
      <c r="AS250" s="1069"/>
      <c r="AT250" s="1069"/>
      <c r="AU250" s="1069"/>
      <c r="AV250" s="1069"/>
      <c r="AW250" s="1069"/>
      <c r="AX250" s="1069"/>
      <c r="AY250" s="1069"/>
      <c r="AZ250" s="1069"/>
      <c r="BA250" s="841"/>
      <c r="BB250" s="268"/>
      <c r="BC250" s="841"/>
      <c r="BD250" s="841"/>
      <c r="BE250" s="841"/>
      <c r="BF250" s="841"/>
      <c r="BG250" s="841"/>
      <c r="BH250" s="841"/>
      <c r="BI250" s="841"/>
      <c r="BJ250" s="841"/>
      <c r="BK250" s="841"/>
      <c r="BL250" s="841"/>
      <c r="BM250" s="841"/>
      <c r="BN250" s="841"/>
      <c r="BO250" s="841"/>
      <c r="BP250" s="841"/>
      <c r="BQ250" s="841"/>
      <c r="BR250" s="841"/>
      <c r="BS250" s="841"/>
      <c r="BT250" s="841"/>
      <c r="BU250" s="841"/>
      <c r="BV250" s="235"/>
      <c r="BW250" s="235"/>
      <c r="BX250" s="235"/>
      <c r="BY250" s="23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762" customFormat="true" ht="12.75" x14ac:dyDescent="0.2">
      <c r="V251" s="1069"/>
      <c r="W251" s="1069"/>
      <c r="X251" s="1069"/>
      <c r="Y251" s="1069"/>
      <c r="Z251" s="1069"/>
      <c r="AA251" s="1069"/>
      <c r="AB251" s="1069"/>
      <c r="AC251" s="1069"/>
      <c r="AD251" s="1069"/>
      <c r="AE251" s="1069"/>
      <c r="AF251" s="1069"/>
      <c r="AG251" s="1069"/>
      <c r="AH251" s="1069"/>
      <c r="AI251" s="1069"/>
      <c r="AJ251" s="1069"/>
      <c r="AK251" s="1069"/>
      <c r="AL251" s="1069"/>
      <c r="AM251" s="1069"/>
      <c r="AN251" s="1069"/>
      <c r="AO251" s="1069"/>
      <c r="AP251" s="1069"/>
      <c r="AQ251" s="1069"/>
      <c r="AR251" s="1069"/>
      <c r="AS251" s="1069"/>
      <c r="AT251" s="1069"/>
      <c r="AU251" s="1069"/>
      <c r="AV251" s="1069"/>
      <c r="AW251" s="1069"/>
      <c r="AX251" s="1069"/>
      <c r="AY251" s="1069"/>
      <c r="AZ251" s="1069"/>
      <c r="BA251" s="841"/>
      <c r="BB251" s="268"/>
      <c r="BC251" s="841"/>
      <c r="BD251" s="841"/>
      <c r="BE251" s="841"/>
      <c r="BF251" s="841"/>
      <c r="BG251" s="841"/>
      <c r="BH251" s="841"/>
      <c r="BI251" s="841"/>
      <c r="BJ251" s="841"/>
      <c r="BK251" s="841"/>
      <c r="BL251" s="841"/>
      <c r="BM251" s="841"/>
      <c r="BN251" s="841"/>
      <c r="BO251" s="841"/>
      <c r="BP251" s="841"/>
      <c r="BQ251" s="841"/>
      <c r="BR251" s="841"/>
      <c r="BS251" s="841"/>
      <c r="BT251" s="841"/>
      <c r="BU251" s="841"/>
      <c r="BV251" s="235"/>
      <c r="BW251" s="235"/>
      <c r="BX251" s="235"/>
      <c r="BY251" s="23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762" customFormat="true" ht="12.75" x14ac:dyDescent="0.2">
      <c r="V252" s="1069"/>
      <c r="W252" s="1069"/>
      <c r="X252" s="1069"/>
      <c r="Y252" s="1069"/>
      <c r="Z252" s="1069"/>
      <c r="AA252" s="1069"/>
      <c r="AB252" s="1069"/>
      <c r="AC252" s="1069"/>
      <c r="AD252" s="1069"/>
      <c r="AE252" s="1069"/>
      <c r="AF252" s="1069"/>
      <c r="AG252" s="1069"/>
      <c r="AH252" s="1069"/>
      <c r="AI252" s="1069"/>
      <c r="AJ252" s="1069"/>
      <c r="AK252" s="1069"/>
      <c r="AL252" s="1069"/>
      <c r="AM252" s="1069"/>
      <c r="AN252" s="1069"/>
      <c r="AO252" s="1069"/>
      <c r="AP252" s="1069"/>
      <c r="AQ252" s="1069"/>
      <c r="AR252" s="1069"/>
      <c r="AS252" s="1069"/>
      <c r="AT252" s="1069"/>
      <c r="AU252" s="1069"/>
      <c r="AV252" s="1069"/>
      <c r="AW252" s="1069"/>
      <c r="AX252" s="1069"/>
      <c r="AY252" s="1069"/>
      <c r="AZ252" s="1069"/>
      <c r="BA252" s="841"/>
      <c r="BB252" s="268"/>
      <c r="BC252" s="841"/>
      <c r="BD252" s="841"/>
      <c r="BE252" s="841"/>
      <c r="BF252" s="841"/>
      <c r="BG252" s="841"/>
      <c r="BH252" s="841"/>
      <c r="BI252" s="841"/>
      <c r="BJ252" s="841"/>
      <c r="BK252" s="841"/>
      <c r="BL252" s="841"/>
      <c r="BM252" s="841"/>
      <c r="BN252" s="841"/>
      <c r="BO252" s="841"/>
      <c r="BP252" s="841"/>
      <c r="BQ252" s="841"/>
      <c r="BR252" s="841"/>
      <c r="BS252" s="841"/>
      <c r="BT252" s="841"/>
      <c r="BU252" s="841"/>
      <c r="BV252" s="235"/>
      <c r="BW252" s="235"/>
      <c r="BX252" s="235"/>
      <c r="BY252" s="23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762" customFormat="true" ht="12.75" x14ac:dyDescent="0.2">
      <c r="V253" s="1069"/>
      <c r="W253" s="1069"/>
      <c r="X253" s="1069"/>
      <c r="Y253" s="1069"/>
      <c r="Z253" s="1069"/>
      <c r="AA253" s="1069"/>
      <c r="AB253" s="1069"/>
      <c r="AC253" s="1069"/>
      <c r="AD253" s="1069"/>
      <c r="AE253" s="1069"/>
      <c r="AF253" s="1069"/>
      <c r="AG253" s="1069"/>
      <c r="AH253" s="1069"/>
      <c r="AI253" s="1069"/>
      <c r="AJ253" s="1069"/>
      <c r="AK253" s="1069"/>
      <c r="AL253" s="1069"/>
      <c r="AM253" s="1069"/>
      <c r="AN253" s="1069"/>
      <c r="AO253" s="1069"/>
      <c r="AP253" s="1069"/>
      <c r="AQ253" s="1069"/>
      <c r="AR253" s="1069"/>
      <c r="AS253" s="1069"/>
      <c r="AT253" s="1069"/>
      <c r="AU253" s="1069"/>
      <c r="AV253" s="1069"/>
      <c r="AW253" s="1069"/>
      <c r="AX253" s="1069"/>
      <c r="AY253" s="1069"/>
      <c r="AZ253" s="1069"/>
      <c r="BA253" s="841"/>
      <c r="BB253" s="268"/>
      <c r="BC253" s="841"/>
      <c r="BD253" s="841"/>
      <c r="BE253" s="841"/>
      <c r="BF253" s="841"/>
      <c r="BG253" s="841"/>
      <c r="BH253" s="841"/>
      <c r="BI253" s="841"/>
      <c r="BJ253" s="841"/>
      <c r="BK253" s="841"/>
      <c r="BL253" s="841"/>
      <c r="BM253" s="841"/>
      <c r="BN253" s="841"/>
      <c r="BO253" s="841"/>
      <c r="BP253" s="841"/>
      <c r="BQ253" s="841"/>
      <c r="BR253" s="841"/>
      <c r="BS253" s="841"/>
      <c r="BT253" s="841"/>
      <c r="BU253" s="841"/>
      <c r="BV253" s="235"/>
      <c r="BW253" s="235"/>
      <c r="BX253" s="235"/>
      <c r="BY253" s="23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762" customFormat="true" ht="12.75" x14ac:dyDescent="0.2">
      <c r="V254" s="1069"/>
      <c r="W254" s="1069"/>
      <c r="X254" s="1069"/>
      <c r="Y254" s="1069"/>
      <c r="Z254" s="1069"/>
      <c r="AA254" s="1069"/>
      <c r="AB254" s="1069"/>
      <c r="AC254" s="1069"/>
      <c r="AD254" s="1069"/>
      <c r="AE254" s="1069"/>
      <c r="AF254" s="1069"/>
      <c r="AG254" s="1069"/>
      <c r="AH254" s="1069"/>
      <c r="AI254" s="1069"/>
      <c r="AJ254" s="1069"/>
      <c r="AK254" s="1069"/>
      <c r="AL254" s="1069"/>
      <c r="AM254" s="1069"/>
      <c r="AN254" s="1069"/>
      <c r="AO254" s="1069"/>
      <c r="AP254" s="1069"/>
      <c r="AQ254" s="1069"/>
      <c r="AR254" s="1069"/>
      <c r="AS254" s="1069"/>
      <c r="AT254" s="1069"/>
      <c r="AU254" s="1069"/>
      <c r="AV254" s="1069"/>
      <c r="AW254" s="1069"/>
      <c r="AX254" s="1069"/>
      <c r="AY254" s="1069"/>
      <c r="AZ254" s="1069"/>
      <c r="BA254" s="841"/>
      <c r="BB254" s="268"/>
      <c r="BC254" s="841"/>
      <c r="BD254" s="841"/>
      <c r="BE254" s="841"/>
      <c r="BF254" s="841"/>
      <c r="BG254" s="841"/>
      <c r="BH254" s="841"/>
      <c r="BI254" s="841"/>
      <c r="BJ254" s="841"/>
      <c r="BK254" s="841"/>
      <c r="BL254" s="841"/>
      <c r="BM254" s="841"/>
      <c r="BN254" s="841"/>
      <c r="BO254" s="841"/>
      <c r="BP254" s="841"/>
      <c r="BQ254" s="841"/>
      <c r="BR254" s="841"/>
      <c r="BS254" s="841"/>
      <c r="BT254" s="841"/>
      <c r="BU254" s="841"/>
      <c r="BV254" s="235"/>
      <c r="BW254" s="235"/>
      <c r="BX254" s="235"/>
      <c r="BY254" s="23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762" customFormat="true" ht="12.75" x14ac:dyDescent="0.2">
      <c r="V255" s="1069"/>
      <c r="W255" s="1069"/>
      <c r="X255" s="1069"/>
      <c r="Y255" s="1069"/>
      <c r="Z255" s="1069"/>
      <c r="AA255" s="1069"/>
      <c r="AB255" s="1069"/>
      <c r="AC255" s="1069"/>
      <c r="AD255" s="1069"/>
      <c r="AE255" s="1069"/>
      <c r="AF255" s="1069"/>
      <c r="AG255" s="1069"/>
      <c r="AH255" s="1069"/>
      <c r="AI255" s="1069"/>
      <c r="AJ255" s="1069"/>
      <c r="AK255" s="1069"/>
      <c r="AL255" s="1069"/>
      <c r="AM255" s="1069"/>
      <c r="AN255" s="1069"/>
      <c r="AO255" s="1069"/>
      <c r="AP255" s="1069"/>
      <c r="AQ255" s="1069"/>
      <c r="AR255" s="1069"/>
      <c r="AS255" s="1069"/>
      <c r="AT255" s="1069"/>
      <c r="AU255" s="1069"/>
      <c r="AV255" s="1069"/>
      <c r="AW255" s="1069"/>
      <c r="AX255" s="1069"/>
      <c r="AY255" s="1069"/>
      <c r="AZ255" s="1069"/>
      <c r="BA255" s="841"/>
      <c r="BB255" s="268"/>
      <c r="BC255" s="841"/>
      <c r="BD255" s="841"/>
      <c r="BE255" s="841"/>
      <c r="BF255" s="841"/>
      <c r="BG255" s="841"/>
      <c r="BH255" s="841"/>
      <c r="BI255" s="841"/>
      <c r="BJ255" s="841"/>
      <c r="BK255" s="841"/>
      <c r="BL255" s="841"/>
      <c r="BM255" s="841"/>
      <c r="BN255" s="841"/>
      <c r="BO255" s="841"/>
      <c r="BP255" s="841"/>
      <c r="BQ255" s="841"/>
      <c r="BR255" s="841"/>
      <c r="BS255" s="841"/>
      <c r="BT255" s="841"/>
      <c r="BU255" s="841"/>
      <c r="BV255" s="235"/>
      <c r="BW255" s="235"/>
      <c r="BX255" s="235"/>
      <c r="BY255" s="23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762" customFormat="true" ht="12.75" x14ac:dyDescent="0.2">
      <c r="V256" s="1069"/>
      <c r="W256" s="1069"/>
      <c r="X256" s="1069"/>
      <c r="Y256" s="1069"/>
      <c r="Z256" s="1069"/>
      <c r="AA256" s="1069"/>
      <c r="AB256" s="1069"/>
      <c r="AC256" s="1069"/>
      <c r="AD256" s="1069"/>
      <c r="AE256" s="1069"/>
      <c r="AF256" s="1069"/>
      <c r="AG256" s="1069"/>
      <c r="AH256" s="1069"/>
      <c r="AI256" s="1069"/>
      <c r="AJ256" s="1069"/>
      <c r="AK256" s="1069"/>
      <c r="AL256" s="1069"/>
      <c r="AM256" s="1069"/>
      <c r="AN256" s="1069"/>
      <c r="AO256" s="1069"/>
      <c r="AP256" s="1069"/>
      <c r="AQ256" s="1069"/>
      <c r="AR256" s="1069"/>
      <c r="AS256" s="1069"/>
      <c r="AT256" s="1069"/>
      <c r="AU256" s="1069"/>
      <c r="AV256" s="1069"/>
      <c r="AW256" s="1069"/>
      <c r="AX256" s="1069"/>
      <c r="AY256" s="1069"/>
      <c r="AZ256" s="1069"/>
      <c r="BA256" s="841"/>
      <c r="BB256" s="268"/>
      <c r="BC256" s="841"/>
      <c r="BD256" s="841"/>
      <c r="BE256" s="841"/>
      <c r="BF256" s="841"/>
      <c r="BG256" s="841"/>
      <c r="BH256" s="841"/>
      <c r="BI256" s="841"/>
      <c r="BJ256" s="841"/>
      <c r="BK256" s="841"/>
      <c r="BL256" s="841"/>
      <c r="BM256" s="841"/>
      <c r="BN256" s="841"/>
      <c r="BO256" s="841"/>
      <c r="BP256" s="841"/>
      <c r="BQ256" s="841"/>
      <c r="BR256" s="841"/>
      <c r="BS256" s="841"/>
      <c r="BT256" s="841"/>
      <c r="BU256" s="841"/>
      <c r="BV256" s="235"/>
      <c r="BW256" s="235"/>
      <c r="BX256" s="235"/>
      <c r="BY256" s="23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762" customFormat="true" ht="18" customHeight="true" x14ac:dyDescent="0.2">
      <c r="V257" s="1069"/>
      <c r="W257" s="1069"/>
      <c r="X257" s="1069"/>
      <c r="Y257" s="1069"/>
      <c r="Z257" s="1069"/>
      <c r="AA257" s="1069"/>
      <c r="AB257" s="1069"/>
      <c r="AC257" s="1069"/>
      <c r="AD257" s="1069"/>
      <c r="AE257" s="1069"/>
      <c r="AF257" s="1069"/>
      <c r="AG257" s="1069"/>
      <c r="AH257" s="1069"/>
      <c r="AI257" s="1069"/>
      <c r="AJ257" s="1069"/>
      <c r="AK257" s="1069"/>
      <c r="AL257" s="1069"/>
      <c r="AM257" s="1069"/>
      <c r="AN257" s="1069"/>
      <c r="AO257" s="1069"/>
      <c r="AP257" s="1069"/>
      <c r="AQ257" s="1069"/>
      <c r="AR257" s="1069"/>
      <c r="AS257" s="1069"/>
      <c r="AT257" s="1069"/>
      <c r="AU257" s="1069"/>
      <c r="AV257" s="1069"/>
      <c r="AW257" s="1069"/>
      <c r="AX257" s="1069"/>
      <c r="AY257" s="1069"/>
      <c r="AZ257" s="1069"/>
      <c r="BA257" s="841"/>
      <c r="BB257" s="268"/>
      <c r="BC257" s="841"/>
      <c r="BD257" s="841"/>
      <c r="BE257" s="841"/>
      <c r="BF257" s="841"/>
      <c r="BG257" s="841"/>
      <c r="BH257" s="841"/>
      <c r="BI257" s="841"/>
      <c r="BJ257" s="841"/>
      <c r="BK257" s="841"/>
      <c r="BL257" s="841"/>
      <c r="BM257" s="841"/>
      <c r="BN257" s="841"/>
      <c r="BO257" s="841"/>
      <c r="BP257" s="841"/>
      <c r="BQ257" s="841"/>
      <c r="BR257" s="841"/>
      <c r="BS257" s="841"/>
      <c r="BT257" s="841"/>
      <c r="BU257" s="841"/>
      <c r="BV257" s="235"/>
      <c r="BW257" s="235"/>
      <c r="BX257" s="235"/>
      <c r="BY257" s="23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762" customFormat="true" ht="18" customHeight="true" x14ac:dyDescent="0.2">
      <c r="V258" s="1069"/>
      <c r="W258" s="1069"/>
      <c r="X258" s="1069"/>
      <c r="Y258" s="1069"/>
      <c r="Z258" s="1069"/>
      <c r="AA258" s="1069"/>
      <c r="AB258" s="1069"/>
      <c r="AC258" s="1069"/>
      <c r="AD258" s="1069"/>
      <c r="AE258" s="1069"/>
      <c r="AF258" s="1069"/>
      <c r="AG258" s="1069"/>
      <c r="AH258" s="1069"/>
      <c r="AI258" s="1069"/>
      <c r="AJ258" s="1069"/>
      <c r="AK258" s="1069"/>
      <c r="AL258" s="1069"/>
      <c r="AM258" s="1069"/>
      <c r="AN258" s="1069"/>
      <c r="AO258" s="1069"/>
      <c r="AP258" s="1069"/>
      <c r="AQ258" s="1069"/>
      <c r="AR258" s="1069"/>
      <c r="AS258" s="1069"/>
      <c r="AT258" s="1069"/>
      <c r="AU258" s="1069"/>
      <c r="AV258" s="1069"/>
      <c r="AW258" s="1069"/>
      <c r="AX258" s="1069"/>
      <c r="AY258" s="1069"/>
      <c r="AZ258" s="1069"/>
      <c r="BA258" s="841"/>
      <c r="BB258" s="268"/>
      <c r="BC258" s="841"/>
      <c r="BD258" s="841"/>
      <c r="BE258" s="841"/>
      <c r="BF258" s="841"/>
      <c r="BG258" s="841"/>
      <c r="BH258" s="841"/>
      <c r="BI258" s="841"/>
      <c r="BJ258" s="841"/>
      <c r="BK258" s="841"/>
      <c r="BL258" s="841"/>
      <c r="BM258" s="841"/>
      <c r="BN258" s="841"/>
      <c r="BO258" s="841"/>
      <c r="BP258" s="841"/>
      <c r="BQ258" s="841"/>
      <c r="BR258" s="841"/>
      <c r="BS258" s="841"/>
      <c r="BT258" s="841"/>
      <c r="BU258" s="841"/>
      <c r="BV258" s="235"/>
      <c r="BW258" s="235"/>
      <c r="BX258" s="235"/>
      <c r="BY258" s="23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135" customFormat="true" ht="15" customHeight="true" x14ac:dyDescent="0.2">
      <c r="V259" s="1070"/>
      <c r="W259" s="1070"/>
      <c r="X259" s="1070"/>
      <c r="Y259" s="1070"/>
      <c r="Z259" s="1070"/>
      <c r="AA259" s="1070"/>
      <c r="AB259" s="1070"/>
      <c r="AC259" s="1070"/>
      <c r="AD259" s="1070"/>
      <c r="AE259" s="1070"/>
      <c r="AF259" s="1070"/>
      <c r="AG259" s="1070"/>
      <c r="AH259" s="1070"/>
      <c r="AI259" s="1070"/>
      <c r="AJ259" s="1070"/>
      <c r="AK259" s="1070"/>
      <c r="AL259" s="1070"/>
      <c r="AM259" s="1070"/>
      <c r="AN259" s="1070"/>
      <c r="AO259" s="1070"/>
      <c r="AP259" s="1070"/>
      <c r="AQ259" s="1070"/>
      <c r="AR259" s="1070"/>
      <c r="AS259" s="1070"/>
      <c r="AT259" s="1070"/>
      <c r="AU259" s="1070"/>
      <c r="AV259" s="1070"/>
      <c r="AW259" s="1070"/>
      <c r="AX259" s="1070"/>
      <c r="AY259" s="1070"/>
      <c r="AZ259" s="1070"/>
      <c r="BA259" s="241" t="s">
        <v>131</v>
      </c>
      <c r="BB259" s="137" t="s">
        <v>85</v>
      </c>
      <c r="BC259" s="3157" t="s">
        <v>115</v>
      </c>
      <c r="BD259" s="3158"/>
      <c r="BE259" s="3158"/>
      <c r="BF259" s="3158"/>
      <c r="BG259" s="3159"/>
      <c r="BH259" s="3160" t="s">
        <v>38</v>
      </c>
      <c r="BI259" s="3158"/>
      <c r="BJ259" s="3158"/>
      <c r="BK259" s="3158"/>
      <c r="BL259" s="3159"/>
      <c r="BM259" s="3160" t="s">
        <v>37</v>
      </c>
      <c r="BN259" s="3158"/>
      <c r="BO259" s="3158"/>
      <c r="BP259" s="3158"/>
      <c r="BQ259" s="3161"/>
      <c r="BR259" s="2468" t="s">
        <v>141</v>
      </c>
      <c r="BS259" s="2469"/>
      <c r="BT259" s="2469"/>
      <c r="BU259" s="2469"/>
      <c r="BV259" s="2631"/>
      <c r="BW259" s="2631"/>
      <c r="BX259" s="2631"/>
      <c r="BY259" s="2632"/>
      <c r="BZ259" s="239"/>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5" customFormat="true" ht="12.75" x14ac:dyDescent="0.2">
      <c r="V260" s="1070"/>
      <c r="W260" s="1070"/>
      <c r="X260" s="1070"/>
      <c r="Y260" s="1070"/>
      <c r="Z260" s="1070"/>
      <c r="AA260" s="1070"/>
      <c r="AB260" s="1070"/>
      <c r="AC260" s="1070"/>
      <c r="AD260" s="1070"/>
      <c r="AE260" s="1070"/>
      <c r="AF260" s="1070"/>
      <c r="AG260" s="1070"/>
      <c r="AH260" s="1070"/>
      <c r="AI260" s="1070"/>
      <c r="AJ260" s="1070"/>
      <c r="AK260" s="1070"/>
      <c r="AL260" s="1070"/>
      <c r="AM260" s="1070"/>
      <c r="AN260" s="1070"/>
      <c r="AO260" s="1070"/>
      <c r="AP260" s="1070"/>
      <c r="AQ260" s="1070"/>
      <c r="AR260" s="1070"/>
      <c r="AS260" s="1070"/>
      <c r="AT260" s="1070"/>
      <c r="AU260" s="1070"/>
      <c r="AV260" s="1070"/>
      <c r="AW260" s="1070"/>
      <c r="AX260" s="1070"/>
      <c r="AY260" s="1070"/>
      <c r="AZ260" s="107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248</v>
      </c>
      <c r="BS260" s="195" t="s">
        <v>249</v>
      </c>
      <c r="BT260" s="195" t="s">
        <v>250</v>
      </c>
      <c r="BU260" s="2560" t="s">
        <v>251</v>
      </c>
      <c r="BV260" s="2633"/>
      <c r="BW260" s="2633"/>
      <c r="BX260" s="2633"/>
      <c r="BY260" s="2634"/>
      <c r="BZ260" s="2634"/>
      <c r="CA260" s="2634"/>
      <c r="CB260" s="2634"/>
      <c r="CC260" s="2634"/>
      <c r="CD260" s="2634"/>
      <c r="CE260" s="2634"/>
      <c r="CF260" s="2634"/>
      <c r="CG260" s="2634"/>
      <c r="CH260" s="2634"/>
      <c r="CI260" s="2634"/>
      <c r="CJ260" s="2634"/>
      <c r="CK260" s="2634"/>
      <c r="CL260" s="2634"/>
      <c r="CM260" s="2634"/>
      <c r="CN260" s="2634"/>
      <c r="CO260" s="2634"/>
      <c r="CP260" s="2634"/>
      <c r="CQ260" s="2634"/>
      <c r="CR260" s="2634"/>
      <c r="CS260" s="2634"/>
      <c r="CT260" s="2634"/>
      <c r="CU260" s="2634"/>
      <c r="CV260" s="2634"/>
      <c r="CW260" s="2634"/>
      <c r="CX260" s="2634"/>
      <c r="CY260" s="2634"/>
      <c r="CZ260" s="2634"/>
    </row>
    <row r="261" s="135" customFormat="true" ht="15" customHeight="true" x14ac:dyDescent="0.2">
      <c r="V261" s="1070"/>
      <c r="W261" s="1070"/>
      <c r="X261" s="1070"/>
      <c r="Y261" s="1070"/>
      <c r="Z261" s="1070"/>
      <c r="AA261" s="1070"/>
      <c r="AB261" s="1070"/>
      <c r="AC261" s="1070"/>
      <c r="AD261" s="1070"/>
      <c r="AE261" s="1070"/>
      <c r="AF261" s="1070"/>
      <c r="AG261" s="1070"/>
      <c r="AH261" s="1070"/>
      <c r="AI261" s="1070"/>
      <c r="AJ261" s="1070"/>
      <c r="AK261" s="1070"/>
      <c r="AL261" s="1070"/>
      <c r="AM261" s="1070"/>
      <c r="AN261" s="1070"/>
      <c r="AO261" s="1070"/>
      <c r="AP261" s="1070"/>
      <c r="AQ261" s="1070"/>
      <c r="AR261" s="1070"/>
      <c r="AS261" s="1070"/>
      <c r="AT261" s="1070"/>
      <c r="AU261" s="1070"/>
      <c r="AV261" s="1070"/>
      <c r="AW261" s="1070"/>
      <c r="AX261" s="1070"/>
      <c r="AY261" s="1070"/>
      <c r="AZ261" s="1070"/>
      <c r="BA261" s="3162" t="s">
        <v>73</v>
      </c>
      <c r="BB261" s="430" t="s">
        <v>49</v>
      </c>
      <c r="BC261" s="1492" t="s">
        <v>35</v>
      </c>
      <c r="BD261" s="1511" t="s">
        <v>35</v>
      </c>
      <c r="BE261" s="1511" t="s">
        <v>35</v>
      </c>
      <c r="BF261" s="1511" t="s">
        <v>35</v>
      </c>
      <c r="BG261" s="1531" t="s">
        <v>35</v>
      </c>
      <c r="BH261" s="1551" t="s">
        <v>35</v>
      </c>
      <c r="BI261" s="1511" t="s">
        <v>35</v>
      </c>
      <c r="BJ261" s="1511" t="s">
        <v>35</v>
      </c>
      <c r="BK261" s="1511" t="s">
        <v>35</v>
      </c>
      <c r="BL261" s="1531" t="s">
        <v>35</v>
      </c>
      <c r="BM261" s="1551" t="s">
        <v>35</v>
      </c>
      <c r="BN261" s="1511" t="s">
        <v>35</v>
      </c>
      <c r="BO261" s="1511" t="s">
        <v>35</v>
      </c>
      <c r="BP261" s="1511" t="s">
        <v>35</v>
      </c>
      <c r="BQ261" s="1531" t="s">
        <v>35</v>
      </c>
      <c r="BR261" s="1551" t="s">
        <v>35</v>
      </c>
      <c r="BS261" s="1511" t="s">
        <v>35</v>
      </c>
      <c r="BT261" s="1511" t="s">
        <v>35</v>
      </c>
      <c r="BU261" s="2561" t="s">
        <v>35</v>
      </c>
      <c r="BV261" s="2635"/>
      <c r="BW261" s="2635"/>
      <c r="BX261" s="2635"/>
      <c r="BY261" s="2636"/>
      <c r="BZ261" s="2636"/>
      <c r="CA261" s="2636"/>
      <c r="CB261" s="2636"/>
      <c r="CC261" s="2636"/>
      <c r="CD261" s="2636"/>
      <c r="CE261" s="2636"/>
      <c r="CF261" s="2636"/>
      <c r="CG261" s="2636"/>
      <c r="CH261" s="2636"/>
      <c r="CI261" s="2636"/>
      <c r="CJ261" s="2636"/>
      <c r="CK261" s="2636"/>
      <c r="CL261" s="2636"/>
      <c r="CM261" s="2636"/>
      <c r="CN261" s="2636"/>
      <c r="CO261" s="2636"/>
      <c r="CP261" s="2636"/>
      <c r="CQ261" s="2636"/>
      <c r="CR261" s="2636"/>
      <c r="CS261" s="2636"/>
      <c r="CT261" s="2636"/>
      <c r="CU261" s="2636"/>
      <c r="CV261" s="2636"/>
      <c r="CW261" s="2636"/>
      <c r="CX261" s="2636"/>
      <c r="CY261" s="2636"/>
      <c r="CZ261" s="2636"/>
    </row>
    <row r="262" s="135" customFormat="true" ht="15" customHeight="true" x14ac:dyDescent="0.2">
      <c r="V262" s="1070"/>
      <c r="W262" s="1070"/>
      <c r="X262" s="1070"/>
      <c r="Y262" s="1070"/>
      <c r="Z262" s="1070"/>
      <c r="AA262" s="1070"/>
      <c r="AB262" s="1070"/>
      <c r="AC262" s="1070"/>
      <c r="AD262" s="1070"/>
      <c r="AE262" s="1070"/>
      <c r="AF262" s="1070"/>
      <c r="AG262" s="1070"/>
      <c r="AH262" s="1070"/>
      <c r="AI262" s="1070"/>
      <c r="AJ262" s="1070"/>
      <c r="AK262" s="1070"/>
      <c r="AL262" s="1070"/>
      <c r="AM262" s="1070"/>
      <c r="AN262" s="1070"/>
      <c r="AO262" s="1070"/>
      <c r="AP262" s="1070"/>
      <c r="AQ262" s="1070"/>
      <c r="AR262" s="1070"/>
      <c r="AS262" s="1070"/>
      <c r="AT262" s="1070"/>
      <c r="AU262" s="1070"/>
      <c r="AV262" s="1070"/>
      <c r="AW262" s="1070"/>
      <c r="AX262" s="1070"/>
      <c r="AY262" s="1070"/>
      <c r="AZ262" s="1070"/>
      <c r="BA262" s="3136"/>
      <c r="BB262" s="431" t="s">
        <v>48</v>
      </c>
      <c r="BC262" s="1493" t="s">
        <v>35</v>
      </c>
      <c r="BD262" s="1512" t="s">
        <v>35</v>
      </c>
      <c r="BE262" s="1512" t="s">
        <v>35</v>
      </c>
      <c r="BF262" s="1512" t="s">
        <v>35</v>
      </c>
      <c r="BG262" s="1532" t="s">
        <v>35</v>
      </c>
      <c r="BH262" s="1552" t="s">
        <v>35</v>
      </c>
      <c r="BI262" s="1512" t="s">
        <v>35</v>
      </c>
      <c r="BJ262" s="1512" t="s">
        <v>35</v>
      </c>
      <c r="BK262" s="1512" t="s">
        <v>35</v>
      </c>
      <c r="BL262" s="1532" t="s">
        <v>35</v>
      </c>
      <c r="BM262" s="1552" t="s">
        <v>35</v>
      </c>
      <c r="BN262" s="1512" t="s">
        <v>35</v>
      </c>
      <c r="BO262" s="1512" t="s">
        <v>35</v>
      </c>
      <c r="BP262" s="1512" t="s">
        <v>35</v>
      </c>
      <c r="BQ262" s="1532" t="s">
        <v>35</v>
      </c>
      <c r="BR262" s="1552" t="s">
        <v>35</v>
      </c>
      <c r="BS262" s="1512" t="s">
        <v>35</v>
      </c>
      <c r="BT262" s="1512" t="s">
        <v>35</v>
      </c>
      <c r="BU262" s="2562" t="s">
        <v>35</v>
      </c>
      <c r="BV262" s="2637"/>
      <c r="BW262" s="2637"/>
      <c r="BX262" s="2637"/>
      <c r="BY262" s="2638"/>
      <c r="BZ262" s="2638"/>
      <c r="CA262" s="2638"/>
      <c r="CB262" s="2638"/>
      <c r="CC262" s="2638"/>
      <c r="CD262" s="2638"/>
      <c r="CE262" s="2638"/>
      <c r="CF262" s="2638"/>
      <c r="CG262" s="2638"/>
      <c r="CH262" s="2638"/>
      <c r="CI262" s="2638"/>
      <c r="CJ262" s="2638"/>
      <c r="CK262" s="2638"/>
      <c r="CL262" s="2638"/>
      <c r="CM262" s="2638"/>
      <c r="CN262" s="2638"/>
      <c r="CO262" s="2638"/>
      <c r="CP262" s="2638"/>
      <c r="CQ262" s="2638"/>
      <c r="CR262" s="2638"/>
      <c r="CS262" s="2638"/>
      <c r="CT262" s="2638"/>
      <c r="CU262" s="2638"/>
      <c r="CV262" s="2638"/>
      <c r="CW262" s="2638"/>
      <c r="CX262" s="2638"/>
      <c r="CY262" s="2638"/>
      <c r="CZ262" s="2638"/>
    </row>
    <row r="263" s="135" customFormat="true" ht="15" customHeight="true" x14ac:dyDescent="0.2">
      <c r="V263" s="1070"/>
      <c r="W263" s="1070"/>
      <c r="X263" s="1070"/>
      <c r="Y263" s="1070"/>
      <c r="Z263" s="1070"/>
      <c r="AA263" s="1070"/>
      <c r="AB263" s="1070"/>
      <c r="AC263" s="1070"/>
      <c r="AD263" s="1070"/>
      <c r="AE263" s="1070"/>
      <c r="AF263" s="1070"/>
      <c r="AG263" s="1070"/>
      <c r="AH263" s="1070"/>
      <c r="AI263" s="1070"/>
      <c r="AJ263" s="1070"/>
      <c r="AK263" s="1070"/>
      <c r="AL263" s="1070"/>
      <c r="AM263" s="1070"/>
      <c r="AN263" s="1070"/>
      <c r="AO263" s="1070"/>
      <c r="AP263" s="1070"/>
      <c r="AQ263" s="1070"/>
      <c r="AR263" s="1070"/>
      <c r="AS263" s="1070"/>
      <c r="AT263" s="1070"/>
      <c r="AU263" s="1070"/>
      <c r="AV263" s="1070"/>
      <c r="AW263" s="1070"/>
      <c r="AX263" s="1070"/>
      <c r="AY263" s="1070"/>
      <c r="AZ263" s="1070"/>
      <c r="BA263" s="3136"/>
      <c r="BB263" s="431" t="s">
        <v>113</v>
      </c>
      <c r="BC263" s="1493" t="s">
        <v>35</v>
      </c>
      <c r="BD263" s="1512" t="s">
        <v>35</v>
      </c>
      <c r="BE263" s="1512" t="s">
        <v>35</v>
      </c>
      <c r="BF263" s="1512" t="s">
        <v>35</v>
      </c>
      <c r="BG263" s="1532" t="s">
        <v>35</v>
      </c>
      <c r="BH263" s="1552" t="s">
        <v>35</v>
      </c>
      <c r="BI263" s="1512" t="s">
        <v>35</v>
      </c>
      <c r="BJ263" s="1512" t="s">
        <v>35</v>
      </c>
      <c r="BK263" s="1512" t="s">
        <v>35</v>
      </c>
      <c r="BL263" s="1532" t="s">
        <v>35</v>
      </c>
      <c r="BM263" s="1552" t="s">
        <v>35</v>
      </c>
      <c r="BN263" s="1512" t="s">
        <v>35</v>
      </c>
      <c r="BO263" s="1512" t="s">
        <v>35</v>
      </c>
      <c r="BP263" s="1512" t="s">
        <v>35</v>
      </c>
      <c r="BQ263" s="1532" t="s">
        <v>35</v>
      </c>
      <c r="BR263" s="1552" t="s">
        <v>35</v>
      </c>
      <c r="BS263" s="1512" t="s">
        <v>35</v>
      </c>
      <c r="BT263" s="1512" t="s">
        <v>35</v>
      </c>
      <c r="BU263" s="2562" t="s">
        <v>35</v>
      </c>
      <c r="BV263" s="2637"/>
      <c r="BW263" s="2637"/>
      <c r="BX263" s="2637"/>
      <c r="BY263" s="2638"/>
      <c r="BZ263" s="2638"/>
      <c r="CA263" s="2638"/>
      <c r="CB263" s="2638"/>
      <c r="CC263" s="2638"/>
      <c r="CD263" s="2638"/>
      <c r="CE263" s="2638"/>
      <c r="CF263" s="2638"/>
      <c r="CG263" s="2638"/>
      <c r="CH263" s="2638"/>
      <c r="CI263" s="2638"/>
      <c r="CJ263" s="2638"/>
      <c r="CK263" s="2638"/>
      <c r="CL263" s="2638"/>
      <c r="CM263" s="2638"/>
      <c r="CN263" s="2638"/>
      <c r="CO263" s="2638"/>
      <c r="CP263" s="2638"/>
      <c r="CQ263" s="2638"/>
      <c r="CR263" s="2638"/>
      <c r="CS263" s="2638"/>
      <c r="CT263" s="2638"/>
      <c r="CU263" s="2638"/>
      <c r="CV263" s="2638"/>
      <c r="CW263" s="2638"/>
      <c r="CX263" s="2638"/>
      <c r="CY263" s="2638"/>
      <c r="CZ263" s="2638"/>
    </row>
    <row r="264" s="135" customFormat="true" ht="15" customHeight="true" x14ac:dyDescent="0.2">
      <c r="V264" s="1070"/>
      <c r="W264" s="1070"/>
      <c r="X264" s="1070"/>
      <c r="Y264" s="1070"/>
      <c r="Z264" s="1070"/>
      <c r="AA264" s="1070"/>
      <c r="AB264" s="1070"/>
      <c r="AC264" s="1070"/>
      <c r="AD264" s="1070"/>
      <c r="AE264" s="1070"/>
      <c r="AF264" s="1070"/>
      <c r="AG264" s="1070"/>
      <c r="AH264" s="1070"/>
      <c r="AI264" s="1070"/>
      <c r="AJ264" s="1070"/>
      <c r="AK264" s="1070"/>
      <c r="AL264" s="1070"/>
      <c r="AM264" s="1070"/>
      <c r="AN264" s="1070"/>
      <c r="AO264" s="1070"/>
      <c r="AP264" s="1070"/>
      <c r="AQ264" s="1070"/>
      <c r="AR264" s="1070"/>
      <c r="AS264" s="1070"/>
      <c r="AT264" s="1070"/>
      <c r="AU264" s="1070"/>
      <c r="AV264" s="1070"/>
      <c r="AW264" s="1070"/>
      <c r="AX264" s="1070"/>
      <c r="AY264" s="1070"/>
      <c r="AZ264" s="1070"/>
      <c r="BA264" s="3136" t="s">
        <v>74</v>
      </c>
      <c r="BB264" s="431" t="s">
        <v>89</v>
      </c>
      <c r="BC264" s="1493" t="s">
        <v>35</v>
      </c>
      <c r="BD264" s="1512" t="s">
        <v>35</v>
      </c>
      <c r="BE264" s="1512" t="s">
        <v>35</v>
      </c>
      <c r="BF264" s="1512" t="s">
        <v>35</v>
      </c>
      <c r="BG264" s="1532" t="s">
        <v>35</v>
      </c>
      <c r="BH264" s="1552" t="s">
        <v>35</v>
      </c>
      <c r="BI264" s="1512" t="s">
        <v>35</v>
      </c>
      <c r="BJ264" s="1512" t="s">
        <v>35</v>
      </c>
      <c r="BK264" s="1512" t="s">
        <v>35</v>
      </c>
      <c r="BL264" s="1532" t="s">
        <v>35</v>
      </c>
      <c r="BM264" s="1552" t="s">
        <v>35</v>
      </c>
      <c r="BN264" s="1512" t="s">
        <v>35</v>
      </c>
      <c r="BO264" s="1512" t="s">
        <v>35</v>
      </c>
      <c r="BP264" s="1512" t="s">
        <v>35</v>
      </c>
      <c r="BQ264" s="1532" t="s">
        <v>35</v>
      </c>
      <c r="BR264" s="1552" t="s">
        <v>35</v>
      </c>
      <c r="BS264" s="1512" t="s">
        <v>35</v>
      </c>
      <c r="BT264" s="1512" t="s">
        <v>35</v>
      </c>
      <c r="BU264" s="2562" t="s">
        <v>35</v>
      </c>
      <c r="BV264" s="2637"/>
      <c r="BW264" s="2637"/>
      <c r="BX264" s="2637"/>
      <c r="BY264" s="2638"/>
      <c r="BZ264" s="2638"/>
      <c r="CA264" s="2638"/>
      <c r="CB264" s="2638"/>
      <c r="CC264" s="2638"/>
      <c r="CD264" s="2638"/>
      <c r="CE264" s="2638"/>
      <c r="CF264" s="2638"/>
      <c r="CG264" s="2638"/>
      <c r="CH264" s="2638"/>
      <c r="CI264" s="2638"/>
      <c r="CJ264" s="2638"/>
      <c r="CK264" s="2638"/>
      <c r="CL264" s="2638"/>
      <c r="CM264" s="2638"/>
      <c r="CN264" s="2638"/>
      <c r="CO264" s="2638"/>
      <c r="CP264" s="2638"/>
      <c r="CQ264" s="2638"/>
      <c r="CR264" s="2638"/>
      <c r="CS264" s="2638"/>
      <c r="CT264" s="2638"/>
      <c r="CU264" s="2638"/>
      <c r="CV264" s="2638"/>
      <c r="CW264" s="2638"/>
      <c r="CX264" s="2638"/>
      <c r="CY264" s="2638"/>
      <c r="CZ264" s="2638"/>
    </row>
    <row r="265" s="135" customFormat="true" ht="15" customHeight="true" x14ac:dyDescent="0.2">
      <c r="V265" s="1070"/>
      <c r="W265" s="1070"/>
      <c r="X265" s="1070"/>
      <c r="Y265" s="1070"/>
      <c r="Z265" s="1070"/>
      <c r="AA265" s="1070"/>
      <c r="AB265" s="1070"/>
      <c r="AC265" s="1070"/>
      <c r="AD265" s="1070"/>
      <c r="AE265" s="1070"/>
      <c r="AF265" s="1070"/>
      <c r="AG265" s="1070"/>
      <c r="AH265" s="1070"/>
      <c r="AI265" s="1070"/>
      <c r="AJ265" s="1070"/>
      <c r="AK265" s="1070"/>
      <c r="AL265" s="1070"/>
      <c r="AM265" s="1070"/>
      <c r="AN265" s="1070"/>
      <c r="AO265" s="1070"/>
      <c r="AP265" s="1070"/>
      <c r="AQ265" s="1070"/>
      <c r="AR265" s="1070"/>
      <c r="AS265" s="1070"/>
      <c r="AT265" s="1070"/>
      <c r="AU265" s="1070"/>
      <c r="AV265" s="1070"/>
      <c r="AW265" s="1070"/>
      <c r="AX265" s="1070"/>
      <c r="AY265" s="1070"/>
      <c r="AZ265" s="1070"/>
      <c r="BA265" s="3136"/>
      <c r="BB265" s="431" t="s">
        <v>90</v>
      </c>
      <c r="BC265" s="1493" t="s">
        <v>35</v>
      </c>
      <c r="BD265" s="1512" t="s">
        <v>35</v>
      </c>
      <c r="BE265" s="1512" t="s">
        <v>35</v>
      </c>
      <c r="BF265" s="1512" t="s">
        <v>35</v>
      </c>
      <c r="BG265" s="1532" t="s">
        <v>35</v>
      </c>
      <c r="BH265" s="1552" t="s">
        <v>35</v>
      </c>
      <c r="BI265" s="1512" t="s">
        <v>35</v>
      </c>
      <c r="BJ265" s="1512" t="s">
        <v>35</v>
      </c>
      <c r="BK265" s="1512" t="s">
        <v>35</v>
      </c>
      <c r="BL265" s="1532" t="s">
        <v>35</v>
      </c>
      <c r="BM265" s="1552" t="s">
        <v>35</v>
      </c>
      <c r="BN265" s="1512" t="s">
        <v>35</v>
      </c>
      <c r="BO265" s="1512" t="s">
        <v>35</v>
      </c>
      <c r="BP265" s="1512" t="s">
        <v>35</v>
      </c>
      <c r="BQ265" s="1532" t="s">
        <v>35</v>
      </c>
      <c r="BR265" s="1552" t="s">
        <v>35</v>
      </c>
      <c r="BS265" s="1512" t="s">
        <v>35</v>
      </c>
      <c r="BT265" s="1512" t="s">
        <v>35</v>
      </c>
      <c r="BU265" s="2562" t="s">
        <v>35</v>
      </c>
      <c r="BV265" s="2637"/>
      <c r="BW265" s="2637"/>
      <c r="BX265" s="2637"/>
      <c r="BY265" s="2638"/>
      <c r="BZ265" s="2638"/>
      <c r="CA265" s="2638"/>
      <c r="CB265" s="2638"/>
      <c r="CC265" s="2638"/>
      <c r="CD265" s="2638"/>
      <c r="CE265" s="2638"/>
      <c r="CF265" s="2638"/>
      <c r="CG265" s="2638"/>
      <c r="CH265" s="2638"/>
      <c r="CI265" s="2638"/>
      <c r="CJ265" s="2638"/>
      <c r="CK265" s="2638"/>
      <c r="CL265" s="2638"/>
      <c r="CM265" s="2638"/>
      <c r="CN265" s="2638"/>
      <c r="CO265" s="2638"/>
      <c r="CP265" s="2638"/>
      <c r="CQ265" s="2638"/>
      <c r="CR265" s="2638"/>
      <c r="CS265" s="2638"/>
      <c r="CT265" s="2638"/>
      <c r="CU265" s="2638"/>
      <c r="CV265" s="2638"/>
      <c r="CW265" s="2638"/>
      <c r="CX265" s="2638"/>
      <c r="CY265" s="2638"/>
      <c r="CZ265" s="2638"/>
    </row>
    <row r="266" s="135" customFormat="true" ht="15" customHeight="true" x14ac:dyDescent="0.2">
      <c r="V266" s="1070"/>
      <c r="W266" s="1070"/>
      <c r="X266" s="1070"/>
      <c r="Y266" s="1070"/>
      <c r="Z266" s="1070"/>
      <c r="AA266" s="1070"/>
      <c r="AB266" s="1070"/>
      <c r="AC266" s="1070"/>
      <c r="AD266" s="1070"/>
      <c r="AE266" s="1070"/>
      <c r="AF266" s="1070"/>
      <c r="AG266" s="1070"/>
      <c r="AH266" s="1070"/>
      <c r="AI266" s="1070"/>
      <c r="AJ266" s="1070"/>
      <c r="AK266" s="1070"/>
      <c r="AL266" s="1070"/>
      <c r="AM266" s="1070"/>
      <c r="AN266" s="1070"/>
      <c r="AO266" s="1070"/>
      <c r="AP266" s="1070"/>
      <c r="AQ266" s="1070"/>
      <c r="AR266" s="1070"/>
      <c r="AS266" s="1070"/>
      <c r="AT266" s="1070"/>
      <c r="AU266" s="1070"/>
      <c r="AV266" s="1070"/>
      <c r="AW266" s="1070"/>
      <c r="AX266" s="1070"/>
      <c r="AY266" s="1070"/>
      <c r="AZ266" s="1070"/>
      <c r="BA266" s="3136"/>
      <c r="BB266" s="431" t="s">
        <v>91</v>
      </c>
      <c r="BC266" s="1493" t="s">
        <v>35</v>
      </c>
      <c r="BD266" s="1512" t="s">
        <v>35</v>
      </c>
      <c r="BE266" s="1512" t="s">
        <v>35</v>
      </c>
      <c r="BF266" s="1512" t="s">
        <v>35</v>
      </c>
      <c r="BG266" s="1532" t="s">
        <v>35</v>
      </c>
      <c r="BH266" s="1552" t="s">
        <v>35</v>
      </c>
      <c r="BI266" s="1512" t="s">
        <v>35</v>
      </c>
      <c r="BJ266" s="1512" t="s">
        <v>35</v>
      </c>
      <c r="BK266" s="1512" t="s">
        <v>35</v>
      </c>
      <c r="BL266" s="1532" t="s">
        <v>35</v>
      </c>
      <c r="BM266" s="1552" t="s">
        <v>35</v>
      </c>
      <c r="BN266" s="1512" t="s">
        <v>35</v>
      </c>
      <c r="BO266" s="1512" t="s">
        <v>35</v>
      </c>
      <c r="BP266" s="1512" t="s">
        <v>35</v>
      </c>
      <c r="BQ266" s="1532" t="s">
        <v>35</v>
      </c>
      <c r="BR266" s="1552" t="s">
        <v>35</v>
      </c>
      <c r="BS266" s="1512" t="s">
        <v>35</v>
      </c>
      <c r="BT266" s="1512" t="s">
        <v>35</v>
      </c>
      <c r="BU266" s="2562" t="s">
        <v>35</v>
      </c>
      <c r="BV266" s="2637"/>
      <c r="BW266" s="2637"/>
      <c r="BX266" s="2637"/>
      <c r="BY266" s="2638"/>
      <c r="BZ266" s="2638"/>
      <c r="CA266" s="2638"/>
      <c r="CB266" s="2638"/>
      <c r="CC266" s="2638"/>
      <c r="CD266" s="2638"/>
      <c r="CE266" s="2638"/>
      <c r="CF266" s="2638"/>
      <c r="CG266" s="2638"/>
      <c r="CH266" s="2638"/>
      <c r="CI266" s="2638"/>
      <c r="CJ266" s="2638"/>
      <c r="CK266" s="2638"/>
      <c r="CL266" s="2638"/>
      <c r="CM266" s="2638"/>
      <c r="CN266" s="2638"/>
      <c r="CO266" s="2638"/>
      <c r="CP266" s="2638"/>
      <c r="CQ266" s="2638"/>
      <c r="CR266" s="2638"/>
      <c r="CS266" s="2638"/>
      <c r="CT266" s="2638"/>
      <c r="CU266" s="2638"/>
      <c r="CV266" s="2638"/>
      <c r="CW266" s="2638"/>
      <c r="CX266" s="2638"/>
      <c r="CY266" s="2638"/>
      <c r="CZ266" s="2638"/>
    </row>
    <row r="267" s="135" customFormat="true" ht="15" customHeight="true" x14ac:dyDescent="0.2">
      <c r="V267" s="1070"/>
      <c r="W267" s="1070"/>
      <c r="X267" s="1070"/>
      <c r="Y267" s="1070"/>
      <c r="Z267" s="1070"/>
      <c r="AA267" s="1070"/>
      <c r="AB267" s="1070"/>
      <c r="AC267" s="1070"/>
      <c r="AD267" s="1070"/>
      <c r="AE267" s="1070"/>
      <c r="AF267" s="1070"/>
      <c r="AG267" s="1070"/>
      <c r="AH267" s="1070"/>
      <c r="AI267" s="1070"/>
      <c r="AJ267" s="1070"/>
      <c r="AK267" s="1070"/>
      <c r="AL267" s="1070"/>
      <c r="AM267" s="1070"/>
      <c r="AN267" s="1070"/>
      <c r="AO267" s="1070"/>
      <c r="AP267" s="1070"/>
      <c r="AQ267" s="1070"/>
      <c r="AR267" s="1070"/>
      <c r="AS267" s="1070"/>
      <c r="AT267" s="1070"/>
      <c r="AU267" s="1070"/>
      <c r="AV267" s="1070"/>
      <c r="AW267" s="1070"/>
      <c r="AX267" s="1070"/>
      <c r="AY267" s="1070"/>
      <c r="AZ267" s="1070"/>
      <c r="BA267" s="3136"/>
      <c r="BB267" s="431" t="s">
        <v>113</v>
      </c>
      <c r="BC267" s="1493" t="s">
        <v>35</v>
      </c>
      <c r="BD267" s="1512" t="s">
        <v>35</v>
      </c>
      <c r="BE267" s="1512" t="s">
        <v>35</v>
      </c>
      <c r="BF267" s="1512" t="s">
        <v>35</v>
      </c>
      <c r="BG267" s="1532" t="s">
        <v>35</v>
      </c>
      <c r="BH267" s="1552" t="s">
        <v>35</v>
      </c>
      <c r="BI267" s="1512" t="s">
        <v>35</v>
      </c>
      <c r="BJ267" s="1512" t="s">
        <v>35</v>
      </c>
      <c r="BK267" s="1512" t="s">
        <v>35</v>
      </c>
      <c r="BL267" s="1532" t="s">
        <v>35</v>
      </c>
      <c r="BM267" s="1552" t="s">
        <v>35</v>
      </c>
      <c r="BN267" s="1512" t="s">
        <v>35</v>
      </c>
      <c r="BO267" s="1512" t="s">
        <v>35</v>
      </c>
      <c r="BP267" s="1512" t="s">
        <v>35</v>
      </c>
      <c r="BQ267" s="1532" t="s">
        <v>35</v>
      </c>
      <c r="BR267" s="1552" t="s">
        <v>35</v>
      </c>
      <c r="BS267" s="1512" t="s">
        <v>35</v>
      </c>
      <c r="BT267" s="1512" t="s">
        <v>35</v>
      </c>
      <c r="BU267" s="2562" t="s">
        <v>35</v>
      </c>
      <c r="BV267" s="2637"/>
      <c r="BW267" s="2637"/>
      <c r="BX267" s="2637"/>
      <c r="BY267" s="2638"/>
      <c r="BZ267" s="2638"/>
      <c r="CA267" s="2638"/>
      <c r="CB267" s="2638"/>
      <c r="CC267" s="2638"/>
      <c r="CD267" s="2638"/>
      <c r="CE267" s="2638"/>
      <c r="CF267" s="2638"/>
      <c r="CG267" s="2638"/>
      <c r="CH267" s="2638"/>
      <c r="CI267" s="2638"/>
      <c r="CJ267" s="2638"/>
      <c r="CK267" s="2638"/>
      <c r="CL267" s="2638"/>
      <c r="CM267" s="2638"/>
      <c r="CN267" s="2638"/>
      <c r="CO267" s="2638"/>
      <c r="CP267" s="2638"/>
      <c r="CQ267" s="2638"/>
      <c r="CR267" s="2638"/>
      <c r="CS267" s="2638"/>
      <c r="CT267" s="2638"/>
      <c r="CU267" s="2638"/>
      <c r="CV267" s="2638"/>
      <c r="CW267" s="2638"/>
      <c r="CX267" s="2638"/>
      <c r="CY267" s="2638"/>
      <c r="CZ267" s="2638"/>
    </row>
    <row r="268" s="135" customFormat="true" ht="15" customHeight="true" x14ac:dyDescent="0.2">
      <c r="V268" s="1070"/>
      <c r="W268" s="1070"/>
      <c r="X268" s="1070"/>
      <c r="Y268" s="1070"/>
      <c r="Z268" s="1070"/>
      <c r="AA268" s="1070"/>
      <c r="AB268" s="1070"/>
      <c r="AC268" s="1070"/>
      <c r="AD268" s="1070"/>
      <c r="AE268" s="1070"/>
      <c r="AF268" s="1070"/>
      <c r="AG268" s="1070"/>
      <c r="AH268" s="1070"/>
      <c r="AI268" s="1070"/>
      <c r="AJ268" s="1070"/>
      <c r="AK268" s="1070"/>
      <c r="AL268" s="1070"/>
      <c r="AM268" s="1070"/>
      <c r="AN268" s="1070"/>
      <c r="AO268" s="1070"/>
      <c r="AP268" s="1070"/>
      <c r="AQ268" s="1070"/>
      <c r="AR268" s="1070"/>
      <c r="AS268" s="1070"/>
      <c r="AT268" s="1070"/>
      <c r="AU268" s="1070"/>
      <c r="AV268" s="1070"/>
      <c r="AW268" s="1070"/>
      <c r="AX268" s="1070"/>
      <c r="AY268" s="1070"/>
      <c r="AZ268" s="1070"/>
      <c r="BA268" s="3136" t="s">
        <v>116</v>
      </c>
      <c r="BB268" s="431" t="s">
        <v>89</v>
      </c>
      <c r="BC268" s="1493" t="s">
        <v>35</v>
      </c>
      <c r="BD268" s="1512" t="s">
        <v>35</v>
      </c>
      <c r="BE268" s="1512" t="s">
        <v>35</v>
      </c>
      <c r="BF268" s="1512" t="s">
        <v>35</v>
      </c>
      <c r="BG268" s="1532" t="s">
        <v>35</v>
      </c>
      <c r="BH268" s="1552" t="s">
        <v>35</v>
      </c>
      <c r="BI268" s="1512" t="s">
        <v>35</v>
      </c>
      <c r="BJ268" s="1512" t="s">
        <v>35</v>
      </c>
      <c r="BK268" s="1512" t="s">
        <v>35</v>
      </c>
      <c r="BL268" s="1532" t="s">
        <v>35</v>
      </c>
      <c r="BM268" s="1552" t="s">
        <v>35</v>
      </c>
      <c r="BN268" s="1512" t="s">
        <v>35</v>
      </c>
      <c r="BO268" s="1512" t="s">
        <v>35</v>
      </c>
      <c r="BP268" s="1512" t="s">
        <v>35</v>
      </c>
      <c r="BQ268" s="1532" t="s">
        <v>35</v>
      </c>
      <c r="BR268" s="1552" t="s">
        <v>35</v>
      </c>
      <c r="BS268" s="1512" t="s">
        <v>35</v>
      </c>
      <c r="BT268" s="1512" t="s">
        <v>35</v>
      </c>
      <c r="BU268" s="2562" t="s">
        <v>35</v>
      </c>
      <c r="BV268" s="2637"/>
      <c r="BW268" s="2637"/>
      <c r="BX268" s="2637"/>
      <c r="BY268" s="2638"/>
      <c r="BZ268" s="2638"/>
      <c r="CA268" s="2638"/>
      <c r="CB268" s="2638"/>
      <c r="CC268" s="2638"/>
      <c r="CD268" s="2638"/>
      <c r="CE268" s="2638"/>
      <c r="CF268" s="2638"/>
      <c r="CG268" s="2638"/>
      <c r="CH268" s="2638"/>
      <c r="CI268" s="2638"/>
      <c r="CJ268" s="2638"/>
      <c r="CK268" s="2638"/>
      <c r="CL268" s="2638"/>
      <c r="CM268" s="2638"/>
      <c r="CN268" s="2638"/>
      <c r="CO268" s="2638"/>
      <c r="CP268" s="2638"/>
      <c r="CQ268" s="2638"/>
      <c r="CR268" s="2638"/>
      <c r="CS268" s="2638"/>
      <c r="CT268" s="2638"/>
      <c r="CU268" s="2638"/>
      <c r="CV268" s="2638"/>
      <c r="CW268" s="2638"/>
      <c r="CX268" s="2638"/>
      <c r="CY268" s="2638"/>
      <c r="CZ268" s="2638"/>
    </row>
    <row r="269" s="135" customFormat="true" ht="15" customHeight="true" x14ac:dyDescent="0.2">
      <c r="V269" s="1070"/>
      <c r="W269" s="1070"/>
      <c r="X269" s="1070"/>
      <c r="Y269" s="1070"/>
      <c r="Z269" s="1070"/>
      <c r="AA269" s="1070"/>
      <c r="AB269" s="1070"/>
      <c r="AC269" s="1070"/>
      <c r="AD269" s="1070"/>
      <c r="AE269" s="1070"/>
      <c r="AF269" s="1070"/>
      <c r="AG269" s="1070"/>
      <c r="AH269" s="1070"/>
      <c r="AI269" s="1070"/>
      <c r="AJ269" s="1070"/>
      <c r="AK269" s="1070"/>
      <c r="AL269" s="1070"/>
      <c r="AM269" s="1070"/>
      <c r="AN269" s="1070"/>
      <c r="AO269" s="1070"/>
      <c r="AP269" s="1070"/>
      <c r="AQ269" s="1070"/>
      <c r="AR269" s="1070"/>
      <c r="AS269" s="1070"/>
      <c r="AT269" s="1070"/>
      <c r="AU269" s="1070"/>
      <c r="AV269" s="1070"/>
      <c r="AW269" s="1070"/>
      <c r="AX269" s="1070"/>
      <c r="AY269" s="1070"/>
      <c r="AZ269" s="1070"/>
      <c r="BA269" s="3136"/>
      <c r="BB269" s="431" t="s">
        <v>90</v>
      </c>
      <c r="BC269" s="1493" t="s">
        <v>35</v>
      </c>
      <c r="BD269" s="1512" t="s">
        <v>35</v>
      </c>
      <c r="BE269" s="1512" t="s">
        <v>35</v>
      </c>
      <c r="BF269" s="1512" t="s">
        <v>35</v>
      </c>
      <c r="BG269" s="1532" t="s">
        <v>35</v>
      </c>
      <c r="BH269" s="1552" t="s">
        <v>35</v>
      </c>
      <c r="BI269" s="1512" t="s">
        <v>35</v>
      </c>
      <c r="BJ269" s="1512" t="s">
        <v>35</v>
      </c>
      <c r="BK269" s="1512" t="s">
        <v>35</v>
      </c>
      <c r="BL269" s="1532" t="s">
        <v>35</v>
      </c>
      <c r="BM269" s="1552" t="s">
        <v>35</v>
      </c>
      <c r="BN269" s="1512" t="s">
        <v>35</v>
      </c>
      <c r="BO269" s="1512" t="s">
        <v>35</v>
      </c>
      <c r="BP269" s="1512" t="s">
        <v>35</v>
      </c>
      <c r="BQ269" s="1532" t="s">
        <v>35</v>
      </c>
      <c r="BR269" s="1552" t="s">
        <v>35</v>
      </c>
      <c r="BS269" s="1512" t="s">
        <v>35</v>
      </c>
      <c r="BT269" s="1512" t="s">
        <v>35</v>
      </c>
      <c r="BU269" s="2562" t="s">
        <v>35</v>
      </c>
      <c r="BV269" s="2637"/>
      <c r="BW269" s="2637"/>
      <c r="BX269" s="2637"/>
      <c r="BY269" s="2638"/>
      <c r="BZ269" s="2638"/>
      <c r="CA269" s="2638"/>
      <c r="CB269" s="2638"/>
      <c r="CC269" s="2638"/>
      <c r="CD269" s="2638"/>
      <c r="CE269" s="2638"/>
      <c r="CF269" s="2638"/>
      <c r="CG269" s="2638"/>
      <c r="CH269" s="2638"/>
      <c r="CI269" s="2638"/>
      <c r="CJ269" s="2638"/>
      <c r="CK269" s="2638"/>
      <c r="CL269" s="2638"/>
      <c r="CM269" s="2638"/>
      <c r="CN269" s="2638"/>
      <c r="CO269" s="2638"/>
      <c r="CP269" s="2638"/>
      <c r="CQ269" s="2638"/>
      <c r="CR269" s="2638"/>
      <c r="CS269" s="2638"/>
      <c r="CT269" s="2638"/>
      <c r="CU269" s="2638"/>
      <c r="CV269" s="2638"/>
      <c r="CW269" s="2638"/>
      <c r="CX269" s="2638"/>
      <c r="CY269" s="2638"/>
      <c r="CZ269" s="2638"/>
    </row>
    <row r="270" s="135" customFormat="true" ht="15" customHeight="true" x14ac:dyDescent="0.2">
      <c r="V270" s="1070"/>
      <c r="W270" s="1070"/>
      <c r="X270" s="1070"/>
      <c r="Y270" s="1070"/>
      <c r="Z270" s="1070"/>
      <c r="AA270" s="1070"/>
      <c r="AB270" s="1070"/>
      <c r="AC270" s="1070"/>
      <c r="AD270" s="1070"/>
      <c r="AE270" s="1070"/>
      <c r="AF270" s="1070"/>
      <c r="AG270" s="1070"/>
      <c r="AH270" s="1070"/>
      <c r="AI270" s="1070"/>
      <c r="AJ270" s="1070"/>
      <c r="AK270" s="1070"/>
      <c r="AL270" s="1070"/>
      <c r="AM270" s="1070"/>
      <c r="AN270" s="1070"/>
      <c r="AO270" s="1070"/>
      <c r="AP270" s="1070"/>
      <c r="AQ270" s="1070"/>
      <c r="AR270" s="1070"/>
      <c r="AS270" s="1070"/>
      <c r="AT270" s="1070"/>
      <c r="AU270" s="1070"/>
      <c r="AV270" s="1070"/>
      <c r="AW270" s="1070"/>
      <c r="AX270" s="1070"/>
      <c r="AY270" s="1070"/>
      <c r="AZ270" s="1070"/>
      <c r="BA270" s="3136"/>
      <c r="BB270" s="431" t="s">
        <v>91</v>
      </c>
      <c r="BC270" s="1493" t="s">
        <v>35</v>
      </c>
      <c r="BD270" s="1512" t="s">
        <v>35</v>
      </c>
      <c r="BE270" s="1512" t="s">
        <v>35</v>
      </c>
      <c r="BF270" s="1512" t="s">
        <v>35</v>
      </c>
      <c r="BG270" s="1532" t="s">
        <v>35</v>
      </c>
      <c r="BH270" s="1552" t="s">
        <v>35</v>
      </c>
      <c r="BI270" s="1512" t="s">
        <v>35</v>
      </c>
      <c r="BJ270" s="1512" t="s">
        <v>35</v>
      </c>
      <c r="BK270" s="1512" t="s">
        <v>35</v>
      </c>
      <c r="BL270" s="1532" t="s">
        <v>35</v>
      </c>
      <c r="BM270" s="1552" t="s">
        <v>35</v>
      </c>
      <c r="BN270" s="1512" t="s">
        <v>35</v>
      </c>
      <c r="BO270" s="1512" t="s">
        <v>35</v>
      </c>
      <c r="BP270" s="1512" t="s">
        <v>35</v>
      </c>
      <c r="BQ270" s="1532" t="s">
        <v>35</v>
      </c>
      <c r="BR270" s="1552" t="s">
        <v>35</v>
      </c>
      <c r="BS270" s="1512" t="s">
        <v>35</v>
      </c>
      <c r="BT270" s="1512" t="s">
        <v>35</v>
      </c>
      <c r="BU270" s="2562" t="s">
        <v>35</v>
      </c>
      <c r="BV270" s="2637"/>
      <c r="BW270" s="2637"/>
      <c r="BX270" s="2637"/>
      <c r="BY270" s="2638"/>
      <c r="BZ270" s="2638"/>
      <c r="CA270" s="2638"/>
      <c r="CB270" s="2638"/>
      <c r="CC270" s="2638"/>
      <c r="CD270" s="2638"/>
      <c r="CE270" s="2638"/>
      <c r="CF270" s="2638"/>
      <c r="CG270" s="2638"/>
      <c r="CH270" s="2638"/>
      <c r="CI270" s="2638"/>
      <c r="CJ270" s="2638"/>
      <c r="CK270" s="2638"/>
      <c r="CL270" s="2638"/>
      <c r="CM270" s="2638"/>
      <c r="CN270" s="2638"/>
      <c r="CO270" s="2638"/>
      <c r="CP270" s="2638"/>
      <c r="CQ270" s="2638"/>
      <c r="CR270" s="2638"/>
      <c r="CS270" s="2638"/>
      <c r="CT270" s="2638"/>
      <c r="CU270" s="2638"/>
      <c r="CV270" s="2638"/>
      <c r="CW270" s="2638"/>
      <c r="CX270" s="2638"/>
      <c r="CY270" s="2638"/>
      <c r="CZ270" s="2638"/>
    </row>
    <row r="271" s="135" customFormat="true" ht="15" customHeight="true" x14ac:dyDescent="0.2">
      <c r="V271" s="1070"/>
      <c r="W271" s="1070"/>
      <c r="X271" s="1070"/>
      <c r="Y271" s="1070"/>
      <c r="Z271" s="1070"/>
      <c r="AA271" s="1070"/>
      <c r="AB271" s="1070"/>
      <c r="AC271" s="1070"/>
      <c r="AD271" s="1070"/>
      <c r="AE271" s="1070"/>
      <c r="AF271" s="1070"/>
      <c r="AG271" s="1070"/>
      <c r="AH271" s="1070"/>
      <c r="AI271" s="1070"/>
      <c r="AJ271" s="1070"/>
      <c r="AK271" s="1070"/>
      <c r="AL271" s="1070"/>
      <c r="AM271" s="1070"/>
      <c r="AN271" s="1070"/>
      <c r="AO271" s="1070"/>
      <c r="AP271" s="1070"/>
      <c r="AQ271" s="1070"/>
      <c r="AR271" s="1070"/>
      <c r="AS271" s="1070"/>
      <c r="AT271" s="1070"/>
      <c r="AU271" s="1070"/>
      <c r="AV271" s="1070"/>
      <c r="AW271" s="1070"/>
      <c r="AX271" s="1070"/>
      <c r="AY271" s="1070"/>
      <c r="AZ271" s="1070"/>
      <c r="BA271" s="3136" t="s">
        <v>75</v>
      </c>
      <c r="BB271" s="431" t="s">
        <v>49</v>
      </c>
      <c r="BC271" s="1493" t="s">
        <v>35</v>
      </c>
      <c r="BD271" s="1513" t="s">
        <v>35</v>
      </c>
      <c r="BE271" s="1513" t="s">
        <v>35</v>
      </c>
      <c r="BF271" s="1513" t="s">
        <v>35</v>
      </c>
      <c r="BG271" s="1533" t="s">
        <v>35</v>
      </c>
      <c r="BH271" s="1493" t="s">
        <v>35</v>
      </c>
      <c r="BI271" s="1513" t="s">
        <v>35</v>
      </c>
      <c r="BJ271" s="1513" t="s">
        <v>35</v>
      </c>
      <c r="BK271" s="1513" t="s">
        <v>35</v>
      </c>
      <c r="BL271" s="1533" t="s">
        <v>35</v>
      </c>
      <c r="BM271" s="1493" t="s">
        <v>35</v>
      </c>
      <c r="BN271" s="1513" t="s">
        <v>35</v>
      </c>
      <c r="BO271" s="1513" t="s">
        <v>35</v>
      </c>
      <c r="BP271" s="1513" t="s">
        <v>35</v>
      </c>
      <c r="BQ271" s="1533" t="s">
        <v>35</v>
      </c>
      <c r="BR271" s="1493" t="s">
        <v>35</v>
      </c>
      <c r="BS271" s="1513" t="s">
        <v>35</v>
      </c>
      <c r="BT271" s="1513" t="s">
        <v>35</v>
      </c>
      <c r="BU271" s="1573" t="s">
        <v>35</v>
      </c>
      <c r="BV271" s="2639"/>
      <c r="BW271" s="2639"/>
      <c r="BX271" s="2639"/>
      <c r="BY271" s="2639"/>
      <c r="BZ271" s="2639"/>
      <c r="CA271" s="2639"/>
      <c r="CB271" s="2639"/>
      <c r="CC271" s="2639"/>
      <c r="CD271" s="2639"/>
      <c r="CE271" s="2639"/>
      <c r="CF271" s="2639"/>
      <c r="CG271" s="2639"/>
      <c r="CH271" s="2639"/>
      <c r="CI271" s="2639"/>
      <c r="CJ271" s="2639"/>
      <c r="CK271" s="2639"/>
      <c r="CL271" s="2639"/>
      <c r="CM271" s="2639"/>
      <c r="CN271" s="2639"/>
      <c r="CO271" s="2639"/>
      <c r="CP271" s="2639"/>
      <c r="CQ271" s="2639"/>
      <c r="CR271" s="2639"/>
      <c r="CS271" s="2639"/>
      <c r="CT271" s="2639"/>
      <c r="CU271" s="2639"/>
      <c r="CV271" s="2639"/>
      <c r="CW271" s="2639"/>
      <c r="CX271" s="2639"/>
      <c r="CY271" s="2639"/>
      <c r="CZ271" s="2639"/>
    </row>
    <row r="272" s="135" customFormat="true" ht="15" customHeight="true" x14ac:dyDescent="0.2">
      <c r="V272" s="1070"/>
      <c r="W272" s="1070"/>
      <c r="X272" s="1070"/>
      <c r="Y272" s="1070"/>
      <c r="Z272" s="1070"/>
      <c r="AA272" s="1070"/>
      <c r="AB272" s="1070"/>
      <c r="AC272" s="1070"/>
      <c r="AD272" s="1070"/>
      <c r="AE272" s="1070"/>
      <c r="AF272" s="1070"/>
      <c r="AG272" s="1070"/>
      <c r="AH272" s="1070"/>
      <c r="AI272" s="1070"/>
      <c r="AJ272" s="1070"/>
      <c r="AK272" s="1070"/>
      <c r="AL272" s="1070"/>
      <c r="AM272" s="1070"/>
      <c r="AN272" s="1070"/>
      <c r="AO272" s="1070"/>
      <c r="AP272" s="1070"/>
      <c r="AQ272" s="1070"/>
      <c r="AR272" s="1070"/>
      <c r="AS272" s="1070"/>
      <c r="AT272" s="1070"/>
      <c r="AU272" s="1070"/>
      <c r="AV272" s="1070"/>
      <c r="AW272" s="1070"/>
      <c r="AX272" s="1070"/>
      <c r="AY272" s="1070"/>
      <c r="AZ272" s="1070"/>
      <c r="BA272" s="3136"/>
      <c r="BB272" s="431" t="s">
        <v>48</v>
      </c>
      <c r="BC272" s="1493" t="s">
        <v>35</v>
      </c>
      <c r="BD272" s="1513" t="s">
        <v>35</v>
      </c>
      <c r="BE272" s="1513" t="s">
        <v>35</v>
      </c>
      <c r="BF272" s="1513" t="s">
        <v>35</v>
      </c>
      <c r="BG272" s="1533" t="s">
        <v>35</v>
      </c>
      <c r="BH272" s="1493" t="s">
        <v>35</v>
      </c>
      <c r="BI272" s="1513" t="s">
        <v>35</v>
      </c>
      <c r="BJ272" s="1513" t="s">
        <v>35</v>
      </c>
      <c r="BK272" s="1513" t="s">
        <v>35</v>
      </c>
      <c r="BL272" s="1533" t="s">
        <v>35</v>
      </c>
      <c r="BM272" s="1493" t="s">
        <v>35</v>
      </c>
      <c r="BN272" s="1513" t="s">
        <v>35</v>
      </c>
      <c r="BO272" s="1513" t="s">
        <v>35</v>
      </c>
      <c r="BP272" s="1513" t="s">
        <v>35</v>
      </c>
      <c r="BQ272" s="1533" t="s">
        <v>35</v>
      </c>
      <c r="BR272" s="1493" t="s">
        <v>35</v>
      </c>
      <c r="BS272" s="1513" t="s">
        <v>35</v>
      </c>
      <c r="BT272" s="1513" t="s">
        <v>35</v>
      </c>
      <c r="BU272" s="1573" t="s">
        <v>35</v>
      </c>
      <c r="BV272" s="2639"/>
      <c r="BW272" s="2639"/>
      <c r="BX272" s="2639"/>
      <c r="BY272" s="2639"/>
      <c r="BZ272" s="2639"/>
      <c r="CA272" s="2639"/>
      <c r="CB272" s="2639"/>
      <c r="CC272" s="2639"/>
      <c r="CD272" s="2639"/>
      <c r="CE272" s="2639"/>
      <c r="CF272" s="2639"/>
      <c r="CG272" s="2639"/>
      <c r="CH272" s="2639"/>
      <c r="CI272" s="2639"/>
      <c r="CJ272" s="2639"/>
      <c r="CK272" s="2639"/>
      <c r="CL272" s="2639"/>
      <c r="CM272" s="2639"/>
      <c r="CN272" s="2639"/>
      <c r="CO272" s="2639"/>
      <c r="CP272" s="2639"/>
      <c r="CQ272" s="2639"/>
      <c r="CR272" s="2639"/>
      <c r="CS272" s="2639"/>
      <c r="CT272" s="2639"/>
      <c r="CU272" s="2639"/>
      <c r="CV272" s="2639"/>
      <c r="CW272" s="2639"/>
      <c r="CX272" s="2639"/>
      <c r="CY272" s="2639"/>
      <c r="CZ272" s="2639"/>
    </row>
    <row r="273" s="135" customFormat="true" ht="15" customHeight="true" x14ac:dyDescent="0.2">
      <c r="V273" s="1070"/>
      <c r="W273" s="1070"/>
      <c r="X273" s="1070"/>
      <c r="Y273" s="1070"/>
      <c r="Z273" s="1070"/>
      <c r="AA273" s="1070"/>
      <c r="AB273" s="1070"/>
      <c r="AC273" s="1070"/>
      <c r="AD273" s="1070"/>
      <c r="AE273" s="1070"/>
      <c r="AF273" s="1070"/>
      <c r="AG273" s="1070"/>
      <c r="AH273" s="1070"/>
      <c r="AI273" s="1070"/>
      <c r="AJ273" s="1070"/>
      <c r="AK273" s="1070"/>
      <c r="AL273" s="1070"/>
      <c r="AM273" s="1070"/>
      <c r="AN273" s="1070"/>
      <c r="AO273" s="1070"/>
      <c r="AP273" s="1070"/>
      <c r="AQ273" s="1070"/>
      <c r="AR273" s="1070"/>
      <c r="AS273" s="1070"/>
      <c r="AT273" s="1070"/>
      <c r="AU273" s="1070"/>
      <c r="AV273" s="1070"/>
      <c r="AW273" s="1070"/>
      <c r="AX273" s="1070"/>
      <c r="AY273" s="1070"/>
      <c r="AZ273" s="1070"/>
      <c r="BA273" s="3136"/>
      <c r="BB273" s="431" t="s">
        <v>113</v>
      </c>
      <c r="BC273" s="1493" t="s">
        <v>35</v>
      </c>
      <c r="BD273" s="1513" t="s">
        <v>35</v>
      </c>
      <c r="BE273" s="1513" t="s">
        <v>35</v>
      </c>
      <c r="BF273" s="1513" t="s">
        <v>35</v>
      </c>
      <c r="BG273" s="1533" t="s">
        <v>35</v>
      </c>
      <c r="BH273" s="1493" t="s">
        <v>35</v>
      </c>
      <c r="BI273" s="1513" t="s">
        <v>35</v>
      </c>
      <c r="BJ273" s="1513" t="s">
        <v>35</v>
      </c>
      <c r="BK273" s="1513" t="s">
        <v>35</v>
      </c>
      <c r="BL273" s="1533" t="s">
        <v>35</v>
      </c>
      <c r="BM273" s="1493" t="s">
        <v>35</v>
      </c>
      <c r="BN273" s="1513" t="s">
        <v>35</v>
      </c>
      <c r="BO273" s="1513" t="s">
        <v>35</v>
      </c>
      <c r="BP273" s="1513" t="s">
        <v>35</v>
      </c>
      <c r="BQ273" s="1533" t="s">
        <v>35</v>
      </c>
      <c r="BR273" s="1493" t="s">
        <v>35</v>
      </c>
      <c r="BS273" s="1513" t="s">
        <v>35</v>
      </c>
      <c r="BT273" s="1513" t="s">
        <v>35</v>
      </c>
      <c r="BU273" s="1573" t="s">
        <v>35</v>
      </c>
      <c r="BV273" s="2639"/>
      <c r="BW273" s="2639"/>
      <c r="BX273" s="2639"/>
      <c r="BY273" s="2639"/>
      <c r="BZ273" s="2639"/>
      <c r="CA273" s="2639"/>
      <c r="CB273" s="2639"/>
      <c r="CC273" s="2639"/>
      <c r="CD273" s="2639"/>
      <c r="CE273" s="2639"/>
      <c r="CF273" s="2639"/>
      <c r="CG273" s="2639"/>
      <c r="CH273" s="2639"/>
      <c r="CI273" s="2639"/>
      <c r="CJ273" s="2639"/>
      <c r="CK273" s="2639"/>
      <c r="CL273" s="2639"/>
      <c r="CM273" s="2639"/>
      <c r="CN273" s="2639"/>
      <c r="CO273" s="2639"/>
      <c r="CP273" s="2639"/>
      <c r="CQ273" s="2639"/>
      <c r="CR273" s="2639"/>
      <c r="CS273" s="2639"/>
      <c r="CT273" s="2639"/>
      <c r="CU273" s="2639"/>
      <c r="CV273" s="2639"/>
      <c r="CW273" s="2639"/>
      <c r="CX273" s="2639"/>
      <c r="CY273" s="2639"/>
      <c r="CZ273" s="2639"/>
    </row>
    <row r="274" s="135" customFormat="true" ht="15" customHeight="true" x14ac:dyDescent="0.2">
      <c r="V274" s="1070"/>
      <c r="W274" s="1070"/>
      <c r="X274" s="1070"/>
      <c r="Y274" s="1070"/>
      <c r="Z274" s="1070"/>
      <c r="AA274" s="1070"/>
      <c r="AB274" s="1070"/>
      <c r="AC274" s="1070"/>
      <c r="AD274" s="1070"/>
      <c r="AE274" s="1070"/>
      <c r="AF274" s="1070"/>
      <c r="AG274" s="1070"/>
      <c r="AH274" s="1070"/>
      <c r="AI274" s="1070"/>
      <c r="AJ274" s="1070"/>
      <c r="AK274" s="1070"/>
      <c r="AL274" s="1070"/>
      <c r="AM274" s="1070"/>
      <c r="AN274" s="1070"/>
      <c r="AO274" s="1070"/>
      <c r="AP274" s="1070"/>
      <c r="AQ274" s="1070"/>
      <c r="AR274" s="1070"/>
      <c r="AS274" s="1070"/>
      <c r="AT274" s="1070"/>
      <c r="AU274" s="1070"/>
      <c r="AV274" s="1070"/>
      <c r="AW274" s="1070"/>
      <c r="AX274" s="1070"/>
      <c r="AY274" s="1070"/>
      <c r="AZ274" s="1070"/>
      <c r="BA274" s="3136" t="s">
        <v>76</v>
      </c>
      <c r="BB274" s="431" t="s">
        <v>49</v>
      </c>
      <c r="BC274" s="1493" t="s">
        <v>35</v>
      </c>
      <c r="BD274" s="1512" t="s">
        <v>35</v>
      </c>
      <c r="BE274" s="1512" t="s">
        <v>35</v>
      </c>
      <c r="BF274" s="1512" t="s">
        <v>35</v>
      </c>
      <c r="BG274" s="1532" t="s">
        <v>35</v>
      </c>
      <c r="BH274" s="1552" t="s">
        <v>35</v>
      </c>
      <c r="BI274" s="1512" t="s">
        <v>35</v>
      </c>
      <c r="BJ274" s="1512" t="s">
        <v>35</v>
      </c>
      <c r="BK274" s="1512" t="s">
        <v>35</v>
      </c>
      <c r="BL274" s="1532" t="s">
        <v>35</v>
      </c>
      <c r="BM274" s="1552" t="s">
        <v>35</v>
      </c>
      <c r="BN274" s="1512" t="s">
        <v>35</v>
      </c>
      <c r="BO274" s="1512" t="s">
        <v>35</v>
      </c>
      <c r="BP274" s="1512" t="s">
        <v>35</v>
      </c>
      <c r="BQ274" s="1532" t="s">
        <v>35</v>
      </c>
      <c r="BR274" s="1552" t="s">
        <v>35</v>
      </c>
      <c r="BS274" s="1512" t="s">
        <v>35</v>
      </c>
      <c r="BT274" s="1512" t="s">
        <v>35</v>
      </c>
      <c r="BU274" s="2562" t="s">
        <v>35</v>
      </c>
      <c r="BV274" s="2637"/>
      <c r="BW274" s="2637"/>
      <c r="BX274" s="2637"/>
      <c r="BY274" s="2638"/>
      <c r="BZ274" s="2638"/>
      <c r="CA274" s="2638"/>
      <c r="CB274" s="2638"/>
      <c r="CC274" s="2638"/>
      <c r="CD274" s="2638"/>
      <c r="CE274" s="2638"/>
      <c r="CF274" s="2638"/>
      <c r="CG274" s="2638"/>
      <c r="CH274" s="2638"/>
      <c r="CI274" s="2638"/>
      <c r="CJ274" s="2638"/>
      <c r="CK274" s="2638"/>
      <c r="CL274" s="2638"/>
      <c r="CM274" s="2638"/>
      <c r="CN274" s="2638"/>
      <c r="CO274" s="2638"/>
      <c r="CP274" s="2638"/>
      <c r="CQ274" s="2638"/>
      <c r="CR274" s="2638"/>
      <c r="CS274" s="2638"/>
      <c r="CT274" s="2638"/>
      <c r="CU274" s="2638"/>
      <c r="CV274" s="2638"/>
      <c r="CW274" s="2638"/>
      <c r="CX274" s="2638"/>
      <c r="CY274" s="2638"/>
      <c r="CZ274" s="2638"/>
    </row>
    <row r="275" s="135" customFormat="true" ht="15" customHeight="true" x14ac:dyDescent="0.2">
      <c r="V275" s="1070"/>
      <c r="W275" s="1070"/>
      <c r="X275" s="1070"/>
      <c r="Y275" s="1070"/>
      <c r="Z275" s="1070"/>
      <c r="AA275" s="1070"/>
      <c r="AB275" s="1070"/>
      <c r="AC275" s="1070"/>
      <c r="AD275" s="1070"/>
      <c r="AE275" s="1070"/>
      <c r="AF275" s="1070"/>
      <c r="AG275" s="1070"/>
      <c r="AH275" s="1070"/>
      <c r="AI275" s="1070"/>
      <c r="AJ275" s="1070"/>
      <c r="AK275" s="1070"/>
      <c r="AL275" s="1070"/>
      <c r="AM275" s="1070"/>
      <c r="AN275" s="1070"/>
      <c r="AO275" s="1070"/>
      <c r="AP275" s="1070"/>
      <c r="AQ275" s="1070"/>
      <c r="AR275" s="1070"/>
      <c r="AS275" s="1070"/>
      <c r="AT275" s="1070"/>
      <c r="AU275" s="1070"/>
      <c r="AV275" s="1070"/>
      <c r="AW275" s="1070"/>
      <c r="AX275" s="1070"/>
      <c r="AY275" s="1070"/>
      <c r="AZ275" s="1070"/>
      <c r="BA275" s="3136"/>
      <c r="BB275" s="431" t="s">
        <v>48</v>
      </c>
      <c r="BC275" s="1493" t="s">
        <v>35</v>
      </c>
      <c r="BD275" s="1512" t="s">
        <v>35</v>
      </c>
      <c r="BE275" s="1512" t="s">
        <v>35</v>
      </c>
      <c r="BF275" s="1512" t="s">
        <v>35</v>
      </c>
      <c r="BG275" s="1532" t="s">
        <v>35</v>
      </c>
      <c r="BH275" s="1552" t="s">
        <v>35</v>
      </c>
      <c r="BI275" s="1512" t="s">
        <v>35</v>
      </c>
      <c r="BJ275" s="1512" t="s">
        <v>35</v>
      </c>
      <c r="BK275" s="1512" t="s">
        <v>35</v>
      </c>
      <c r="BL275" s="1532" t="s">
        <v>35</v>
      </c>
      <c r="BM275" s="1552" t="s">
        <v>35</v>
      </c>
      <c r="BN275" s="1512" t="s">
        <v>35</v>
      </c>
      <c r="BO275" s="1512" t="s">
        <v>35</v>
      </c>
      <c r="BP275" s="1512" t="s">
        <v>35</v>
      </c>
      <c r="BQ275" s="1532" t="s">
        <v>35</v>
      </c>
      <c r="BR275" s="1552" t="s">
        <v>35</v>
      </c>
      <c r="BS275" s="1512" t="s">
        <v>35</v>
      </c>
      <c r="BT275" s="1512" t="s">
        <v>35</v>
      </c>
      <c r="BU275" s="2562" t="s">
        <v>35</v>
      </c>
      <c r="BV275" s="2637"/>
      <c r="BW275" s="2637"/>
      <c r="BX275" s="2637"/>
      <c r="BY275" s="2638"/>
      <c r="BZ275" s="2638"/>
      <c r="CA275" s="2638"/>
      <c r="CB275" s="2638"/>
      <c r="CC275" s="2638"/>
      <c r="CD275" s="2638"/>
      <c r="CE275" s="2638"/>
      <c r="CF275" s="2638"/>
      <c r="CG275" s="2638"/>
      <c r="CH275" s="2638"/>
      <c r="CI275" s="2638"/>
      <c r="CJ275" s="2638"/>
      <c r="CK275" s="2638"/>
      <c r="CL275" s="2638"/>
      <c r="CM275" s="2638"/>
      <c r="CN275" s="2638"/>
      <c r="CO275" s="2638"/>
      <c r="CP275" s="2638"/>
      <c r="CQ275" s="2638"/>
      <c r="CR275" s="2638"/>
      <c r="CS275" s="2638"/>
      <c r="CT275" s="2638"/>
      <c r="CU275" s="2638"/>
      <c r="CV275" s="2638"/>
      <c r="CW275" s="2638"/>
      <c r="CX275" s="2638"/>
      <c r="CY275" s="2638"/>
      <c r="CZ275" s="2638"/>
    </row>
    <row r="276" s="135" customFormat="true" ht="15" customHeight="true" x14ac:dyDescent="0.2">
      <c r="V276" s="1070"/>
      <c r="W276" s="1070"/>
      <c r="X276" s="1070"/>
      <c r="Y276" s="1070"/>
      <c r="Z276" s="1070"/>
      <c r="AA276" s="1070"/>
      <c r="AB276" s="1070"/>
      <c r="AC276" s="1070"/>
      <c r="AD276" s="1070"/>
      <c r="AE276" s="1070"/>
      <c r="AF276" s="1070"/>
      <c r="AG276" s="1070"/>
      <c r="AH276" s="1070"/>
      <c r="AI276" s="1070"/>
      <c r="AJ276" s="1070"/>
      <c r="AK276" s="1070"/>
      <c r="AL276" s="1070"/>
      <c r="AM276" s="1070"/>
      <c r="AN276" s="1070"/>
      <c r="AO276" s="1070"/>
      <c r="AP276" s="1070"/>
      <c r="AQ276" s="1070"/>
      <c r="AR276" s="1070"/>
      <c r="AS276" s="1070"/>
      <c r="AT276" s="1070"/>
      <c r="AU276" s="1070"/>
      <c r="AV276" s="1070"/>
      <c r="AW276" s="1070"/>
      <c r="AX276" s="1070"/>
      <c r="AY276" s="1070"/>
      <c r="AZ276" s="1070"/>
      <c r="BA276" s="3136"/>
      <c r="BB276" s="431" t="s">
        <v>114</v>
      </c>
      <c r="BC276" s="1493" t="s">
        <v>35</v>
      </c>
      <c r="BD276" s="1512" t="s">
        <v>35</v>
      </c>
      <c r="BE276" s="1512" t="s">
        <v>35</v>
      </c>
      <c r="BF276" s="1512" t="s">
        <v>35</v>
      </c>
      <c r="BG276" s="1532" t="s">
        <v>35</v>
      </c>
      <c r="BH276" s="1552" t="s">
        <v>35</v>
      </c>
      <c r="BI276" s="1512" t="s">
        <v>35</v>
      </c>
      <c r="BJ276" s="1512" t="s">
        <v>35</v>
      </c>
      <c r="BK276" s="1512" t="s">
        <v>35</v>
      </c>
      <c r="BL276" s="1532" t="s">
        <v>35</v>
      </c>
      <c r="BM276" s="1552" t="s">
        <v>35</v>
      </c>
      <c r="BN276" s="1512" t="s">
        <v>35</v>
      </c>
      <c r="BO276" s="1512" t="s">
        <v>35</v>
      </c>
      <c r="BP276" s="1512" t="s">
        <v>35</v>
      </c>
      <c r="BQ276" s="1532" t="s">
        <v>35</v>
      </c>
      <c r="BR276" s="1552" t="s">
        <v>35</v>
      </c>
      <c r="BS276" s="1512" t="s">
        <v>35</v>
      </c>
      <c r="BT276" s="1512" t="s">
        <v>35</v>
      </c>
      <c r="BU276" s="2562" t="s">
        <v>35</v>
      </c>
      <c r="BV276" s="2637"/>
      <c r="BW276" s="2637"/>
      <c r="BX276" s="2637"/>
      <c r="BY276" s="2638"/>
      <c r="BZ276" s="2638"/>
      <c r="CA276" s="2638"/>
      <c r="CB276" s="2638"/>
      <c r="CC276" s="2638"/>
      <c r="CD276" s="2638"/>
      <c r="CE276" s="2638"/>
      <c r="CF276" s="2638"/>
      <c r="CG276" s="2638"/>
      <c r="CH276" s="2638"/>
      <c r="CI276" s="2638"/>
      <c r="CJ276" s="2638"/>
      <c r="CK276" s="2638"/>
      <c r="CL276" s="2638"/>
      <c r="CM276" s="2638"/>
      <c r="CN276" s="2638"/>
      <c r="CO276" s="2638"/>
      <c r="CP276" s="2638"/>
      <c r="CQ276" s="2638"/>
      <c r="CR276" s="2638"/>
      <c r="CS276" s="2638"/>
      <c r="CT276" s="2638"/>
      <c r="CU276" s="2638"/>
      <c r="CV276" s="2638"/>
      <c r="CW276" s="2638"/>
      <c r="CX276" s="2638"/>
      <c r="CY276" s="2638"/>
      <c r="CZ276" s="2638"/>
    </row>
    <row r="277" s="135" customFormat="true" ht="15" customHeight="true" x14ac:dyDescent="0.2">
      <c r="V277" s="1070"/>
      <c r="W277" s="1070"/>
      <c r="X277" s="1070"/>
      <c r="Y277" s="1070"/>
      <c r="Z277" s="1070"/>
      <c r="AA277" s="1070"/>
      <c r="AB277" s="1070"/>
      <c r="AC277" s="1070"/>
      <c r="AD277" s="1070"/>
      <c r="AE277" s="1070"/>
      <c r="AF277" s="1070"/>
      <c r="AG277" s="1070"/>
      <c r="AH277" s="1070"/>
      <c r="AI277" s="1070"/>
      <c r="AJ277" s="1070"/>
      <c r="AK277" s="1070"/>
      <c r="AL277" s="1070"/>
      <c r="AM277" s="1070"/>
      <c r="AN277" s="1070"/>
      <c r="AO277" s="1070"/>
      <c r="AP277" s="1070"/>
      <c r="AQ277" s="1070"/>
      <c r="AR277" s="1070"/>
      <c r="AS277" s="1070"/>
      <c r="AT277" s="1070"/>
      <c r="AU277" s="1070"/>
      <c r="AV277" s="1070"/>
      <c r="AW277" s="1070"/>
      <c r="AX277" s="1070"/>
      <c r="AY277" s="1070"/>
      <c r="AZ277" s="1070"/>
      <c r="BA277" s="3136" t="s">
        <v>77</v>
      </c>
      <c r="BB277" s="431" t="s">
        <v>78</v>
      </c>
      <c r="BC277" s="1493" t="s">
        <v>35</v>
      </c>
      <c r="BD277" s="1512" t="s">
        <v>35</v>
      </c>
      <c r="BE277" s="1512" t="s">
        <v>35</v>
      </c>
      <c r="BF277" s="1512" t="s">
        <v>35</v>
      </c>
      <c r="BG277" s="1532" t="s">
        <v>35</v>
      </c>
      <c r="BH277" s="1552" t="s">
        <v>35</v>
      </c>
      <c r="BI277" s="1512" t="s">
        <v>35</v>
      </c>
      <c r="BJ277" s="1512" t="s">
        <v>35</v>
      </c>
      <c r="BK277" s="1512" t="s">
        <v>35</v>
      </c>
      <c r="BL277" s="1532" t="s">
        <v>35</v>
      </c>
      <c r="BM277" s="1552" t="s">
        <v>35</v>
      </c>
      <c r="BN277" s="1512" t="s">
        <v>35</v>
      </c>
      <c r="BO277" s="1512" t="s">
        <v>35</v>
      </c>
      <c r="BP277" s="1512" t="s">
        <v>35</v>
      </c>
      <c r="BQ277" s="1532" t="s">
        <v>35</v>
      </c>
      <c r="BR277" s="1552" t="s">
        <v>35</v>
      </c>
      <c r="BS277" s="1512" t="s">
        <v>35</v>
      </c>
      <c r="BT277" s="1512" t="s">
        <v>35</v>
      </c>
      <c r="BU277" s="2562" t="s">
        <v>35</v>
      </c>
      <c r="BV277" s="2637"/>
      <c r="BW277" s="2637"/>
      <c r="BX277" s="2637"/>
      <c r="BY277" s="2638"/>
      <c r="BZ277" s="2638"/>
      <c r="CA277" s="2638"/>
      <c r="CB277" s="2638"/>
      <c r="CC277" s="2638"/>
      <c r="CD277" s="2638"/>
      <c r="CE277" s="2638"/>
      <c r="CF277" s="2638"/>
      <c r="CG277" s="2638"/>
      <c r="CH277" s="2638"/>
      <c r="CI277" s="2638"/>
      <c r="CJ277" s="2638"/>
      <c r="CK277" s="2638"/>
      <c r="CL277" s="2638"/>
      <c r="CM277" s="2638"/>
      <c r="CN277" s="2638"/>
      <c r="CO277" s="2638"/>
      <c r="CP277" s="2638"/>
      <c r="CQ277" s="2638"/>
      <c r="CR277" s="2638"/>
      <c r="CS277" s="2638"/>
      <c r="CT277" s="2638"/>
      <c r="CU277" s="2638"/>
      <c r="CV277" s="2638"/>
      <c r="CW277" s="2638"/>
      <c r="CX277" s="2638"/>
      <c r="CY277" s="2638"/>
      <c r="CZ277" s="2638"/>
    </row>
    <row r="278" s="135" customFormat="true" ht="15" customHeight="true" x14ac:dyDescent="0.2">
      <c r="V278" s="1070"/>
      <c r="W278" s="1070"/>
      <c r="X278" s="1070"/>
      <c r="Y278" s="1070"/>
      <c r="Z278" s="1070"/>
      <c r="AA278" s="1070"/>
      <c r="AB278" s="1070"/>
      <c r="AC278" s="1070"/>
      <c r="AD278" s="1070"/>
      <c r="AE278" s="1070"/>
      <c r="AF278" s="1070"/>
      <c r="AG278" s="1070"/>
      <c r="AH278" s="1070"/>
      <c r="AI278" s="1070"/>
      <c r="AJ278" s="1070"/>
      <c r="AK278" s="1070"/>
      <c r="AL278" s="1070"/>
      <c r="AM278" s="1070"/>
      <c r="AN278" s="1070"/>
      <c r="AO278" s="1070"/>
      <c r="AP278" s="1070"/>
      <c r="AQ278" s="1070"/>
      <c r="AR278" s="1070"/>
      <c r="AS278" s="1070"/>
      <c r="AT278" s="1070"/>
      <c r="AU278" s="1070"/>
      <c r="AV278" s="1070"/>
      <c r="AW278" s="1070"/>
      <c r="AX278" s="1070"/>
      <c r="AY278" s="1070"/>
      <c r="AZ278" s="1070"/>
      <c r="BA278" s="3136"/>
      <c r="BB278" s="431" t="s">
        <v>79</v>
      </c>
      <c r="BC278" s="1493" t="s">
        <v>35</v>
      </c>
      <c r="BD278" s="1512" t="s">
        <v>35</v>
      </c>
      <c r="BE278" s="1512" t="s">
        <v>35</v>
      </c>
      <c r="BF278" s="1512" t="s">
        <v>35</v>
      </c>
      <c r="BG278" s="1532" t="s">
        <v>35</v>
      </c>
      <c r="BH278" s="1552" t="s">
        <v>35</v>
      </c>
      <c r="BI278" s="1512" t="s">
        <v>35</v>
      </c>
      <c r="BJ278" s="1512" t="s">
        <v>35</v>
      </c>
      <c r="BK278" s="1512" t="s">
        <v>35</v>
      </c>
      <c r="BL278" s="1532" t="s">
        <v>35</v>
      </c>
      <c r="BM278" s="1552" t="s">
        <v>35</v>
      </c>
      <c r="BN278" s="1512" t="s">
        <v>35</v>
      </c>
      <c r="BO278" s="1512" t="s">
        <v>35</v>
      </c>
      <c r="BP278" s="1512" t="s">
        <v>35</v>
      </c>
      <c r="BQ278" s="1532" t="s">
        <v>35</v>
      </c>
      <c r="BR278" s="1552" t="s">
        <v>35</v>
      </c>
      <c r="BS278" s="1512" t="s">
        <v>35</v>
      </c>
      <c r="BT278" s="1512" t="s">
        <v>35</v>
      </c>
      <c r="BU278" s="2562" t="s">
        <v>35</v>
      </c>
      <c r="BV278" s="2637"/>
      <c r="BW278" s="2637"/>
      <c r="BX278" s="2637"/>
      <c r="BY278" s="2638"/>
      <c r="BZ278" s="2638"/>
      <c r="CA278" s="2638"/>
      <c r="CB278" s="2638"/>
      <c r="CC278" s="2638"/>
      <c r="CD278" s="2638"/>
      <c r="CE278" s="2638"/>
      <c r="CF278" s="2638"/>
      <c r="CG278" s="2638"/>
      <c r="CH278" s="2638"/>
      <c r="CI278" s="2638"/>
      <c r="CJ278" s="2638"/>
      <c r="CK278" s="2638"/>
      <c r="CL278" s="2638"/>
      <c r="CM278" s="2638"/>
      <c r="CN278" s="2638"/>
      <c r="CO278" s="2638"/>
      <c r="CP278" s="2638"/>
      <c r="CQ278" s="2638"/>
      <c r="CR278" s="2638"/>
      <c r="CS278" s="2638"/>
      <c r="CT278" s="2638"/>
      <c r="CU278" s="2638"/>
      <c r="CV278" s="2638"/>
      <c r="CW278" s="2638"/>
      <c r="CX278" s="2638"/>
      <c r="CY278" s="2638"/>
      <c r="CZ278" s="2638"/>
    </row>
    <row r="279" s="135" customFormat="true" ht="15" customHeight="true" x14ac:dyDescent="0.2">
      <c r="V279" s="1070"/>
      <c r="W279" s="1070"/>
      <c r="X279" s="1070"/>
      <c r="Y279" s="1070"/>
      <c r="Z279" s="1070"/>
      <c r="AA279" s="1070"/>
      <c r="AB279" s="1070"/>
      <c r="AC279" s="1070"/>
      <c r="AD279" s="1070"/>
      <c r="AE279" s="1070"/>
      <c r="AF279" s="1070"/>
      <c r="AG279" s="1070"/>
      <c r="AH279" s="1070"/>
      <c r="AI279" s="1070"/>
      <c r="AJ279" s="1070"/>
      <c r="AK279" s="1070"/>
      <c r="AL279" s="1070"/>
      <c r="AM279" s="1070"/>
      <c r="AN279" s="1070"/>
      <c r="AO279" s="1070"/>
      <c r="AP279" s="1070"/>
      <c r="AQ279" s="1070"/>
      <c r="AR279" s="1070"/>
      <c r="AS279" s="1070"/>
      <c r="AT279" s="1070"/>
      <c r="AU279" s="1070"/>
      <c r="AV279" s="1070"/>
      <c r="AW279" s="1070"/>
      <c r="AX279" s="1070"/>
      <c r="AY279" s="1070"/>
      <c r="AZ279" s="1070"/>
      <c r="BA279" s="3136"/>
      <c r="BB279" s="431" t="s">
        <v>80</v>
      </c>
      <c r="BC279" s="1493" t="s">
        <v>35</v>
      </c>
      <c r="BD279" s="1513" t="s">
        <v>35</v>
      </c>
      <c r="BE279" s="1513" t="s">
        <v>35</v>
      </c>
      <c r="BF279" s="1513" t="s">
        <v>35</v>
      </c>
      <c r="BG279" s="1533" t="s">
        <v>35</v>
      </c>
      <c r="BH279" s="1493" t="s">
        <v>35</v>
      </c>
      <c r="BI279" s="1513" t="s">
        <v>35</v>
      </c>
      <c r="BJ279" s="1513" t="s">
        <v>35</v>
      </c>
      <c r="BK279" s="1513" t="s">
        <v>35</v>
      </c>
      <c r="BL279" s="1533" t="s">
        <v>35</v>
      </c>
      <c r="BM279" s="1493" t="s">
        <v>35</v>
      </c>
      <c r="BN279" s="1513" t="s">
        <v>35</v>
      </c>
      <c r="BO279" s="1513" t="s">
        <v>35</v>
      </c>
      <c r="BP279" s="1513" t="s">
        <v>35</v>
      </c>
      <c r="BQ279" s="1533" t="s">
        <v>35</v>
      </c>
      <c r="BR279" s="1493" t="s">
        <v>35</v>
      </c>
      <c r="BS279" s="1513" t="s">
        <v>35</v>
      </c>
      <c r="BT279" s="1513" t="s">
        <v>35</v>
      </c>
      <c r="BU279" s="1573" t="s">
        <v>35</v>
      </c>
      <c r="BV279" s="2639"/>
      <c r="BW279" s="2639"/>
      <c r="BX279" s="2639"/>
      <c r="BY279" s="2639"/>
      <c r="BZ279" s="2639"/>
      <c r="CA279" s="2639"/>
      <c r="CB279" s="2639"/>
      <c r="CC279" s="2639"/>
      <c r="CD279" s="2639"/>
      <c r="CE279" s="2639"/>
      <c r="CF279" s="2639"/>
      <c r="CG279" s="2639"/>
      <c r="CH279" s="2639"/>
      <c r="CI279" s="2639"/>
      <c r="CJ279" s="2639"/>
      <c r="CK279" s="2639"/>
      <c r="CL279" s="2639"/>
      <c r="CM279" s="2639"/>
      <c r="CN279" s="2639"/>
      <c r="CO279" s="2639"/>
      <c r="CP279" s="2639"/>
      <c r="CQ279" s="2639"/>
      <c r="CR279" s="2639"/>
      <c r="CS279" s="2639"/>
      <c r="CT279" s="2639"/>
      <c r="CU279" s="2639"/>
      <c r="CV279" s="2639"/>
      <c r="CW279" s="2639"/>
      <c r="CX279" s="2639"/>
      <c r="CY279" s="2639"/>
      <c r="CZ279" s="2639"/>
    </row>
    <row r="280" s="135" customFormat="true" ht="15" customHeight="true" x14ac:dyDescent="0.2">
      <c r="V280" s="1070"/>
      <c r="W280" s="1070"/>
      <c r="X280" s="1070"/>
      <c r="Y280" s="1070"/>
      <c r="Z280" s="1070"/>
      <c r="AA280" s="1070"/>
      <c r="AB280" s="1070"/>
      <c r="AC280" s="1070"/>
      <c r="AD280" s="1070"/>
      <c r="AE280" s="1070"/>
      <c r="AF280" s="1070"/>
      <c r="AG280" s="1070"/>
      <c r="AH280" s="1070"/>
      <c r="AI280" s="1070"/>
      <c r="AJ280" s="1070"/>
      <c r="AK280" s="1070"/>
      <c r="AL280" s="1070"/>
      <c r="AM280" s="1070"/>
      <c r="AN280" s="1070"/>
      <c r="AO280" s="1070"/>
      <c r="AP280" s="1070"/>
      <c r="AQ280" s="1070"/>
      <c r="AR280" s="1070"/>
      <c r="AS280" s="1070"/>
      <c r="AT280" s="1070"/>
      <c r="AU280" s="1070"/>
      <c r="AV280" s="1070"/>
      <c r="AW280" s="1070"/>
      <c r="AX280" s="1070"/>
      <c r="AY280" s="1070"/>
      <c r="AZ280" s="1070"/>
      <c r="BA280" s="3136"/>
      <c r="BB280" s="431" t="s">
        <v>81</v>
      </c>
      <c r="BC280" s="1493" t="s">
        <v>35</v>
      </c>
      <c r="BD280" s="1513" t="s">
        <v>35</v>
      </c>
      <c r="BE280" s="1513" t="s">
        <v>35</v>
      </c>
      <c r="BF280" s="1513" t="s">
        <v>35</v>
      </c>
      <c r="BG280" s="1533" t="s">
        <v>35</v>
      </c>
      <c r="BH280" s="1493" t="s">
        <v>35</v>
      </c>
      <c r="BI280" s="1513" t="s">
        <v>35</v>
      </c>
      <c r="BJ280" s="1513" t="s">
        <v>35</v>
      </c>
      <c r="BK280" s="1513" t="s">
        <v>35</v>
      </c>
      <c r="BL280" s="1533" t="s">
        <v>35</v>
      </c>
      <c r="BM280" s="1493" t="s">
        <v>35</v>
      </c>
      <c r="BN280" s="1513" t="s">
        <v>35</v>
      </c>
      <c r="BO280" s="1513" t="s">
        <v>35</v>
      </c>
      <c r="BP280" s="1513" t="s">
        <v>35</v>
      </c>
      <c r="BQ280" s="1533" t="s">
        <v>35</v>
      </c>
      <c r="BR280" s="1493" t="s">
        <v>35</v>
      </c>
      <c r="BS280" s="1513" t="s">
        <v>35</v>
      </c>
      <c r="BT280" s="1513" t="s">
        <v>35</v>
      </c>
      <c r="BU280" s="1573" t="s">
        <v>35</v>
      </c>
      <c r="BV280" s="2639"/>
      <c r="BW280" s="2639"/>
      <c r="BX280" s="2639"/>
      <c r="BY280" s="2639"/>
      <c r="BZ280" s="2639"/>
      <c r="CA280" s="2639"/>
      <c r="CB280" s="2639"/>
      <c r="CC280" s="2639"/>
      <c r="CD280" s="2639"/>
      <c r="CE280" s="2639"/>
      <c r="CF280" s="2639"/>
      <c r="CG280" s="2639"/>
      <c r="CH280" s="2639"/>
      <c r="CI280" s="2639"/>
      <c r="CJ280" s="2639"/>
      <c r="CK280" s="2639"/>
      <c r="CL280" s="2639"/>
      <c r="CM280" s="2639"/>
      <c r="CN280" s="2639"/>
      <c r="CO280" s="2639"/>
      <c r="CP280" s="2639"/>
      <c r="CQ280" s="2639"/>
      <c r="CR280" s="2639"/>
      <c r="CS280" s="2639"/>
      <c r="CT280" s="2639"/>
      <c r="CU280" s="2639"/>
      <c r="CV280" s="2639"/>
      <c r="CW280" s="2639"/>
      <c r="CX280" s="2639"/>
      <c r="CY280" s="2639"/>
      <c r="CZ280" s="2639"/>
    </row>
    <row r="281" s="135" customFormat="true" ht="15" customHeight="true" x14ac:dyDescent="0.2">
      <c r="V281" s="1070"/>
      <c r="W281" s="1070"/>
      <c r="X281" s="1070"/>
      <c r="Y281" s="1070"/>
      <c r="Z281" s="1070"/>
      <c r="AA281" s="1070"/>
      <c r="AB281" s="1070"/>
      <c r="AC281" s="1070"/>
      <c r="AD281" s="1070"/>
      <c r="AE281" s="1070"/>
      <c r="AF281" s="1070"/>
      <c r="AG281" s="1070"/>
      <c r="AH281" s="1070"/>
      <c r="AI281" s="1070"/>
      <c r="AJ281" s="1070"/>
      <c r="AK281" s="1070"/>
      <c r="AL281" s="1070"/>
      <c r="AM281" s="1070"/>
      <c r="AN281" s="1070"/>
      <c r="AO281" s="1070"/>
      <c r="AP281" s="1070"/>
      <c r="AQ281" s="1070"/>
      <c r="AR281" s="1070"/>
      <c r="AS281" s="1070"/>
      <c r="AT281" s="1070"/>
      <c r="AU281" s="1070"/>
      <c r="AV281" s="1070"/>
      <c r="AW281" s="1070"/>
      <c r="AX281" s="1070"/>
      <c r="AY281" s="1070"/>
      <c r="AZ281" s="1070"/>
      <c r="BA281" s="3136"/>
      <c r="BB281" s="431" t="s">
        <v>82</v>
      </c>
      <c r="BC281" s="1493" t="s">
        <v>35</v>
      </c>
      <c r="BD281" s="1513" t="s">
        <v>35</v>
      </c>
      <c r="BE281" s="1513" t="s">
        <v>35</v>
      </c>
      <c r="BF281" s="1513" t="s">
        <v>35</v>
      </c>
      <c r="BG281" s="1533" t="s">
        <v>35</v>
      </c>
      <c r="BH281" s="1493" t="s">
        <v>35</v>
      </c>
      <c r="BI281" s="1513" t="s">
        <v>35</v>
      </c>
      <c r="BJ281" s="1513" t="s">
        <v>35</v>
      </c>
      <c r="BK281" s="1513" t="s">
        <v>35</v>
      </c>
      <c r="BL281" s="1533" t="s">
        <v>35</v>
      </c>
      <c r="BM281" s="1493" t="s">
        <v>35</v>
      </c>
      <c r="BN281" s="1513" t="s">
        <v>35</v>
      </c>
      <c r="BO281" s="1513" t="s">
        <v>35</v>
      </c>
      <c r="BP281" s="1513" t="s">
        <v>35</v>
      </c>
      <c r="BQ281" s="1533" t="s">
        <v>35</v>
      </c>
      <c r="BR281" s="1493" t="s">
        <v>35</v>
      </c>
      <c r="BS281" s="1513" t="s">
        <v>35</v>
      </c>
      <c r="BT281" s="1513" t="s">
        <v>35</v>
      </c>
      <c r="BU281" s="1573" t="s">
        <v>35</v>
      </c>
      <c r="BV281" s="2639"/>
      <c r="BW281" s="2639"/>
      <c r="BX281" s="2639"/>
      <c r="BY281" s="2639"/>
      <c r="BZ281" s="2639"/>
      <c r="CA281" s="2639"/>
      <c r="CB281" s="2639"/>
      <c r="CC281" s="2639"/>
      <c r="CD281" s="2639"/>
      <c r="CE281" s="2639"/>
      <c r="CF281" s="2639"/>
      <c r="CG281" s="2639"/>
      <c r="CH281" s="2639"/>
      <c r="CI281" s="2639"/>
      <c r="CJ281" s="2639"/>
      <c r="CK281" s="2639"/>
      <c r="CL281" s="2639"/>
      <c r="CM281" s="2639"/>
      <c r="CN281" s="2639"/>
      <c r="CO281" s="2639"/>
      <c r="CP281" s="2639"/>
      <c r="CQ281" s="2639"/>
      <c r="CR281" s="2639"/>
      <c r="CS281" s="2639"/>
      <c r="CT281" s="2639"/>
      <c r="CU281" s="2639"/>
      <c r="CV281" s="2639"/>
      <c r="CW281" s="2639"/>
      <c r="CX281" s="2639"/>
      <c r="CY281" s="2639"/>
      <c r="CZ281" s="2639"/>
    </row>
    <row r="282" s="135" customFormat="true" ht="15" customHeight="true" x14ac:dyDescent="0.2">
      <c r="V282" s="1070"/>
      <c r="W282" s="1070"/>
      <c r="X282" s="1070"/>
      <c r="Y282" s="1070"/>
      <c r="Z282" s="1070"/>
      <c r="AA282" s="1070"/>
      <c r="AB282" s="1070"/>
      <c r="AC282" s="1070"/>
      <c r="AD282" s="1070"/>
      <c r="AE282" s="1070"/>
      <c r="AF282" s="1070"/>
      <c r="AG282" s="1070"/>
      <c r="AH282" s="1070"/>
      <c r="AI282" s="1070"/>
      <c r="AJ282" s="1070"/>
      <c r="AK282" s="1070"/>
      <c r="AL282" s="1070"/>
      <c r="AM282" s="1070"/>
      <c r="AN282" s="1070"/>
      <c r="AO282" s="1070"/>
      <c r="AP282" s="1070"/>
      <c r="AQ282" s="1070"/>
      <c r="AR282" s="1070"/>
      <c r="AS282" s="1070"/>
      <c r="AT282" s="1070"/>
      <c r="AU282" s="1070"/>
      <c r="AV282" s="1070"/>
      <c r="AW282" s="1070"/>
      <c r="AX282" s="1070"/>
      <c r="AY282" s="1070"/>
      <c r="AZ282" s="1070"/>
      <c r="BA282" s="3136"/>
      <c r="BB282" s="431" t="s">
        <v>83</v>
      </c>
      <c r="BC282" s="1493" t="s">
        <v>35</v>
      </c>
      <c r="BD282" s="1513" t="s">
        <v>35</v>
      </c>
      <c r="BE282" s="1513" t="s">
        <v>35</v>
      </c>
      <c r="BF282" s="1513" t="s">
        <v>35</v>
      </c>
      <c r="BG282" s="1533" t="s">
        <v>35</v>
      </c>
      <c r="BH282" s="1493" t="s">
        <v>35</v>
      </c>
      <c r="BI282" s="1513" t="s">
        <v>35</v>
      </c>
      <c r="BJ282" s="1513" t="s">
        <v>35</v>
      </c>
      <c r="BK282" s="1513" t="s">
        <v>35</v>
      </c>
      <c r="BL282" s="1533" t="s">
        <v>35</v>
      </c>
      <c r="BM282" s="1493" t="s">
        <v>35</v>
      </c>
      <c r="BN282" s="1513" t="s">
        <v>35</v>
      </c>
      <c r="BO282" s="1513" t="s">
        <v>35</v>
      </c>
      <c r="BP282" s="1513" t="s">
        <v>35</v>
      </c>
      <c r="BQ282" s="1533" t="s">
        <v>35</v>
      </c>
      <c r="BR282" s="1493" t="s">
        <v>35</v>
      </c>
      <c r="BS282" s="1513" t="s">
        <v>35</v>
      </c>
      <c r="BT282" s="1513" t="s">
        <v>35</v>
      </c>
      <c r="BU282" s="1573" t="s">
        <v>35</v>
      </c>
      <c r="BV282" s="2639"/>
      <c r="BW282" s="2639"/>
      <c r="BX282" s="2639"/>
      <c r="BY282" s="2639"/>
      <c r="BZ282" s="2639"/>
      <c r="CA282" s="2639"/>
      <c r="CB282" s="2639"/>
      <c r="CC282" s="2639"/>
      <c r="CD282" s="2639"/>
      <c r="CE282" s="2639"/>
      <c r="CF282" s="2639"/>
      <c r="CG282" s="2639"/>
      <c r="CH282" s="2639"/>
      <c r="CI282" s="2639"/>
      <c r="CJ282" s="2639"/>
      <c r="CK282" s="2639"/>
      <c r="CL282" s="2639"/>
      <c r="CM282" s="2639"/>
      <c r="CN282" s="2639"/>
      <c r="CO282" s="2639"/>
      <c r="CP282" s="2639"/>
      <c r="CQ282" s="2639"/>
      <c r="CR282" s="2639"/>
      <c r="CS282" s="2639"/>
      <c r="CT282" s="2639"/>
      <c r="CU282" s="2639"/>
      <c r="CV282" s="2639"/>
      <c r="CW282" s="2639"/>
      <c r="CX282" s="2639"/>
      <c r="CY282" s="2639"/>
      <c r="CZ282" s="2639"/>
    </row>
    <row r="283" s="135" customFormat="true" ht="15" customHeight="true" x14ac:dyDescent="0.2">
      <c r="V283" s="1070"/>
      <c r="W283" s="1070"/>
      <c r="X283" s="1070"/>
      <c r="Y283" s="1070"/>
      <c r="Z283" s="1070"/>
      <c r="AA283" s="1070"/>
      <c r="AB283" s="1070"/>
      <c r="AC283" s="1070"/>
      <c r="AD283" s="1070"/>
      <c r="AE283" s="1070"/>
      <c r="AF283" s="1070"/>
      <c r="AG283" s="1070"/>
      <c r="AH283" s="1070"/>
      <c r="AI283" s="1070"/>
      <c r="AJ283" s="1070"/>
      <c r="AK283" s="1070"/>
      <c r="AL283" s="1070"/>
      <c r="AM283" s="1070"/>
      <c r="AN283" s="1070"/>
      <c r="AO283" s="1070"/>
      <c r="AP283" s="1070"/>
      <c r="AQ283" s="1070"/>
      <c r="AR283" s="1070"/>
      <c r="AS283" s="1070"/>
      <c r="AT283" s="1070"/>
      <c r="AU283" s="1070"/>
      <c r="AV283" s="1070"/>
      <c r="AW283" s="1070"/>
      <c r="AX283" s="1070"/>
      <c r="AY283" s="1070"/>
      <c r="AZ283" s="1070"/>
      <c r="BA283" s="3136"/>
      <c r="BB283" s="431" t="s">
        <v>84</v>
      </c>
      <c r="BC283" s="1493" t="s">
        <v>35</v>
      </c>
      <c r="BD283" s="1513" t="s">
        <v>35</v>
      </c>
      <c r="BE283" s="1513" t="s">
        <v>35</v>
      </c>
      <c r="BF283" s="1513" t="s">
        <v>35</v>
      </c>
      <c r="BG283" s="1533" t="s">
        <v>35</v>
      </c>
      <c r="BH283" s="1493" t="s">
        <v>35</v>
      </c>
      <c r="BI283" s="1513" t="s">
        <v>35</v>
      </c>
      <c r="BJ283" s="1513" t="s">
        <v>35</v>
      </c>
      <c r="BK283" s="1513" t="s">
        <v>35</v>
      </c>
      <c r="BL283" s="1533" t="s">
        <v>35</v>
      </c>
      <c r="BM283" s="1493" t="s">
        <v>35</v>
      </c>
      <c r="BN283" s="1513" t="s">
        <v>35</v>
      </c>
      <c r="BO283" s="1513" t="s">
        <v>35</v>
      </c>
      <c r="BP283" s="1513" t="s">
        <v>35</v>
      </c>
      <c r="BQ283" s="1533" t="s">
        <v>35</v>
      </c>
      <c r="BR283" s="1493" t="s">
        <v>35</v>
      </c>
      <c r="BS283" s="1513" t="s">
        <v>35</v>
      </c>
      <c r="BT283" s="1513" t="s">
        <v>35</v>
      </c>
      <c r="BU283" s="1573" t="s">
        <v>35</v>
      </c>
      <c r="BV283" s="2639"/>
      <c r="BW283" s="2639"/>
      <c r="BX283" s="2639"/>
      <c r="BY283" s="2639"/>
      <c r="BZ283" s="2639"/>
      <c r="CA283" s="2639"/>
      <c r="CB283" s="2639"/>
      <c r="CC283" s="2639"/>
      <c r="CD283" s="2639"/>
      <c r="CE283" s="2639"/>
      <c r="CF283" s="2639"/>
      <c r="CG283" s="2639"/>
      <c r="CH283" s="2639"/>
      <c r="CI283" s="2639"/>
      <c r="CJ283" s="2639"/>
      <c r="CK283" s="2639"/>
      <c r="CL283" s="2639"/>
      <c r="CM283" s="2639"/>
      <c r="CN283" s="2639"/>
      <c r="CO283" s="2639"/>
      <c r="CP283" s="2639"/>
      <c r="CQ283" s="2639"/>
      <c r="CR283" s="2639"/>
      <c r="CS283" s="2639"/>
      <c r="CT283" s="2639"/>
      <c r="CU283" s="2639"/>
      <c r="CV283" s="2639"/>
      <c r="CW283" s="2639"/>
      <c r="CX283" s="2639"/>
      <c r="CY283" s="2639"/>
      <c r="CZ283" s="2639"/>
    </row>
    <row r="284" s="135" customFormat="true" ht="15" customHeight="true" x14ac:dyDescent="0.2">
      <c r="V284" s="1070"/>
      <c r="W284" s="1070"/>
      <c r="X284" s="1070"/>
      <c r="Y284" s="1070"/>
      <c r="Z284" s="1070"/>
      <c r="AA284" s="1070"/>
      <c r="AB284" s="1070"/>
      <c r="AC284" s="1070"/>
      <c r="AD284" s="1070"/>
      <c r="AE284" s="1070"/>
      <c r="AF284" s="1070"/>
      <c r="AG284" s="1070"/>
      <c r="AH284" s="1070"/>
      <c r="AI284" s="1070"/>
      <c r="AJ284" s="1070"/>
      <c r="AK284" s="1070"/>
      <c r="AL284" s="1070"/>
      <c r="AM284" s="1070"/>
      <c r="AN284" s="1070"/>
      <c r="AO284" s="1070"/>
      <c r="AP284" s="1070"/>
      <c r="AQ284" s="1070"/>
      <c r="AR284" s="1070"/>
      <c r="AS284" s="1070"/>
      <c r="AT284" s="1070"/>
      <c r="AU284" s="1070"/>
      <c r="AV284" s="1070"/>
      <c r="AW284" s="1070"/>
      <c r="AX284" s="1070"/>
      <c r="AY284" s="1070"/>
      <c r="AZ284" s="1070"/>
      <c r="BA284" s="3137"/>
      <c r="BB284" s="432" t="s">
        <v>114</v>
      </c>
      <c r="BC284" s="1494" t="s">
        <v>35</v>
      </c>
      <c r="BD284" s="1514" t="s">
        <v>35</v>
      </c>
      <c r="BE284" s="1514" t="s">
        <v>35</v>
      </c>
      <c r="BF284" s="1514" t="s">
        <v>35</v>
      </c>
      <c r="BG284" s="1534" t="s">
        <v>35</v>
      </c>
      <c r="BH284" s="1553" t="s">
        <v>35</v>
      </c>
      <c r="BI284" s="1514" t="s">
        <v>35</v>
      </c>
      <c r="BJ284" s="1514" t="s">
        <v>35</v>
      </c>
      <c r="BK284" s="1514" t="s">
        <v>35</v>
      </c>
      <c r="BL284" s="1534" t="s">
        <v>35</v>
      </c>
      <c r="BM284" s="1553" t="s">
        <v>35</v>
      </c>
      <c r="BN284" s="1514" t="s">
        <v>35</v>
      </c>
      <c r="BO284" s="1514" t="s">
        <v>35</v>
      </c>
      <c r="BP284" s="1514" t="s">
        <v>35</v>
      </c>
      <c r="BQ284" s="1534" t="s">
        <v>35</v>
      </c>
      <c r="BR284" s="1553" t="s">
        <v>35</v>
      </c>
      <c r="BS284" s="1514" t="s">
        <v>35</v>
      </c>
      <c r="BT284" s="1514" t="s">
        <v>35</v>
      </c>
      <c r="BU284" s="2563" t="s">
        <v>35</v>
      </c>
      <c r="BV284" s="2640"/>
      <c r="BW284" s="2640"/>
      <c r="BX284" s="2640"/>
      <c r="BY284" s="2641"/>
      <c r="BZ284" s="2641"/>
      <c r="CA284" s="2641"/>
      <c r="CB284" s="2641"/>
      <c r="CC284" s="2641"/>
      <c r="CD284" s="2641"/>
      <c r="CE284" s="2641"/>
      <c r="CF284" s="2641"/>
      <c r="CG284" s="2641"/>
      <c r="CH284" s="2641"/>
      <c r="CI284" s="2641"/>
      <c r="CJ284" s="2641"/>
      <c r="CK284" s="2641"/>
      <c r="CL284" s="2641"/>
      <c r="CM284" s="2641"/>
      <c r="CN284" s="2641"/>
      <c r="CO284" s="2641"/>
      <c r="CP284" s="2641"/>
      <c r="CQ284" s="2641"/>
      <c r="CR284" s="2641"/>
      <c r="CS284" s="2641"/>
      <c r="CT284" s="2641"/>
      <c r="CU284" s="2641"/>
      <c r="CV284" s="2641"/>
      <c r="CW284" s="2641"/>
      <c r="CX284" s="2641"/>
      <c r="CY284" s="2641"/>
      <c r="CZ284" s="2641"/>
    </row>
    <row r="285" s="135" customFormat="true" ht="15" customHeight="true" x14ac:dyDescent="0.2">
      <c r="V285" s="1070"/>
      <c r="W285" s="1070"/>
      <c r="X285" s="1070"/>
      <c r="Y285" s="1070"/>
      <c r="Z285" s="1070"/>
      <c r="AA285" s="1070"/>
      <c r="AB285" s="1070"/>
      <c r="AC285" s="1070"/>
      <c r="AD285" s="1070"/>
      <c r="AE285" s="1070"/>
      <c r="AF285" s="1070"/>
      <c r="AG285" s="1070"/>
      <c r="AH285" s="1070"/>
      <c r="AI285" s="1070"/>
      <c r="AJ285" s="1070"/>
      <c r="AK285" s="1070"/>
      <c r="AL285" s="1070"/>
      <c r="AM285" s="1070"/>
      <c r="AN285" s="1070"/>
      <c r="AO285" s="1070"/>
      <c r="AP285" s="1070"/>
      <c r="AQ285" s="1070"/>
      <c r="AR285" s="1070"/>
      <c r="AS285" s="1070"/>
      <c r="AT285" s="1070"/>
      <c r="AU285" s="1070"/>
      <c r="AV285" s="1070"/>
      <c r="AW285" s="1070"/>
      <c r="AX285" s="1070"/>
      <c r="AY285" s="1070"/>
      <c r="AZ285" s="107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2"/>
      <c r="BV285" s="239"/>
      <c r="BW285" s="239"/>
      <c r="BX285" s="239"/>
      <c r="BY285" s="239"/>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135" customFormat="true" ht="15" customHeight="true" x14ac:dyDescent="0.2">
      <c r="V286" s="1070"/>
      <c r="W286" s="1070"/>
      <c r="X286" s="1070"/>
      <c r="Y286" s="1070"/>
      <c r="Z286" s="1070"/>
      <c r="AA286" s="1070"/>
      <c r="AB286" s="1070"/>
      <c r="AC286" s="1070"/>
      <c r="AD286" s="1070"/>
      <c r="AE286" s="1070"/>
      <c r="AF286" s="1070"/>
      <c r="AG286" s="1070"/>
      <c r="AH286" s="1070"/>
      <c r="AI286" s="1070"/>
      <c r="AJ286" s="1070"/>
      <c r="AK286" s="1070"/>
      <c r="AL286" s="1070"/>
      <c r="AM286" s="1070"/>
      <c r="AN286" s="1070"/>
      <c r="AO286" s="1070"/>
      <c r="AP286" s="1070"/>
      <c r="AQ286" s="1070"/>
      <c r="AR286" s="1070"/>
      <c r="AS286" s="1070"/>
      <c r="AT286" s="1070"/>
      <c r="AU286" s="1070"/>
      <c r="AV286" s="1070"/>
      <c r="AW286" s="1070"/>
      <c r="AX286" s="1070"/>
      <c r="AY286" s="1070"/>
      <c r="AZ286" s="107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2"/>
      <c r="BV286" s="239"/>
      <c r="BW286" s="239"/>
      <c r="BX286" s="239"/>
      <c r="BY286" s="239"/>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135" customFormat="true" ht="15" customHeight="true" x14ac:dyDescent="0.2">
      <c r="V287" s="1070"/>
      <c r="W287" s="1070"/>
      <c r="X287" s="1070"/>
      <c r="Y287" s="1070"/>
      <c r="Z287" s="1070"/>
      <c r="AA287" s="1070"/>
      <c r="AB287" s="1070"/>
      <c r="AC287" s="1070"/>
      <c r="AD287" s="1070"/>
      <c r="AE287" s="1070"/>
      <c r="AF287" s="1070"/>
      <c r="AG287" s="1070"/>
      <c r="AH287" s="1070"/>
      <c r="AI287" s="1070"/>
      <c r="AJ287" s="1070"/>
      <c r="AK287" s="1070"/>
      <c r="AL287" s="1070"/>
      <c r="AM287" s="1070"/>
      <c r="AN287" s="1070"/>
      <c r="AO287" s="1070"/>
      <c r="AP287" s="1070"/>
      <c r="AQ287" s="1070"/>
      <c r="AR287" s="1070"/>
      <c r="AS287" s="1070"/>
      <c r="AT287" s="1070"/>
      <c r="AU287" s="1070"/>
      <c r="AV287" s="1070"/>
      <c r="AW287" s="1070"/>
      <c r="AX287" s="1070"/>
      <c r="AY287" s="1070"/>
      <c r="AZ287" s="107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2"/>
      <c r="BV287" s="239"/>
      <c r="BW287" s="239"/>
      <c r="BX287" s="239"/>
      <c r="BY287" s="239"/>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135" customFormat="true" ht="15" customHeight="true" x14ac:dyDescent="0.2">
      <c r="V288" s="1070"/>
      <c r="W288" s="1070"/>
      <c r="X288" s="1070"/>
      <c r="Y288" s="1070"/>
      <c r="Z288" s="1070"/>
      <c r="AA288" s="1070"/>
      <c r="AB288" s="1070"/>
      <c r="AC288" s="1070"/>
      <c r="AD288" s="1070"/>
      <c r="AE288" s="1070"/>
      <c r="AF288" s="1070"/>
      <c r="AG288" s="1070"/>
      <c r="AH288" s="1070"/>
      <c r="AI288" s="1070"/>
      <c r="AJ288" s="1070"/>
      <c r="AK288" s="1070"/>
      <c r="AL288" s="1070"/>
      <c r="AM288" s="1070"/>
      <c r="AN288" s="1070"/>
      <c r="AO288" s="1070"/>
      <c r="AP288" s="1070"/>
      <c r="AQ288" s="1070"/>
      <c r="AR288" s="1070"/>
      <c r="AS288" s="1070"/>
      <c r="AT288" s="1070"/>
      <c r="AU288" s="1070"/>
      <c r="AV288" s="1070"/>
      <c r="AW288" s="1070"/>
      <c r="AX288" s="1070"/>
      <c r="AY288" s="1070"/>
      <c r="AZ288" s="107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2"/>
      <c r="BV288" s="239"/>
      <c r="BW288" s="239"/>
      <c r="BX288" s="239"/>
      <c r="BY288" s="239"/>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135" customFormat="true" ht="15" customHeight="true" x14ac:dyDescent="0.2">
      <c r="V289" s="1070"/>
      <c r="W289" s="1070"/>
      <c r="X289" s="1070"/>
      <c r="Y289" s="1070"/>
      <c r="Z289" s="1070"/>
      <c r="AA289" s="1070"/>
      <c r="AB289" s="1070"/>
      <c r="AC289" s="1070"/>
      <c r="AD289" s="1070"/>
      <c r="AE289" s="1070"/>
      <c r="AF289" s="1070"/>
      <c r="AG289" s="1070"/>
      <c r="AH289" s="1070"/>
      <c r="AI289" s="1070"/>
      <c r="AJ289" s="1070"/>
      <c r="AK289" s="1070"/>
      <c r="AL289" s="1070"/>
      <c r="AM289" s="1070"/>
      <c r="AN289" s="1070"/>
      <c r="AO289" s="1070"/>
      <c r="AP289" s="1070"/>
      <c r="AQ289" s="1070"/>
      <c r="AR289" s="1070"/>
      <c r="AS289" s="1070"/>
      <c r="AT289" s="1070"/>
      <c r="AU289" s="1070"/>
      <c r="AV289" s="1070"/>
      <c r="AW289" s="1070"/>
      <c r="AX289" s="1070"/>
      <c r="AY289" s="1070"/>
      <c r="AZ289" s="107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2"/>
      <c r="BV289" s="239"/>
      <c r="BW289" s="239"/>
      <c r="BX289" s="239"/>
      <c r="BY289" s="239"/>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135" customFormat="true" ht="15" customHeight="true" x14ac:dyDescent="0.2">
      <c r="V290" s="1070"/>
      <c r="W290" s="1070"/>
      <c r="X290" s="1070"/>
      <c r="Y290" s="1070"/>
      <c r="Z290" s="1070"/>
      <c r="AA290" s="1070"/>
      <c r="AB290" s="1070"/>
      <c r="AC290" s="1070"/>
      <c r="AD290" s="1070"/>
      <c r="AE290" s="1070"/>
      <c r="AF290" s="1070"/>
      <c r="AG290" s="1070"/>
      <c r="AH290" s="1070"/>
      <c r="AI290" s="1070"/>
      <c r="AJ290" s="1070"/>
      <c r="AK290" s="1070"/>
      <c r="AL290" s="1070"/>
      <c r="AM290" s="1070"/>
      <c r="AN290" s="1070"/>
      <c r="AO290" s="1070"/>
      <c r="AP290" s="1070"/>
      <c r="AQ290" s="1070"/>
      <c r="AR290" s="1070"/>
      <c r="AS290" s="1070"/>
      <c r="AT290" s="1070"/>
      <c r="AU290" s="1070"/>
      <c r="AV290" s="1070"/>
      <c r="AW290" s="1070"/>
      <c r="AX290" s="1070"/>
      <c r="AY290" s="1070"/>
      <c r="AZ290" s="107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2"/>
      <c r="BV290" s="239"/>
      <c r="BW290" s="239"/>
      <c r="BX290" s="239"/>
      <c r="BY290" s="239"/>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818" customFormat="true" ht="15" customHeight="true" x14ac:dyDescent="0.2">
      <c r="A291" s="1085"/>
      <c r="B291" s="1086"/>
      <c r="C291" s="1087"/>
      <c r="V291" s="240"/>
      <c r="W291" s="240"/>
      <c r="X291" s="240"/>
      <c r="Y291" s="240"/>
      <c r="Z291" s="240"/>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2"/>
      <c r="BV291" s="239"/>
      <c r="BW291" s="239"/>
      <c r="BX291" s="239"/>
      <c r="BY291" s="239"/>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818" customFormat="true" ht="15" customHeight="true" x14ac:dyDescent="0.2">
      <c r="A292" s="1088"/>
      <c r="B292" s="1089"/>
      <c r="C292" s="1090"/>
      <c r="V292" s="240"/>
      <c r="W292" s="240"/>
      <c r="X292" s="240"/>
      <c r="Y292" s="240"/>
      <c r="Z292" s="240"/>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2"/>
      <c r="BV292" s="239"/>
      <c r="BW292" s="239"/>
      <c r="BX292" s="239"/>
      <c r="BY292" s="239"/>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818" customFormat="true" ht="15" customHeight="true" x14ac:dyDescent="0.2">
      <c r="A293" s="1091"/>
      <c r="B293" s="1092"/>
      <c r="C293" s="1093"/>
      <c r="V293" s="240"/>
      <c r="W293" s="240"/>
      <c r="X293" s="240"/>
      <c r="Y293" s="240"/>
      <c r="Z293" s="24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2"/>
      <c r="BV293" s="239"/>
      <c r="BW293" s="239"/>
      <c r="BX293" s="239"/>
      <c r="BY293" s="239"/>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818" customFormat="true" ht="15" customHeight="true" x14ac:dyDescent="0.2">
      <c r="A294" s="1094"/>
      <c r="B294" s="1095"/>
      <c r="C294" s="1096"/>
      <c r="V294" s="240"/>
      <c r="W294" s="240"/>
      <c r="X294" s="240"/>
      <c r="Y294" s="240"/>
      <c r="Z294" s="240"/>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2"/>
      <c r="BV294" s="239"/>
      <c r="BW294" s="239"/>
      <c r="BX294" s="239"/>
      <c r="BY294" s="239"/>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818" customFormat="true" ht="15" customHeight="true" x14ac:dyDescent="0.2">
      <c r="A295" s="1094"/>
      <c r="B295" s="1095"/>
      <c r="C295" s="1096"/>
      <c r="V295" s="240"/>
      <c r="W295" s="240"/>
      <c r="X295" s="240"/>
      <c r="Y295" s="240"/>
      <c r="Z295" s="240"/>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2"/>
      <c r="BV295" s="239"/>
      <c r="BW295" s="239"/>
      <c r="BX295" s="239"/>
      <c r="BY295" s="239"/>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818" customFormat="true" ht="15" customHeight="true" x14ac:dyDescent="0.2">
      <c r="A296" s="1094"/>
      <c r="B296" s="1097"/>
      <c r="C296" s="1096"/>
      <c r="V296" s="240"/>
      <c r="W296" s="240"/>
      <c r="X296" s="240"/>
      <c r="Y296" s="240"/>
      <c r="Z296" s="240"/>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2"/>
      <c r="BV296" s="239"/>
      <c r="BW296" s="239"/>
      <c r="BX296" s="239"/>
      <c r="BY296" s="239"/>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818" customFormat="true" ht="15" customHeight="true" x14ac:dyDescent="0.2">
      <c r="A297" s="1098"/>
      <c r="B297" s="1099"/>
      <c r="C297" s="1100"/>
      <c r="V297" s="240"/>
      <c r="W297" s="240"/>
      <c r="X297" s="240"/>
      <c r="Y297" s="240"/>
      <c r="Z297" s="240"/>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2"/>
      <c r="BV297" s="239"/>
      <c r="BW297" s="239"/>
      <c r="BX297" s="239"/>
      <c r="BY297" s="239"/>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818" customFormat="true" ht="15" customHeight="true" x14ac:dyDescent="0.2">
      <c r="B298" s="787"/>
      <c r="V298" s="240"/>
      <c r="W298" s="240"/>
      <c r="X298" s="240"/>
      <c r="Y298" s="240"/>
      <c r="Z298" s="24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2"/>
      <c r="BV298" s="239"/>
      <c r="BW298" s="239"/>
      <c r="BX298" s="239"/>
      <c r="BY298" s="239"/>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818" customFormat="true" ht="15" customHeight="true" x14ac:dyDescent="0.2">
      <c r="A299" s="777"/>
      <c r="B299" s="778"/>
      <c r="C299" s="779"/>
      <c r="D299" s="780"/>
      <c r="V299" s="240"/>
      <c r="W299" s="240"/>
      <c r="X299" s="240"/>
      <c r="Y299" s="240"/>
      <c r="Z299" s="240"/>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2"/>
      <c r="BV299" s="239"/>
      <c r="BW299" s="239"/>
      <c r="BX299" s="239"/>
      <c r="BY299" s="239"/>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818" customFormat="true" ht="15" customHeight="true" x14ac:dyDescent="0.2">
      <c r="A300" s="1101"/>
      <c r="B300" s="1102"/>
      <c r="C300" s="1103"/>
      <c r="D300" s="1104"/>
      <c r="V300" s="240"/>
      <c r="W300" s="240"/>
      <c r="X300" s="240"/>
      <c r="Y300" s="240"/>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2"/>
      <c r="BV300" s="239"/>
      <c r="BW300" s="239"/>
      <c r="BX300" s="239"/>
      <c r="BY300" s="239"/>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818" customFormat="true" ht="15" customHeight="true" x14ac:dyDescent="0.2">
      <c r="A301" s="1105"/>
      <c r="B301" s="1106"/>
      <c r="C301" s="1107"/>
      <c r="D301" s="1108"/>
      <c r="V301" s="240"/>
      <c r="W301" s="240"/>
      <c r="X301" s="240"/>
      <c r="Y301" s="240"/>
      <c r="Z301" s="24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2"/>
      <c r="BV301" s="239"/>
      <c r="BW301" s="239"/>
      <c r="BX301" s="239"/>
      <c r="BY301" s="239"/>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818" customFormat="true" ht="15" customHeight="true" x14ac:dyDescent="0.2">
      <c r="A302" s="1109"/>
      <c r="B302" s="1110"/>
      <c r="C302" s="1111"/>
      <c r="D302" s="1112"/>
      <c r="V302" s="240"/>
      <c r="W302" s="240"/>
      <c r="X302" s="240"/>
      <c r="Y302" s="240"/>
      <c r="Z302" s="240"/>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2"/>
      <c r="BV302" s="239"/>
      <c r="BW302" s="239"/>
      <c r="BX302" s="239"/>
      <c r="BY302" s="239"/>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818" customFormat="true" ht="15" customHeight="true" x14ac:dyDescent="0.2">
      <c r="A303" s="1113"/>
      <c r="B303" s="1114"/>
      <c r="C303" s="1115"/>
      <c r="D303" s="1116"/>
      <c r="V303" s="240"/>
      <c r="W303" s="240"/>
      <c r="X303" s="240"/>
      <c r="Y303" s="240"/>
      <c r="Z303" s="240"/>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2"/>
      <c r="BV303" s="239"/>
      <c r="BW303" s="239"/>
      <c r="BX303" s="239"/>
      <c r="BY303" s="239"/>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818" customFormat="true" ht="15" customHeight="true" x14ac:dyDescent="0.2">
      <c r="A304" s="1117"/>
      <c r="B304" s="1118"/>
      <c r="C304" s="1119"/>
      <c r="D304" s="1120"/>
      <c r="V304" s="240"/>
      <c r="W304" s="240"/>
      <c r="X304" s="240"/>
      <c r="Y304" s="240"/>
      <c r="Z304" s="240"/>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2"/>
      <c r="BV304" s="239"/>
      <c r="BW304" s="239"/>
      <c r="BX304" s="239"/>
      <c r="BY304" s="239"/>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818" customFormat="true" ht="15" customHeight="true" x14ac:dyDescent="0.2">
      <c r="A305" s="1121"/>
      <c r="B305" s="1122"/>
      <c r="C305" s="1123"/>
      <c r="D305" s="1124"/>
      <c r="V305" s="240"/>
      <c r="W305" s="240"/>
      <c r="X305" s="240"/>
      <c r="Y305" s="240"/>
      <c r="Z305" s="240"/>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2"/>
      <c r="BV305" s="239"/>
      <c r="BW305" s="239"/>
      <c r="BX305" s="239"/>
      <c r="BY305" s="239"/>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818" customFormat="true" ht="15" customHeight="true" x14ac:dyDescent="0.2">
      <c r="B306" s="787"/>
      <c r="V306" s="240"/>
      <c r="W306" s="240"/>
      <c r="X306" s="240"/>
      <c r="Y306" s="240"/>
      <c r="Z306" s="24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2"/>
      <c r="BV306" s="239"/>
      <c r="BW306" s="239"/>
      <c r="BX306" s="239"/>
      <c r="BY306" s="239"/>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818" customFormat="true" ht="15" customHeight="true" x14ac:dyDescent="0.2">
      <c r="B307" s="787"/>
      <c r="V307" s="240"/>
      <c r="W307" s="240"/>
      <c r="X307" s="240"/>
      <c r="Y307" s="240"/>
      <c r="Z307" s="24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2"/>
      <c r="BV307" s="239"/>
      <c r="BW307" s="239"/>
      <c r="BX307" s="239"/>
      <c r="BY307" s="239"/>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818" customFormat="true" ht="15" customHeight="true" x14ac:dyDescent="0.2">
      <c r="B308" s="787"/>
      <c r="V308" s="240"/>
      <c r="W308" s="240"/>
      <c r="X308" s="240"/>
      <c r="Y308" s="240"/>
      <c r="Z308" s="24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2"/>
      <c r="BV308" s="239"/>
      <c r="BW308" s="239"/>
      <c r="BX308" s="239"/>
      <c r="BY308" s="239"/>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818" customFormat="true" ht="15" customHeight="true" x14ac:dyDescent="0.2">
      <c r="B309" s="787"/>
      <c r="V309" s="240"/>
      <c r="W309" s="240"/>
      <c r="X309" s="240"/>
      <c r="Y309" s="240"/>
      <c r="Z309" s="24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2"/>
      <c r="BV309" s="239"/>
      <c r="BW309" s="239"/>
      <c r="BX309" s="239"/>
      <c r="BY309" s="239"/>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818" customFormat="true" ht="15" customHeight="true" x14ac:dyDescent="0.2">
      <c r="B310" s="787"/>
      <c r="V310" s="240"/>
      <c r="W310" s="240"/>
      <c r="X310" s="240"/>
      <c r="Y310" s="240"/>
      <c r="Z310" s="24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2"/>
      <c r="BV310" s="239"/>
      <c r="BW310" s="239"/>
      <c r="BX310" s="239"/>
      <c r="BY310" s="239"/>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818" customFormat="true" ht="15" customHeight="true" x14ac:dyDescent="0.2">
      <c r="B311" s="787"/>
      <c r="V311" s="240"/>
      <c r="W311" s="240"/>
      <c r="X311" s="240"/>
      <c r="Y311" s="240"/>
      <c r="Z311" s="24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2"/>
      <c r="BV311" s="239"/>
      <c r="BW311" s="239"/>
      <c r="BX311" s="239"/>
      <c r="BY311" s="239"/>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818" customFormat="true" ht="15" customHeight="true" x14ac:dyDescent="0.2">
      <c r="B312" s="787"/>
      <c r="V312" s="240"/>
      <c r="W312" s="240"/>
      <c r="X312" s="240"/>
      <c r="Y312" s="240"/>
      <c r="Z312" s="24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2"/>
      <c r="BV312" s="239"/>
      <c r="BW312" s="239"/>
      <c r="BX312" s="239"/>
      <c r="BY312" s="239"/>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818" customFormat="true" ht="15" customHeight="true" x14ac:dyDescent="0.2">
      <c r="B313" s="787"/>
      <c r="V313" s="240"/>
      <c r="W313" s="240"/>
      <c r="X313" s="240"/>
      <c r="Y313" s="240"/>
      <c r="Z313" s="24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2"/>
      <c r="BV313" s="239"/>
      <c r="BW313" s="239"/>
      <c r="BX313" s="239"/>
      <c r="BY313" s="239"/>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818" customFormat="true" ht="15" customHeight="true" x14ac:dyDescent="0.2">
      <c r="B314" s="787"/>
      <c r="V314" s="240"/>
      <c r="W314" s="240"/>
      <c r="X314" s="240"/>
      <c r="Y314" s="240"/>
      <c r="Z314" s="24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2"/>
      <c r="BV314" s="239"/>
      <c r="BW314" s="239"/>
      <c r="BX314" s="239"/>
      <c r="BY314" s="239"/>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818" customFormat="true" ht="15" customHeight="true" x14ac:dyDescent="0.2">
      <c r="B315" s="787"/>
      <c r="V315" s="240"/>
      <c r="W315" s="240"/>
      <c r="X315" s="240"/>
      <c r="Y315" s="240"/>
      <c r="Z315" s="24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2"/>
      <c r="BV315" s="239"/>
      <c r="BW315" s="239"/>
      <c r="BX315" s="239"/>
      <c r="BY315" s="239"/>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818" customFormat="true" ht="15" customHeight="true" x14ac:dyDescent="0.2">
      <c r="B316" s="787"/>
      <c r="V316" s="240"/>
      <c r="W316" s="240"/>
      <c r="X316" s="240"/>
      <c r="Y316" s="240"/>
      <c r="Z316" s="24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2"/>
      <c r="BV316" s="239"/>
      <c r="BW316" s="239"/>
      <c r="BX316" s="239"/>
      <c r="BY316" s="239"/>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818" customFormat="true" ht="15" customHeight="true" x14ac:dyDescent="0.2">
      <c r="B317" s="787"/>
      <c r="V317" s="240"/>
      <c r="W317" s="240"/>
      <c r="X317" s="240"/>
      <c r="Y317" s="240"/>
      <c r="Z317" s="24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2"/>
      <c r="BV317" s="239"/>
      <c r="BW317" s="239"/>
      <c r="BX317" s="239"/>
      <c r="BY317" s="239"/>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818" customFormat="true" ht="15" customHeight="true" x14ac:dyDescent="0.2">
      <c r="B318" s="787"/>
      <c r="V318" s="240"/>
      <c r="W318" s="240"/>
      <c r="X318" s="240"/>
      <c r="Y318" s="240"/>
      <c r="Z318" s="24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2"/>
      <c r="BV318" s="239"/>
      <c r="BW318" s="239"/>
      <c r="BX318" s="239"/>
      <c r="BY318" s="239"/>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818" customFormat="true" ht="15" customHeight="true" x14ac:dyDescent="0.2">
      <c r="B319" s="787"/>
      <c r="V319" s="240"/>
      <c r="W319" s="240"/>
      <c r="X319" s="240"/>
      <c r="Y319" s="240"/>
      <c r="Z319" s="24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2"/>
      <c r="BV319" s="239"/>
      <c r="BW319" s="239"/>
      <c r="BX319" s="239"/>
      <c r="BY319" s="239"/>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818" customFormat="true" ht="15" customHeight="true" x14ac:dyDescent="0.2">
      <c r="B320" s="787"/>
      <c r="V320" s="240"/>
      <c r="W320" s="240"/>
      <c r="X320" s="240"/>
      <c r="Y320" s="240"/>
      <c r="Z320" s="24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2"/>
      <c r="BV320" s="239"/>
      <c r="BW320" s="239"/>
      <c r="BX320" s="239"/>
      <c r="BY320" s="239"/>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818" customFormat="true" ht="15" customHeight="true" x14ac:dyDescent="0.2">
      <c r="B321" s="787"/>
      <c r="V321" s="240"/>
      <c r="W321" s="240"/>
      <c r="X321" s="240"/>
      <c r="Y321" s="240"/>
      <c r="Z321" s="24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2"/>
      <c r="BV321" s="239"/>
      <c r="BW321" s="239"/>
      <c r="BX321" s="239"/>
      <c r="BY321" s="239"/>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818" customFormat="true" ht="15" customHeight="true" x14ac:dyDescent="0.2">
      <c r="B322" s="787"/>
      <c r="V322" s="240"/>
      <c r="W322" s="240"/>
      <c r="X322" s="240"/>
      <c r="Y322" s="240"/>
      <c r="Z322" s="24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2"/>
      <c r="BV322" s="239"/>
      <c r="BW322" s="239"/>
      <c r="BX322" s="239"/>
      <c r="BY322" s="239"/>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818" customFormat="true" ht="15" customHeight="true" x14ac:dyDescent="0.2">
      <c r="B323" s="787"/>
      <c r="V323" s="240"/>
      <c r="W323" s="240"/>
      <c r="X323" s="240"/>
      <c r="Y323" s="240"/>
      <c r="Z323" s="24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2"/>
      <c r="BV323" s="239"/>
      <c r="BW323" s="239"/>
      <c r="BX323" s="239"/>
      <c r="BY323" s="239"/>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818" customFormat="true" ht="15" customHeight="true" x14ac:dyDescent="0.2">
      <c r="B324" s="787"/>
      <c r="V324" s="240"/>
      <c r="W324" s="240"/>
      <c r="X324" s="240"/>
      <c r="Y324" s="240"/>
      <c r="Z324" s="24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2"/>
      <c r="BV324" s="239"/>
      <c r="BW324" s="239"/>
      <c r="BX324" s="239"/>
      <c r="BY324" s="239"/>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818" customFormat="true" ht="15" customHeight="true" x14ac:dyDescent="0.2">
      <c r="B325" s="787"/>
      <c r="V325" s="240"/>
      <c r="W325" s="240"/>
      <c r="X325" s="240"/>
      <c r="Y325" s="240"/>
      <c r="Z325" s="24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2"/>
      <c r="BV325" s="239"/>
      <c r="BW325" s="239"/>
      <c r="BX325" s="239"/>
      <c r="BY325" s="239"/>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818" customFormat="true" ht="15" customHeight="true" x14ac:dyDescent="0.2">
      <c r="B326" s="787"/>
      <c r="V326" s="240"/>
      <c r="W326" s="240"/>
      <c r="X326" s="240"/>
      <c r="Y326" s="240"/>
      <c r="Z326" s="24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2"/>
      <c r="BV326" s="239"/>
      <c r="BW326" s="239"/>
      <c r="BX326" s="239"/>
      <c r="BY326" s="239"/>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818" customFormat="true" ht="15" customHeight="true" x14ac:dyDescent="0.2">
      <c r="B327" s="787"/>
      <c r="V327" s="240"/>
      <c r="W327" s="240"/>
      <c r="X327" s="240"/>
      <c r="Y327" s="240"/>
      <c r="Z327" s="24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2"/>
      <c r="BV327" s="239"/>
      <c r="BW327" s="239"/>
      <c r="BX327" s="239"/>
      <c r="BY327" s="239"/>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818" customFormat="true" ht="15" customHeight="true" x14ac:dyDescent="0.2">
      <c r="B328" s="787"/>
      <c r="V328" s="240"/>
      <c r="W328" s="240"/>
      <c r="X328" s="240"/>
      <c r="Y328" s="240"/>
      <c r="Z328" s="24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2"/>
      <c r="BV328" s="239"/>
      <c r="BW328" s="239"/>
      <c r="BX328" s="239"/>
      <c r="BY328" s="239"/>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818" customFormat="true" ht="250.15" customHeight="true" x14ac:dyDescent="0.2">
      <c r="B329" s="787"/>
      <c r="V329" s="240"/>
      <c r="W329" s="240"/>
      <c r="X329" s="240"/>
      <c r="Y329" s="240"/>
      <c r="Z329" s="24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2"/>
      <c r="BV329" s="239"/>
      <c r="BW329" s="239"/>
      <c r="BX329" s="239"/>
      <c r="BY329" s="239"/>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63"/>
      <c r="V330" s="235"/>
      <c r="W330" s="235"/>
      <c r="X330" s="235"/>
      <c r="Y330" s="235"/>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41"/>
      <c r="BD330" s="841"/>
      <c r="BE330" s="841"/>
      <c r="BF330" s="841"/>
      <c r="BG330" s="841"/>
      <c r="BH330" s="841"/>
      <c r="BI330" s="841"/>
      <c r="BJ330" s="841"/>
      <c r="BK330" s="841"/>
      <c r="BL330" s="841"/>
      <c r="BM330" s="841"/>
      <c r="BN330" s="841"/>
      <c r="BO330" s="841"/>
      <c r="BP330" s="841"/>
      <c r="BQ330" s="841"/>
      <c r="BR330" s="841"/>
      <c r="BS330" s="841"/>
      <c r="BT330" s="841"/>
      <c r="BU330" s="841"/>
      <c r="BV330" s="235"/>
      <c r="BW330" s="235"/>
      <c r="BX330" s="235"/>
      <c r="BY330" s="23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63"/>
      <c r="V331" s="235"/>
      <c r="W331" s="235"/>
      <c r="X331" s="235"/>
      <c r="Y331" s="235"/>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41"/>
      <c r="BD331" s="841"/>
      <c r="BE331" s="841"/>
      <c r="BF331" s="841"/>
      <c r="BG331" s="841"/>
      <c r="BH331" s="841"/>
      <c r="BI331" s="841"/>
      <c r="BJ331" s="841"/>
      <c r="BK331" s="841"/>
      <c r="BL331" s="841"/>
      <c r="BM331" s="841"/>
      <c r="BN331" s="841"/>
      <c r="BO331" s="841"/>
      <c r="BP331" s="841"/>
      <c r="BQ331" s="841"/>
      <c r="BR331" s="841"/>
      <c r="BS331" s="841"/>
      <c r="BT331" s="841"/>
      <c r="BU331" s="841"/>
      <c r="BV331" s="235"/>
      <c r="BW331" s="235"/>
      <c r="BX331" s="235"/>
      <c r="BY331" s="23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63"/>
      <c r="V332" s="235"/>
      <c r="W332" s="235"/>
      <c r="X332" s="235"/>
      <c r="Y332" s="235"/>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41"/>
      <c r="BD332" s="841"/>
      <c r="BE332" s="841"/>
      <c r="BF332" s="841"/>
      <c r="BG332" s="841"/>
      <c r="BH332" s="841"/>
      <c r="BI332" s="841"/>
      <c r="BJ332" s="841"/>
      <c r="BK332" s="841"/>
      <c r="BL332" s="841"/>
      <c r="BM332" s="841"/>
      <c r="BN332" s="841"/>
      <c r="BO332" s="841"/>
      <c r="BP332" s="841"/>
      <c r="BQ332" s="841"/>
      <c r="BR332" s="841"/>
      <c r="BS332" s="841"/>
      <c r="BT332" s="841"/>
      <c r="BU332" s="841"/>
      <c r="BV332" s="235"/>
      <c r="BW332" s="235"/>
      <c r="BX332" s="235"/>
      <c r="BY332" s="23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63"/>
      <c r="V333" s="235"/>
      <c r="W333" s="235"/>
      <c r="X333" s="235"/>
      <c r="Y333" s="235"/>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41"/>
      <c r="BD333" s="841"/>
      <c r="BE333" s="841"/>
      <c r="BF333" s="841"/>
      <c r="BG333" s="841"/>
      <c r="BH333" s="841"/>
      <c r="BI333" s="841"/>
      <c r="BJ333" s="841"/>
      <c r="BK333" s="841"/>
      <c r="BL333" s="841"/>
      <c r="BM333" s="841"/>
      <c r="BN333" s="841"/>
      <c r="BO333" s="841"/>
      <c r="BP333" s="841"/>
      <c r="BQ333" s="841"/>
      <c r="BR333" s="841"/>
      <c r="BS333" s="841"/>
      <c r="BT333" s="841"/>
      <c r="BU333" s="841"/>
      <c r="BV333" s="235"/>
      <c r="BW333" s="235"/>
      <c r="BX333" s="235"/>
      <c r="BY333" s="23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63"/>
      <c r="V334" s="235"/>
      <c r="W334" s="235"/>
      <c r="X334" s="235"/>
      <c r="Y334" s="235"/>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41"/>
      <c r="BD334" s="841"/>
      <c r="BE334" s="841"/>
      <c r="BF334" s="841"/>
      <c r="BG334" s="841"/>
      <c r="BH334" s="841"/>
      <c r="BI334" s="841"/>
      <c r="BJ334" s="841"/>
      <c r="BK334" s="841"/>
      <c r="BL334" s="841"/>
      <c r="BM334" s="841"/>
      <c r="BN334" s="841"/>
      <c r="BO334" s="841"/>
      <c r="BP334" s="841"/>
      <c r="BQ334" s="841"/>
      <c r="BR334" s="841"/>
      <c r="BS334" s="841"/>
      <c r="BT334" s="841"/>
      <c r="BU334" s="841"/>
      <c r="BV334" s="235"/>
      <c r="BW334" s="235"/>
      <c r="BX334" s="235"/>
      <c r="BY334" s="23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63"/>
      <c r="V335" s="235"/>
      <c r="W335" s="235"/>
      <c r="X335" s="235"/>
      <c r="Y335" s="235"/>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41"/>
      <c r="BD335" s="841"/>
      <c r="BE335" s="841"/>
      <c r="BF335" s="841"/>
      <c r="BG335" s="841"/>
      <c r="BH335" s="841"/>
      <c r="BI335" s="841"/>
      <c r="BJ335" s="841"/>
      <c r="BK335" s="841"/>
      <c r="BL335" s="841"/>
      <c r="BM335" s="841"/>
      <c r="BN335" s="841"/>
      <c r="BO335" s="841"/>
      <c r="BP335" s="841"/>
      <c r="BQ335" s="841"/>
      <c r="BR335" s="841"/>
      <c r="BS335" s="841"/>
      <c r="BT335" s="841"/>
      <c r="BU335" s="841"/>
      <c r="BV335" s="235"/>
      <c r="BW335" s="235"/>
      <c r="BX335" s="235"/>
      <c r="BY335" s="23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63"/>
      <c r="V336" s="235"/>
      <c r="W336" s="235"/>
      <c r="X336" s="235"/>
      <c r="Y336" s="235"/>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41"/>
      <c r="BD336" s="841"/>
      <c r="BE336" s="841"/>
      <c r="BF336" s="841"/>
      <c r="BG336" s="841"/>
      <c r="BH336" s="841"/>
      <c r="BI336" s="841"/>
      <c r="BJ336" s="841"/>
      <c r="BK336" s="841"/>
      <c r="BL336" s="841"/>
      <c r="BM336" s="841"/>
      <c r="BN336" s="841"/>
      <c r="BO336" s="841"/>
      <c r="BP336" s="841"/>
      <c r="BQ336" s="841"/>
      <c r="BR336" s="841"/>
      <c r="BS336" s="841"/>
      <c r="BT336" s="841"/>
      <c r="BU336" s="841"/>
      <c r="BV336" s="235"/>
      <c r="BW336" s="235"/>
      <c r="BX336" s="235"/>
      <c r="BY336" s="23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63"/>
      <c r="V337" s="235"/>
      <c r="W337" s="235"/>
      <c r="X337" s="235"/>
      <c r="Y337" s="235"/>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41"/>
      <c r="BD337" s="841"/>
      <c r="BE337" s="841"/>
      <c r="BF337" s="841"/>
      <c r="BG337" s="841"/>
      <c r="BH337" s="841"/>
      <c r="BI337" s="841"/>
      <c r="BJ337" s="841"/>
      <c r="BK337" s="841"/>
      <c r="BL337" s="841"/>
      <c r="BM337" s="841"/>
      <c r="BN337" s="841"/>
      <c r="BO337" s="841"/>
      <c r="BP337" s="841"/>
      <c r="BQ337" s="841"/>
      <c r="BR337" s="841"/>
      <c r="BS337" s="841"/>
      <c r="BT337" s="841"/>
      <c r="BU337" s="841"/>
      <c r="BV337" s="235"/>
      <c r="BW337" s="235"/>
      <c r="BX337" s="235"/>
      <c r="BY337" s="23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63"/>
      <c r="V338" s="235"/>
      <c r="W338" s="235"/>
      <c r="X338" s="235"/>
      <c r="Y338" s="235"/>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41"/>
      <c r="BD338" s="841"/>
      <c r="BE338" s="841"/>
      <c r="BF338" s="841"/>
      <c r="BG338" s="841"/>
      <c r="BH338" s="841"/>
      <c r="BI338" s="841"/>
      <c r="BJ338" s="841"/>
      <c r="BK338" s="841"/>
      <c r="BL338" s="841"/>
      <c r="BM338" s="841"/>
      <c r="BN338" s="841"/>
      <c r="BO338" s="841"/>
      <c r="BP338" s="841"/>
      <c r="BQ338" s="841"/>
      <c r="BR338" s="841"/>
      <c r="BS338" s="841"/>
      <c r="BT338" s="841"/>
      <c r="BU338" s="841"/>
      <c r="BV338" s="235"/>
      <c r="BW338" s="235"/>
      <c r="BX338" s="235"/>
      <c r="BY338" s="23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818" customFormat="true" ht="15" customHeight="true" x14ac:dyDescent="0.2">
      <c r="B339" s="787"/>
      <c r="V339" s="240"/>
      <c r="W339" s="240"/>
      <c r="X339" s="240"/>
      <c r="Y339" s="240"/>
      <c r="Z339" s="24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3138" t="s">
        <v>115</v>
      </c>
      <c r="BD339" s="3139"/>
      <c r="BE339" s="3139"/>
      <c r="BF339" s="3139"/>
      <c r="BG339" s="3140"/>
      <c r="BH339" s="3141" t="s">
        <v>38</v>
      </c>
      <c r="BI339" s="3139"/>
      <c r="BJ339" s="3139"/>
      <c r="BK339" s="3139"/>
      <c r="BL339" s="3140"/>
      <c r="BM339" s="3141" t="s">
        <v>37</v>
      </c>
      <c r="BN339" s="3139"/>
      <c r="BO339" s="3139"/>
      <c r="BP339" s="3139"/>
      <c r="BQ339" s="3142"/>
      <c r="BR339" s="2471" t="s">
        <v>141</v>
      </c>
      <c r="BS339" s="2472"/>
      <c r="BT339" s="2472"/>
      <c r="BU339" s="2472"/>
      <c r="BV339" s="2642"/>
      <c r="BW339" s="2642"/>
      <c r="BX339" s="2642"/>
      <c r="BY339" s="2643"/>
      <c r="BZ339" s="239"/>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818" customFormat="true" ht="12.75" x14ac:dyDescent="0.2">
      <c r="B340" s="787"/>
      <c r="V340" s="240"/>
      <c r="W340" s="240"/>
      <c r="X340" s="240"/>
      <c r="Y340" s="240"/>
      <c r="Z340" s="24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248</v>
      </c>
      <c r="BS340" s="199" t="s">
        <v>249</v>
      </c>
      <c r="BT340" s="199" t="s">
        <v>250</v>
      </c>
      <c r="BU340" s="2564" t="s">
        <v>251</v>
      </c>
      <c r="BV340" s="2644"/>
      <c r="BW340" s="2644"/>
      <c r="BX340" s="2644"/>
      <c r="BY340" s="2645"/>
      <c r="BZ340" s="2645"/>
      <c r="CA340" s="2645"/>
      <c r="CB340" s="2645"/>
      <c r="CC340" s="2645"/>
      <c r="CD340" s="2645"/>
      <c r="CE340" s="2645"/>
      <c r="CF340" s="2645"/>
      <c r="CG340" s="2645"/>
      <c r="CH340" s="2645"/>
      <c r="CI340" s="2645"/>
      <c r="CJ340" s="2645"/>
      <c r="CK340" s="2645"/>
      <c r="CL340" s="2645"/>
      <c r="CM340" s="2645"/>
      <c r="CN340" s="2645"/>
      <c r="CO340" s="2645"/>
      <c r="CP340" s="2645"/>
      <c r="CQ340" s="2645"/>
      <c r="CR340" s="2645"/>
      <c r="CS340" s="2645"/>
      <c r="CT340" s="2645"/>
      <c r="CU340" s="2645"/>
      <c r="CV340" s="2645"/>
      <c r="CW340" s="2645"/>
      <c r="CX340" s="2645"/>
      <c r="CY340" s="2645"/>
      <c r="CZ340" s="2645"/>
    </row>
    <row r="341" s="818" customFormat="true" ht="15" customHeight="true" x14ac:dyDescent="0.2">
      <c r="B341" s="787"/>
      <c r="V341" s="240"/>
      <c r="W341" s="240"/>
      <c r="X341" s="240"/>
      <c r="Y341" s="240"/>
      <c r="Z341" s="24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3143" t="s">
        <v>154</v>
      </c>
      <c r="BB341" s="176" t="s">
        <v>49</v>
      </c>
      <c r="BC341" s="1495" t="s">
        <v>35</v>
      </c>
      <c r="BD341" s="1515" t="s">
        <v>35</v>
      </c>
      <c r="BE341" s="1515" t="s">
        <v>35</v>
      </c>
      <c r="BF341" s="1515" t="s">
        <v>35</v>
      </c>
      <c r="BG341" s="1535" t="s">
        <v>35</v>
      </c>
      <c r="BH341" s="1554" t="s">
        <v>35</v>
      </c>
      <c r="BI341" s="1515" t="s">
        <v>35</v>
      </c>
      <c r="BJ341" s="1515" t="s">
        <v>35</v>
      </c>
      <c r="BK341" s="1515" t="s">
        <v>35</v>
      </c>
      <c r="BL341" s="1535" t="s">
        <v>35</v>
      </c>
      <c r="BM341" s="1554" t="s">
        <v>35</v>
      </c>
      <c r="BN341" s="1515" t="s">
        <v>35</v>
      </c>
      <c r="BO341" s="1515" t="s">
        <v>35</v>
      </c>
      <c r="BP341" s="1515" t="s">
        <v>35</v>
      </c>
      <c r="BQ341" s="1535" t="s">
        <v>35</v>
      </c>
      <c r="BR341" s="1554" t="s">
        <v>35</v>
      </c>
      <c r="BS341" s="1515" t="s">
        <v>35</v>
      </c>
      <c r="BT341" s="1515" t="s">
        <v>35</v>
      </c>
      <c r="BU341" s="2565" t="s">
        <v>35</v>
      </c>
      <c r="BV341" s="2646"/>
      <c r="BW341" s="2646"/>
      <c r="BX341" s="2646"/>
      <c r="BY341" s="2647"/>
      <c r="BZ341" s="2647"/>
      <c r="CA341" s="2647"/>
      <c r="CB341" s="2647"/>
      <c r="CC341" s="2647"/>
      <c r="CD341" s="2647"/>
      <c r="CE341" s="2647"/>
      <c r="CF341" s="2647"/>
      <c r="CG341" s="2647"/>
      <c r="CH341" s="2647"/>
      <c r="CI341" s="2647"/>
      <c r="CJ341" s="2647"/>
      <c r="CK341" s="2647"/>
      <c r="CL341" s="2647"/>
      <c r="CM341" s="2647"/>
      <c r="CN341" s="2647"/>
      <c r="CO341" s="2647"/>
      <c r="CP341" s="2647"/>
      <c r="CQ341" s="2647"/>
      <c r="CR341" s="2647"/>
      <c r="CS341" s="2647"/>
      <c r="CT341" s="2647"/>
      <c r="CU341" s="2647"/>
      <c r="CV341" s="2647"/>
      <c r="CW341" s="2647"/>
      <c r="CX341" s="2647"/>
      <c r="CY341" s="2647"/>
      <c r="CZ341" s="2647"/>
    </row>
    <row r="342" s="818" customFormat="true" ht="15" customHeight="true" x14ac:dyDescent="0.2">
      <c r="B342" s="787"/>
      <c r="V342" s="240"/>
      <c r="W342" s="240"/>
      <c r="X342" s="240"/>
      <c r="Y342" s="240"/>
      <c r="Z342" s="24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3144"/>
      <c r="BB342" s="177" t="s">
        <v>48</v>
      </c>
      <c r="BC342" s="1496" t="s">
        <v>35</v>
      </c>
      <c r="BD342" s="1516" t="s">
        <v>35</v>
      </c>
      <c r="BE342" s="1516" t="s">
        <v>35</v>
      </c>
      <c r="BF342" s="1516" t="s">
        <v>35</v>
      </c>
      <c r="BG342" s="1536" t="s">
        <v>35</v>
      </c>
      <c r="BH342" s="1555" t="s">
        <v>35</v>
      </c>
      <c r="BI342" s="1516" t="s">
        <v>35</v>
      </c>
      <c r="BJ342" s="1516" t="s">
        <v>35</v>
      </c>
      <c r="BK342" s="1516" t="s">
        <v>35</v>
      </c>
      <c r="BL342" s="1536" t="s">
        <v>35</v>
      </c>
      <c r="BM342" s="1555" t="s">
        <v>35</v>
      </c>
      <c r="BN342" s="1516" t="s">
        <v>35</v>
      </c>
      <c r="BO342" s="1516" t="s">
        <v>35</v>
      </c>
      <c r="BP342" s="1516" t="s">
        <v>35</v>
      </c>
      <c r="BQ342" s="1536" t="s">
        <v>35</v>
      </c>
      <c r="BR342" s="1555" t="s">
        <v>35</v>
      </c>
      <c r="BS342" s="1516" t="s">
        <v>35</v>
      </c>
      <c r="BT342" s="1516" t="s">
        <v>35</v>
      </c>
      <c r="BU342" s="2566" t="s">
        <v>35</v>
      </c>
      <c r="BV342" s="2648"/>
      <c r="BW342" s="2648"/>
      <c r="BX342" s="2648"/>
      <c r="BY342" s="2649"/>
      <c r="BZ342" s="2649"/>
      <c r="CA342" s="2649"/>
      <c r="CB342" s="2649"/>
      <c r="CC342" s="2649"/>
      <c r="CD342" s="2649"/>
      <c r="CE342" s="2649"/>
      <c r="CF342" s="2649"/>
      <c r="CG342" s="2649"/>
      <c r="CH342" s="2649"/>
      <c r="CI342" s="2649"/>
      <c r="CJ342" s="2649"/>
      <c r="CK342" s="2649"/>
      <c r="CL342" s="2649"/>
      <c r="CM342" s="2649"/>
      <c r="CN342" s="2649"/>
      <c r="CO342" s="2649"/>
      <c r="CP342" s="2649"/>
      <c r="CQ342" s="2649"/>
      <c r="CR342" s="2649"/>
      <c r="CS342" s="2649"/>
      <c r="CT342" s="2649"/>
      <c r="CU342" s="2649"/>
      <c r="CV342" s="2649"/>
      <c r="CW342" s="2649"/>
      <c r="CX342" s="2649"/>
      <c r="CY342" s="2649"/>
      <c r="CZ342" s="2649"/>
    </row>
    <row r="343" s="818" customFormat="true" ht="15" customHeight="true" x14ac:dyDescent="0.2">
      <c r="B343" s="787"/>
      <c r="V343" s="240"/>
      <c r="W343" s="240"/>
      <c r="X343" s="240"/>
      <c r="Y343" s="240"/>
      <c r="Z343" s="24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3145" t="s">
        <v>149</v>
      </c>
      <c r="BB343" s="177" t="s">
        <v>49</v>
      </c>
      <c r="BC343" s="1496" t="s">
        <v>35</v>
      </c>
      <c r="BD343" s="1516" t="s">
        <v>35</v>
      </c>
      <c r="BE343" s="1516" t="s">
        <v>35</v>
      </c>
      <c r="BF343" s="1516" t="s">
        <v>35</v>
      </c>
      <c r="BG343" s="1536" t="s">
        <v>35</v>
      </c>
      <c r="BH343" s="1555" t="s">
        <v>35</v>
      </c>
      <c r="BI343" s="1516" t="s">
        <v>35</v>
      </c>
      <c r="BJ343" s="1516" t="s">
        <v>35</v>
      </c>
      <c r="BK343" s="1516" t="s">
        <v>35</v>
      </c>
      <c r="BL343" s="1536" t="s">
        <v>35</v>
      </c>
      <c r="BM343" s="1555" t="s">
        <v>35</v>
      </c>
      <c r="BN343" s="1516" t="s">
        <v>35</v>
      </c>
      <c r="BO343" s="1516" t="s">
        <v>35</v>
      </c>
      <c r="BP343" s="1516" t="s">
        <v>35</v>
      </c>
      <c r="BQ343" s="1536" t="s">
        <v>35</v>
      </c>
      <c r="BR343" s="1555" t="s">
        <v>35</v>
      </c>
      <c r="BS343" s="1516" t="s">
        <v>35</v>
      </c>
      <c r="BT343" s="1516" t="s">
        <v>35</v>
      </c>
      <c r="BU343" s="2566" t="s">
        <v>35</v>
      </c>
      <c r="BV343" s="2648"/>
      <c r="BW343" s="2648"/>
      <c r="BX343" s="2648"/>
      <c r="BY343" s="2649"/>
      <c r="BZ343" s="2649"/>
      <c r="CA343" s="2649"/>
      <c r="CB343" s="2649"/>
      <c r="CC343" s="2649"/>
      <c r="CD343" s="2649"/>
      <c r="CE343" s="2649"/>
      <c r="CF343" s="2649"/>
      <c r="CG343" s="2649"/>
      <c r="CH343" s="2649"/>
      <c r="CI343" s="2649"/>
      <c r="CJ343" s="2649"/>
      <c r="CK343" s="2649"/>
      <c r="CL343" s="2649"/>
      <c r="CM343" s="2649"/>
      <c r="CN343" s="2649"/>
      <c r="CO343" s="2649"/>
      <c r="CP343" s="2649"/>
      <c r="CQ343" s="2649"/>
      <c r="CR343" s="2649"/>
      <c r="CS343" s="2649"/>
      <c r="CT343" s="2649"/>
      <c r="CU343" s="2649"/>
      <c r="CV343" s="2649"/>
      <c r="CW343" s="2649"/>
      <c r="CX343" s="2649"/>
      <c r="CY343" s="2649"/>
      <c r="CZ343" s="2649"/>
    </row>
    <row r="344" s="818" customFormat="true" ht="15" customHeight="true" x14ac:dyDescent="0.2">
      <c r="B344" s="787"/>
      <c r="V344" s="240"/>
      <c r="W344" s="240"/>
      <c r="X344" s="240"/>
      <c r="Y344" s="240"/>
      <c r="Z344" s="24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3144"/>
      <c r="BB344" s="177" t="s">
        <v>48</v>
      </c>
      <c r="BC344" s="1496" t="s">
        <v>35</v>
      </c>
      <c r="BD344" s="1516" t="s">
        <v>35</v>
      </c>
      <c r="BE344" s="1516" t="s">
        <v>35</v>
      </c>
      <c r="BF344" s="1516" t="s">
        <v>35</v>
      </c>
      <c r="BG344" s="1536" t="s">
        <v>35</v>
      </c>
      <c r="BH344" s="1555" t="s">
        <v>35</v>
      </c>
      <c r="BI344" s="1516" t="s">
        <v>35</v>
      </c>
      <c r="BJ344" s="1516" t="s">
        <v>35</v>
      </c>
      <c r="BK344" s="1516" t="s">
        <v>35</v>
      </c>
      <c r="BL344" s="1536" t="s">
        <v>35</v>
      </c>
      <c r="BM344" s="1555" t="s">
        <v>35</v>
      </c>
      <c r="BN344" s="1516" t="s">
        <v>35</v>
      </c>
      <c r="BO344" s="1516" t="s">
        <v>35</v>
      </c>
      <c r="BP344" s="1516" t="s">
        <v>35</v>
      </c>
      <c r="BQ344" s="1536" t="s">
        <v>35</v>
      </c>
      <c r="BR344" s="1555" t="s">
        <v>35</v>
      </c>
      <c r="BS344" s="1516" t="s">
        <v>35</v>
      </c>
      <c r="BT344" s="1516" t="s">
        <v>35</v>
      </c>
      <c r="BU344" s="2566" t="s">
        <v>35</v>
      </c>
      <c r="BV344" s="2648"/>
      <c r="BW344" s="2648"/>
      <c r="BX344" s="2648"/>
      <c r="BY344" s="2649"/>
      <c r="BZ344" s="2649"/>
      <c r="CA344" s="2649"/>
      <c r="CB344" s="2649"/>
      <c r="CC344" s="2649"/>
      <c r="CD344" s="2649"/>
      <c r="CE344" s="2649"/>
      <c r="CF344" s="2649"/>
      <c r="CG344" s="2649"/>
      <c r="CH344" s="2649"/>
      <c r="CI344" s="2649"/>
      <c r="CJ344" s="2649"/>
      <c r="CK344" s="2649"/>
      <c r="CL344" s="2649"/>
      <c r="CM344" s="2649"/>
      <c r="CN344" s="2649"/>
      <c r="CO344" s="2649"/>
      <c r="CP344" s="2649"/>
      <c r="CQ344" s="2649"/>
      <c r="CR344" s="2649"/>
      <c r="CS344" s="2649"/>
      <c r="CT344" s="2649"/>
      <c r="CU344" s="2649"/>
      <c r="CV344" s="2649"/>
      <c r="CW344" s="2649"/>
      <c r="CX344" s="2649"/>
      <c r="CY344" s="2649"/>
      <c r="CZ344" s="2649"/>
    </row>
    <row r="345" s="818" customFormat="true" ht="15" customHeight="true" x14ac:dyDescent="0.2">
      <c r="B345" s="787"/>
      <c r="V345" s="240"/>
      <c r="W345" s="240"/>
      <c r="X345" s="240"/>
      <c r="Y345" s="240"/>
      <c r="Z345" s="24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3145" t="s">
        <v>150</v>
      </c>
      <c r="BB345" s="177" t="s">
        <v>49</v>
      </c>
      <c r="BC345" s="1496" t="s">
        <v>35</v>
      </c>
      <c r="BD345" s="1516" t="s">
        <v>35</v>
      </c>
      <c r="BE345" s="1516" t="s">
        <v>35</v>
      </c>
      <c r="BF345" s="1516" t="s">
        <v>35</v>
      </c>
      <c r="BG345" s="1536" t="s">
        <v>35</v>
      </c>
      <c r="BH345" s="1555" t="s">
        <v>35</v>
      </c>
      <c r="BI345" s="1516" t="s">
        <v>35</v>
      </c>
      <c r="BJ345" s="1516" t="s">
        <v>35</v>
      </c>
      <c r="BK345" s="1516" t="s">
        <v>35</v>
      </c>
      <c r="BL345" s="1536" t="s">
        <v>35</v>
      </c>
      <c r="BM345" s="1555" t="s">
        <v>35</v>
      </c>
      <c r="BN345" s="1516" t="s">
        <v>35</v>
      </c>
      <c r="BO345" s="1516" t="s">
        <v>35</v>
      </c>
      <c r="BP345" s="1516" t="s">
        <v>35</v>
      </c>
      <c r="BQ345" s="1536" t="s">
        <v>35</v>
      </c>
      <c r="BR345" s="1555" t="s">
        <v>35</v>
      </c>
      <c r="BS345" s="1516" t="s">
        <v>35</v>
      </c>
      <c r="BT345" s="1516" t="s">
        <v>35</v>
      </c>
      <c r="BU345" s="2566" t="s">
        <v>35</v>
      </c>
      <c r="BV345" s="2648"/>
      <c r="BW345" s="2648"/>
      <c r="BX345" s="2648"/>
      <c r="BY345" s="2649"/>
      <c r="BZ345" s="2649"/>
      <c r="CA345" s="2649"/>
      <c r="CB345" s="2649"/>
      <c r="CC345" s="2649"/>
      <c r="CD345" s="2649"/>
      <c r="CE345" s="2649"/>
      <c r="CF345" s="2649"/>
      <c r="CG345" s="2649"/>
      <c r="CH345" s="2649"/>
      <c r="CI345" s="2649"/>
      <c r="CJ345" s="2649"/>
      <c r="CK345" s="2649"/>
      <c r="CL345" s="2649"/>
      <c r="CM345" s="2649"/>
      <c r="CN345" s="2649"/>
      <c r="CO345" s="2649"/>
      <c r="CP345" s="2649"/>
      <c r="CQ345" s="2649"/>
      <c r="CR345" s="2649"/>
      <c r="CS345" s="2649"/>
      <c r="CT345" s="2649"/>
      <c r="CU345" s="2649"/>
      <c r="CV345" s="2649"/>
      <c r="CW345" s="2649"/>
      <c r="CX345" s="2649"/>
      <c r="CY345" s="2649"/>
      <c r="CZ345" s="2649"/>
    </row>
    <row r="346" s="818" customFormat="true" ht="15" customHeight="true" x14ac:dyDescent="0.2">
      <c r="B346" s="787"/>
      <c r="V346" s="240"/>
      <c r="W346" s="240"/>
      <c r="X346" s="240"/>
      <c r="Y346" s="240"/>
      <c r="Z346" s="24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3144"/>
      <c r="BB346" s="177" t="s">
        <v>48</v>
      </c>
      <c r="BC346" s="1496" t="s">
        <v>35</v>
      </c>
      <c r="BD346" s="1516" t="s">
        <v>35</v>
      </c>
      <c r="BE346" s="1516" t="s">
        <v>35</v>
      </c>
      <c r="BF346" s="1516" t="s">
        <v>35</v>
      </c>
      <c r="BG346" s="1536" t="s">
        <v>35</v>
      </c>
      <c r="BH346" s="1555" t="s">
        <v>35</v>
      </c>
      <c r="BI346" s="1516" t="s">
        <v>35</v>
      </c>
      <c r="BJ346" s="1516" t="s">
        <v>35</v>
      </c>
      <c r="BK346" s="1516" t="s">
        <v>35</v>
      </c>
      <c r="BL346" s="1536" t="s">
        <v>35</v>
      </c>
      <c r="BM346" s="1555" t="s">
        <v>35</v>
      </c>
      <c r="BN346" s="1516" t="s">
        <v>35</v>
      </c>
      <c r="BO346" s="1516" t="s">
        <v>35</v>
      </c>
      <c r="BP346" s="1516" t="s">
        <v>35</v>
      </c>
      <c r="BQ346" s="1536" t="s">
        <v>35</v>
      </c>
      <c r="BR346" s="1555" t="s">
        <v>35</v>
      </c>
      <c r="BS346" s="1516" t="s">
        <v>35</v>
      </c>
      <c r="BT346" s="1516" t="s">
        <v>35</v>
      </c>
      <c r="BU346" s="2566" t="s">
        <v>35</v>
      </c>
      <c r="BV346" s="2648"/>
      <c r="BW346" s="2648"/>
      <c r="BX346" s="2648"/>
      <c r="BY346" s="2649"/>
      <c r="BZ346" s="2649"/>
      <c r="CA346" s="2649"/>
      <c r="CB346" s="2649"/>
      <c r="CC346" s="2649"/>
      <c r="CD346" s="2649"/>
      <c r="CE346" s="2649"/>
      <c r="CF346" s="2649"/>
      <c r="CG346" s="2649"/>
      <c r="CH346" s="2649"/>
      <c r="CI346" s="2649"/>
      <c r="CJ346" s="2649"/>
      <c r="CK346" s="2649"/>
      <c r="CL346" s="2649"/>
      <c r="CM346" s="2649"/>
      <c r="CN346" s="2649"/>
      <c r="CO346" s="2649"/>
      <c r="CP346" s="2649"/>
      <c r="CQ346" s="2649"/>
      <c r="CR346" s="2649"/>
      <c r="CS346" s="2649"/>
      <c r="CT346" s="2649"/>
      <c r="CU346" s="2649"/>
      <c r="CV346" s="2649"/>
      <c r="CW346" s="2649"/>
      <c r="CX346" s="2649"/>
      <c r="CY346" s="2649"/>
      <c r="CZ346" s="2649"/>
    </row>
    <row r="347" s="818" customFormat="true" ht="15" customHeight="true" x14ac:dyDescent="0.2">
      <c r="B347" s="787"/>
      <c r="V347" s="240"/>
      <c r="W347" s="240"/>
      <c r="X347" s="240"/>
      <c r="Y347" s="240"/>
      <c r="Z347" s="24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3145" t="s">
        <v>151</v>
      </c>
      <c r="BB347" s="177" t="s">
        <v>49</v>
      </c>
      <c r="BC347" s="1496" t="s">
        <v>35</v>
      </c>
      <c r="BD347" s="1516" t="s">
        <v>35</v>
      </c>
      <c r="BE347" s="1516" t="s">
        <v>35</v>
      </c>
      <c r="BF347" s="1516" t="s">
        <v>35</v>
      </c>
      <c r="BG347" s="1536" t="s">
        <v>35</v>
      </c>
      <c r="BH347" s="1555" t="s">
        <v>35</v>
      </c>
      <c r="BI347" s="1516" t="s">
        <v>35</v>
      </c>
      <c r="BJ347" s="1516" t="s">
        <v>35</v>
      </c>
      <c r="BK347" s="1516" t="s">
        <v>35</v>
      </c>
      <c r="BL347" s="1536" t="s">
        <v>35</v>
      </c>
      <c r="BM347" s="1555" t="s">
        <v>35</v>
      </c>
      <c r="BN347" s="1516" t="s">
        <v>35</v>
      </c>
      <c r="BO347" s="1516" t="s">
        <v>35</v>
      </c>
      <c r="BP347" s="1516" t="s">
        <v>35</v>
      </c>
      <c r="BQ347" s="1536" t="s">
        <v>35</v>
      </c>
      <c r="BR347" s="1555" t="s">
        <v>35</v>
      </c>
      <c r="BS347" s="1516" t="s">
        <v>35</v>
      </c>
      <c r="BT347" s="1516" t="s">
        <v>35</v>
      </c>
      <c r="BU347" s="2566" t="s">
        <v>35</v>
      </c>
      <c r="BV347" s="2648"/>
      <c r="BW347" s="2648"/>
      <c r="BX347" s="2648"/>
      <c r="BY347" s="2649"/>
      <c r="BZ347" s="2649"/>
      <c r="CA347" s="2649"/>
      <c r="CB347" s="2649"/>
      <c r="CC347" s="2649"/>
      <c r="CD347" s="2649"/>
      <c r="CE347" s="2649"/>
      <c r="CF347" s="2649"/>
      <c r="CG347" s="2649"/>
      <c r="CH347" s="2649"/>
      <c r="CI347" s="2649"/>
      <c r="CJ347" s="2649"/>
      <c r="CK347" s="2649"/>
      <c r="CL347" s="2649"/>
      <c r="CM347" s="2649"/>
      <c r="CN347" s="2649"/>
      <c r="CO347" s="2649"/>
      <c r="CP347" s="2649"/>
      <c r="CQ347" s="2649"/>
      <c r="CR347" s="2649"/>
      <c r="CS347" s="2649"/>
      <c r="CT347" s="2649"/>
      <c r="CU347" s="2649"/>
      <c r="CV347" s="2649"/>
      <c r="CW347" s="2649"/>
      <c r="CX347" s="2649"/>
      <c r="CY347" s="2649"/>
      <c r="CZ347" s="2649"/>
    </row>
    <row r="348" s="818" customFormat="true" ht="15" customHeight="true" x14ac:dyDescent="0.2">
      <c r="B348" s="787"/>
      <c r="V348" s="240"/>
      <c r="W348" s="240"/>
      <c r="X348" s="240"/>
      <c r="Y348" s="240"/>
      <c r="Z348" s="24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3144"/>
      <c r="BB348" s="177" t="s">
        <v>48</v>
      </c>
      <c r="BC348" s="1496" t="s">
        <v>35</v>
      </c>
      <c r="BD348" s="1516" t="s">
        <v>35</v>
      </c>
      <c r="BE348" s="1516" t="s">
        <v>35</v>
      </c>
      <c r="BF348" s="1516" t="s">
        <v>35</v>
      </c>
      <c r="BG348" s="1536" t="s">
        <v>35</v>
      </c>
      <c r="BH348" s="1555" t="s">
        <v>35</v>
      </c>
      <c r="BI348" s="1516" t="s">
        <v>35</v>
      </c>
      <c r="BJ348" s="1516" t="s">
        <v>35</v>
      </c>
      <c r="BK348" s="1516" t="s">
        <v>35</v>
      </c>
      <c r="BL348" s="1536" t="s">
        <v>35</v>
      </c>
      <c r="BM348" s="1555" t="s">
        <v>35</v>
      </c>
      <c r="BN348" s="1516" t="s">
        <v>35</v>
      </c>
      <c r="BO348" s="1516" t="s">
        <v>35</v>
      </c>
      <c r="BP348" s="1516" t="s">
        <v>35</v>
      </c>
      <c r="BQ348" s="1536" t="s">
        <v>35</v>
      </c>
      <c r="BR348" s="1555" t="s">
        <v>35</v>
      </c>
      <c r="BS348" s="1516" t="s">
        <v>35</v>
      </c>
      <c r="BT348" s="1516" t="s">
        <v>35</v>
      </c>
      <c r="BU348" s="2566" t="s">
        <v>35</v>
      </c>
      <c r="BV348" s="2648"/>
      <c r="BW348" s="2648"/>
      <c r="BX348" s="2648"/>
      <c r="BY348" s="2649"/>
      <c r="BZ348" s="2649"/>
      <c r="CA348" s="2649"/>
      <c r="CB348" s="2649"/>
      <c r="CC348" s="2649"/>
      <c r="CD348" s="2649"/>
      <c r="CE348" s="2649"/>
      <c r="CF348" s="2649"/>
      <c r="CG348" s="2649"/>
      <c r="CH348" s="2649"/>
      <c r="CI348" s="2649"/>
      <c r="CJ348" s="2649"/>
      <c r="CK348" s="2649"/>
      <c r="CL348" s="2649"/>
      <c r="CM348" s="2649"/>
      <c r="CN348" s="2649"/>
      <c r="CO348" s="2649"/>
      <c r="CP348" s="2649"/>
      <c r="CQ348" s="2649"/>
      <c r="CR348" s="2649"/>
      <c r="CS348" s="2649"/>
      <c r="CT348" s="2649"/>
      <c r="CU348" s="2649"/>
      <c r="CV348" s="2649"/>
      <c r="CW348" s="2649"/>
      <c r="CX348" s="2649"/>
      <c r="CY348" s="2649"/>
      <c r="CZ348" s="2649"/>
    </row>
    <row r="349" s="818" customFormat="true" ht="15" customHeight="true" x14ac:dyDescent="0.2">
      <c r="B349" s="787"/>
      <c r="V349" s="240"/>
      <c r="W349" s="240"/>
      <c r="X349" s="240"/>
      <c r="Y349" s="240"/>
      <c r="Z349" s="24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3145" t="s">
        <v>152</v>
      </c>
      <c r="BB349" s="177" t="s">
        <v>49</v>
      </c>
      <c r="BC349" s="1496" t="s">
        <v>35</v>
      </c>
      <c r="BD349" s="1516" t="s">
        <v>35</v>
      </c>
      <c r="BE349" s="1516" t="s">
        <v>35</v>
      </c>
      <c r="BF349" s="1516" t="s">
        <v>35</v>
      </c>
      <c r="BG349" s="1536" t="s">
        <v>35</v>
      </c>
      <c r="BH349" s="1555" t="s">
        <v>35</v>
      </c>
      <c r="BI349" s="1516" t="s">
        <v>35</v>
      </c>
      <c r="BJ349" s="1516" t="s">
        <v>35</v>
      </c>
      <c r="BK349" s="1516" t="s">
        <v>35</v>
      </c>
      <c r="BL349" s="1536" t="s">
        <v>35</v>
      </c>
      <c r="BM349" s="1555" t="s">
        <v>35</v>
      </c>
      <c r="BN349" s="1516" t="s">
        <v>35</v>
      </c>
      <c r="BO349" s="1516" t="s">
        <v>35</v>
      </c>
      <c r="BP349" s="1516" t="s">
        <v>35</v>
      </c>
      <c r="BQ349" s="1536" t="s">
        <v>35</v>
      </c>
      <c r="BR349" s="1555" t="s">
        <v>35</v>
      </c>
      <c r="BS349" s="1516" t="s">
        <v>35</v>
      </c>
      <c r="BT349" s="1516" t="s">
        <v>35</v>
      </c>
      <c r="BU349" s="2566" t="s">
        <v>35</v>
      </c>
      <c r="BV349" s="2648"/>
      <c r="BW349" s="2648"/>
      <c r="BX349" s="2648"/>
      <c r="BY349" s="2649"/>
      <c r="BZ349" s="2649"/>
      <c r="CA349" s="2649"/>
      <c r="CB349" s="2649"/>
      <c r="CC349" s="2649"/>
      <c r="CD349" s="2649"/>
      <c r="CE349" s="2649"/>
      <c r="CF349" s="2649"/>
      <c r="CG349" s="2649"/>
      <c r="CH349" s="2649"/>
      <c r="CI349" s="2649"/>
      <c r="CJ349" s="2649"/>
      <c r="CK349" s="2649"/>
      <c r="CL349" s="2649"/>
      <c r="CM349" s="2649"/>
      <c r="CN349" s="2649"/>
      <c r="CO349" s="2649"/>
      <c r="CP349" s="2649"/>
      <c r="CQ349" s="2649"/>
      <c r="CR349" s="2649"/>
      <c r="CS349" s="2649"/>
      <c r="CT349" s="2649"/>
      <c r="CU349" s="2649"/>
      <c r="CV349" s="2649"/>
      <c r="CW349" s="2649"/>
      <c r="CX349" s="2649"/>
      <c r="CY349" s="2649"/>
      <c r="CZ349" s="2649"/>
    </row>
    <row r="350" s="818" customFormat="true" ht="15" customHeight="true" x14ac:dyDescent="0.2">
      <c r="B350" s="787"/>
      <c r="V350" s="240"/>
      <c r="W350" s="240"/>
      <c r="X350" s="240"/>
      <c r="Y350" s="240"/>
      <c r="Z350" s="24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3144"/>
      <c r="BB350" s="177" t="s">
        <v>48</v>
      </c>
      <c r="BC350" s="1496" t="s">
        <v>35</v>
      </c>
      <c r="BD350" s="1516" t="s">
        <v>35</v>
      </c>
      <c r="BE350" s="1516" t="s">
        <v>35</v>
      </c>
      <c r="BF350" s="1516" t="s">
        <v>35</v>
      </c>
      <c r="BG350" s="1536" t="s">
        <v>35</v>
      </c>
      <c r="BH350" s="1555" t="s">
        <v>35</v>
      </c>
      <c r="BI350" s="1516" t="s">
        <v>35</v>
      </c>
      <c r="BJ350" s="1516" t="s">
        <v>35</v>
      </c>
      <c r="BK350" s="1516" t="s">
        <v>35</v>
      </c>
      <c r="BL350" s="1536" t="s">
        <v>35</v>
      </c>
      <c r="BM350" s="1555" t="s">
        <v>35</v>
      </c>
      <c r="BN350" s="1516" t="s">
        <v>35</v>
      </c>
      <c r="BO350" s="1516" t="s">
        <v>35</v>
      </c>
      <c r="BP350" s="1516" t="s">
        <v>35</v>
      </c>
      <c r="BQ350" s="1536" t="s">
        <v>35</v>
      </c>
      <c r="BR350" s="1555" t="s">
        <v>35</v>
      </c>
      <c r="BS350" s="1516" t="s">
        <v>35</v>
      </c>
      <c r="BT350" s="1516" t="s">
        <v>35</v>
      </c>
      <c r="BU350" s="2566" t="s">
        <v>35</v>
      </c>
      <c r="BV350" s="2648"/>
      <c r="BW350" s="2648"/>
      <c r="BX350" s="2648"/>
      <c r="BY350" s="2649"/>
      <c r="BZ350" s="2649"/>
      <c r="CA350" s="2649"/>
      <c r="CB350" s="2649"/>
      <c r="CC350" s="2649"/>
      <c r="CD350" s="2649"/>
      <c r="CE350" s="2649"/>
      <c r="CF350" s="2649"/>
      <c r="CG350" s="2649"/>
      <c r="CH350" s="2649"/>
      <c r="CI350" s="2649"/>
      <c r="CJ350" s="2649"/>
      <c r="CK350" s="2649"/>
      <c r="CL350" s="2649"/>
      <c r="CM350" s="2649"/>
      <c r="CN350" s="2649"/>
      <c r="CO350" s="2649"/>
      <c r="CP350" s="2649"/>
      <c r="CQ350" s="2649"/>
      <c r="CR350" s="2649"/>
      <c r="CS350" s="2649"/>
      <c r="CT350" s="2649"/>
      <c r="CU350" s="2649"/>
      <c r="CV350" s="2649"/>
      <c r="CW350" s="2649"/>
      <c r="CX350" s="2649"/>
      <c r="CY350" s="2649"/>
      <c r="CZ350" s="2649"/>
    </row>
    <row r="351" s="818" customFormat="true" ht="15" customHeight="true" x14ac:dyDescent="0.2">
      <c r="B351" s="787"/>
      <c r="V351" s="240"/>
      <c r="W351" s="240"/>
      <c r="X351" s="240"/>
      <c r="Y351" s="240"/>
      <c r="Z351" s="24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3145" t="s">
        <v>153</v>
      </c>
      <c r="BB351" s="177" t="s">
        <v>49</v>
      </c>
      <c r="BC351" s="1496" t="s">
        <v>35</v>
      </c>
      <c r="BD351" s="1516" t="s">
        <v>35</v>
      </c>
      <c r="BE351" s="1516" t="s">
        <v>35</v>
      </c>
      <c r="BF351" s="1516" t="s">
        <v>35</v>
      </c>
      <c r="BG351" s="1536" t="s">
        <v>35</v>
      </c>
      <c r="BH351" s="1555" t="s">
        <v>35</v>
      </c>
      <c r="BI351" s="1516" t="s">
        <v>35</v>
      </c>
      <c r="BJ351" s="1516" t="s">
        <v>35</v>
      </c>
      <c r="BK351" s="1516" t="s">
        <v>35</v>
      </c>
      <c r="BL351" s="1536" t="s">
        <v>35</v>
      </c>
      <c r="BM351" s="1555" t="s">
        <v>35</v>
      </c>
      <c r="BN351" s="1516" t="s">
        <v>35</v>
      </c>
      <c r="BO351" s="1516" t="s">
        <v>35</v>
      </c>
      <c r="BP351" s="1516" t="s">
        <v>35</v>
      </c>
      <c r="BQ351" s="1536" t="s">
        <v>35</v>
      </c>
      <c r="BR351" s="1555" t="s">
        <v>35</v>
      </c>
      <c r="BS351" s="1516" t="s">
        <v>35</v>
      </c>
      <c r="BT351" s="1516" t="s">
        <v>35</v>
      </c>
      <c r="BU351" s="2566" t="s">
        <v>35</v>
      </c>
      <c r="BV351" s="2648"/>
      <c r="BW351" s="2648"/>
      <c r="BX351" s="2648"/>
      <c r="BY351" s="2649"/>
      <c r="BZ351" s="2649"/>
      <c r="CA351" s="2649"/>
      <c r="CB351" s="2649"/>
      <c r="CC351" s="2649"/>
      <c r="CD351" s="2649"/>
      <c r="CE351" s="2649"/>
      <c r="CF351" s="2649"/>
      <c r="CG351" s="2649"/>
      <c r="CH351" s="2649"/>
      <c r="CI351" s="2649"/>
      <c r="CJ351" s="2649"/>
      <c r="CK351" s="2649"/>
      <c r="CL351" s="2649"/>
      <c r="CM351" s="2649"/>
      <c r="CN351" s="2649"/>
      <c r="CO351" s="2649"/>
      <c r="CP351" s="2649"/>
      <c r="CQ351" s="2649"/>
      <c r="CR351" s="2649"/>
      <c r="CS351" s="2649"/>
      <c r="CT351" s="2649"/>
      <c r="CU351" s="2649"/>
      <c r="CV351" s="2649"/>
      <c r="CW351" s="2649"/>
      <c r="CX351" s="2649"/>
      <c r="CY351" s="2649"/>
      <c r="CZ351" s="2649"/>
    </row>
    <row r="352" s="818" customFormat="true" ht="15" customHeight="true" x14ac:dyDescent="0.2">
      <c r="B352" s="787"/>
      <c r="V352" s="240"/>
      <c r="W352" s="240"/>
      <c r="X352" s="240"/>
      <c r="Y352" s="240"/>
      <c r="Z352" s="24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3144"/>
      <c r="BB352" s="177" t="s">
        <v>48</v>
      </c>
      <c r="BC352" s="1496" t="s">
        <v>35</v>
      </c>
      <c r="BD352" s="1516" t="s">
        <v>35</v>
      </c>
      <c r="BE352" s="1516" t="s">
        <v>35</v>
      </c>
      <c r="BF352" s="1516" t="s">
        <v>35</v>
      </c>
      <c r="BG352" s="1536" t="s">
        <v>35</v>
      </c>
      <c r="BH352" s="1555" t="s">
        <v>35</v>
      </c>
      <c r="BI352" s="1516" t="s">
        <v>35</v>
      </c>
      <c r="BJ352" s="1516" t="s">
        <v>35</v>
      </c>
      <c r="BK352" s="1516" t="s">
        <v>35</v>
      </c>
      <c r="BL352" s="1536" t="s">
        <v>35</v>
      </c>
      <c r="BM352" s="1555" t="s">
        <v>35</v>
      </c>
      <c r="BN352" s="1516" t="s">
        <v>35</v>
      </c>
      <c r="BO352" s="1516" t="s">
        <v>35</v>
      </c>
      <c r="BP352" s="1516" t="s">
        <v>35</v>
      </c>
      <c r="BQ352" s="1536" t="s">
        <v>35</v>
      </c>
      <c r="BR352" s="1555" t="s">
        <v>35</v>
      </c>
      <c r="BS352" s="1516" t="s">
        <v>35</v>
      </c>
      <c r="BT352" s="1516" t="s">
        <v>35</v>
      </c>
      <c r="BU352" s="2566" t="s">
        <v>35</v>
      </c>
      <c r="BV352" s="2648"/>
      <c r="BW352" s="2648"/>
      <c r="BX352" s="2648"/>
      <c r="BY352" s="2649"/>
      <c r="BZ352" s="2649"/>
      <c r="CA352" s="2649"/>
      <c r="CB352" s="2649"/>
      <c r="CC352" s="2649"/>
      <c r="CD352" s="2649"/>
      <c r="CE352" s="2649"/>
      <c r="CF352" s="2649"/>
      <c r="CG352" s="2649"/>
      <c r="CH352" s="2649"/>
      <c r="CI352" s="2649"/>
      <c r="CJ352" s="2649"/>
      <c r="CK352" s="2649"/>
      <c r="CL352" s="2649"/>
      <c r="CM352" s="2649"/>
      <c r="CN352" s="2649"/>
      <c r="CO352" s="2649"/>
      <c r="CP352" s="2649"/>
      <c r="CQ352" s="2649"/>
      <c r="CR352" s="2649"/>
      <c r="CS352" s="2649"/>
      <c r="CT352" s="2649"/>
      <c r="CU352" s="2649"/>
      <c r="CV352" s="2649"/>
      <c r="CW352" s="2649"/>
      <c r="CX352" s="2649"/>
      <c r="CY352" s="2649"/>
      <c r="CZ352" s="2649"/>
    </row>
    <row r="353" s="818" customFormat="true" ht="15" customHeight="true" x14ac:dyDescent="0.2">
      <c r="B353" s="787"/>
      <c r="V353" s="240"/>
      <c r="W353" s="240"/>
      <c r="X353" s="240"/>
      <c r="Y353" s="240"/>
      <c r="Z353" s="24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3145" t="s">
        <v>142</v>
      </c>
      <c r="BB353" s="177" t="s">
        <v>49</v>
      </c>
      <c r="BC353" s="1496" t="s">
        <v>35</v>
      </c>
      <c r="BD353" s="1516" t="s">
        <v>35</v>
      </c>
      <c r="BE353" s="1516" t="s">
        <v>35</v>
      </c>
      <c r="BF353" s="1516" t="s">
        <v>35</v>
      </c>
      <c r="BG353" s="1536" t="s">
        <v>35</v>
      </c>
      <c r="BH353" s="1555" t="s">
        <v>35</v>
      </c>
      <c r="BI353" s="1516" t="s">
        <v>35</v>
      </c>
      <c r="BJ353" s="1516" t="s">
        <v>35</v>
      </c>
      <c r="BK353" s="1516" t="s">
        <v>35</v>
      </c>
      <c r="BL353" s="1536" t="s">
        <v>35</v>
      </c>
      <c r="BM353" s="1555" t="s">
        <v>35</v>
      </c>
      <c r="BN353" s="1516" t="s">
        <v>35</v>
      </c>
      <c r="BO353" s="1516" t="s">
        <v>35</v>
      </c>
      <c r="BP353" s="1516" t="s">
        <v>35</v>
      </c>
      <c r="BQ353" s="1536" t="s">
        <v>35</v>
      </c>
      <c r="BR353" s="1555" t="s">
        <v>35</v>
      </c>
      <c r="BS353" s="1516" t="s">
        <v>35</v>
      </c>
      <c r="BT353" s="1516" t="s">
        <v>35</v>
      </c>
      <c r="BU353" s="2566" t="s">
        <v>35</v>
      </c>
      <c r="BV353" s="2648"/>
      <c r="BW353" s="2648"/>
      <c r="BX353" s="2648"/>
      <c r="BY353" s="2649"/>
      <c r="BZ353" s="2649"/>
      <c r="CA353" s="2649"/>
      <c r="CB353" s="2649"/>
      <c r="CC353" s="2649"/>
      <c r="CD353" s="2649"/>
      <c r="CE353" s="2649"/>
      <c r="CF353" s="2649"/>
      <c r="CG353" s="2649"/>
      <c r="CH353" s="2649"/>
      <c r="CI353" s="2649"/>
      <c r="CJ353" s="2649"/>
      <c r="CK353" s="2649"/>
      <c r="CL353" s="2649"/>
      <c r="CM353" s="2649"/>
      <c r="CN353" s="2649"/>
      <c r="CO353" s="2649"/>
      <c r="CP353" s="2649"/>
      <c r="CQ353" s="2649"/>
      <c r="CR353" s="2649"/>
      <c r="CS353" s="2649"/>
      <c r="CT353" s="2649"/>
      <c r="CU353" s="2649"/>
      <c r="CV353" s="2649"/>
      <c r="CW353" s="2649"/>
      <c r="CX353" s="2649"/>
      <c r="CY353" s="2649"/>
      <c r="CZ353" s="2649"/>
    </row>
    <row r="354" s="818" customFormat="true" ht="15" customHeight="true" x14ac:dyDescent="0.2">
      <c r="B354" s="787"/>
      <c r="V354" s="240"/>
      <c r="W354" s="240"/>
      <c r="X354" s="240"/>
      <c r="Y354" s="240"/>
      <c r="Z354" s="24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3146"/>
      <c r="BB354" s="178" t="s">
        <v>48</v>
      </c>
      <c r="BC354" s="1497" t="s">
        <v>35</v>
      </c>
      <c r="BD354" s="1517" t="s">
        <v>35</v>
      </c>
      <c r="BE354" s="1517" t="s">
        <v>35</v>
      </c>
      <c r="BF354" s="1517" t="s">
        <v>35</v>
      </c>
      <c r="BG354" s="1537" t="s">
        <v>35</v>
      </c>
      <c r="BH354" s="1556" t="s">
        <v>35</v>
      </c>
      <c r="BI354" s="1517" t="s">
        <v>35</v>
      </c>
      <c r="BJ354" s="1517" t="s">
        <v>35</v>
      </c>
      <c r="BK354" s="1517" t="s">
        <v>35</v>
      </c>
      <c r="BL354" s="1537" t="s">
        <v>35</v>
      </c>
      <c r="BM354" s="1556" t="s">
        <v>35</v>
      </c>
      <c r="BN354" s="1517" t="s">
        <v>35</v>
      </c>
      <c r="BO354" s="1517" t="s">
        <v>35</v>
      </c>
      <c r="BP354" s="1517" t="s">
        <v>35</v>
      </c>
      <c r="BQ354" s="1537" t="s">
        <v>35</v>
      </c>
      <c r="BR354" s="1556" t="s">
        <v>35</v>
      </c>
      <c r="BS354" s="1517" t="s">
        <v>35</v>
      </c>
      <c r="BT354" s="1517" t="s">
        <v>35</v>
      </c>
      <c r="BU354" s="2567" t="s">
        <v>35</v>
      </c>
      <c r="BV354" s="2650"/>
      <c r="BW354" s="2650"/>
      <c r="BX354" s="2650"/>
      <c r="BY354" s="2651"/>
      <c r="BZ354" s="2651"/>
      <c r="CA354" s="2651"/>
      <c r="CB354" s="2651"/>
      <c r="CC354" s="2651"/>
      <c r="CD354" s="2651"/>
      <c r="CE354" s="2651"/>
      <c r="CF354" s="2651"/>
      <c r="CG354" s="2651"/>
      <c r="CH354" s="2651"/>
      <c r="CI354" s="2651"/>
      <c r="CJ354" s="2651"/>
      <c r="CK354" s="2651"/>
      <c r="CL354" s="2651"/>
      <c r="CM354" s="2651"/>
      <c r="CN354" s="2651"/>
      <c r="CO354" s="2651"/>
      <c r="CP354" s="2651"/>
      <c r="CQ354" s="2651"/>
      <c r="CR354" s="2651"/>
      <c r="CS354" s="2651"/>
      <c r="CT354" s="2651"/>
      <c r="CU354" s="2651"/>
      <c r="CV354" s="2651"/>
      <c r="CW354" s="2651"/>
      <c r="CX354" s="2651"/>
      <c r="CY354" s="2651"/>
      <c r="CZ354" s="2651"/>
    </row>
    <row r="355" s="818" customFormat="true" ht="15" customHeight="true" x14ac:dyDescent="0.2">
      <c r="B355" s="787"/>
      <c r="V355" s="240"/>
      <c r="W355" s="240"/>
      <c r="X355" s="240"/>
      <c r="Y355" s="240"/>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50"/>
      <c r="BW355" s="450"/>
      <c r="BX355" s="450"/>
      <c r="BY355" s="450"/>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818" customFormat="true" ht="15" customHeight="true" x14ac:dyDescent="0.2">
      <c r="B356" s="787"/>
      <c r="V356" s="240"/>
      <c r="W356" s="240"/>
      <c r="X356" s="240"/>
      <c r="Y356" s="240"/>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40"/>
      <c r="BW356" s="240"/>
      <c r="BX356" s="240"/>
      <c r="BY356" s="240"/>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V357" s="240"/>
      <c r="W357" s="240"/>
      <c r="X357" s="240"/>
      <c r="Y357" s="240"/>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40"/>
      <c r="BW357" s="240"/>
      <c r="BX357" s="240"/>
      <c r="BY357" s="240"/>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V358" s="240"/>
      <c r="W358" s="240"/>
      <c r="X358" s="240"/>
      <c r="Y358" s="240"/>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40"/>
      <c r="BW358" s="240"/>
      <c r="BX358" s="240"/>
      <c r="BY358" s="240"/>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V359" s="240"/>
      <c r="W359" s="240"/>
      <c r="X359" s="240"/>
      <c r="Y359" s="240"/>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40"/>
      <c r="BW359" s="240"/>
      <c r="BX359" s="240"/>
      <c r="BY359" s="240"/>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V360" s="240"/>
      <c r="W360" s="240"/>
      <c r="X360" s="240"/>
      <c r="Y360" s="240"/>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40"/>
      <c r="BW360" s="240"/>
      <c r="BX360" s="240"/>
      <c r="BY360" s="240"/>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V361" s="240"/>
      <c r="W361" s="240"/>
      <c r="X361" s="240"/>
      <c r="Y361" s="240"/>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40"/>
      <c r="BW361" s="240"/>
      <c r="BX361" s="240"/>
      <c r="BY361" s="240"/>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V362" s="240"/>
      <c r="W362" s="240"/>
      <c r="X362" s="240"/>
      <c r="Y362" s="240"/>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40"/>
      <c r="BW362" s="240"/>
      <c r="BX362" s="240"/>
      <c r="BY362" s="240"/>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V363" s="240"/>
      <c r="W363" s="240"/>
      <c r="X363" s="240"/>
      <c r="Y363" s="240"/>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40"/>
      <c r="BW363" s="240"/>
      <c r="BX363" s="240"/>
      <c r="BY363" s="240"/>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V364" s="240"/>
      <c r="W364" s="240"/>
      <c r="X364" s="240"/>
      <c r="Y364" s="240"/>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40"/>
      <c r="BW364" s="240"/>
      <c r="BX364" s="240"/>
      <c r="BY364" s="240"/>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V365" s="240"/>
      <c r="W365" s="240"/>
      <c r="X365" s="240"/>
      <c r="Y365" s="240"/>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40"/>
      <c r="BW365" s="240"/>
      <c r="BX365" s="240"/>
      <c r="BY365" s="240"/>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V366" s="240"/>
      <c r="W366" s="240"/>
      <c r="X366" s="240"/>
      <c r="Y366" s="240"/>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40"/>
      <c r="BW366" s="240"/>
      <c r="BX366" s="240"/>
      <c r="BY366" s="240"/>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V367" s="240"/>
      <c r="W367" s="240"/>
      <c r="X367" s="240"/>
      <c r="Y367" s="240"/>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40"/>
      <c r="BW367" s="240"/>
      <c r="BX367" s="240"/>
      <c r="BY367" s="240"/>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V368" s="240"/>
      <c r="W368" s="240"/>
      <c r="X368" s="240"/>
      <c r="Y368" s="240"/>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40"/>
      <c r="BW368" s="240"/>
      <c r="BX368" s="240"/>
      <c r="BY368" s="240"/>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V369" s="240"/>
      <c r="W369" s="240"/>
      <c r="X369" s="240"/>
      <c r="Y369" s="240"/>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40"/>
      <c r="BW369" s="240"/>
      <c r="BX369" s="240"/>
      <c r="BY369" s="240"/>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V370" s="240"/>
      <c r="W370" s="240"/>
      <c r="X370" s="240"/>
      <c r="Y370" s="240"/>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40"/>
      <c r="BW370" s="240"/>
      <c r="BX370" s="240"/>
      <c r="BY370" s="240"/>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V371" s="240"/>
      <c r="W371" s="240"/>
      <c r="X371" s="240"/>
      <c r="Y371" s="240"/>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40"/>
      <c r="BW371" s="240"/>
      <c r="BX371" s="240"/>
      <c r="BY371" s="240"/>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V372" s="240"/>
      <c r="W372" s="240"/>
      <c r="X372" s="240"/>
      <c r="Y372" s="240"/>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40"/>
      <c r="BW372" s="240"/>
      <c r="BX372" s="240"/>
      <c r="BY372" s="240"/>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V373" s="240"/>
      <c r="W373" s="240"/>
      <c r="X373" s="240"/>
      <c r="Y373" s="240"/>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40"/>
      <c r="BW373" s="240"/>
      <c r="BX373" s="240"/>
      <c r="BY373" s="240"/>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V374" s="240"/>
      <c r="W374" s="240"/>
      <c r="X374" s="240"/>
      <c r="Y374" s="240"/>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40"/>
      <c r="BW374" s="240"/>
      <c r="BX374" s="240"/>
      <c r="BY374" s="240"/>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V375" s="240"/>
      <c r="W375" s="240"/>
      <c r="X375" s="240"/>
      <c r="Y375" s="240"/>
      <c r="Z375" s="240"/>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2"/>
      <c r="BV375" s="239"/>
      <c r="BW375" s="239"/>
      <c r="BX375" s="239"/>
      <c r="BY375" s="239"/>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V376" s="240"/>
      <c r="W376" s="240"/>
      <c r="X376" s="240"/>
      <c r="Y376" s="240"/>
      <c r="Z376" s="240"/>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2"/>
      <c r="BV376" s="239"/>
      <c r="BW376" s="239"/>
      <c r="BX376" s="239"/>
      <c r="BY376" s="239"/>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V377" s="240"/>
      <c r="W377" s="240"/>
      <c r="X377" s="240"/>
      <c r="Y377" s="240"/>
      <c r="Z377" s="240"/>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2"/>
      <c r="BV377" s="239"/>
      <c r="BW377" s="239"/>
      <c r="BX377" s="239"/>
      <c r="BY377" s="239"/>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V378" s="240"/>
      <c r="W378" s="240"/>
      <c r="X378" s="240"/>
      <c r="Y378" s="240"/>
      <c r="Z378" s="240"/>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2"/>
      <c r="BV378" s="239"/>
      <c r="BW378" s="239"/>
      <c r="BX378" s="239"/>
      <c r="BY378" s="239"/>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V379" s="240"/>
      <c r="W379" s="240"/>
      <c r="X379" s="240"/>
      <c r="Y379" s="240"/>
      <c r="Z379" s="240"/>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2"/>
      <c r="BV379" s="239"/>
      <c r="BW379" s="239"/>
      <c r="BX379" s="239"/>
      <c r="BY379" s="239"/>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V380" s="240"/>
      <c r="W380" s="240"/>
      <c r="X380" s="240"/>
      <c r="Y380" s="240"/>
      <c r="Z380" s="240"/>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2"/>
      <c r="BV380" s="239"/>
      <c r="BW380" s="239"/>
      <c r="BX380" s="239"/>
      <c r="BY380" s="239"/>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V381" s="240"/>
      <c r="W381" s="240"/>
      <c r="X381" s="240"/>
      <c r="Y381" s="240"/>
      <c r="Z381" s="240"/>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2"/>
      <c r="BV381" s="239"/>
      <c r="BW381" s="239"/>
      <c r="BX381" s="239"/>
      <c r="BY381" s="239"/>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V382" s="240"/>
      <c r="W382" s="240"/>
      <c r="X382" s="240"/>
      <c r="Y382" s="240"/>
      <c r="Z382" s="240"/>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2"/>
      <c r="BV382" s="239"/>
      <c r="BW382" s="239"/>
      <c r="BX382" s="239"/>
      <c r="BY382" s="239"/>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V383" s="240"/>
      <c r="W383" s="240"/>
      <c r="X383" s="240"/>
      <c r="Y383" s="240"/>
      <c r="Z383" s="240"/>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2"/>
      <c r="BV383" s="239"/>
      <c r="BW383" s="239"/>
      <c r="BX383" s="239"/>
      <c r="BY383" s="239"/>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V384" s="240"/>
      <c r="W384" s="240"/>
      <c r="X384" s="240"/>
      <c r="Y384" s="240"/>
      <c r="Z384" s="240"/>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2"/>
      <c r="BV384" s="239"/>
      <c r="BW384" s="239"/>
      <c r="BX384" s="239"/>
      <c r="BY384" s="239"/>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V385" s="240"/>
      <c r="W385" s="240"/>
      <c r="X385" s="240"/>
      <c r="Y385" s="240"/>
      <c r="Z385" s="240"/>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2"/>
      <c r="BV385" s="239"/>
      <c r="BW385" s="239"/>
      <c r="BX385" s="239"/>
      <c r="BY385" s="239"/>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V386" s="240"/>
      <c r="W386" s="240"/>
      <c r="X386" s="240"/>
      <c r="Y386" s="240"/>
      <c r="Z386" s="240"/>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2"/>
      <c r="BV386" s="239"/>
      <c r="BW386" s="239"/>
      <c r="BX386" s="239"/>
      <c r="BY386" s="239"/>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V387" s="240"/>
      <c r="W387" s="240"/>
      <c r="X387" s="240"/>
      <c r="Y387" s="240"/>
      <c r="Z387" s="240"/>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2"/>
      <c r="BV387" s="239"/>
      <c r="BW387" s="239"/>
      <c r="BX387" s="239"/>
      <c r="BY387" s="239"/>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V388" s="240"/>
      <c r="W388" s="240"/>
      <c r="X388" s="240"/>
      <c r="Y388" s="240"/>
      <c r="Z388" s="240"/>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2"/>
      <c r="BV388" s="239"/>
      <c r="BW388" s="239"/>
      <c r="BX388" s="239"/>
      <c r="BY388" s="239"/>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V389" s="240"/>
      <c r="W389" s="240"/>
      <c r="X389" s="240"/>
      <c r="Y389" s="240"/>
      <c r="Z389" s="240"/>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2"/>
      <c r="BV389" s="239"/>
      <c r="BW389" s="239"/>
      <c r="BX389" s="239"/>
      <c r="BY389" s="239"/>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818" customFormat="true" ht="15" customHeight="true" x14ac:dyDescent="0.2">
      <c r="B390" s="787"/>
      <c r="V390" s="240"/>
      <c r="W390" s="240"/>
      <c r="X390" s="240"/>
      <c r="Y390" s="240"/>
      <c r="Z390" s="24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2"/>
      <c r="BV390" s="239"/>
      <c r="BW390" s="239"/>
      <c r="BX390" s="239"/>
      <c r="BY390" s="239"/>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818" customFormat="true" ht="15" customHeight="true" x14ac:dyDescent="0.2">
      <c r="B391" s="787"/>
      <c r="V391" s="240"/>
      <c r="W391" s="240"/>
      <c r="X391" s="240"/>
      <c r="Y391" s="240"/>
      <c r="Z391" s="24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2"/>
      <c r="BV391" s="239"/>
      <c r="BW391" s="239"/>
      <c r="BX391" s="239"/>
      <c r="BY391" s="239"/>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818" customFormat="true" ht="15" customHeight="true" x14ac:dyDescent="0.2">
      <c r="V392" s="240"/>
      <c r="W392" s="240"/>
      <c r="X392" s="240"/>
      <c r="Y392" s="240"/>
      <c r="Z392" s="240"/>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2"/>
      <c r="BV392" s="239"/>
      <c r="BW392" s="239"/>
      <c r="BX392" s="239"/>
      <c r="BY392" s="239"/>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818" customFormat="true" ht="15" customHeight="true" x14ac:dyDescent="0.2">
      <c r="V393" s="240"/>
      <c r="W393" s="240"/>
      <c r="X393" s="240"/>
      <c r="Y393" s="240"/>
      <c r="Z393" s="240"/>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2"/>
      <c r="BV393" s="239"/>
      <c r="BW393" s="239"/>
      <c r="BX393" s="239"/>
      <c r="BY393" s="239"/>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818" customFormat="true" ht="15" customHeight="true" x14ac:dyDescent="0.2">
      <c r="V394" s="240"/>
      <c r="W394" s="240"/>
      <c r="X394" s="240"/>
      <c r="Y394" s="240"/>
      <c r="Z394" s="240"/>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2"/>
      <c r="BV394" s="239"/>
      <c r="BW394" s="239"/>
      <c r="BX394" s="239"/>
      <c r="BY394" s="239"/>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818" customFormat="true" ht="15" customHeight="true" x14ac:dyDescent="0.2">
      <c r="V395" s="240"/>
      <c r="W395" s="240"/>
      <c r="X395" s="240"/>
      <c r="Y395" s="240"/>
      <c r="Z395" s="240"/>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2"/>
      <c r="BV395" s="239"/>
      <c r="BW395" s="239"/>
      <c r="BX395" s="239"/>
      <c r="BY395" s="239"/>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818" customFormat="true" ht="15" customHeight="true" x14ac:dyDescent="0.2">
      <c r="V396" s="240"/>
      <c r="W396" s="240"/>
      <c r="X396" s="240"/>
      <c r="Y396" s="240"/>
      <c r="Z396" s="240"/>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2"/>
      <c r="BV396" s="239"/>
      <c r="BW396" s="239"/>
      <c r="BX396" s="239"/>
      <c r="BY396" s="239"/>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818" customFormat="true" ht="15" customHeight="true" x14ac:dyDescent="0.2">
      <c r="V397" s="240"/>
      <c r="W397" s="240"/>
      <c r="X397" s="240"/>
      <c r="Y397" s="240"/>
      <c r="Z397" s="240"/>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2"/>
      <c r="BV397" s="239"/>
      <c r="BW397" s="239"/>
      <c r="BX397" s="239"/>
      <c r="BY397" s="239"/>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818" customFormat="true" ht="15" customHeight="true" x14ac:dyDescent="0.2">
      <c r="V398" s="240"/>
      <c r="W398" s="240"/>
      <c r="X398" s="240"/>
      <c r="Y398" s="240"/>
      <c r="Z398" s="240"/>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2"/>
      <c r="BV398" s="239"/>
      <c r="BW398" s="239"/>
      <c r="BX398" s="239"/>
      <c r="BY398" s="239"/>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42" customFormat="true" ht="15" customHeight="true" x14ac:dyDescent="0.25">
      <c r="A399" s="136"/>
      <c r="B399" s="136"/>
      <c r="C399" s="3078" t="s">
        <v>132</v>
      </c>
      <c r="D399" s="3079"/>
      <c r="E399" s="3079"/>
      <c r="F399" s="3079"/>
      <c r="G399" s="136"/>
      <c r="H399" s="3062" t="s">
        <v>133</v>
      </c>
      <c r="I399" s="3063"/>
      <c r="J399" s="3063"/>
      <c r="K399" s="3063"/>
      <c r="M399" s="3062" t="s">
        <v>134</v>
      </c>
      <c r="N399" s="3063"/>
      <c r="O399" s="3063"/>
      <c r="P399" s="3063"/>
      <c r="V399" s="235"/>
      <c r="W399" s="235"/>
      <c r="X399" s="235"/>
      <c r="Y399" s="235"/>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V399" s="235"/>
      <c r="BW399" s="235"/>
      <c r="BX399" s="235"/>
      <c r="BY399" s="235"/>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15" customHeight="true" x14ac:dyDescent="0.2">
      <c r="C400" s="3064" t="s">
        <v>189</v>
      </c>
      <c r="D400" s="3065"/>
      <c r="E400" s="3065"/>
      <c r="F400" s="762"/>
      <c r="G400" s="762"/>
      <c r="H400" s="3066" t="s">
        <v>189</v>
      </c>
      <c r="I400" s="3066"/>
      <c r="J400" s="3066"/>
      <c r="K400" s="762"/>
      <c r="L400" s="762"/>
      <c r="M400" s="3066" t="s">
        <v>189</v>
      </c>
      <c r="N400" s="3066"/>
      <c r="O400" s="3066"/>
      <c r="P400" s="762"/>
      <c r="Q400" s="762"/>
      <c r="V400" s="235"/>
      <c r="W400" s="235"/>
      <c r="X400" s="235"/>
      <c r="Y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842"/>
      <c r="BB400" s="136"/>
      <c r="BC400" s="842"/>
      <c r="BD400" s="842"/>
      <c r="BE400" s="842"/>
      <c r="BF400" s="842"/>
      <c r="BG400" s="842"/>
      <c r="BH400" s="842"/>
      <c r="BI400" s="842"/>
      <c r="BJ400" s="842"/>
      <c r="BK400" s="842"/>
      <c r="BL400" s="842"/>
      <c r="BM400" s="842"/>
      <c r="BN400" s="842"/>
      <c r="BO400" s="842"/>
      <c r="BP400" s="842"/>
      <c r="BQ400" s="842"/>
      <c r="BR400" s="842"/>
      <c r="BS400" s="842"/>
      <c r="BT400" s="842"/>
      <c r="BU400" s="842"/>
      <c r="BV400" s="235"/>
      <c r="BW400" s="235"/>
      <c r="BX400" s="235"/>
      <c r="BY400" s="23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64"/>
      <c r="D401" s="3065"/>
      <c r="E401" s="797" t="s">
        <v>190</v>
      </c>
      <c r="F401" s="762"/>
      <c r="G401" s="762"/>
      <c r="H401" s="3066"/>
      <c r="I401" s="3066"/>
      <c r="J401" s="798" t="s">
        <v>190</v>
      </c>
      <c r="K401" s="762"/>
      <c r="L401" s="762"/>
      <c r="M401" s="3066"/>
      <c r="N401" s="3066"/>
      <c r="O401" s="799" t="s">
        <v>190</v>
      </c>
      <c r="P401" s="762"/>
      <c r="Q401" s="762"/>
      <c r="V401" s="235"/>
      <c r="W401" s="235"/>
      <c r="X401" s="235"/>
      <c r="Y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842"/>
      <c r="BB401" s="136"/>
      <c r="BC401" s="842"/>
      <c r="BD401" s="842"/>
      <c r="BE401" s="842"/>
      <c r="BF401" s="842"/>
      <c r="BG401" s="842"/>
      <c r="BH401" s="842"/>
      <c r="BI401" s="842"/>
      <c r="BJ401" s="842"/>
      <c r="BK401" s="842"/>
      <c r="BL401" s="842"/>
      <c r="BM401" s="842"/>
      <c r="BN401" s="842"/>
      <c r="BO401" s="842"/>
      <c r="BP401" s="842"/>
      <c r="BQ401" s="842"/>
      <c r="BR401" s="842"/>
      <c r="BS401" s="842"/>
      <c r="BT401" s="842"/>
      <c r="BU401" s="842"/>
      <c r="BV401" s="235"/>
      <c r="BW401" s="235"/>
      <c r="BX401" s="235"/>
      <c r="BY401" s="23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092" t="s">
        <v>139</v>
      </c>
      <c r="C402" s="3065"/>
      <c r="D402" s="3065"/>
      <c r="E402" s="800" t="s">
        <v>191</v>
      </c>
      <c r="F402" s="762"/>
      <c r="G402" s="762"/>
      <c r="H402" s="3066"/>
      <c r="I402" s="3066"/>
      <c r="J402" s="801" t="s">
        <v>191</v>
      </c>
      <c r="K402" s="762"/>
      <c r="L402" s="762"/>
      <c r="M402" s="3066"/>
      <c r="N402" s="3066"/>
      <c r="O402" s="802" t="s">
        <v>191</v>
      </c>
      <c r="P402" s="762"/>
      <c r="Q402" s="762"/>
      <c r="V402" s="235"/>
      <c r="W402" s="235"/>
      <c r="X402" s="235"/>
      <c r="Y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842"/>
      <c r="BB402" s="136"/>
      <c r="BC402" s="842"/>
      <c r="BD402" s="842"/>
      <c r="BE402" s="842"/>
      <c r="BF402" s="842"/>
      <c r="BG402" s="842"/>
      <c r="BH402" s="842"/>
      <c r="BI402" s="842"/>
      <c r="BJ402" s="842"/>
      <c r="BK402" s="842"/>
      <c r="BL402" s="842"/>
      <c r="BM402" s="842"/>
      <c r="BN402" s="842"/>
      <c r="BO402" s="842"/>
      <c r="BP402" s="842"/>
      <c r="BQ402" s="842"/>
      <c r="BR402" s="842"/>
      <c r="BS402" s="842"/>
      <c r="BT402" s="842"/>
      <c r="BU402" s="842"/>
      <c r="BV402" s="235"/>
      <c r="BW402" s="235"/>
      <c r="BX402" s="235"/>
      <c r="BY402" s="23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065"/>
      <c r="C403" s="3047" t="s">
        <v>276</v>
      </c>
      <c r="D403" s="3046"/>
      <c r="E403" s="917">
        <v>-0.80213540819330997</v>
      </c>
      <c r="F403" s="868"/>
      <c r="G403" s="868"/>
      <c r="H403" s="3046" t="s">
        <v>277</v>
      </c>
      <c r="I403" s="3046"/>
      <c r="J403" s="918">
        <v>0.72192839386014918</v>
      </c>
      <c r="K403" s="868"/>
      <c r="L403" s="868"/>
      <c r="M403" s="3046" t="s">
        <v>276</v>
      </c>
      <c r="N403" s="3046"/>
      <c r="O403" s="919">
        <v>-0.76584669437971453</v>
      </c>
      <c r="P403" s="868"/>
      <c r="Q403" s="868"/>
      <c r="V403" s="235"/>
      <c r="W403" s="235"/>
      <c r="X403" s="235"/>
      <c r="Y403" s="235"/>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8"/>
      <c r="BW403" s="238"/>
      <c r="BX403" s="238"/>
      <c r="BY403" s="238"/>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065"/>
      <c r="C404" s="3047" t="s">
        <v>278</v>
      </c>
      <c r="D404" s="3046"/>
      <c r="E404" s="920">
        <v>-0.73935799418899661</v>
      </c>
      <c r="F404" s="868"/>
      <c r="G404" s="868"/>
      <c r="H404" s="3046" t="s">
        <v>279</v>
      </c>
      <c r="I404" s="3046"/>
      <c r="J404" s="921">
        <v>0.69155280399144403</v>
      </c>
      <c r="K404" s="868"/>
      <c r="L404" s="868"/>
      <c r="M404" s="3046" t="s">
        <v>280</v>
      </c>
      <c r="N404" s="3046"/>
      <c r="O404" s="922">
        <v>0.64678363414030093</v>
      </c>
      <c r="P404" s="868"/>
      <c r="Q404" s="868"/>
      <c r="V404" s="235"/>
      <c r="W404" s="235"/>
      <c r="X404" s="235"/>
      <c r="Y404" s="235"/>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8"/>
      <c r="BW404" s="238"/>
      <c r="BX404" s="238"/>
      <c r="BY404" s="238"/>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065"/>
      <c r="C405" s="3047" t="s">
        <v>281</v>
      </c>
      <c r="D405" s="3046"/>
      <c r="E405" s="920">
        <v>0.68636394742748108</v>
      </c>
      <c r="F405" s="868"/>
      <c r="G405" s="868"/>
      <c r="H405" s="3046" t="s">
        <v>282</v>
      </c>
      <c r="I405" s="3046"/>
      <c r="J405" s="921">
        <v>0.67066978457530146</v>
      </c>
      <c r="K405" s="868"/>
      <c r="L405" s="868"/>
      <c r="M405" s="3046" t="s">
        <v>283</v>
      </c>
      <c r="N405" s="3046"/>
      <c r="O405" s="922">
        <v>0.63979151669886469</v>
      </c>
      <c r="P405" s="868"/>
      <c r="Q405" s="868"/>
      <c r="V405" s="235"/>
      <c r="W405" s="235"/>
      <c r="X405" s="235"/>
      <c r="Y405" s="235"/>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8"/>
      <c r="BW405" s="238"/>
      <c r="BX405" s="238"/>
      <c r="BY405" s="238"/>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065"/>
      <c r="C406" s="3047" t="s">
        <v>277</v>
      </c>
      <c r="D406" s="3046"/>
      <c r="E406" s="920">
        <v>0.68300220202667461</v>
      </c>
      <c r="F406" s="868"/>
      <c r="G406" s="868"/>
      <c r="H406" s="3046" t="s">
        <v>281</v>
      </c>
      <c r="I406" s="3046"/>
      <c r="J406" s="921">
        <v>0.64905752552218532</v>
      </c>
      <c r="K406" s="868"/>
      <c r="L406" s="868"/>
      <c r="M406" s="3046" t="s">
        <v>284</v>
      </c>
      <c r="N406" s="3046"/>
      <c r="O406" s="922">
        <v>-0.6367360847677217</v>
      </c>
      <c r="P406" s="868"/>
      <c r="Q406" s="868"/>
      <c r="V406" s="235"/>
      <c r="W406" s="235"/>
      <c r="X406" s="235"/>
      <c r="Y406" s="235"/>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8"/>
      <c r="BW406" s="238"/>
      <c r="BX406" s="238"/>
      <c r="BY406" s="238"/>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065"/>
      <c r="C407" s="3047" t="s">
        <v>285</v>
      </c>
      <c r="D407" s="3046"/>
      <c r="E407" s="920">
        <v>0.67916000614018923</v>
      </c>
      <c r="F407" s="868"/>
      <c r="G407" s="868"/>
      <c r="H407" s="3046" t="s">
        <v>286</v>
      </c>
      <c r="I407" s="3046"/>
      <c r="J407" s="921">
        <v>0.63894038939782638</v>
      </c>
      <c r="K407" s="868"/>
      <c r="L407" s="868"/>
      <c r="M407" s="3046" t="s">
        <v>281</v>
      </c>
      <c r="N407" s="3046"/>
      <c r="O407" s="922">
        <v>0.53536907311179094</v>
      </c>
      <c r="P407" s="868"/>
      <c r="Q407" s="868"/>
      <c r="V407" s="235"/>
      <c r="W407" s="235"/>
      <c r="X407" s="235"/>
      <c r="Y407" s="235"/>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8"/>
      <c r="BW407" s="238"/>
      <c r="BX407" s="238"/>
      <c r="BY407" s="238"/>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065"/>
      <c r="C408" s="3047" t="s">
        <v>279</v>
      </c>
      <c r="D408" s="3046"/>
      <c r="E408" s="920">
        <v>0.65595231175091284</v>
      </c>
      <c r="F408" s="868"/>
      <c r="G408" s="868"/>
      <c r="H408" s="3046" t="s">
        <v>287</v>
      </c>
      <c r="I408" s="3046"/>
      <c r="J408" s="921">
        <v>0.60564098434117042</v>
      </c>
      <c r="K408" s="868"/>
      <c r="L408" s="868"/>
      <c r="M408" s="3046" t="s">
        <v>288</v>
      </c>
      <c r="N408" s="3046"/>
      <c r="O408" s="922">
        <v>-0.53216826976126785</v>
      </c>
      <c r="P408" s="868"/>
      <c r="Q408" s="868"/>
      <c r="V408" s="235"/>
      <c r="W408" s="235"/>
      <c r="X408" s="235"/>
      <c r="Y408" s="235"/>
      <c r="Z408" s="235"/>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8"/>
      <c r="BW408" s="238"/>
      <c r="BX408" s="238"/>
      <c r="BY408" s="238"/>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065"/>
      <c r="C409" s="3047" t="s">
        <v>283</v>
      </c>
      <c r="D409" s="3046"/>
      <c r="E409" s="920">
        <v>0.64343120837766576</v>
      </c>
      <c r="F409" s="868"/>
      <c r="G409" s="868"/>
      <c r="H409" s="3046" t="s">
        <v>285</v>
      </c>
      <c r="I409" s="3046"/>
      <c r="J409" s="921">
        <v>0.59552734434821242</v>
      </c>
      <c r="K409" s="868"/>
      <c r="L409" s="868"/>
      <c r="M409" s="3046" t="s">
        <v>279</v>
      </c>
      <c r="N409" s="3046"/>
      <c r="O409" s="922">
        <v>0.52690887558901045</v>
      </c>
      <c r="P409" s="868"/>
      <c r="Q409" s="868"/>
      <c r="V409" s="235"/>
      <c r="W409" s="235"/>
      <c r="X409" s="235"/>
      <c r="Y409" s="235"/>
      <c r="Z409" s="235"/>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8"/>
      <c r="BW409" s="238"/>
      <c r="BX409" s="238"/>
      <c r="BY409" s="238"/>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065"/>
      <c r="C410" s="3047" t="s">
        <v>284</v>
      </c>
      <c r="D410" s="3046"/>
      <c r="E410" s="920">
        <v>-0.64202990712432628</v>
      </c>
      <c r="F410" s="868"/>
      <c r="G410" s="868"/>
      <c r="H410" s="3046" t="s">
        <v>276</v>
      </c>
      <c r="I410" s="3046"/>
      <c r="J410" s="921">
        <v>-0.50653046349763697</v>
      </c>
      <c r="K410" s="868"/>
      <c r="L410" s="868"/>
      <c r="M410" s="3046" t="s">
        <v>277</v>
      </c>
      <c r="N410" s="3046"/>
      <c r="O410" s="922">
        <v>0.52082721060676274</v>
      </c>
      <c r="P410" s="868"/>
      <c r="Q410" s="868"/>
      <c r="V410" s="235"/>
      <c r="W410" s="235"/>
      <c r="X410" s="235"/>
      <c r="Y410" s="235"/>
      <c r="Z410" s="235"/>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8"/>
      <c r="BW410" s="238"/>
      <c r="BX410" s="238"/>
      <c r="BY410" s="238"/>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065"/>
      <c r="C411" s="3047" t="s">
        <v>282</v>
      </c>
      <c r="D411" s="3046"/>
      <c r="E411" s="920">
        <v>0.5752775120740754</v>
      </c>
      <c r="F411" s="868"/>
      <c r="G411" s="868"/>
      <c r="H411" s="3046" t="s">
        <v>278</v>
      </c>
      <c r="I411" s="3046"/>
      <c r="J411" s="921">
        <v>-0.48471330399352247</v>
      </c>
      <c r="K411" s="868"/>
      <c r="L411" s="868"/>
      <c r="M411" s="3046" t="s">
        <v>278</v>
      </c>
      <c r="N411" s="3046"/>
      <c r="O411" s="922">
        <v>-0.47497705422378239</v>
      </c>
      <c r="P411" s="868"/>
      <c r="Q411" s="868"/>
      <c r="V411" s="235"/>
      <c r="W411" s="235"/>
      <c r="X411" s="235"/>
      <c r="Y411" s="235"/>
      <c r="Z411" s="235"/>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8"/>
      <c r="BW411" s="238"/>
      <c r="BX411" s="238"/>
      <c r="BY411" s="238"/>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065"/>
      <c r="C412" s="3047" t="s">
        <v>288</v>
      </c>
      <c r="D412" s="3046"/>
      <c r="E412" s="920">
        <v>-0.55472436844900652</v>
      </c>
      <c r="F412" s="868"/>
      <c r="G412" s="868"/>
      <c r="H412" s="3046" t="s">
        <v>289</v>
      </c>
      <c r="I412" s="3046"/>
      <c r="J412" s="921">
        <v>0.4141576181651585</v>
      </c>
      <c r="K412" s="868"/>
      <c r="L412" s="868"/>
      <c r="M412" s="3046" t="s">
        <v>285</v>
      </c>
      <c r="N412" s="3046"/>
      <c r="O412" s="922">
        <v>0.46047639514140992</v>
      </c>
      <c r="P412" s="868"/>
      <c r="Q412" s="868"/>
      <c r="V412" s="235"/>
      <c r="W412" s="235"/>
      <c r="X412" s="235"/>
      <c r="Y412" s="235"/>
      <c r="Z412" s="235"/>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8"/>
      <c r="BW412" s="238"/>
      <c r="BX412" s="238"/>
      <c r="BY412" s="238"/>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065"/>
      <c r="C413" s="3047" t="s">
        <v>280</v>
      </c>
      <c r="D413" s="3046"/>
      <c r="E413" s="920">
        <v>0.54751260239425403</v>
      </c>
      <c r="F413" s="868"/>
      <c r="G413" s="868"/>
      <c r="H413" s="3046" t="s">
        <v>290</v>
      </c>
      <c r="I413" s="3046"/>
      <c r="J413" s="921">
        <v>0.38636343738401768</v>
      </c>
      <c r="K413" s="868"/>
      <c r="L413" s="868"/>
      <c r="M413" s="3046" t="s">
        <v>286</v>
      </c>
      <c r="N413" s="3046"/>
      <c r="O413" s="922">
        <v>0.42296513445729489</v>
      </c>
      <c r="P413" s="868"/>
      <c r="Q413" s="868"/>
      <c r="V413" s="235"/>
      <c r="W413" s="235"/>
      <c r="X413" s="235"/>
      <c r="Y413" s="235"/>
      <c r="Z413" s="235"/>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8"/>
      <c r="BW413" s="238"/>
      <c r="BX413" s="238"/>
      <c r="BY413" s="238"/>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065"/>
      <c r="C414" s="3047" t="s">
        <v>286</v>
      </c>
      <c r="D414" s="3046"/>
      <c r="E414" s="920">
        <v>0.52134164333806754</v>
      </c>
      <c r="F414" s="868"/>
      <c r="G414" s="868"/>
      <c r="H414" s="3046" t="s">
        <v>291</v>
      </c>
      <c r="I414" s="3046"/>
      <c r="J414" s="921">
        <v>0.35579290579916839</v>
      </c>
      <c r="K414" s="868"/>
      <c r="L414" s="868"/>
      <c r="M414" s="3046" t="s">
        <v>282</v>
      </c>
      <c r="N414" s="3046"/>
      <c r="O414" s="922">
        <v>0.39990222515430096</v>
      </c>
      <c r="P414" s="868"/>
      <c r="Q414" s="868"/>
      <c r="V414" s="235"/>
      <c r="W414" s="235"/>
      <c r="X414" s="235"/>
      <c r="Y414" s="235"/>
      <c r="Z414" s="235"/>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8"/>
      <c r="BW414" s="238"/>
      <c r="BX414" s="238"/>
      <c r="BY414" s="238"/>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065"/>
      <c r="C415" s="3047" t="s">
        <v>287</v>
      </c>
      <c r="D415" s="3046"/>
      <c r="E415" s="920">
        <v>0.4758538352309003</v>
      </c>
      <c r="F415" s="868"/>
      <c r="G415" s="868"/>
      <c r="H415" s="3046" t="s">
        <v>292</v>
      </c>
      <c r="I415" s="3046"/>
      <c r="J415" s="921">
        <v>0.28365953550277101</v>
      </c>
      <c r="K415" s="868"/>
      <c r="L415" s="868"/>
      <c r="M415" s="3046" t="s">
        <v>293</v>
      </c>
      <c r="N415" s="3046"/>
      <c r="O415" s="922">
        <v>0.34555327448882522</v>
      </c>
      <c r="P415" s="868"/>
      <c r="Q415" s="868"/>
      <c r="V415" s="235"/>
      <c r="W415" s="235"/>
      <c r="X415" s="235"/>
      <c r="Y415" s="235"/>
      <c r="Z415" s="235"/>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8"/>
      <c r="BW415" s="238"/>
      <c r="BX415" s="238"/>
      <c r="BY415" s="238"/>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065"/>
      <c r="C416" s="3047" t="s">
        <v>289</v>
      </c>
      <c r="D416" s="3046"/>
      <c r="E416" s="920">
        <v>0.40798283608569735</v>
      </c>
      <c r="F416" s="868"/>
      <c r="G416" s="868"/>
      <c r="H416" s="3046" t="s">
        <v>294</v>
      </c>
      <c r="I416" s="3046"/>
      <c r="J416" s="921">
        <v>-0.26917777306781504</v>
      </c>
      <c r="K416" s="868"/>
      <c r="L416" s="868"/>
      <c r="M416" s="3046" t="s">
        <v>295</v>
      </c>
      <c r="N416" s="3046"/>
      <c r="O416" s="922">
        <v>0.30398942759591352</v>
      </c>
      <c r="P416" s="868"/>
      <c r="Q416" s="868"/>
      <c r="V416" s="235"/>
      <c r="W416" s="235"/>
      <c r="X416" s="235"/>
      <c r="Y416" s="235"/>
      <c r="Z416" s="235"/>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8"/>
      <c r="BW416" s="238"/>
      <c r="BX416" s="238"/>
      <c r="BY416" s="238"/>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065"/>
      <c r="C417" s="3047" t="s">
        <v>295</v>
      </c>
      <c r="D417" s="3046"/>
      <c r="E417" s="920">
        <v>0.32955878118628068</v>
      </c>
      <c r="F417" s="868"/>
      <c r="G417" s="868"/>
      <c r="H417" s="3046" t="s">
        <v>296</v>
      </c>
      <c r="I417" s="3046"/>
      <c r="J417" s="921">
        <v>-0.24911646621782899</v>
      </c>
      <c r="K417" s="868"/>
      <c r="L417" s="868"/>
      <c r="M417" s="3046" t="s">
        <v>297</v>
      </c>
      <c r="N417" s="3046"/>
      <c r="O417" s="922">
        <v>0.28044521430557884</v>
      </c>
      <c r="P417" s="868"/>
      <c r="Q417" s="868"/>
      <c r="V417" s="235"/>
      <c r="W417" s="235"/>
      <c r="X417" s="235"/>
      <c r="Y417" s="235"/>
      <c r="Z417" s="235"/>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8"/>
      <c r="BW417" s="238"/>
      <c r="BX417" s="238"/>
      <c r="BY417" s="238"/>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065"/>
      <c r="C418" s="3047" t="s">
        <v>293</v>
      </c>
      <c r="D418" s="3046"/>
      <c r="E418" s="920">
        <v>0.32004980077302486</v>
      </c>
      <c r="F418" s="868"/>
      <c r="G418" s="868"/>
      <c r="H418" s="3046" t="s">
        <v>288</v>
      </c>
      <c r="I418" s="3046"/>
      <c r="J418" s="921">
        <v>-0.23502961376692441</v>
      </c>
      <c r="K418" s="868"/>
      <c r="L418" s="868"/>
      <c r="M418" s="3046" t="s">
        <v>287</v>
      </c>
      <c r="N418" s="3046"/>
      <c r="O418" s="922">
        <v>0.27814946339951591</v>
      </c>
      <c r="P418" s="868"/>
      <c r="Q418" s="868"/>
      <c r="V418" s="235"/>
      <c r="W418" s="235"/>
      <c r="X418" s="235"/>
      <c r="Y418" s="235"/>
      <c r="Z418" s="235"/>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8"/>
      <c r="BW418" s="238"/>
      <c r="BX418" s="238"/>
      <c r="BY418" s="238"/>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065"/>
      <c r="C419" s="3047" t="s">
        <v>290</v>
      </c>
      <c r="D419" s="3046"/>
      <c r="E419" s="920">
        <v>0.29031121778538094</v>
      </c>
      <c r="F419" s="868"/>
      <c r="G419" s="868"/>
      <c r="H419" s="3046" t="s">
        <v>297</v>
      </c>
      <c r="I419" s="3046"/>
      <c r="J419" s="921">
        <v>0.22679995834453362</v>
      </c>
      <c r="K419" s="868"/>
      <c r="L419" s="868"/>
      <c r="M419" s="3046" t="s">
        <v>289</v>
      </c>
      <c r="N419" s="3046"/>
      <c r="O419" s="922">
        <v>0.27344687204083601</v>
      </c>
      <c r="P419" s="868"/>
      <c r="Q419" s="868"/>
      <c r="V419" s="235"/>
      <c r="W419" s="235"/>
      <c r="X419" s="235"/>
      <c r="Y419" s="235"/>
      <c r="Z419" s="235"/>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8"/>
      <c r="BW419" s="238"/>
      <c r="BX419" s="238"/>
      <c r="BY419" s="238"/>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065"/>
      <c r="C420" s="3047" t="s">
        <v>298</v>
      </c>
      <c r="D420" s="3046"/>
      <c r="E420" s="920">
        <v>-0.28154450732019098</v>
      </c>
      <c r="F420" s="868"/>
      <c r="G420" s="868"/>
      <c r="H420" s="3046" t="s">
        <v>299</v>
      </c>
      <c r="I420" s="3046"/>
      <c r="J420" s="921">
        <v>-0.22366798238404462</v>
      </c>
      <c r="K420" s="868"/>
      <c r="L420" s="868"/>
      <c r="M420" s="3046" t="s">
        <v>300</v>
      </c>
      <c r="N420" s="3046"/>
      <c r="O420" s="922">
        <v>0.23661290305541685</v>
      </c>
      <c r="P420" s="868"/>
      <c r="Q420" s="868"/>
      <c r="V420" s="235"/>
      <c r="W420" s="235"/>
      <c r="X420" s="235"/>
      <c r="Y420" s="235"/>
      <c r="Z420" s="235"/>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8"/>
      <c r="BW420" s="238"/>
      <c r="BX420" s="238"/>
      <c r="BY420" s="238"/>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065"/>
      <c r="C421" s="3047" t="s">
        <v>291</v>
      </c>
      <c r="D421" s="3046"/>
      <c r="E421" s="920">
        <v>0.26636782332580311</v>
      </c>
      <c r="F421" s="868"/>
      <c r="G421" s="868"/>
      <c r="H421" s="3046" t="s">
        <v>301</v>
      </c>
      <c r="I421" s="3046"/>
      <c r="J421" s="921">
        <v>0.17820096198031699</v>
      </c>
      <c r="K421" s="868"/>
      <c r="L421" s="868"/>
      <c r="M421" s="3046" t="s">
        <v>292</v>
      </c>
      <c r="N421" s="3046"/>
      <c r="O421" s="922">
        <v>0.22230573908690013</v>
      </c>
      <c r="P421" s="868"/>
      <c r="Q421" s="868"/>
      <c r="V421" s="235"/>
      <c r="W421" s="235"/>
      <c r="X421" s="235"/>
      <c r="Y421" s="235"/>
      <c r="Z421" s="235"/>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8"/>
      <c r="BW421" s="238"/>
      <c r="BX421" s="238"/>
      <c r="BY421" s="238"/>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065"/>
      <c r="C422" s="3047" t="s">
        <v>299</v>
      </c>
      <c r="D422" s="3046"/>
      <c r="E422" s="920">
        <v>-0.22385954104433894</v>
      </c>
      <c r="F422" s="868"/>
      <c r="G422" s="868"/>
      <c r="H422" s="3046" t="s">
        <v>293</v>
      </c>
      <c r="I422" s="3046"/>
      <c r="J422" s="921">
        <v>0.17234565704919158</v>
      </c>
      <c r="K422" s="868"/>
      <c r="L422" s="868"/>
      <c r="M422" s="3046" t="s">
        <v>302</v>
      </c>
      <c r="N422" s="3046"/>
      <c r="O422" s="922">
        <v>0.22104854719172493</v>
      </c>
      <c r="P422" s="868"/>
      <c r="Q422" s="868"/>
      <c r="V422" s="235"/>
      <c r="W422" s="235"/>
      <c r="X422" s="235"/>
      <c r="Y422" s="235"/>
      <c r="Z422" s="235"/>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8"/>
      <c r="BW422" s="238"/>
      <c r="BX422" s="238"/>
      <c r="BY422" s="238"/>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065"/>
      <c r="C423" s="3047" t="s">
        <v>301</v>
      </c>
      <c r="D423" s="3046"/>
      <c r="E423" s="920">
        <v>0.21597031992359869</v>
      </c>
      <c r="F423" s="868"/>
      <c r="G423" s="868"/>
      <c r="H423" s="3046" t="s">
        <v>303</v>
      </c>
      <c r="I423" s="3046"/>
      <c r="J423" s="921">
        <v>-0.16346099161050273</v>
      </c>
      <c r="K423" s="868"/>
      <c r="L423" s="868"/>
      <c r="M423" s="3046" t="s">
        <v>301</v>
      </c>
      <c r="N423" s="3046"/>
      <c r="O423" s="922">
        <v>0.21824826581585757</v>
      </c>
      <c r="P423" s="868"/>
      <c r="Q423" s="868"/>
      <c r="V423" s="235"/>
      <c r="W423" s="235"/>
      <c r="X423" s="235"/>
      <c r="Y423" s="235"/>
      <c r="Z423" s="235"/>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8"/>
      <c r="BW423" s="238"/>
      <c r="BX423" s="238"/>
      <c r="BY423" s="238"/>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065"/>
      <c r="C424" s="3047" t="s">
        <v>292</v>
      </c>
      <c r="D424" s="3046"/>
      <c r="E424" s="920">
        <v>0.20976129331803298</v>
      </c>
      <c r="F424" s="868"/>
      <c r="G424" s="868"/>
      <c r="H424" s="3046" t="s">
        <v>304</v>
      </c>
      <c r="I424" s="3046"/>
      <c r="J424" s="921">
        <v>0.14292941650000643</v>
      </c>
      <c r="K424" s="868"/>
      <c r="L424" s="868"/>
      <c r="M424" s="3046" t="s">
        <v>305</v>
      </c>
      <c r="N424" s="3046"/>
      <c r="O424" s="922">
        <v>0.21115966359844904</v>
      </c>
      <c r="P424" s="868"/>
      <c r="Q424" s="868"/>
      <c r="V424" s="235"/>
      <c r="W424" s="235"/>
      <c r="X424" s="235"/>
      <c r="Y424" s="235"/>
      <c r="Z424" s="235"/>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8"/>
      <c r="BW424" s="238"/>
      <c r="BX424" s="238"/>
      <c r="BY424" s="238"/>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065"/>
      <c r="C425" s="3047" t="s">
        <v>297</v>
      </c>
      <c r="D425" s="3046"/>
      <c r="E425" s="920">
        <v>0.20805615702247923</v>
      </c>
      <c r="F425" s="868"/>
      <c r="G425" s="868"/>
      <c r="H425" s="3046" t="s">
        <v>284</v>
      </c>
      <c r="I425" s="3046"/>
      <c r="J425" s="921">
        <v>-0.1341581847765253</v>
      </c>
      <c r="K425" s="868"/>
      <c r="L425" s="868"/>
      <c r="M425" s="3046" t="s">
        <v>298</v>
      </c>
      <c r="N425" s="3046"/>
      <c r="O425" s="922">
        <v>-0.19865106268908611</v>
      </c>
      <c r="P425" s="868"/>
      <c r="Q425" s="868"/>
      <c r="V425" s="235"/>
      <c r="W425" s="235"/>
      <c r="X425" s="235"/>
      <c r="Y425" s="235"/>
      <c r="Z425" s="235"/>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8"/>
      <c r="BW425" s="238"/>
      <c r="BX425" s="238"/>
      <c r="BY425" s="238"/>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065"/>
      <c r="C426" s="3047" t="s">
        <v>306</v>
      </c>
      <c r="D426" s="3046"/>
      <c r="E426" s="920">
        <v>-0.20323758735864386</v>
      </c>
      <c r="F426" s="868"/>
      <c r="G426" s="868"/>
      <c r="H426" s="3046" t="s">
        <v>295</v>
      </c>
      <c r="I426" s="3046"/>
      <c r="J426" s="921">
        <v>-0.12115205177166266</v>
      </c>
      <c r="K426" s="868"/>
      <c r="L426" s="868"/>
      <c r="M426" s="3046" t="s">
        <v>296</v>
      </c>
      <c r="N426" s="3046"/>
      <c r="O426" s="922">
        <v>0.17398251115096278</v>
      </c>
      <c r="P426" s="868"/>
      <c r="Q426" s="868"/>
      <c r="V426" s="235"/>
      <c r="W426" s="235"/>
      <c r="X426" s="235"/>
      <c r="Y426" s="235"/>
      <c r="Z426" s="235"/>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8"/>
      <c r="BW426" s="238"/>
      <c r="BX426" s="238"/>
      <c r="BY426" s="238"/>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065"/>
      <c r="C427" s="3047" t="s">
        <v>307</v>
      </c>
      <c r="D427" s="3046"/>
      <c r="E427" s="920">
        <v>0.18487517970669759</v>
      </c>
      <c r="F427" s="868"/>
      <c r="G427" s="868"/>
      <c r="H427" s="3046" t="s">
        <v>283</v>
      </c>
      <c r="I427" s="3046"/>
      <c r="J427" s="921">
        <v>0.10658165974694837</v>
      </c>
      <c r="K427" s="868"/>
      <c r="L427" s="868"/>
      <c r="M427" s="3046" t="s">
        <v>290</v>
      </c>
      <c r="N427" s="3046"/>
      <c r="O427" s="922">
        <v>0.15861524399072036</v>
      </c>
      <c r="P427" s="868"/>
      <c r="Q427" s="868"/>
      <c r="V427" s="235"/>
      <c r="W427" s="235"/>
      <c r="X427" s="235"/>
      <c r="Y427" s="235"/>
      <c r="Z427" s="235"/>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8"/>
      <c r="BW427" s="238"/>
      <c r="BX427" s="238"/>
      <c r="BY427" s="238"/>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065"/>
      <c r="C428" s="3047" t="s">
        <v>305</v>
      </c>
      <c r="D428" s="3046"/>
      <c r="E428" s="920">
        <v>0.15517811145868712</v>
      </c>
      <c r="F428" s="868"/>
      <c r="G428" s="868"/>
      <c r="H428" s="3046" t="s">
        <v>302</v>
      </c>
      <c r="I428" s="3046"/>
      <c r="J428" s="921">
        <v>0.10583740037380053</v>
      </c>
      <c r="K428" s="868"/>
      <c r="L428" s="868"/>
      <c r="M428" s="3046" t="s">
        <v>291</v>
      </c>
      <c r="N428" s="3046"/>
      <c r="O428" s="922">
        <v>0.14104988539928509</v>
      </c>
      <c r="P428" s="868"/>
      <c r="Q428" s="868"/>
      <c r="V428" s="235"/>
      <c r="W428" s="235"/>
      <c r="X428" s="235"/>
      <c r="Y428" s="235"/>
      <c r="Z428" s="235"/>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8"/>
      <c r="BW428" s="238"/>
      <c r="BX428" s="238"/>
      <c r="BY428" s="238"/>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065"/>
      <c r="C429" s="3047" t="s">
        <v>296</v>
      </c>
      <c r="D429" s="3046"/>
      <c r="E429" s="920">
        <v>-0.15280763143662474</v>
      </c>
      <c r="F429" s="868"/>
      <c r="G429" s="868"/>
      <c r="H429" s="3046" t="s">
        <v>308</v>
      </c>
      <c r="I429" s="3046"/>
      <c r="J429" s="921">
        <v>-9.7875960055834516E-2</v>
      </c>
      <c r="K429" s="868"/>
      <c r="L429" s="868"/>
      <c r="M429" s="3046" t="s">
        <v>309</v>
      </c>
      <c r="N429" s="3046"/>
      <c r="O429" s="922">
        <v>0.11084097708429778</v>
      </c>
      <c r="P429" s="868"/>
      <c r="Q429" s="868"/>
      <c r="V429" s="235"/>
      <c r="W429" s="235"/>
      <c r="X429" s="235"/>
      <c r="Y429" s="235"/>
      <c r="Z429" s="235"/>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8"/>
      <c r="BW429" s="238"/>
      <c r="BX429" s="238"/>
      <c r="BY429" s="238"/>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065"/>
      <c r="C430" s="3047" t="s">
        <v>304</v>
      </c>
      <c r="D430" s="3046"/>
      <c r="E430" s="920">
        <v>0.12514857367023985</v>
      </c>
      <c r="F430" s="868"/>
      <c r="G430" s="868"/>
      <c r="H430" s="3046" t="s">
        <v>307</v>
      </c>
      <c r="I430" s="3046"/>
      <c r="J430" s="921">
        <v>8.4874830848352345E-2</v>
      </c>
      <c r="K430" s="868"/>
      <c r="L430" s="868"/>
      <c r="M430" s="3046" t="s">
        <v>294</v>
      </c>
      <c r="N430" s="3046"/>
      <c r="O430" s="922">
        <v>0.10438142627974198</v>
      </c>
      <c r="P430" s="868"/>
      <c r="Q430" s="868"/>
      <c r="V430" s="235"/>
      <c r="W430" s="235"/>
      <c r="X430" s="235"/>
      <c r="Y430" s="235"/>
      <c r="Z430" s="235"/>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8"/>
      <c r="BW430" s="238"/>
      <c r="BX430" s="238"/>
      <c r="BY430" s="238"/>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065"/>
      <c r="C431" s="3047" t="s">
        <v>302</v>
      </c>
      <c r="D431" s="3046"/>
      <c r="E431" s="920">
        <v>9.3424110307315386E-2</v>
      </c>
      <c r="F431" s="868"/>
      <c r="G431" s="868"/>
      <c r="H431" s="3046" t="s">
        <v>280</v>
      </c>
      <c r="I431" s="3046"/>
      <c r="J431" s="921">
        <v>6.0137800973185995E-2</v>
      </c>
      <c r="K431" s="868"/>
      <c r="L431" s="868"/>
      <c r="M431" s="3046" t="s">
        <v>307</v>
      </c>
      <c r="N431" s="3046"/>
      <c r="O431" s="922">
        <v>8.6746643080310881E-2</v>
      </c>
      <c r="P431" s="868"/>
      <c r="Q431" s="868"/>
      <c r="V431" s="235"/>
      <c r="W431" s="235"/>
      <c r="X431" s="235"/>
      <c r="Y431" s="235"/>
      <c r="Z431" s="235"/>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8"/>
      <c r="BW431" s="238"/>
      <c r="BX431" s="238"/>
      <c r="BY431" s="238"/>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065"/>
      <c r="C432" s="3047" t="s">
        <v>309</v>
      </c>
      <c r="D432" s="3046"/>
      <c r="E432" s="920">
        <v>7.5115903782427607E-2</v>
      </c>
      <c r="F432" s="868"/>
      <c r="G432" s="868"/>
      <c r="H432" s="3046" t="s">
        <v>305</v>
      </c>
      <c r="I432" s="3046"/>
      <c r="J432" s="921">
        <v>5.0403034317308977E-2</v>
      </c>
      <c r="K432" s="868"/>
      <c r="L432" s="868"/>
      <c r="M432" s="3046" t="s">
        <v>299</v>
      </c>
      <c r="N432" s="3046"/>
      <c r="O432" s="922">
        <v>6.0300682761717767E-2</v>
      </c>
      <c r="P432" s="868"/>
      <c r="Q432" s="868"/>
      <c r="V432" s="235"/>
      <c r="W432" s="235"/>
      <c r="X432" s="235"/>
      <c r="Y432" s="235"/>
      <c r="Z432" s="235"/>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8"/>
      <c r="BW432" s="238"/>
      <c r="BX432" s="238"/>
      <c r="BY432" s="238"/>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065"/>
      <c r="C433" s="3047" t="s">
        <v>303</v>
      </c>
      <c r="D433" s="3046"/>
      <c r="E433" s="920">
        <v>-5.7439001581834313E-2</v>
      </c>
      <c r="F433" s="868"/>
      <c r="G433" s="868"/>
      <c r="H433" s="3046" t="s">
        <v>309</v>
      </c>
      <c r="I433" s="3046"/>
      <c r="J433" s="921">
        <v>4.8402056913595441E-2</v>
      </c>
      <c r="K433" s="868"/>
      <c r="L433" s="868"/>
      <c r="M433" s="3046" t="s">
        <v>303</v>
      </c>
      <c r="N433" s="3046"/>
      <c r="O433" s="922">
        <v>-5.9029222634086213E-2</v>
      </c>
      <c r="P433" s="868"/>
      <c r="Q433" s="868"/>
      <c r="V433" s="235"/>
      <c r="W433" s="235"/>
      <c r="X433" s="235"/>
      <c r="Y433" s="235"/>
      <c r="Z433" s="235"/>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8"/>
      <c r="BW433" s="238"/>
      <c r="BX433" s="238"/>
      <c r="BY433" s="238"/>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065"/>
      <c r="C434" s="3047" t="s">
        <v>310</v>
      </c>
      <c r="D434" s="3046"/>
      <c r="E434" s="920">
        <v>-5.6028759013697256E-2</v>
      </c>
      <c r="F434" s="868"/>
      <c r="G434" s="868"/>
      <c r="H434" s="3046" t="s">
        <v>311</v>
      </c>
      <c r="I434" s="3046"/>
      <c r="J434" s="921">
        <v>-4.7980612319224861E-2</v>
      </c>
      <c r="K434" s="868"/>
      <c r="L434" s="868"/>
      <c r="M434" s="3046" t="s">
        <v>306</v>
      </c>
      <c r="N434" s="3046"/>
      <c r="O434" s="922">
        <v>-3.4731441361070786E-2</v>
      </c>
      <c r="P434" s="868"/>
      <c r="Q434" s="868"/>
      <c r="V434" s="235"/>
      <c r="W434" s="235"/>
      <c r="X434" s="235"/>
      <c r="Y434" s="235"/>
      <c r="Z434" s="235"/>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8"/>
      <c r="BW434" s="238"/>
      <c r="BX434" s="238"/>
      <c r="BY434" s="238"/>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065"/>
      <c r="C435" s="3047" t="s">
        <v>294</v>
      </c>
      <c r="D435" s="3046"/>
      <c r="E435" s="920">
        <v>-3.4121867562673186E-2</v>
      </c>
      <c r="F435" s="868"/>
      <c r="G435" s="868"/>
      <c r="H435" s="3046" t="s">
        <v>312</v>
      </c>
      <c r="I435" s="3046"/>
      <c r="J435" s="921">
        <v>4.7292042217344184E-2</v>
      </c>
      <c r="K435" s="868"/>
      <c r="L435" s="868"/>
      <c r="M435" s="3046" t="s">
        <v>311</v>
      </c>
      <c r="N435" s="3046"/>
      <c r="O435" s="922">
        <v>3.2962942208802554E-2</v>
      </c>
      <c r="P435" s="868"/>
      <c r="Q435" s="868"/>
      <c r="V435" s="235"/>
      <c r="W435" s="235"/>
      <c r="X435" s="235"/>
      <c r="Y435" s="235"/>
      <c r="Z435" s="235"/>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8"/>
      <c r="BW435" s="238"/>
      <c r="BX435" s="238"/>
      <c r="BY435" s="238"/>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065"/>
      <c r="C436" s="3047" t="s">
        <v>308</v>
      </c>
      <c r="D436" s="3046"/>
      <c r="E436" s="920">
        <v>-2.0944359623266792E-2</v>
      </c>
      <c r="F436" s="868"/>
      <c r="G436" s="868"/>
      <c r="H436" s="3046" t="s">
        <v>300</v>
      </c>
      <c r="I436" s="3046"/>
      <c r="J436" s="921">
        <v>-2.7836254464955686E-2</v>
      </c>
      <c r="K436" s="868"/>
      <c r="L436" s="868"/>
      <c r="M436" s="3046" t="s">
        <v>312</v>
      </c>
      <c r="N436" s="3046"/>
      <c r="O436" s="922">
        <v>2.2536004563156856E-2</v>
      </c>
      <c r="P436" s="868"/>
      <c r="Q436" s="868"/>
      <c r="V436" s="235"/>
      <c r="W436" s="235"/>
      <c r="X436" s="235"/>
      <c r="Y436" s="235"/>
      <c r="Z436" s="235"/>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8"/>
      <c r="BW436" s="238"/>
      <c r="BX436" s="238"/>
      <c r="BY436" s="238"/>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065"/>
      <c r="C437" s="3047" t="s">
        <v>300</v>
      </c>
      <c r="D437" s="3046"/>
      <c r="E437" s="920">
        <v>-2.077222430880897E-2</v>
      </c>
      <c r="F437" s="868"/>
      <c r="G437" s="868"/>
      <c r="H437" s="3046" t="s">
        <v>306</v>
      </c>
      <c r="I437" s="3046"/>
      <c r="J437" s="921">
        <v>-8.4277490308029886E-3</v>
      </c>
      <c r="K437" s="868"/>
      <c r="L437" s="868"/>
      <c r="M437" s="3046" t="s">
        <v>310</v>
      </c>
      <c r="N437" s="3046"/>
      <c r="O437" s="922">
        <v>-2.1687123817655335E-2</v>
      </c>
      <c r="P437" s="868"/>
      <c r="Q437" s="868"/>
      <c r="V437" s="235"/>
      <c r="W437" s="235"/>
      <c r="X437" s="235"/>
      <c r="Y437" s="235"/>
      <c r="Z437" s="235"/>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8"/>
      <c r="BW437" s="238"/>
      <c r="BX437" s="238"/>
      <c r="BY437" s="238"/>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065"/>
      <c r="C438" s="3047" t="s">
        <v>312</v>
      </c>
      <c r="D438" s="3046"/>
      <c r="E438" s="920">
        <v>-1.9798195724323429E-2</v>
      </c>
      <c r="F438" s="868"/>
      <c r="G438" s="868"/>
      <c r="H438" s="3046" t="s">
        <v>298</v>
      </c>
      <c r="I438" s="3046"/>
      <c r="J438" s="921">
        <v>-4.3397162553168583E-3</v>
      </c>
      <c r="K438" s="868"/>
      <c r="L438" s="868"/>
      <c r="M438" s="3046" t="s">
        <v>304</v>
      </c>
      <c r="N438" s="3046"/>
      <c r="O438" s="922">
        <v>8.7428998785308194E-3</v>
      </c>
      <c r="P438" s="868"/>
      <c r="Q438" s="868"/>
      <c r="V438" s="235"/>
      <c r="W438" s="235"/>
      <c r="X438" s="235"/>
      <c r="Y438" s="235"/>
      <c r="Z438" s="235"/>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8"/>
      <c r="BW438" s="238"/>
      <c r="BX438" s="238"/>
      <c r="BY438" s="238"/>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065"/>
      <c r="C439" s="3047" t="s">
        <v>311</v>
      </c>
      <c r="D439" s="3046"/>
      <c r="E439" s="923">
        <v>1.307413645069541E-2</v>
      </c>
      <c r="F439" s="868"/>
      <c r="G439" s="868"/>
      <c r="H439" s="3046" t="s">
        <v>310</v>
      </c>
      <c r="I439" s="3046"/>
      <c r="J439" s="924">
        <v>-2.0178796304548036E-3</v>
      </c>
      <c r="K439" s="868"/>
      <c r="L439" s="868"/>
      <c r="M439" s="3046" t="s">
        <v>308</v>
      </c>
      <c r="N439" s="3046"/>
      <c r="O439" s="925">
        <v>6.5761694788591448E-3</v>
      </c>
      <c r="P439" s="868"/>
      <c r="Q439" s="868"/>
      <c r="V439" s="235"/>
      <c r="W439" s="235"/>
      <c r="X439" s="235"/>
      <c r="Y439" s="235"/>
      <c r="Z439" s="235"/>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8"/>
      <c r="BW439" s="238"/>
      <c r="BX439" s="238"/>
      <c r="BY439" s="238"/>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065"/>
      <c r="C440" s="3047"/>
      <c r="D440" s="3046"/>
      <c r="E440" s="868"/>
      <c r="F440" s="868"/>
      <c r="G440" s="868"/>
      <c r="H440" s="3046"/>
      <c r="I440" s="3046"/>
      <c r="J440" s="868"/>
      <c r="K440" s="868"/>
      <c r="L440" s="868"/>
      <c r="M440" s="3046"/>
      <c r="N440" s="3046"/>
      <c r="O440" s="868"/>
      <c r="P440" s="868"/>
      <c r="Q440" s="868"/>
      <c r="V440" s="235"/>
      <c r="W440" s="235"/>
      <c r="X440" s="235"/>
      <c r="Y440" s="235"/>
      <c r="Z440" s="235"/>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8"/>
      <c r="BW440" s="238"/>
      <c r="BX440" s="238"/>
      <c r="BY440" s="238"/>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065"/>
      <c r="C441" s="3047"/>
      <c r="D441" s="3046"/>
      <c r="E441" s="868"/>
      <c r="F441" s="868"/>
      <c r="G441" s="868"/>
      <c r="H441" s="3046"/>
      <c r="I441" s="3046"/>
      <c r="J441" s="868"/>
      <c r="K441" s="868"/>
      <c r="L441" s="868"/>
      <c r="M441" s="3046"/>
      <c r="N441" s="3046"/>
      <c r="O441" s="868"/>
      <c r="P441" s="868"/>
      <c r="Q441" s="868"/>
      <c r="V441" s="235"/>
      <c r="W441" s="235"/>
      <c r="X441" s="235"/>
      <c r="Y441" s="235"/>
      <c r="Z441" s="235"/>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8"/>
      <c r="BW441" s="238"/>
      <c r="BX441" s="238"/>
      <c r="BY441" s="238"/>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065"/>
      <c r="C442" s="3047"/>
      <c r="D442" s="3046"/>
      <c r="E442" s="868"/>
      <c r="F442" s="868"/>
      <c r="G442" s="868"/>
      <c r="H442" s="3046"/>
      <c r="I442" s="3046"/>
      <c r="J442" s="868"/>
      <c r="K442" s="868"/>
      <c r="L442" s="868"/>
      <c r="M442" s="3046"/>
      <c r="N442" s="3046"/>
      <c r="O442" s="868"/>
      <c r="P442" s="868"/>
      <c r="Q442" s="868"/>
      <c r="V442" s="235"/>
      <c r="W442" s="235"/>
      <c r="X442" s="235"/>
      <c r="Y442" s="235"/>
      <c r="Z442" s="235"/>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8"/>
      <c r="BW442" s="238"/>
      <c r="BX442" s="238"/>
      <c r="BY442" s="238"/>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065"/>
      <c r="C443" s="3047" t="s">
        <v>240</v>
      </c>
      <c r="D443" s="3046"/>
      <c r="E443" s="3046"/>
      <c r="F443" s="868"/>
      <c r="G443" s="868"/>
      <c r="H443" s="3046" t="s">
        <v>240</v>
      </c>
      <c r="I443" s="3046"/>
      <c r="J443" s="3046"/>
      <c r="K443" s="868"/>
      <c r="L443" s="868"/>
      <c r="M443" s="3046" t="s">
        <v>240</v>
      </c>
      <c r="N443" s="3046"/>
      <c r="O443" s="3046"/>
      <c r="P443" s="868"/>
      <c r="Q443" s="868"/>
      <c r="V443" s="235"/>
      <c r="W443" s="235"/>
      <c r="X443" s="235"/>
      <c r="Y443" s="235"/>
      <c r="Z443" s="235"/>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8"/>
      <c r="BW443" s="238"/>
      <c r="BX443" s="238"/>
      <c r="BY443" s="238"/>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065"/>
      <c r="C444" s="3047"/>
      <c r="D444" s="3046"/>
      <c r="E444" s="902" t="s">
        <v>241</v>
      </c>
      <c r="F444" s="868"/>
      <c r="G444" s="868"/>
      <c r="H444" s="3046"/>
      <c r="I444" s="3046"/>
      <c r="J444" s="903" t="s">
        <v>241</v>
      </c>
      <c r="K444" s="868"/>
      <c r="L444" s="868"/>
      <c r="M444" s="3046"/>
      <c r="N444" s="3046"/>
      <c r="O444" s="904" t="s">
        <v>241</v>
      </c>
      <c r="P444" s="868"/>
      <c r="Q444" s="868"/>
      <c r="V444" s="235"/>
      <c r="W444" s="235"/>
      <c r="X444" s="235"/>
      <c r="Y444" s="235"/>
      <c r="Z444" s="235"/>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8"/>
      <c r="BW444" s="238"/>
      <c r="BX444" s="238"/>
      <c r="BY444" s="238"/>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065"/>
      <c r="C445" s="3047" t="s">
        <v>303</v>
      </c>
      <c r="D445" s="3046"/>
      <c r="E445" s="917">
        <v>3.299238902717965E-3</v>
      </c>
      <c r="F445" s="868"/>
      <c r="G445" s="868"/>
      <c r="H445" s="3046" t="s">
        <v>303</v>
      </c>
      <c r="I445" s="3046"/>
      <c r="J445" s="918">
        <v>2.6719495778288846E-2</v>
      </c>
      <c r="K445" s="868"/>
      <c r="L445" s="868"/>
      <c r="M445" s="3046" t="s">
        <v>303</v>
      </c>
      <c r="N445" s="3046"/>
      <c r="O445" s="919">
        <v>3.4844491247845162E-3</v>
      </c>
      <c r="P445" s="868"/>
      <c r="Q445" s="868"/>
      <c r="V445" s="235"/>
      <c r="W445" s="235"/>
      <c r="X445" s="235"/>
      <c r="Y445" s="235"/>
      <c r="Z445" s="235"/>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8"/>
      <c r="BW445" s="238"/>
      <c r="BX445" s="238"/>
      <c r="BY445" s="238"/>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047" t="s">
        <v>279</v>
      </c>
      <c r="D446" s="3046"/>
      <c r="E446" s="920">
        <v>0.43027343529136675</v>
      </c>
      <c r="F446" s="868"/>
      <c r="G446" s="868"/>
      <c r="H446" s="3046" t="s">
        <v>279</v>
      </c>
      <c r="I446" s="3046"/>
      <c r="J446" s="921">
        <v>0.47824528070842859</v>
      </c>
      <c r="K446" s="868"/>
      <c r="L446" s="868"/>
      <c r="M446" s="3046" t="s">
        <v>279</v>
      </c>
      <c r="N446" s="3046"/>
      <c r="O446" s="922">
        <v>0.27763296317447528</v>
      </c>
      <c r="P446" s="868"/>
      <c r="Q446" s="868"/>
      <c r="V446" s="235"/>
      <c r="W446" s="235"/>
      <c r="X446" s="235"/>
      <c r="Y446" s="235"/>
      <c r="Z446" s="235"/>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8"/>
      <c r="BW446" s="238"/>
      <c r="BX446" s="238"/>
      <c r="BY446" s="238"/>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047" t="s">
        <v>289</v>
      </c>
      <c r="D447" s="3046"/>
      <c r="E447" s="920">
        <v>0.166449994540529</v>
      </c>
      <c r="F447" s="868"/>
      <c r="G447" s="868"/>
      <c r="H447" s="3046" t="s">
        <v>289</v>
      </c>
      <c r="I447" s="3046"/>
      <c r="J447" s="921">
        <v>0.17152653268423723</v>
      </c>
      <c r="K447" s="868"/>
      <c r="L447" s="868"/>
      <c r="M447" s="3046" t="s">
        <v>289</v>
      </c>
      <c r="N447" s="3046"/>
      <c r="O447" s="922">
        <v>7.477319182891734E-2</v>
      </c>
      <c r="P447" s="868"/>
      <c r="Q447" s="868"/>
      <c r="V447" s="235"/>
      <c r="W447" s="235"/>
      <c r="X447" s="235"/>
      <c r="Y447" s="235"/>
      <c r="Z447" s="235"/>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8"/>
      <c r="BW447" s="238"/>
      <c r="BX447" s="238"/>
      <c r="BY447" s="238"/>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047" t="s">
        <v>277</v>
      </c>
      <c r="D448" s="3046"/>
      <c r="E448" s="920">
        <v>0.46649200797328644</v>
      </c>
      <c r="F448" s="868"/>
      <c r="G448" s="868"/>
      <c r="H448" s="3046" t="s">
        <v>277</v>
      </c>
      <c r="I448" s="3046"/>
      <c r="J448" s="921">
        <v>0.52118060586149473</v>
      </c>
      <c r="K448" s="868"/>
      <c r="L448" s="868"/>
      <c r="M448" s="3046" t="s">
        <v>277</v>
      </c>
      <c r="N448" s="3046"/>
      <c r="O448" s="922">
        <v>0.27126098330842119</v>
      </c>
      <c r="P448" s="868"/>
      <c r="Q448" s="868"/>
      <c r="V448" s="235"/>
      <c r="W448" s="235"/>
      <c r="X448" s="235"/>
      <c r="Y448" s="235"/>
      <c r="Z448" s="235"/>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8"/>
      <c r="BW448" s="238"/>
      <c r="BX448" s="238"/>
      <c r="BY448" s="238"/>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047" t="s">
        <v>286</v>
      </c>
      <c r="D449" s="3046"/>
      <c r="E449" s="920">
        <v>0.27179710907843685</v>
      </c>
      <c r="F449" s="868"/>
      <c r="G449" s="868"/>
      <c r="H449" s="3046" t="s">
        <v>286</v>
      </c>
      <c r="I449" s="3046"/>
      <c r="J449" s="921">
        <v>0.40824482120384603</v>
      </c>
      <c r="K449" s="868"/>
      <c r="L449" s="868"/>
      <c r="M449" s="3046" t="s">
        <v>286</v>
      </c>
      <c r="N449" s="3046"/>
      <c r="O449" s="922">
        <v>0.17889950496647755</v>
      </c>
      <c r="P449" s="868"/>
      <c r="Q449" s="868"/>
      <c r="V449" s="235"/>
      <c r="W449" s="235"/>
      <c r="X449" s="235"/>
      <c r="Y449" s="235"/>
      <c r="Z449" s="235"/>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8"/>
      <c r="BW449" s="238"/>
      <c r="BX449" s="238"/>
      <c r="BY449" s="238"/>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047" t="s">
        <v>306</v>
      </c>
      <c r="D450" s="3046"/>
      <c r="E450" s="920">
        <v>4.1305516915362397E-2</v>
      </c>
      <c r="F450" s="868"/>
      <c r="G450" s="868"/>
      <c r="H450" s="3046" t="s">
        <v>306</v>
      </c>
      <c r="I450" s="3046"/>
      <c r="J450" s="921">
        <v>7.102695372620071E-5</v>
      </c>
      <c r="K450" s="868"/>
      <c r="L450" s="868"/>
      <c r="M450" s="3046" t="s">
        <v>306</v>
      </c>
      <c r="N450" s="3046"/>
      <c r="O450" s="922">
        <v>1.2062730190174986E-3</v>
      </c>
      <c r="P450" s="868"/>
      <c r="Q450" s="868"/>
      <c r="V450" s="235"/>
      <c r="W450" s="235"/>
      <c r="X450" s="235"/>
      <c r="Y450" s="235"/>
      <c r="Z450" s="235"/>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8"/>
      <c r="BW450" s="238"/>
      <c r="BX450" s="238"/>
      <c r="BY450" s="238"/>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047" t="s">
        <v>302</v>
      </c>
      <c r="D451" s="3046"/>
      <c r="E451" s="920">
        <v>8.7280643867134328E-3</v>
      </c>
      <c r="F451" s="868"/>
      <c r="G451" s="868"/>
      <c r="H451" s="3046" t="s">
        <v>302</v>
      </c>
      <c r="I451" s="3046"/>
      <c r="J451" s="921">
        <v>1.1201555317884153E-2</v>
      </c>
      <c r="K451" s="868"/>
      <c r="L451" s="868"/>
      <c r="M451" s="3046" t="s">
        <v>302</v>
      </c>
      <c r="N451" s="3046"/>
      <c r="O451" s="922">
        <v>4.8862460215572244E-2</v>
      </c>
      <c r="P451" s="868"/>
      <c r="Q451" s="868"/>
      <c r="V451" s="235"/>
      <c r="W451" s="235"/>
      <c r="X451" s="235"/>
      <c r="Y451" s="235"/>
      <c r="Z451" s="235"/>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8"/>
      <c r="BW451" s="238"/>
      <c r="BX451" s="238"/>
      <c r="BY451" s="238"/>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047" t="s">
        <v>291</v>
      </c>
      <c r="D452" s="3046"/>
      <c r="E452" s="920">
        <v>7.0951817303326253E-2</v>
      </c>
      <c r="F452" s="868"/>
      <c r="G452" s="868"/>
      <c r="H452" s="3046" t="s">
        <v>291</v>
      </c>
      <c r="I452" s="3046"/>
      <c r="J452" s="921">
        <v>0.1265885918170159</v>
      </c>
      <c r="K452" s="868"/>
      <c r="L452" s="868"/>
      <c r="M452" s="3046" t="s">
        <v>291</v>
      </c>
      <c r="N452" s="3046"/>
      <c r="O452" s="922">
        <v>1.9895070171151458E-2</v>
      </c>
      <c r="P452" s="868"/>
      <c r="Q452" s="868"/>
      <c r="V452" s="235"/>
      <c r="W452" s="235"/>
      <c r="X452" s="235"/>
      <c r="Y452" s="235"/>
      <c r="Z452" s="235"/>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8"/>
      <c r="BW452" s="238"/>
      <c r="BX452" s="238"/>
      <c r="BY452" s="238"/>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047" t="s">
        <v>304</v>
      </c>
      <c r="D453" s="3046"/>
      <c r="E453" s="920">
        <v>1.566216549169545E-2</v>
      </c>
      <c r="F453" s="868"/>
      <c r="G453" s="868"/>
      <c r="H453" s="3046" t="s">
        <v>304</v>
      </c>
      <c r="I453" s="3046"/>
      <c r="J453" s="921">
        <v>2.0428818101032309E-2</v>
      </c>
      <c r="K453" s="868"/>
      <c r="L453" s="868"/>
      <c r="M453" s="3046" t="s">
        <v>304</v>
      </c>
      <c r="N453" s="3046"/>
      <c r="O453" s="922">
        <v>7.6438298286014218E-5</v>
      </c>
      <c r="P453" s="868"/>
      <c r="Q453" s="868"/>
      <c r="V453" s="235"/>
      <c r="W453" s="235"/>
      <c r="X453" s="235"/>
      <c r="Y453" s="235"/>
      <c r="Z453" s="235"/>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8"/>
      <c r="BW453" s="238"/>
      <c r="BX453" s="238"/>
      <c r="BY453" s="238"/>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047" t="s">
        <v>307</v>
      </c>
      <c r="D454" s="3046"/>
      <c r="E454" s="920">
        <v>3.4178832071583731E-2</v>
      </c>
      <c r="F454" s="868"/>
      <c r="G454" s="868"/>
      <c r="H454" s="3046" t="s">
        <v>307</v>
      </c>
      <c r="I454" s="3046"/>
      <c r="J454" s="921">
        <v>7.2037369115364232E-3</v>
      </c>
      <c r="K454" s="868"/>
      <c r="L454" s="868"/>
      <c r="M454" s="3046" t="s">
        <v>307</v>
      </c>
      <c r="N454" s="3046"/>
      <c r="O454" s="922">
        <v>7.5249800857028473E-3</v>
      </c>
      <c r="P454" s="868"/>
      <c r="Q454" s="868"/>
      <c r="V454" s="235"/>
      <c r="W454" s="235"/>
      <c r="X454" s="235"/>
      <c r="Y454" s="235"/>
      <c r="Z454" s="235"/>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8"/>
      <c r="BW454" s="238"/>
      <c r="BX454" s="238"/>
      <c r="BY454" s="238"/>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047" t="s">
        <v>281</v>
      </c>
      <c r="D455" s="3046"/>
      <c r="E455" s="920">
        <v>0.47109546832823401</v>
      </c>
      <c r="F455" s="868"/>
      <c r="G455" s="868"/>
      <c r="H455" s="3046" t="s">
        <v>281</v>
      </c>
      <c r="I455" s="3046"/>
      <c r="J455" s="921">
        <v>0.42127567143698225</v>
      </c>
      <c r="K455" s="868"/>
      <c r="L455" s="868"/>
      <c r="M455" s="3046" t="s">
        <v>281</v>
      </c>
      <c r="N455" s="3046"/>
      <c r="O455" s="922">
        <v>0.28662004444457817</v>
      </c>
      <c r="P455" s="868"/>
      <c r="Q455" s="868"/>
      <c r="V455" s="235"/>
      <c r="W455" s="235"/>
      <c r="X455" s="235"/>
      <c r="Y455" s="235"/>
      <c r="Z455" s="235"/>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8"/>
      <c r="BW455" s="238"/>
      <c r="BX455" s="238"/>
      <c r="BY455" s="238"/>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047" t="s">
        <v>312</v>
      </c>
      <c r="D456" s="3046"/>
      <c r="E456" s="920">
        <v>3.9196855393861847E-4</v>
      </c>
      <c r="F456" s="868"/>
      <c r="G456" s="868"/>
      <c r="H456" s="3046" t="s">
        <v>312</v>
      </c>
      <c r="I456" s="3046"/>
      <c r="J456" s="921">
        <v>2.2365372570870646E-3</v>
      </c>
      <c r="K456" s="868"/>
      <c r="L456" s="868"/>
      <c r="M456" s="3046" t="s">
        <v>312</v>
      </c>
      <c r="N456" s="3046"/>
      <c r="O456" s="922">
        <v>5.0787150167062661E-4</v>
      </c>
      <c r="P456" s="868"/>
      <c r="Q456" s="868"/>
      <c r="V456" s="235"/>
      <c r="W456" s="235"/>
      <c r="X456" s="235"/>
      <c r="Y456" s="235"/>
      <c r="Z456" s="235"/>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8"/>
      <c r="BW456" s="238"/>
      <c r="BX456" s="238"/>
      <c r="BY456" s="238"/>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047" t="s">
        <v>292</v>
      </c>
      <c r="D457" s="3046"/>
      <c r="E457" s="920">
        <v>4.3999800174453867E-2</v>
      </c>
      <c r="F457" s="868"/>
      <c r="G457" s="868"/>
      <c r="H457" s="3046" t="s">
        <v>292</v>
      </c>
      <c r="I457" s="3046"/>
      <c r="J457" s="921">
        <v>8.0462732081647809E-2</v>
      </c>
      <c r="K457" s="868"/>
      <c r="L457" s="868"/>
      <c r="M457" s="3046" t="s">
        <v>292</v>
      </c>
      <c r="N457" s="3046"/>
      <c r="O457" s="922">
        <v>4.9419841630972919E-2</v>
      </c>
      <c r="P457" s="868"/>
      <c r="Q457" s="868"/>
      <c r="V457" s="235"/>
      <c r="W457" s="235"/>
      <c r="X457" s="235"/>
      <c r="Y457" s="235"/>
      <c r="Z457" s="235"/>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8"/>
      <c r="BW457" s="238"/>
      <c r="BX457" s="238"/>
      <c r="BY457" s="238"/>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047" t="s">
        <v>282</v>
      </c>
      <c r="D458" s="3046"/>
      <c r="E458" s="920">
        <v>0.33094421589813799</v>
      </c>
      <c r="F458" s="868"/>
      <c r="G458" s="868"/>
      <c r="H458" s="3046" t="s">
        <v>282</v>
      </c>
      <c r="I458" s="3046"/>
      <c r="J458" s="921">
        <v>0.44979795994228128</v>
      </c>
      <c r="K458" s="868"/>
      <c r="L458" s="868"/>
      <c r="M458" s="3046" t="s">
        <v>282</v>
      </c>
      <c r="N458" s="3046"/>
      <c r="O458" s="922">
        <v>0.15992178968336121</v>
      </c>
      <c r="P458" s="868"/>
      <c r="Q458" s="868"/>
      <c r="V458" s="235"/>
      <c r="W458" s="235"/>
      <c r="X458" s="235"/>
      <c r="Y458" s="235"/>
      <c r="Z458" s="235"/>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8"/>
      <c r="BW458" s="238"/>
      <c r="BX458" s="238"/>
      <c r="BY458" s="238"/>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047" t="s">
        <v>293</v>
      </c>
      <c r="D459" s="3046"/>
      <c r="E459" s="920">
        <v>0.1024318749748529</v>
      </c>
      <c r="F459" s="868"/>
      <c r="G459" s="868"/>
      <c r="H459" s="3046" t="s">
        <v>293</v>
      </c>
      <c r="I459" s="3046"/>
      <c r="J459" s="921">
        <v>2.9703025503717558E-2</v>
      </c>
      <c r="K459" s="868"/>
      <c r="L459" s="868"/>
      <c r="M459" s="3046" t="s">
        <v>293</v>
      </c>
      <c r="N459" s="3046"/>
      <c r="O459" s="922">
        <v>0.11940706550994939</v>
      </c>
      <c r="P459" s="868"/>
      <c r="Q459" s="868"/>
      <c r="V459" s="235"/>
      <c r="W459" s="235"/>
      <c r="X459" s="235"/>
      <c r="Y459" s="235"/>
      <c r="Z459" s="235"/>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8"/>
      <c r="BW459" s="238"/>
      <c r="BX459" s="238"/>
      <c r="BY459" s="238"/>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047" t="s">
        <v>298</v>
      </c>
      <c r="D460" s="3046"/>
      <c r="E460" s="920">
        <v>7.9267309602169073E-2</v>
      </c>
      <c r="F460" s="868"/>
      <c r="G460" s="868"/>
      <c r="H460" s="3046" t="s">
        <v>298</v>
      </c>
      <c r="I460" s="3046"/>
      <c r="J460" s="921">
        <v>1.8833137176661375E-5</v>
      </c>
      <c r="K460" s="868"/>
      <c r="L460" s="868"/>
      <c r="M460" s="3046" t="s">
        <v>298</v>
      </c>
      <c r="N460" s="3046"/>
      <c r="O460" s="922">
        <v>3.9462244707503223E-2</v>
      </c>
      <c r="P460" s="868"/>
      <c r="Q460" s="868"/>
      <c r="V460" s="235"/>
      <c r="W460" s="235"/>
      <c r="X460" s="235"/>
      <c r="Y460" s="235"/>
      <c r="Z460" s="235"/>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8"/>
      <c r="BW460" s="238"/>
      <c r="BX460" s="238"/>
      <c r="BY460" s="238"/>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047" t="s">
        <v>276</v>
      </c>
      <c r="D461" s="3046"/>
      <c r="E461" s="920">
        <v>0.64342121307744804</v>
      </c>
      <c r="F461" s="868"/>
      <c r="G461" s="868"/>
      <c r="H461" s="3046" t="s">
        <v>276</v>
      </c>
      <c r="I461" s="3046"/>
      <c r="J461" s="921">
        <v>0.25657311045113096</v>
      </c>
      <c r="K461" s="868"/>
      <c r="L461" s="868"/>
      <c r="M461" s="3046" t="s">
        <v>276</v>
      </c>
      <c r="N461" s="3046"/>
      <c r="O461" s="922">
        <v>0.58652115929233584</v>
      </c>
      <c r="P461" s="868"/>
      <c r="Q461" s="868"/>
      <c r="V461" s="235"/>
      <c r="W461" s="235"/>
      <c r="X461" s="235"/>
      <c r="Y461" s="235"/>
      <c r="Z461" s="235"/>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8"/>
      <c r="BW461" s="238"/>
      <c r="BX461" s="238"/>
      <c r="BY461" s="238"/>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047" t="s">
        <v>300</v>
      </c>
      <c r="D462" s="3046"/>
      <c r="E462" s="920">
        <v>4.3148530273547428E-4</v>
      </c>
      <c r="F462" s="868"/>
      <c r="G462" s="868"/>
      <c r="H462" s="3046" t="s">
        <v>300</v>
      </c>
      <c r="I462" s="3046"/>
      <c r="J462" s="921">
        <v>7.7485706263776542E-4</v>
      </c>
      <c r="K462" s="868"/>
      <c r="L462" s="868"/>
      <c r="M462" s="3046" t="s">
        <v>300</v>
      </c>
      <c r="N462" s="3046"/>
      <c r="O462" s="922">
        <v>5.5985665892312096E-2</v>
      </c>
      <c r="P462" s="868"/>
      <c r="Q462" s="868"/>
      <c r="V462" s="235"/>
      <c r="W462" s="235"/>
      <c r="X462" s="235"/>
      <c r="Y462" s="235"/>
      <c r="Z462" s="235"/>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8"/>
      <c r="BW462" s="238"/>
      <c r="BX462" s="238"/>
      <c r="BY462" s="238"/>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047" t="s">
        <v>301</v>
      </c>
      <c r="D463" s="3046"/>
      <c r="E463" s="920">
        <v>4.6643179087901568E-2</v>
      </c>
      <c r="F463" s="868"/>
      <c r="G463" s="868"/>
      <c r="H463" s="3046" t="s">
        <v>301</v>
      </c>
      <c r="I463" s="3046"/>
      <c r="J463" s="921">
        <v>3.1755582850710382E-2</v>
      </c>
      <c r="K463" s="868"/>
      <c r="L463" s="868"/>
      <c r="M463" s="3046" t="s">
        <v>301</v>
      </c>
      <c r="N463" s="3046"/>
      <c r="O463" s="922">
        <v>4.7632305531629227E-2</v>
      </c>
      <c r="P463" s="868"/>
      <c r="Q463" s="868"/>
      <c r="V463" s="235"/>
      <c r="W463" s="235"/>
      <c r="X463" s="235"/>
      <c r="Y463" s="235"/>
      <c r="Z463" s="235"/>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8"/>
      <c r="BW463" s="238"/>
      <c r="BX463" s="238"/>
      <c r="BY463" s="238"/>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047" t="s">
        <v>290</v>
      </c>
      <c r="D464" s="3046"/>
      <c r="E464" s="920">
        <v>8.4280603172030885E-2</v>
      </c>
      <c r="F464" s="868"/>
      <c r="G464" s="868"/>
      <c r="H464" s="3046" t="s">
        <v>290</v>
      </c>
      <c r="I464" s="3046"/>
      <c r="J464" s="921">
        <v>0.14927670574719376</v>
      </c>
      <c r="K464" s="868"/>
      <c r="L464" s="868"/>
      <c r="M464" s="3046" t="s">
        <v>290</v>
      </c>
      <c r="N464" s="3046"/>
      <c r="O464" s="922">
        <v>2.5158795626235748E-2</v>
      </c>
      <c r="P464" s="868"/>
      <c r="Q464" s="868"/>
      <c r="V464" s="235"/>
      <c r="W464" s="235"/>
      <c r="X464" s="235"/>
      <c r="Y464" s="235"/>
      <c r="Z464" s="235"/>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8"/>
      <c r="BW464" s="238"/>
      <c r="BX464" s="238"/>
      <c r="BY464" s="238"/>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047" t="s">
        <v>280</v>
      </c>
      <c r="D465" s="3046"/>
      <c r="E465" s="920">
        <v>0.29977004978052851</v>
      </c>
      <c r="F465" s="868"/>
      <c r="G465" s="868"/>
      <c r="H465" s="3046" t="s">
        <v>280</v>
      </c>
      <c r="I465" s="3046"/>
      <c r="J465" s="921">
        <v>3.6165551058905303E-3</v>
      </c>
      <c r="K465" s="868"/>
      <c r="L465" s="868"/>
      <c r="M465" s="3046" t="s">
        <v>280</v>
      </c>
      <c r="N465" s="3046"/>
      <c r="O465" s="922">
        <v>0.41832906939173464</v>
      </c>
      <c r="P465" s="868"/>
      <c r="Q465" s="868"/>
      <c r="V465" s="235"/>
      <c r="W465" s="235"/>
      <c r="X465" s="235"/>
      <c r="Y465" s="235"/>
      <c r="Z465" s="235"/>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8"/>
      <c r="BW465" s="238"/>
      <c r="BX465" s="238"/>
      <c r="BY465" s="238"/>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047" t="s">
        <v>309</v>
      </c>
      <c r="D466" s="3046"/>
      <c r="E466" s="920">
        <v>5.6423990010509217E-3</v>
      </c>
      <c r="F466" s="868"/>
      <c r="G466" s="868"/>
      <c r="H466" s="3046" t="s">
        <v>309</v>
      </c>
      <c r="I466" s="3046"/>
      <c r="J466" s="921">
        <v>2.3427591134669323E-3</v>
      </c>
      <c r="K466" s="868"/>
      <c r="L466" s="868"/>
      <c r="M466" s="3046" t="s">
        <v>309</v>
      </c>
      <c r="N466" s="3046"/>
      <c r="O466" s="922">
        <v>1.2285722201001827E-2</v>
      </c>
      <c r="P466" s="868"/>
      <c r="Q466" s="868"/>
      <c r="V466" s="235"/>
      <c r="W466" s="235"/>
      <c r="X466" s="235"/>
      <c r="Y466" s="235"/>
      <c r="Z466" s="235"/>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8"/>
      <c r="BW466" s="238"/>
      <c r="BX466" s="238"/>
      <c r="BY466" s="238"/>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047" t="s">
        <v>288</v>
      </c>
      <c r="D467" s="3046"/>
      <c r="E467" s="920">
        <v>0.30771912495114917</v>
      </c>
      <c r="F467" s="868"/>
      <c r="G467" s="868"/>
      <c r="H467" s="3046" t="s">
        <v>288</v>
      </c>
      <c r="I467" s="3046"/>
      <c r="J467" s="921">
        <v>5.5238919347429666E-2</v>
      </c>
      <c r="K467" s="868"/>
      <c r="L467" s="868"/>
      <c r="M467" s="3046" t="s">
        <v>288</v>
      </c>
      <c r="N467" s="3046"/>
      <c r="O467" s="922">
        <v>0.28320306734070155</v>
      </c>
      <c r="P467" s="868"/>
      <c r="Q467" s="868"/>
      <c r="V467" s="235"/>
      <c r="W467" s="235"/>
      <c r="X467" s="235"/>
      <c r="Y467" s="235"/>
      <c r="Z467" s="235"/>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8"/>
      <c r="BW467" s="238"/>
      <c r="BX467" s="238"/>
      <c r="BY467" s="238"/>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047" t="s">
        <v>294</v>
      </c>
      <c r="D468" s="3046"/>
      <c r="E468" s="920">
        <v>1.1643018459646087E-3</v>
      </c>
      <c r="F468" s="868"/>
      <c r="G468" s="868"/>
      <c r="H468" s="3046" t="s">
        <v>294</v>
      </c>
      <c r="I468" s="3046"/>
      <c r="J468" s="921">
        <v>7.2456673513748127E-2</v>
      </c>
      <c r="K468" s="868"/>
      <c r="L468" s="868"/>
      <c r="M468" s="3046" t="s">
        <v>294</v>
      </c>
      <c r="N468" s="3046"/>
      <c r="O468" s="922">
        <v>1.0895482152193209E-2</v>
      </c>
      <c r="P468" s="868"/>
      <c r="Q468" s="868"/>
      <c r="V468" s="235"/>
      <c r="W468" s="235"/>
      <c r="X468" s="235"/>
      <c r="Y468" s="235"/>
      <c r="Z468" s="235"/>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8"/>
      <c r="BW468" s="238"/>
      <c r="BX468" s="238"/>
      <c r="BY468" s="238"/>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047" t="s">
        <v>299</v>
      </c>
      <c r="D469" s="3046"/>
      <c r="E469" s="920">
        <v>5.0113094116582074E-2</v>
      </c>
      <c r="F469" s="868"/>
      <c r="G469" s="868"/>
      <c r="H469" s="3046" t="s">
        <v>299</v>
      </c>
      <c r="I469" s="3046"/>
      <c r="J469" s="921">
        <v>5.002736634374929E-2</v>
      </c>
      <c r="K469" s="868"/>
      <c r="L469" s="868"/>
      <c r="M469" s="3046" t="s">
        <v>299</v>
      </c>
      <c r="N469" s="3046"/>
      <c r="O469" s="922">
        <v>3.6361723415293261E-3</v>
      </c>
      <c r="P469" s="868"/>
      <c r="Q469" s="868"/>
      <c r="V469" s="235"/>
      <c r="W469" s="235"/>
      <c r="X469" s="235"/>
      <c r="Y469" s="235"/>
      <c r="Z469" s="235"/>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8"/>
      <c r="BW469" s="238"/>
      <c r="BX469" s="238"/>
      <c r="BY469" s="238"/>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047" t="s">
        <v>308</v>
      </c>
      <c r="D470" s="3046"/>
      <c r="E470" s="920">
        <v>4.3866620002872827E-4</v>
      </c>
      <c r="F470" s="868"/>
      <c r="G470" s="868"/>
      <c r="H470" s="3046" t="s">
        <v>308</v>
      </c>
      <c r="I470" s="3046"/>
      <c r="J470" s="921">
        <v>9.5797035568513135E-3</v>
      </c>
      <c r="K470" s="868"/>
      <c r="L470" s="868"/>
      <c r="M470" s="3046" t="s">
        <v>308</v>
      </c>
      <c r="N470" s="3046"/>
      <c r="O470" s="922">
        <v>4.3246005014678559E-5</v>
      </c>
      <c r="P470" s="868"/>
      <c r="Q470" s="868"/>
      <c r="V470" s="235"/>
      <c r="W470" s="235"/>
      <c r="X470" s="235"/>
      <c r="Y470" s="235"/>
      <c r="Z470" s="235"/>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8"/>
      <c r="BW470" s="238"/>
      <c r="BX470" s="238"/>
      <c r="BY470" s="238"/>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047" t="s">
        <v>296</v>
      </c>
      <c r="D471" s="3046"/>
      <c r="E471" s="920">
        <v>2.3350172225271346E-2</v>
      </c>
      <c r="F471" s="868"/>
      <c r="G471" s="868"/>
      <c r="H471" s="3046" t="s">
        <v>296</v>
      </c>
      <c r="I471" s="3046"/>
      <c r="J471" s="921">
        <v>6.2059013740858732E-2</v>
      </c>
      <c r="K471" s="868"/>
      <c r="L471" s="868"/>
      <c r="M471" s="3046" t="s">
        <v>296</v>
      </c>
      <c r="N471" s="3046"/>
      <c r="O471" s="922">
        <v>3.0269914186394888E-2</v>
      </c>
      <c r="P471" s="868"/>
      <c r="Q471" s="868"/>
      <c r="V471" s="235"/>
      <c r="W471" s="235"/>
      <c r="X471" s="235"/>
      <c r="Y471" s="235"/>
      <c r="Z471" s="235"/>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8"/>
      <c r="BW471" s="238"/>
      <c r="BX471" s="238"/>
      <c r="BY471" s="238"/>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047" t="s">
        <v>285</v>
      </c>
      <c r="D472" s="3046"/>
      <c r="E472" s="920">
        <v>0.46125831394034189</v>
      </c>
      <c r="F472" s="868"/>
      <c r="G472" s="868"/>
      <c r="H472" s="3046" t="s">
        <v>285</v>
      </c>
      <c r="I472" s="3046"/>
      <c r="J472" s="921">
        <v>0.35465281786643438</v>
      </c>
      <c r="K472" s="868"/>
      <c r="L472" s="868"/>
      <c r="M472" s="3046" t="s">
        <v>285</v>
      </c>
      <c r="N472" s="3046"/>
      <c r="O472" s="922">
        <v>0.21203851048242789</v>
      </c>
      <c r="P472" s="868"/>
      <c r="Q472" s="868"/>
      <c r="V472" s="235"/>
      <c r="W472" s="235"/>
      <c r="X472" s="235"/>
      <c r="Y472" s="235"/>
      <c r="Z472" s="235"/>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8"/>
      <c r="BW472" s="238"/>
      <c r="BX472" s="238"/>
      <c r="BY472" s="238"/>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047" t="s">
        <v>284</v>
      </c>
      <c r="D473" s="3046"/>
      <c r="E473" s="920">
        <v>0.41220240164207106</v>
      </c>
      <c r="F473" s="868"/>
      <c r="G473" s="868"/>
      <c r="H473" s="3046" t="s">
        <v>284</v>
      </c>
      <c r="I473" s="3046"/>
      <c r="J473" s="921">
        <v>1.7998418542532306E-2</v>
      </c>
      <c r="K473" s="868"/>
      <c r="L473" s="868"/>
      <c r="M473" s="3046" t="s">
        <v>284</v>
      </c>
      <c r="N473" s="3046"/>
      <c r="O473" s="922">
        <v>0.40543284164532728</v>
      </c>
      <c r="P473" s="868"/>
      <c r="Q473" s="868"/>
      <c r="V473" s="235"/>
      <c r="W473" s="235"/>
      <c r="X473" s="235"/>
      <c r="Y473" s="235"/>
      <c r="Z473" s="235"/>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8"/>
      <c r="BW473" s="238"/>
      <c r="BX473" s="238"/>
      <c r="BY473" s="238"/>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047" t="s">
        <v>283</v>
      </c>
      <c r="D474" s="3046"/>
      <c r="E474" s="920">
        <v>0.41400371991434315</v>
      </c>
      <c r="F474" s="868"/>
      <c r="G474" s="868"/>
      <c r="H474" s="3046" t="s">
        <v>283</v>
      </c>
      <c r="I474" s="3046"/>
      <c r="J474" s="921">
        <v>1.1359650194414275E-2</v>
      </c>
      <c r="K474" s="868"/>
      <c r="L474" s="868"/>
      <c r="M474" s="3046" t="s">
        <v>283</v>
      </c>
      <c r="N474" s="3046"/>
      <c r="O474" s="922">
        <v>0.40933318483983366</v>
      </c>
      <c r="P474" s="868"/>
      <c r="Q474" s="868"/>
      <c r="V474" s="235"/>
      <c r="W474" s="235"/>
      <c r="X474" s="235"/>
      <c r="Y474" s="235"/>
      <c r="Z474" s="235"/>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8"/>
      <c r="BW474" s="238"/>
      <c r="BX474" s="238"/>
      <c r="BY474" s="238"/>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047" t="s">
        <v>310</v>
      </c>
      <c r="D475" s="3046"/>
      <c r="E475" s="920">
        <v>3.1392218366149615E-3</v>
      </c>
      <c r="F475" s="868"/>
      <c r="G475" s="868"/>
      <c r="H475" s="3046" t="s">
        <v>310</v>
      </c>
      <c r="I475" s="3046"/>
      <c r="J475" s="921">
        <v>4.0718382030044151E-6</v>
      </c>
      <c r="K475" s="868"/>
      <c r="L475" s="868"/>
      <c r="M475" s="3046" t="s">
        <v>310</v>
      </c>
      <c r="N475" s="3046"/>
      <c r="O475" s="922">
        <v>4.7033133948231329E-4</v>
      </c>
      <c r="P475" s="868"/>
      <c r="Q475" s="868"/>
      <c r="V475" s="235"/>
      <c r="W475" s="235"/>
      <c r="X475" s="235"/>
      <c r="Y475" s="235"/>
      <c r="Z475" s="235"/>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8"/>
      <c r="BW475" s="238"/>
      <c r="BX475" s="238"/>
      <c r="BY475" s="238"/>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047" t="s">
        <v>297</v>
      </c>
      <c r="D476" s="3046"/>
      <c r="E476" s="920">
        <v>4.3287364474962536E-2</v>
      </c>
      <c r="F476" s="868"/>
      <c r="G476" s="868"/>
      <c r="H476" s="3046" t="s">
        <v>297</v>
      </c>
      <c r="I476" s="3046"/>
      <c r="J476" s="921">
        <v>5.1438221105082185E-2</v>
      </c>
      <c r="K476" s="868"/>
      <c r="L476" s="868"/>
      <c r="M476" s="3046" t="s">
        <v>297</v>
      </c>
      <c r="N476" s="3046"/>
      <c r="O476" s="922">
        <v>7.864951822690204E-2</v>
      </c>
      <c r="P476" s="868"/>
      <c r="Q476" s="868"/>
      <c r="V476" s="235"/>
      <c r="W476" s="235"/>
      <c r="X476" s="235"/>
      <c r="Y476" s="235"/>
      <c r="Z476" s="235"/>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8"/>
      <c r="BW476" s="238"/>
      <c r="BX476" s="238"/>
      <c r="BY476" s="238"/>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047" t="s">
        <v>287</v>
      </c>
      <c r="D477" s="3046"/>
      <c r="E477" s="920">
        <v>0.2264368725039568</v>
      </c>
      <c r="F477" s="868"/>
      <c r="G477" s="868"/>
      <c r="H477" s="3046" t="s">
        <v>287</v>
      </c>
      <c r="I477" s="3046"/>
      <c r="J477" s="921">
        <v>0.36680100191374182</v>
      </c>
      <c r="K477" s="868"/>
      <c r="L477" s="868"/>
      <c r="M477" s="3046" t="s">
        <v>287</v>
      </c>
      <c r="N477" s="3046"/>
      <c r="O477" s="922">
        <v>7.7367123989438638E-2</v>
      </c>
      <c r="P477" s="868"/>
      <c r="Q477" s="868"/>
      <c r="V477" s="235"/>
      <c r="W477" s="235"/>
      <c r="X477" s="235"/>
      <c r="Y477" s="235"/>
      <c r="Z477" s="235"/>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8"/>
      <c r="BW477" s="238"/>
      <c r="BX477" s="238"/>
      <c r="BY477" s="238"/>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047" t="s">
        <v>305</v>
      </c>
      <c r="D478" s="3046"/>
      <c r="E478" s="920">
        <v>2.4080246275884724E-2</v>
      </c>
      <c r="F478" s="868"/>
      <c r="G478" s="868"/>
      <c r="H478" s="3046" t="s">
        <v>305</v>
      </c>
      <c r="I478" s="3046"/>
      <c r="J478" s="921">
        <v>2.5404658683918263E-3</v>
      </c>
      <c r="K478" s="868"/>
      <c r="L478" s="868"/>
      <c r="M478" s="3046" t="s">
        <v>305</v>
      </c>
      <c r="N478" s="3046"/>
      <c r="O478" s="922">
        <v>4.4588403531010165E-2</v>
      </c>
      <c r="P478" s="868"/>
      <c r="Q478" s="868"/>
      <c r="V478" s="235"/>
      <c r="W478" s="235"/>
      <c r="X478" s="235"/>
      <c r="Y478" s="235"/>
      <c r="Z478" s="235"/>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8"/>
      <c r="BW478" s="238"/>
      <c r="BX478" s="238"/>
      <c r="BY478" s="238"/>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047" t="s">
        <v>295</v>
      </c>
      <c r="D479" s="3046"/>
      <c r="E479" s="920">
        <v>0.10860899025698682</v>
      </c>
      <c r="F479" s="868"/>
      <c r="G479" s="868"/>
      <c r="H479" s="3046" t="s">
        <v>295</v>
      </c>
      <c r="I479" s="3046"/>
      <c r="J479" s="921">
        <v>1.467781964848363E-2</v>
      </c>
      <c r="K479" s="868"/>
      <c r="L479" s="868"/>
      <c r="M479" s="3046" t="s">
        <v>295</v>
      </c>
      <c r="N479" s="3046"/>
      <c r="O479" s="922">
        <v>9.2409572090091152E-2</v>
      </c>
      <c r="P479" s="868"/>
      <c r="Q479" s="868"/>
      <c r="V479" s="235"/>
      <c r="W479" s="235"/>
      <c r="X479" s="235"/>
      <c r="Y479" s="235"/>
      <c r="Z479" s="235"/>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8"/>
      <c r="BW479" s="238"/>
      <c r="BX479" s="238"/>
      <c r="BY479" s="238"/>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047" t="s">
        <v>278</v>
      </c>
      <c r="D480" s="3046"/>
      <c r="E480" s="920">
        <v>0.54665024357117631</v>
      </c>
      <c r="F480" s="868"/>
      <c r="G480" s="868"/>
      <c r="H480" s="3046" t="s">
        <v>278</v>
      </c>
      <c r="I480" s="3046"/>
      <c r="J480" s="921">
        <v>0.23494698706831693</v>
      </c>
      <c r="K480" s="868"/>
      <c r="L480" s="868"/>
      <c r="M480" s="3046" t="s">
        <v>278</v>
      </c>
      <c r="N480" s="3046"/>
      <c r="O480" s="922">
        <v>0.22560320203910192</v>
      </c>
      <c r="P480" s="868"/>
      <c r="Q480" s="868"/>
      <c r="V480" s="235"/>
      <c r="W480" s="235"/>
      <c r="X480" s="235"/>
      <c r="Y480" s="235"/>
      <c r="Z480" s="235"/>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8"/>
      <c r="BW480" s="238"/>
      <c r="BX480" s="238"/>
      <c r="BY480" s="238"/>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047" t="s">
        <v>311</v>
      </c>
      <c r="D481" s="3046"/>
      <c r="E481" s="923">
        <v>1.7093304393140236E-4</v>
      </c>
      <c r="F481" s="868"/>
      <c r="G481" s="868"/>
      <c r="H481" s="3046" t="s">
        <v>311</v>
      </c>
      <c r="I481" s="3046"/>
      <c r="J481" s="924">
        <v>2.3021391585277525E-3</v>
      </c>
      <c r="K481" s="868"/>
      <c r="L481" s="868"/>
      <c r="M481" s="3046" t="s">
        <v>311</v>
      </c>
      <c r="N481" s="3046"/>
      <c r="O481" s="925">
        <v>1.086555559060857E-3</v>
      </c>
      <c r="P481" s="868"/>
      <c r="Q481" s="868"/>
      <c r="V481" s="235"/>
      <c r="W481" s="235"/>
      <c r="X481" s="235"/>
      <c r="Y481" s="235"/>
      <c r="Z481" s="235"/>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8"/>
      <c r="BW481" s="238"/>
      <c r="BX481" s="238"/>
      <c r="BY481" s="238"/>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047"/>
      <c r="D482" s="3046"/>
      <c r="E482" s="868"/>
      <c r="F482" s="868"/>
      <c r="G482" s="868"/>
      <c r="H482" s="3046"/>
      <c r="I482" s="3046"/>
      <c r="J482" s="868"/>
      <c r="K482" s="868"/>
      <c r="L482" s="868"/>
      <c r="M482" s="3046"/>
      <c r="N482" s="3046"/>
      <c r="O482" s="868"/>
      <c r="P482" s="868"/>
      <c r="Q482" s="868"/>
      <c r="V482" s="235"/>
      <c r="W482" s="235"/>
      <c r="X482" s="235"/>
      <c r="Y482" s="235"/>
      <c r="Z482" s="235"/>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8"/>
      <c r="BW482" s="238"/>
      <c r="BX482" s="238"/>
      <c r="BY482" s="238"/>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047"/>
      <c r="D483" s="3046"/>
      <c r="E483" s="868"/>
      <c r="F483" s="868"/>
      <c r="G483" s="868"/>
      <c r="H483" s="3046"/>
      <c r="I483" s="3046"/>
      <c r="J483" s="868"/>
      <c r="K483" s="868"/>
      <c r="L483" s="868"/>
      <c r="M483" s="3046"/>
      <c r="N483" s="3046"/>
      <c r="O483" s="868"/>
      <c r="P483" s="868"/>
      <c r="Q483" s="868"/>
      <c r="V483" s="235"/>
      <c r="W483" s="235"/>
      <c r="X483" s="235"/>
      <c r="Y483" s="235"/>
      <c r="Z483" s="235"/>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8"/>
      <c r="BW483" s="238"/>
      <c r="BX483" s="238"/>
      <c r="BY483" s="238"/>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047" t="s">
        <v>242</v>
      </c>
      <c r="D484" s="3046"/>
      <c r="E484" s="3046"/>
      <c r="F484" s="3046"/>
      <c r="G484" s="3046"/>
      <c r="H484" s="3046" t="s">
        <v>242</v>
      </c>
      <c r="I484" s="3046"/>
      <c r="J484" s="3046"/>
      <c r="K484" s="3046"/>
      <c r="L484" s="3046"/>
      <c r="M484" s="3046" t="s">
        <v>242</v>
      </c>
      <c r="N484" s="3046"/>
      <c r="O484" s="3046"/>
      <c r="P484" s="3046"/>
      <c r="Q484" s="3046"/>
      <c r="V484" s="235"/>
      <c r="W484" s="235"/>
      <c r="X484" s="235"/>
      <c r="Y484" s="235"/>
      <c r="Z484" s="235"/>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8"/>
      <c r="BW484" s="238"/>
      <c r="BX484" s="238"/>
      <c r="BY484" s="238"/>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047" t="s">
        <v>190</v>
      </c>
      <c r="D485" s="3046"/>
      <c r="E485" s="3223" t="s">
        <v>243</v>
      </c>
      <c r="F485" s="3224"/>
      <c r="G485" s="3225"/>
      <c r="H485" s="3046" t="s">
        <v>190</v>
      </c>
      <c r="I485" s="3046"/>
      <c r="J485" s="3226" t="s">
        <v>243</v>
      </c>
      <c r="K485" s="3227"/>
      <c r="L485" s="3228"/>
      <c r="M485" s="3046" t="s">
        <v>190</v>
      </c>
      <c r="N485" s="3046"/>
      <c r="O485" s="3229" t="s">
        <v>243</v>
      </c>
      <c r="P485" s="3230"/>
      <c r="Q485" s="3231"/>
      <c r="V485" s="235"/>
      <c r="W485" s="235"/>
      <c r="X485" s="235"/>
      <c r="Y485" s="235"/>
      <c r="Z485" s="235"/>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8"/>
      <c r="BW485" s="238"/>
      <c r="BX485" s="238"/>
      <c r="BY485" s="238"/>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046"/>
      <c r="D486" s="3046"/>
      <c r="E486" s="905" t="s">
        <v>175</v>
      </c>
      <c r="F486" s="906" t="s">
        <v>244</v>
      </c>
      <c r="G486" s="907" t="s">
        <v>245</v>
      </c>
      <c r="H486" s="3046"/>
      <c r="I486" s="3046"/>
      <c r="J486" s="908" t="s">
        <v>175</v>
      </c>
      <c r="K486" s="909" t="s">
        <v>244</v>
      </c>
      <c r="L486" s="910" t="s">
        <v>245</v>
      </c>
      <c r="M486" s="3046"/>
      <c r="N486" s="3046"/>
      <c r="O486" s="911" t="s">
        <v>175</v>
      </c>
      <c r="P486" s="912" t="s">
        <v>244</v>
      </c>
      <c r="Q486" s="913" t="s">
        <v>245</v>
      </c>
      <c r="V486" s="235"/>
      <c r="W486" s="235"/>
      <c r="X486" s="235"/>
      <c r="Y486" s="235"/>
      <c r="Z486" s="235"/>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8"/>
      <c r="BW486" s="238"/>
      <c r="BX486" s="238"/>
      <c r="BY486" s="238"/>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047" t="s">
        <v>191</v>
      </c>
      <c r="D487" s="3046"/>
      <c r="E487" s="926">
        <v>6.240081415707766</v>
      </c>
      <c r="F487" s="927">
        <v>16.865084907318288</v>
      </c>
      <c r="G487" s="928">
        <v>16.865084907318288</v>
      </c>
      <c r="H487" s="3046" t="s">
        <v>191</v>
      </c>
      <c r="I487" s="3046"/>
      <c r="J487" s="929">
        <v>4.5053280647341785</v>
      </c>
      <c r="K487" s="930">
        <v>12.176562337119401</v>
      </c>
      <c r="L487" s="931">
        <v>12.176562337119401</v>
      </c>
      <c r="M487" s="3046" t="s">
        <v>191</v>
      </c>
      <c r="N487" s="3046"/>
      <c r="O487" s="932">
        <v>4.5598950153746012</v>
      </c>
      <c r="P487" s="933">
        <v>12.324040582093517</v>
      </c>
      <c r="Q487" s="934">
        <v>12.324040582093517</v>
      </c>
      <c r="V487" s="235"/>
      <c r="W487" s="235"/>
      <c r="X487" s="235"/>
      <c r="Y487" s="235"/>
      <c r="Z487" s="235"/>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8"/>
      <c r="BW487" s="238"/>
      <c r="BX487" s="238"/>
      <c r="BY487" s="238"/>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047"/>
      <c r="D488" s="3046"/>
      <c r="E488" s="868"/>
      <c r="F488" s="868"/>
      <c r="G488" s="868"/>
      <c r="H488" s="3046"/>
      <c r="I488" s="3046"/>
      <c r="J488" s="868"/>
      <c r="K488" s="868"/>
      <c r="L488" s="868"/>
      <c r="M488" s="3046"/>
      <c r="N488" s="3046"/>
      <c r="O488" s="868"/>
      <c r="P488" s="868"/>
      <c r="Q488" s="868"/>
      <c r="V488" s="235"/>
      <c r="W488" s="235"/>
      <c r="X488" s="235"/>
      <c r="Y488" s="235"/>
      <c r="Z488" s="235"/>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8"/>
      <c r="BW488" s="238"/>
      <c r="BX488" s="238"/>
      <c r="BY488" s="238"/>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047"/>
      <c r="D489" s="3046"/>
      <c r="E489" s="868"/>
      <c r="F489" s="868"/>
      <c r="G489" s="868"/>
      <c r="H489" s="3046"/>
      <c r="I489" s="3046"/>
      <c r="J489" s="868"/>
      <c r="K489" s="868"/>
      <c r="L489" s="868"/>
      <c r="M489" s="3046"/>
      <c r="N489" s="3046"/>
      <c r="O489" s="868"/>
      <c r="P489" s="868"/>
      <c r="Q489" s="868"/>
      <c r="V489" s="235"/>
      <c r="W489" s="235"/>
      <c r="X489" s="235"/>
      <c r="Y489" s="235"/>
      <c r="Z489" s="235"/>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8"/>
      <c r="BW489" s="238"/>
      <c r="BX489" s="238"/>
      <c r="BY489" s="238"/>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047" t="s">
        <v>246</v>
      </c>
      <c r="D490" s="3046"/>
      <c r="E490" s="3046"/>
      <c r="F490" s="868"/>
      <c r="G490" s="868"/>
      <c r="H490" s="3046" t="s">
        <v>246</v>
      </c>
      <c r="I490" s="3046"/>
      <c r="J490" s="3046"/>
      <c r="K490" s="868"/>
      <c r="L490" s="868"/>
      <c r="M490" s="3046" t="s">
        <v>246</v>
      </c>
      <c r="N490" s="3046"/>
      <c r="O490" s="3046"/>
      <c r="P490" s="868"/>
      <c r="Q490" s="868"/>
      <c r="V490" s="235"/>
      <c r="W490" s="235"/>
      <c r="X490" s="235"/>
      <c r="Y490" s="235"/>
      <c r="Z490" s="235"/>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8"/>
      <c r="BW490" s="238"/>
      <c r="BX490" s="238"/>
      <c r="BY490" s="238"/>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047"/>
      <c r="D491" s="3046"/>
      <c r="E491" s="914" t="s">
        <v>190</v>
      </c>
      <c r="F491" s="868"/>
      <c r="G491" s="868"/>
      <c r="H491" s="3046"/>
      <c r="I491" s="3046"/>
      <c r="J491" s="915" t="s">
        <v>190</v>
      </c>
      <c r="K491" s="868"/>
      <c r="L491" s="868"/>
      <c r="M491" s="3046"/>
      <c r="N491" s="3046"/>
      <c r="O491" s="916" t="s">
        <v>190</v>
      </c>
      <c r="P491" s="868"/>
      <c r="Q491" s="868"/>
      <c r="V491" s="235"/>
      <c r="W491" s="235"/>
      <c r="X491" s="235"/>
      <c r="Y491" s="235"/>
      <c r="Z491" s="235"/>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8"/>
      <c r="BW491" s="238"/>
      <c r="BX491" s="238"/>
      <c r="BY491" s="238"/>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046"/>
      <c r="D492" s="3046"/>
      <c r="E492" s="935" t="s">
        <v>191</v>
      </c>
      <c r="F492" s="868"/>
      <c r="G492" s="868"/>
      <c r="H492" s="3046"/>
      <c r="I492" s="3046"/>
      <c r="J492" s="936" t="s">
        <v>191</v>
      </c>
      <c r="K492" s="868"/>
      <c r="L492" s="868"/>
      <c r="M492" s="3046"/>
      <c r="N492" s="3046"/>
      <c r="O492" s="937" t="s">
        <v>191</v>
      </c>
      <c r="P492" s="868"/>
      <c r="Q492" s="868"/>
      <c r="V492" s="235"/>
      <c r="W492" s="235"/>
      <c r="X492" s="235"/>
      <c r="Y492" s="235"/>
      <c r="Z492" s="235"/>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8"/>
      <c r="BW492" s="238"/>
      <c r="BX492" s="238"/>
      <c r="BY492" s="238"/>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047" t="s">
        <v>303</v>
      </c>
      <c r="D493" s="3046"/>
      <c r="E493" s="917">
        <v>-9.2048481029825529E-3</v>
      </c>
      <c r="F493" s="868"/>
      <c r="G493" s="868"/>
      <c r="H493" s="3046" t="s">
        <v>303</v>
      </c>
      <c r="I493" s="3046"/>
      <c r="J493" s="918">
        <v>-3.6281706739628335E-2</v>
      </c>
      <c r="K493" s="868"/>
      <c r="L493" s="868"/>
      <c r="M493" s="3046" t="s">
        <v>303</v>
      </c>
      <c r="N493" s="3046"/>
      <c r="O493" s="919">
        <v>-1.2945303002603645E-2</v>
      </c>
      <c r="P493" s="868"/>
      <c r="Q493" s="868"/>
      <c r="V493" s="235"/>
      <c r="W493" s="235"/>
      <c r="X493" s="235"/>
      <c r="Y493" s="235"/>
      <c r="Z493" s="235"/>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8"/>
      <c r="BW493" s="238"/>
      <c r="BX493" s="238"/>
      <c r="BY493" s="238"/>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047" t="s">
        <v>279</v>
      </c>
      <c r="D494" s="3046"/>
      <c r="E494" s="920">
        <v>0.10511919124960857</v>
      </c>
      <c r="F494" s="868"/>
      <c r="G494" s="868"/>
      <c r="H494" s="3046" t="s">
        <v>279</v>
      </c>
      <c r="I494" s="3046"/>
      <c r="J494" s="921">
        <v>0.15349665863505696</v>
      </c>
      <c r="K494" s="868"/>
      <c r="L494" s="868"/>
      <c r="M494" s="3046" t="s">
        <v>279</v>
      </c>
      <c r="N494" s="3046"/>
      <c r="O494" s="922">
        <v>0.11555285238200254</v>
      </c>
      <c r="P494" s="868"/>
      <c r="Q494" s="868"/>
      <c r="V494" s="235"/>
      <c r="W494" s="235"/>
      <c r="X494" s="235"/>
      <c r="Y494" s="235"/>
      <c r="Z494" s="235"/>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8"/>
      <c r="BW494" s="238"/>
      <c r="BX494" s="238"/>
      <c r="BY494" s="238"/>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047" t="s">
        <v>289</v>
      </c>
      <c r="D495" s="3046"/>
      <c r="E495" s="920">
        <v>6.5381011705826109E-2</v>
      </c>
      <c r="F495" s="868"/>
      <c r="G495" s="868"/>
      <c r="H495" s="3046" t="s">
        <v>289</v>
      </c>
      <c r="I495" s="3046"/>
      <c r="J495" s="921">
        <v>9.1926184334279862E-2</v>
      </c>
      <c r="K495" s="868"/>
      <c r="L495" s="868"/>
      <c r="M495" s="3046" t="s">
        <v>289</v>
      </c>
      <c r="N495" s="3046"/>
      <c r="O495" s="922">
        <v>5.9967799942510745E-2</v>
      </c>
      <c r="P495" s="868"/>
      <c r="Q495" s="868"/>
      <c r="V495" s="235"/>
      <c r="W495" s="235"/>
      <c r="X495" s="235"/>
      <c r="Y495" s="235"/>
      <c r="Z495" s="235"/>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8"/>
      <c r="BW495" s="238"/>
      <c r="BX495" s="238"/>
      <c r="BY495" s="238"/>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047" t="s">
        <v>277</v>
      </c>
      <c r="D496" s="3046"/>
      <c r="E496" s="920">
        <v>0.10945405300440407</v>
      </c>
      <c r="F496" s="868"/>
      <c r="G496" s="868"/>
      <c r="H496" s="3046" t="s">
        <v>277</v>
      </c>
      <c r="I496" s="3046"/>
      <c r="J496" s="921">
        <v>0.16023880691643796</v>
      </c>
      <c r="K496" s="868"/>
      <c r="L496" s="868"/>
      <c r="M496" s="3046" t="s">
        <v>277</v>
      </c>
      <c r="N496" s="3046"/>
      <c r="O496" s="922">
        <v>0.11421912321461115</v>
      </c>
      <c r="P496" s="868"/>
      <c r="Q496" s="868"/>
      <c r="V496" s="235"/>
      <c r="W496" s="235"/>
      <c r="X496" s="235"/>
      <c r="Y496" s="235"/>
      <c r="Z496" s="235"/>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8"/>
      <c r="BW496" s="238"/>
      <c r="BX496" s="238"/>
      <c r="BY496" s="238"/>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047" t="s">
        <v>286</v>
      </c>
      <c r="D497" s="3046"/>
      <c r="E497" s="920">
        <v>8.3547250205057724E-2</v>
      </c>
      <c r="F497" s="868"/>
      <c r="G497" s="868"/>
      <c r="H497" s="3046" t="s">
        <v>286</v>
      </c>
      <c r="I497" s="3046"/>
      <c r="J497" s="921">
        <v>0.14181883765561584</v>
      </c>
      <c r="K497" s="868"/>
      <c r="L497" s="868"/>
      <c r="M497" s="3046" t="s">
        <v>286</v>
      </c>
      <c r="N497" s="3046"/>
      <c r="O497" s="922">
        <v>9.2757647496528553E-2</v>
      </c>
      <c r="P497" s="868"/>
      <c r="Q497" s="868"/>
      <c r="V497" s="235"/>
      <c r="W497" s="235"/>
      <c r="X497" s="235"/>
      <c r="Y497" s="235"/>
      <c r="Z497" s="235"/>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8"/>
      <c r="BW497" s="238"/>
      <c r="BX497" s="238"/>
      <c r="BY497" s="238"/>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047" t="s">
        <v>306</v>
      </c>
      <c r="D498" s="3046"/>
      <c r="E498" s="920">
        <v>-3.2569701229706177E-2</v>
      </c>
      <c r="F498" s="868"/>
      <c r="G498" s="868"/>
      <c r="H498" s="3046" t="s">
        <v>306</v>
      </c>
      <c r="I498" s="3046"/>
      <c r="J498" s="921">
        <v>-1.8706182790043367E-3</v>
      </c>
      <c r="K498" s="868"/>
      <c r="L498" s="868"/>
      <c r="M498" s="3046" t="s">
        <v>306</v>
      </c>
      <c r="N498" s="3046"/>
      <c r="O498" s="922">
        <v>-7.6167195174377403E-3</v>
      </c>
      <c r="P498" s="868"/>
      <c r="Q498" s="868"/>
      <c r="V498" s="235"/>
      <c r="W498" s="235"/>
      <c r="X498" s="235"/>
      <c r="Y498" s="235"/>
      <c r="Z498" s="235"/>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8"/>
      <c r="BW498" s="238"/>
      <c r="BX498" s="238"/>
      <c r="BY498" s="238"/>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047" t="s">
        <v>302</v>
      </c>
      <c r="D499" s="3046"/>
      <c r="E499" s="920">
        <v>1.4971617208734606E-2</v>
      </c>
      <c r="F499" s="868"/>
      <c r="G499" s="868"/>
      <c r="H499" s="3046" t="s">
        <v>302</v>
      </c>
      <c r="I499" s="3046"/>
      <c r="J499" s="921">
        <v>2.3491607903595606E-2</v>
      </c>
      <c r="K499" s="868"/>
      <c r="L499" s="868"/>
      <c r="M499" s="3046" t="s">
        <v>302</v>
      </c>
      <c r="N499" s="3046"/>
      <c r="O499" s="922">
        <v>4.8476674670450831E-2</v>
      </c>
      <c r="P499" s="868"/>
      <c r="Q499" s="868"/>
      <c r="V499" s="235"/>
      <c r="W499" s="235"/>
      <c r="X499" s="235"/>
      <c r="Y499" s="235"/>
      <c r="Z499" s="235"/>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8"/>
      <c r="BW499" s="238"/>
      <c r="BX499" s="238"/>
      <c r="BY499" s="238"/>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047" t="s">
        <v>291</v>
      </c>
      <c r="D500" s="3046"/>
      <c r="E500" s="920">
        <v>4.268659422540419E-2</v>
      </c>
      <c r="F500" s="868"/>
      <c r="G500" s="868"/>
      <c r="H500" s="3046" t="s">
        <v>291</v>
      </c>
      <c r="I500" s="3046"/>
      <c r="J500" s="921">
        <v>7.8971586682924658E-2</v>
      </c>
      <c r="K500" s="868"/>
      <c r="L500" s="868"/>
      <c r="M500" s="3046" t="s">
        <v>291</v>
      </c>
      <c r="N500" s="3046"/>
      <c r="O500" s="922">
        <v>3.093270457405425E-2</v>
      </c>
      <c r="P500" s="868"/>
      <c r="Q500" s="868"/>
      <c r="V500" s="235"/>
      <c r="W500" s="235"/>
      <c r="X500" s="235"/>
      <c r="Y500" s="235"/>
      <c r="Z500" s="235"/>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8"/>
      <c r="BW500" s="238"/>
      <c r="BX500" s="238"/>
      <c r="BY500" s="238"/>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047" t="s">
        <v>304</v>
      </c>
      <c r="D501" s="3046"/>
      <c r="E501" s="920">
        <v>2.0055599491893037E-2</v>
      </c>
      <c r="F501" s="868"/>
      <c r="G501" s="868"/>
      <c r="H501" s="3046" t="s">
        <v>304</v>
      </c>
      <c r="I501" s="3046"/>
      <c r="J501" s="921">
        <v>3.1724530255365431E-2</v>
      </c>
      <c r="K501" s="868"/>
      <c r="L501" s="868"/>
      <c r="M501" s="3046" t="s">
        <v>304</v>
      </c>
      <c r="N501" s="3046"/>
      <c r="O501" s="922">
        <v>1.9173467479080941E-3</v>
      </c>
      <c r="P501" s="868"/>
      <c r="Q501" s="868"/>
      <c r="V501" s="235"/>
      <c r="W501" s="235"/>
      <c r="X501" s="235"/>
      <c r="Y501" s="235"/>
      <c r="Z501" s="235"/>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8"/>
      <c r="BW501" s="238"/>
      <c r="BX501" s="238"/>
      <c r="BY501" s="238"/>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047" t="s">
        <v>307</v>
      </c>
      <c r="D502" s="3046"/>
      <c r="E502" s="920">
        <v>2.9627046089706923E-2</v>
      </c>
      <c r="F502" s="868"/>
      <c r="G502" s="868"/>
      <c r="H502" s="3046" t="s">
        <v>307</v>
      </c>
      <c r="I502" s="3046"/>
      <c r="J502" s="921">
        <v>1.883876814936452E-2</v>
      </c>
      <c r="K502" s="868"/>
      <c r="L502" s="868"/>
      <c r="M502" s="3046" t="s">
        <v>307</v>
      </c>
      <c r="N502" s="3046"/>
      <c r="O502" s="922">
        <v>1.9023824624871226E-2</v>
      </c>
      <c r="P502" s="868"/>
      <c r="Q502" s="868"/>
      <c r="V502" s="235"/>
      <c r="W502" s="235"/>
      <c r="X502" s="235"/>
      <c r="Y502" s="235"/>
      <c r="Z502" s="235"/>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8"/>
      <c r="BW502" s="238"/>
      <c r="BX502" s="238"/>
      <c r="BY502" s="238"/>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047" t="s">
        <v>281</v>
      </c>
      <c r="D503" s="3046"/>
      <c r="E503" s="920">
        <v>0.10999278722545833</v>
      </c>
      <c r="F503" s="868"/>
      <c r="G503" s="868"/>
      <c r="H503" s="3046" t="s">
        <v>281</v>
      </c>
      <c r="I503" s="3046"/>
      <c r="J503" s="921">
        <v>0.14406443131250216</v>
      </c>
      <c r="K503" s="868"/>
      <c r="L503" s="868"/>
      <c r="M503" s="3046" t="s">
        <v>281</v>
      </c>
      <c r="N503" s="3046"/>
      <c r="O503" s="922">
        <v>0.11740820157189731</v>
      </c>
      <c r="P503" s="868"/>
      <c r="Q503" s="868"/>
      <c r="V503" s="235"/>
      <c r="W503" s="235"/>
      <c r="X503" s="235"/>
      <c r="Y503" s="235"/>
      <c r="Z503" s="235"/>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8"/>
      <c r="BW503" s="238"/>
      <c r="BX503" s="238"/>
      <c r="BY503" s="238"/>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047" t="s">
        <v>312</v>
      </c>
      <c r="D504" s="3046"/>
      <c r="E504" s="920">
        <v>-3.1727463802774547E-3</v>
      </c>
      <c r="F504" s="868"/>
      <c r="G504" s="868"/>
      <c r="H504" s="3046" t="s">
        <v>312</v>
      </c>
      <c r="I504" s="3046"/>
      <c r="J504" s="921">
        <v>1.0496914217529792E-2</v>
      </c>
      <c r="K504" s="868"/>
      <c r="L504" s="868"/>
      <c r="M504" s="3046" t="s">
        <v>312</v>
      </c>
      <c r="N504" s="3046"/>
      <c r="O504" s="922">
        <v>4.9422200483064185E-3</v>
      </c>
      <c r="P504" s="868"/>
      <c r="Q504" s="868"/>
      <c r="V504" s="235"/>
      <c r="W504" s="235"/>
      <c r="X504" s="235"/>
      <c r="Y504" s="235"/>
      <c r="Z504" s="235"/>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8"/>
      <c r="BW504" s="238"/>
      <c r="BX504" s="238"/>
      <c r="BY504" s="238"/>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047" t="s">
        <v>292</v>
      </c>
      <c r="D505" s="3046"/>
      <c r="E505" s="920">
        <v>3.3615153287906471E-2</v>
      </c>
      <c r="F505" s="868"/>
      <c r="G505" s="868"/>
      <c r="H505" s="3046" t="s">
        <v>292</v>
      </c>
      <c r="I505" s="3046"/>
      <c r="J505" s="921">
        <v>6.2960905715865406E-2</v>
      </c>
      <c r="K505" s="868"/>
      <c r="L505" s="868"/>
      <c r="M505" s="3046" t="s">
        <v>292</v>
      </c>
      <c r="N505" s="3046"/>
      <c r="O505" s="922">
        <v>4.8752380995034254E-2</v>
      </c>
      <c r="P505" s="868"/>
      <c r="Q505" s="868"/>
      <c r="V505" s="235"/>
      <c r="W505" s="235"/>
      <c r="X505" s="235"/>
      <c r="Y505" s="235"/>
      <c r="Z505" s="235"/>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8"/>
      <c r="BW505" s="238"/>
      <c r="BX505" s="238"/>
      <c r="BY505" s="238"/>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047" t="s">
        <v>282</v>
      </c>
      <c r="D506" s="3046"/>
      <c r="E506" s="920">
        <v>9.2190706138218864E-2</v>
      </c>
      <c r="F506" s="868"/>
      <c r="G506" s="868"/>
      <c r="H506" s="3046" t="s">
        <v>282</v>
      </c>
      <c r="I506" s="3046"/>
      <c r="J506" s="921">
        <v>0.14886147577687486</v>
      </c>
      <c r="K506" s="868"/>
      <c r="L506" s="868"/>
      <c r="M506" s="3046" t="s">
        <v>282</v>
      </c>
      <c r="N506" s="3046"/>
      <c r="O506" s="922">
        <v>8.7699875502824168E-2</v>
      </c>
      <c r="P506" s="868"/>
      <c r="Q506" s="868"/>
      <c r="V506" s="235"/>
      <c r="W506" s="235"/>
      <c r="X506" s="235"/>
      <c r="Y506" s="235"/>
      <c r="Z506" s="235"/>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8"/>
      <c r="BW506" s="238"/>
      <c r="BX506" s="238"/>
      <c r="BY506" s="238"/>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047" t="s">
        <v>293</v>
      </c>
      <c r="D507" s="3046"/>
      <c r="E507" s="920">
        <v>5.1289362982890503E-2</v>
      </c>
      <c r="F507" s="868"/>
      <c r="G507" s="868"/>
      <c r="H507" s="3046" t="s">
        <v>293</v>
      </c>
      <c r="I507" s="3046"/>
      <c r="J507" s="921">
        <v>3.8253741919093795E-2</v>
      </c>
      <c r="K507" s="868"/>
      <c r="L507" s="868"/>
      <c r="M507" s="3046" t="s">
        <v>293</v>
      </c>
      <c r="N507" s="3046"/>
      <c r="O507" s="922">
        <v>7.5780971562661642E-2</v>
      </c>
      <c r="P507" s="868"/>
      <c r="Q507" s="868"/>
      <c r="V507" s="235"/>
      <c r="W507" s="235"/>
      <c r="X507" s="235"/>
      <c r="Y507" s="235"/>
      <c r="Z507" s="235"/>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8"/>
      <c r="BW507" s="238"/>
      <c r="BX507" s="238"/>
      <c r="BY507" s="238"/>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047" t="s">
        <v>298</v>
      </c>
      <c r="D508" s="3046"/>
      <c r="E508" s="920">
        <v>-4.5118723389005251E-2</v>
      </c>
      <c r="F508" s="868"/>
      <c r="G508" s="868"/>
      <c r="H508" s="3046" t="s">
        <v>298</v>
      </c>
      <c r="I508" s="3046"/>
      <c r="J508" s="921">
        <v>-9.6324089898942975E-4</v>
      </c>
      <c r="K508" s="868"/>
      <c r="L508" s="868"/>
      <c r="M508" s="3046" t="s">
        <v>298</v>
      </c>
      <c r="N508" s="3046"/>
      <c r="O508" s="922">
        <v>-4.3564832527787201E-2</v>
      </c>
      <c r="P508" s="868"/>
      <c r="Q508" s="868"/>
      <c r="V508" s="235"/>
      <c r="W508" s="235"/>
      <c r="X508" s="235"/>
      <c r="Y508" s="235"/>
      <c r="Z508" s="235"/>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8"/>
      <c r="BW508" s="238"/>
      <c r="BX508" s="238"/>
      <c r="BY508" s="238"/>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047" t="s">
        <v>276</v>
      </c>
      <c r="D509" s="3046"/>
      <c r="E509" s="920">
        <v>-0.12854566387133104</v>
      </c>
      <c r="F509" s="868"/>
      <c r="G509" s="868"/>
      <c r="H509" s="3046" t="s">
        <v>276</v>
      </c>
      <c r="I509" s="3046"/>
      <c r="J509" s="921">
        <v>-0.11242920742277245</v>
      </c>
      <c r="K509" s="868"/>
      <c r="L509" s="868"/>
      <c r="M509" s="3046" t="s">
        <v>276</v>
      </c>
      <c r="N509" s="3046"/>
      <c r="O509" s="922">
        <v>-0.16795270325248909</v>
      </c>
      <c r="P509" s="868"/>
      <c r="Q509" s="868"/>
      <c r="V509" s="235"/>
      <c r="W509" s="235"/>
      <c r="X509" s="235"/>
      <c r="Y509" s="235"/>
      <c r="Z509" s="235"/>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8"/>
      <c r="BW509" s="238"/>
      <c r="BX509" s="238"/>
      <c r="BY509" s="238"/>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047" t="s">
        <v>300</v>
      </c>
      <c r="D510" s="3046"/>
      <c r="E510" s="920">
        <v>-3.3288386681174309E-3</v>
      </c>
      <c r="F510" s="868"/>
      <c r="G510" s="868"/>
      <c r="H510" s="3046" t="s">
        <v>300</v>
      </c>
      <c r="I510" s="3046"/>
      <c r="J510" s="921">
        <v>-6.1785188703229466E-3</v>
      </c>
      <c r="K510" s="868"/>
      <c r="L510" s="868"/>
      <c r="M510" s="3046" t="s">
        <v>300</v>
      </c>
      <c r="N510" s="3046"/>
      <c r="O510" s="922">
        <v>5.1889989190020601E-2</v>
      </c>
      <c r="P510" s="868"/>
      <c r="Q510" s="868"/>
      <c r="V510" s="235"/>
      <c r="W510" s="235"/>
      <c r="X510" s="235"/>
      <c r="Y510" s="235"/>
      <c r="Z510" s="235"/>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8"/>
      <c r="BW510" s="238"/>
      <c r="BX510" s="238"/>
      <c r="BY510" s="238"/>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047" t="s">
        <v>301</v>
      </c>
      <c r="D511" s="3046"/>
      <c r="E511" s="920">
        <v>3.4610176620444431E-2</v>
      </c>
      <c r="F511" s="868"/>
      <c r="G511" s="868"/>
      <c r="H511" s="3046" t="s">
        <v>301</v>
      </c>
      <c r="I511" s="3046"/>
      <c r="J511" s="921">
        <v>3.9553382000125467E-2</v>
      </c>
      <c r="K511" s="868"/>
      <c r="L511" s="868"/>
      <c r="M511" s="3046" t="s">
        <v>301</v>
      </c>
      <c r="N511" s="3046"/>
      <c r="O511" s="922">
        <v>4.7862563738855779E-2</v>
      </c>
      <c r="P511" s="868"/>
      <c r="Q511" s="868"/>
      <c r="V511" s="235"/>
      <c r="W511" s="235"/>
      <c r="X511" s="235"/>
      <c r="Y511" s="235"/>
      <c r="Z511" s="235"/>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8"/>
      <c r="BW511" s="238"/>
      <c r="BX511" s="238"/>
      <c r="BY511" s="238"/>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047" t="s">
        <v>290</v>
      </c>
      <c r="D512" s="3046"/>
      <c r="E512" s="920">
        <v>4.6523626607595008E-2</v>
      </c>
      <c r="F512" s="868"/>
      <c r="G512" s="868"/>
      <c r="H512" s="3046" t="s">
        <v>290</v>
      </c>
      <c r="I512" s="3046"/>
      <c r="J512" s="921">
        <v>8.5757004114374896E-2</v>
      </c>
      <c r="K512" s="868"/>
      <c r="L512" s="868"/>
      <c r="M512" s="3046" t="s">
        <v>290</v>
      </c>
      <c r="N512" s="3046"/>
      <c r="O512" s="922">
        <v>3.4784845584364822E-2</v>
      </c>
      <c r="P512" s="868"/>
      <c r="Q512" s="868"/>
      <c r="V512" s="235"/>
      <c r="W512" s="235"/>
      <c r="X512" s="235"/>
      <c r="Y512" s="235"/>
      <c r="Z512" s="235"/>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8"/>
      <c r="BW512" s="238"/>
      <c r="BX512" s="238"/>
      <c r="BY512" s="238"/>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047" t="s">
        <v>280</v>
      </c>
      <c r="D513" s="3046"/>
      <c r="E513" s="920">
        <v>8.77412594354995E-2</v>
      </c>
      <c r="F513" s="868"/>
      <c r="G513" s="868"/>
      <c r="H513" s="3046" t="s">
        <v>280</v>
      </c>
      <c r="I513" s="3046"/>
      <c r="J513" s="921">
        <v>1.3348151368580573E-2</v>
      </c>
      <c r="K513" s="868"/>
      <c r="L513" s="868"/>
      <c r="M513" s="3046" t="s">
        <v>280</v>
      </c>
      <c r="N513" s="3046"/>
      <c r="O513" s="922">
        <v>0.1418417818742625</v>
      </c>
      <c r="P513" s="868"/>
      <c r="Q513" s="868"/>
      <c r="V513" s="235"/>
      <c r="W513" s="235"/>
      <c r="X513" s="235"/>
      <c r="Y513" s="235"/>
      <c r="Z513" s="235"/>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8"/>
      <c r="BW513" s="238"/>
      <c r="BX513" s="238"/>
      <c r="BY513" s="238"/>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047" t="s">
        <v>309</v>
      </c>
      <c r="D514" s="3046"/>
      <c r="E514" s="920">
        <v>1.2037648033460437E-2</v>
      </c>
      <c r="F514" s="868"/>
      <c r="G514" s="868"/>
      <c r="H514" s="3046" t="s">
        <v>309</v>
      </c>
      <c r="I514" s="3046"/>
      <c r="J514" s="921">
        <v>1.0743292434676727E-2</v>
      </c>
      <c r="K514" s="868"/>
      <c r="L514" s="868"/>
      <c r="M514" s="3046" t="s">
        <v>309</v>
      </c>
      <c r="N514" s="3046"/>
      <c r="O514" s="922">
        <v>2.4307791453657419E-2</v>
      </c>
      <c r="P514" s="868"/>
      <c r="Q514" s="868"/>
      <c r="V514" s="235"/>
      <c r="W514" s="235"/>
      <c r="X514" s="235"/>
      <c r="Y514" s="235"/>
      <c r="Z514" s="235"/>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8"/>
      <c r="BW514" s="238"/>
      <c r="BX514" s="238"/>
      <c r="BY514" s="238"/>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047" t="s">
        <v>288</v>
      </c>
      <c r="D515" s="3046"/>
      <c r="E515" s="920">
        <v>-8.8896976095958244E-2</v>
      </c>
      <c r="F515" s="868"/>
      <c r="G515" s="868"/>
      <c r="H515" s="3046" t="s">
        <v>288</v>
      </c>
      <c r="I515" s="3046"/>
      <c r="J515" s="921">
        <v>-5.2167036537613717E-2</v>
      </c>
      <c r="K515" s="868"/>
      <c r="L515" s="868"/>
      <c r="M515" s="3046" t="s">
        <v>288</v>
      </c>
      <c r="N515" s="3046"/>
      <c r="O515" s="922">
        <v>-0.11670625485169193</v>
      </c>
      <c r="P515" s="868"/>
      <c r="Q515" s="868"/>
      <c r="V515" s="235"/>
      <c r="W515" s="235"/>
      <c r="X515" s="235"/>
      <c r="Y515" s="235"/>
      <c r="Z515" s="235"/>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8"/>
      <c r="BW515" s="238"/>
      <c r="BX515" s="238"/>
      <c r="BY515" s="238"/>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047" t="s">
        <v>294</v>
      </c>
      <c r="D516" s="3046"/>
      <c r="E516" s="920">
        <v>-5.4681766614102737E-3</v>
      </c>
      <c r="F516" s="868"/>
      <c r="G516" s="868"/>
      <c r="H516" s="3046" t="s">
        <v>294</v>
      </c>
      <c r="I516" s="3046"/>
      <c r="J516" s="921">
        <v>-5.9746542138590507E-2</v>
      </c>
      <c r="K516" s="868"/>
      <c r="L516" s="868"/>
      <c r="M516" s="3046" t="s">
        <v>294</v>
      </c>
      <c r="N516" s="3046"/>
      <c r="O516" s="922">
        <v>2.2891190680443093E-2</v>
      </c>
      <c r="P516" s="868"/>
      <c r="Q516" s="868"/>
      <c r="V516" s="235"/>
      <c r="W516" s="235"/>
      <c r="X516" s="235"/>
      <c r="Y516" s="235"/>
      <c r="Z516" s="235"/>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8"/>
      <c r="BW516" s="238"/>
      <c r="BX516" s="238"/>
      <c r="BY516" s="238"/>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047" t="s">
        <v>299</v>
      </c>
      <c r="D517" s="3046"/>
      <c r="E517" s="920">
        <v>-3.5874458381397294E-2</v>
      </c>
      <c r="F517" s="868"/>
      <c r="G517" s="868"/>
      <c r="H517" s="3046" t="s">
        <v>299</v>
      </c>
      <c r="I517" s="3046"/>
      <c r="J517" s="921">
        <v>-4.964521543610196E-2</v>
      </c>
      <c r="K517" s="868"/>
      <c r="L517" s="868"/>
      <c r="M517" s="3046" t="s">
        <v>299</v>
      </c>
      <c r="N517" s="3046"/>
      <c r="O517" s="922">
        <v>1.3224138397573172E-2</v>
      </c>
      <c r="P517" s="868"/>
      <c r="Q517" s="868"/>
      <c r="V517" s="235"/>
      <c r="W517" s="235"/>
      <c r="X517" s="235"/>
      <c r="Y517" s="235"/>
      <c r="Z517" s="235"/>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8"/>
      <c r="BW517" s="238"/>
      <c r="BX517" s="238"/>
      <c r="BY517" s="238"/>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047" t="s">
        <v>308</v>
      </c>
      <c r="D518" s="3046"/>
      <c r="E518" s="920">
        <v>-3.3564240957729922E-3</v>
      </c>
      <c r="F518" s="868"/>
      <c r="G518" s="868"/>
      <c r="H518" s="3046" t="s">
        <v>308</v>
      </c>
      <c r="I518" s="3046"/>
      <c r="J518" s="921">
        <v>-2.172449123560314E-2</v>
      </c>
      <c r="K518" s="868"/>
      <c r="L518" s="868"/>
      <c r="M518" s="3046" t="s">
        <v>308</v>
      </c>
      <c r="N518" s="3046"/>
      <c r="O518" s="922">
        <v>1.4421756327034439E-3</v>
      </c>
      <c r="P518" s="868"/>
      <c r="Q518" s="868"/>
      <c r="V518" s="235"/>
      <c r="W518" s="235"/>
      <c r="X518" s="235"/>
      <c r="Y518" s="235"/>
      <c r="Z518" s="235"/>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8"/>
      <c r="BW518" s="238"/>
      <c r="BX518" s="238"/>
      <c r="BY518" s="238"/>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047" t="s">
        <v>296</v>
      </c>
      <c r="D519" s="3046"/>
      <c r="E519" s="920">
        <v>-2.4488082968272123E-2</v>
      </c>
      <c r="F519" s="868"/>
      <c r="G519" s="868"/>
      <c r="H519" s="3046" t="s">
        <v>296</v>
      </c>
      <c r="I519" s="3046"/>
      <c r="J519" s="921">
        <v>-5.5293746124240838E-2</v>
      </c>
      <c r="K519" s="868"/>
      <c r="L519" s="868"/>
      <c r="M519" s="3046" t="s">
        <v>296</v>
      </c>
      <c r="N519" s="3046"/>
      <c r="O519" s="922">
        <v>3.8154937901935429E-2</v>
      </c>
      <c r="P519" s="868"/>
      <c r="Q519" s="868"/>
      <c r="V519" s="235"/>
      <c r="W519" s="235"/>
      <c r="X519" s="235"/>
      <c r="Y519" s="235"/>
      <c r="Z519" s="235"/>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8"/>
      <c r="BW519" s="238"/>
      <c r="BX519" s="238"/>
      <c r="BY519" s="238"/>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047" t="s">
        <v>285</v>
      </c>
      <c r="D520" s="3046"/>
      <c r="E520" s="920">
        <v>0.10883832451778311</v>
      </c>
      <c r="F520" s="868"/>
      <c r="G520" s="868"/>
      <c r="H520" s="3046" t="s">
        <v>285</v>
      </c>
      <c r="I520" s="3046"/>
      <c r="J520" s="921">
        <v>0.13218290339603703</v>
      </c>
      <c r="K520" s="868"/>
      <c r="L520" s="868"/>
      <c r="M520" s="3046" t="s">
        <v>285</v>
      </c>
      <c r="N520" s="3046"/>
      <c r="O520" s="922">
        <v>0.10098399054996253</v>
      </c>
      <c r="P520" s="868"/>
      <c r="Q520" s="868"/>
      <c r="V520" s="235"/>
      <c r="W520" s="235"/>
      <c r="X520" s="235"/>
      <c r="Y520" s="235"/>
      <c r="Z520" s="235"/>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8"/>
      <c r="BW520" s="238"/>
      <c r="BX520" s="238"/>
      <c r="BY520" s="238"/>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047" t="s">
        <v>284</v>
      </c>
      <c r="D521" s="3046"/>
      <c r="E521" s="920">
        <v>-0.10288806577237673</v>
      </c>
      <c r="F521" s="868"/>
      <c r="G521" s="868"/>
      <c r="H521" s="3046" t="s">
        <v>284</v>
      </c>
      <c r="I521" s="3046"/>
      <c r="J521" s="921">
        <v>-2.9777672757431227E-2</v>
      </c>
      <c r="K521" s="868"/>
      <c r="L521" s="868"/>
      <c r="M521" s="3046" t="s">
        <v>284</v>
      </c>
      <c r="N521" s="3046"/>
      <c r="O521" s="922">
        <v>-0.13963832119398326</v>
      </c>
      <c r="P521" s="868"/>
      <c r="Q521" s="868"/>
      <c r="V521" s="235"/>
      <c r="W521" s="235"/>
      <c r="X521" s="235"/>
      <c r="Y521" s="235"/>
      <c r="Z521" s="235"/>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8"/>
      <c r="BW521" s="238"/>
      <c r="BX521" s="238"/>
      <c r="BY521" s="238"/>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047" t="s">
        <v>283</v>
      </c>
      <c r="D522" s="3046"/>
      <c r="E522" s="920">
        <v>0.1031126303509433</v>
      </c>
      <c r="F522" s="868"/>
      <c r="G522" s="868"/>
      <c r="H522" s="3046" t="s">
        <v>283</v>
      </c>
      <c r="I522" s="3046"/>
      <c r="J522" s="921">
        <v>2.3656803281702162E-2</v>
      </c>
      <c r="K522" s="868"/>
      <c r="L522" s="868"/>
      <c r="M522" s="3046" t="s">
        <v>283</v>
      </c>
      <c r="N522" s="3046"/>
      <c r="O522" s="922">
        <v>0.14030838748297478</v>
      </c>
      <c r="P522" s="868"/>
      <c r="Q522" s="868"/>
      <c r="V522" s="235"/>
      <c r="W522" s="235"/>
      <c r="X522" s="235"/>
      <c r="Y522" s="235"/>
      <c r="Z522" s="235"/>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8"/>
      <c r="BW522" s="238"/>
      <c r="BX522" s="238"/>
      <c r="BY522" s="238"/>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047" t="s">
        <v>310</v>
      </c>
      <c r="D523" s="3046"/>
      <c r="E523" s="920">
        <v>-8.978850640098953E-3</v>
      </c>
      <c r="F523" s="868"/>
      <c r="G523" s="868"/>
      <c r="H523" s="3046" t="s">
        <v>310</v>
      </c>
      <c r="I523" s="3046"/>
      <c r="J523" s="921">
        <v>-4.4788739054319268E-4</v>
      </c>
      <c r="K523" s="868"/>
      <c r="L523" s="868"/>
      <c r="M523" s="3046" t="s">
        <v>310</v>
      </c>
      <c r="N523" s="3046"/>
      <c r="O523" s="922">
        <v>-4.7560577040771431E-3</v>
      </c>
      <c r="P523" s="868"/>
      <c r="Q523" s="868"/>
      <c r="V523" s="235"/>
      <c r="W523" s="235"/>
      <c r="X523" s="235"/>
      <c r="Y523" s="235"/>
      <c r="Z523" s="235"/>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8"/>
      <c r="BW523" s="238"/>
      <c r="BX523" s="238"/>
      <c r="BY523" s="238"/>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047" t="s">
        <v>297</v>
      </c>
      <c r="D524" s="3046"/>
      <c r="E524" s="920">
        <v>3.3341897831453374E-2</v>
      </c>
      <c r="F524" s="868"/>
      <c r="G524" s="868"/>
      <c r="H524" s="3046" t="s">
        <v>297</v>
      </c>
      <c r="I524" s="3046"/>
      <c r="J524" s="921">
        <v>5.0340387000855434E-2</v>
      </c>
      <c r="K524" s="868"/>
      <c r="L524" s="868"/>
      <c r="M524" s="3046" t="s">
        <v>297</v>
      </c>
      <c r="N524" s="3046"/>
      <c r="O524" s="922">
        <v>6.1502559458058034E-2</v>
      </c>
      <c r="P524" s="868"/>
      <c r="Q524" s="868"/>
      <c r="V524" s="235"/>
      <c r="W524" s="235"/>
      <c r="X524" s="235"/>
      <c r="Y524" s="235"/>
      <c r="Z524" s="235"/>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8"/>
      <c r="BW524" s="238"/>
      <c r="BX524" s="238"/>
      <c r="BY524" s="238"/>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047" t="s">
        <v>287</v>
      </c>
      <c r="D525" s="3046"/>
      <c r="E525" s="920">
        <v>7.6257632477849294E-2</v>
      </c>
      <c r="F525" s="868"/>
      <c r="G525" s="868"/>
      <c r="H525" s="3046" t="s">
        <v>287</v>
      </c>
      <c r="I525" s="3046"/>
      <c r="J525" s="921">
        <v>0.13442772105362857</v>
      </c>
      <c r="K525" s="868"/>
      <c r="L525" s="868"/>
      <c r="M525" s="3046" t="s">
        <v>287</v>
      </c>
      <c r="N525" s="3046"/>
      <c r="O525" s="922">
        <v>6.0999093720728044E-2</v>
      </c>
      <c r="P525" s="868"/>
      <c r="Q525" s="868"/>
      <c r="V525" s="235"/>
      <c r="W525" s="235"/>
      <c r="X525" s="235"/>
      <c r="Y525" s="235"/>
      <c r="Z525" s="235"/>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8"/>
      <c r="BW525" s="238"/>
      <c r="BX525" s="238"/>
      <c r="BY525" s="238"/>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047" t="s">
        <v>305</v>
      </c>
      <c r="D526" s="3046"/>
      <c r="E526" s="920">
        <v>2.4867962630754623E-2</v>
      </c>
      <c r="F526" s="868"/>
      <c r="G526" s="868"/>
      <c r="H526" s="3046" t="s">
        <v>305</v>
      </c>
      <c r="I526" s="3046"/>
      <c r="J526" s="921">
        <v>1.1187428216791319E-2</v>
      </c>
      <c r="K526" s="868"/>
      <c r="L526" s="868"/>
      <c r="M526" s="3046" t="s">
        <v>305</v>
      </c>
      <c r="N526" s="3046"/>
      <c r="O526" s="922">
        <v>4.630800991831651E-2</v>
      </c>
      <c r="P526" s="868"/>
      <c r="Q526" s="868"/>
      <c r="V526" s="235"/>
      <c r="W526" s="235"/>
      <c r="X526" s="235"/>
      <c r="Y526" s="235"/>
      <c r="Z526" s="235"/>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8"/>
      <c r="BW526" s="238"/>
      <c r="BX526" s="238"/>
      <c r="BY526" s="238"/>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047" t="s">
        <v>295</v>
      </c>
      <c r="D527" s="3046"/>
      <c r="E527" s="920">
        <v>5.2813218166785934E-2</v>
      </c>
      <c r="F527" s="868"/>
      <c r="G527" s="868"/>
      <c r="H527" s="3046" t="s">
        <v>295</v>
      </c>
      <c r="I527" s="3046"/>
      <c r="J527" s="921">
        <v>-2.689083903123286E-2</v>
      </c>
      <c r="K527" s="868"/>
      <c r="L527" s="868"/>
      <c r="M527" s="3046" t="s">
        <v>295</v>
      </c>
      <c r="N527" s="3046"/>
      <c r="O527" s="922">
        <v>6.6665883001900739E-2</v>
      </c>
      <c r="P527" s="868"/>
      <c r="Q527" s="868"/>
      <c r="V527" s="235"/>
      <c r="W527" s="235"/>
      <c r="X527" s="235"/>
      <c r="Y527" s="235"/>
      <c r="Z527" s="235"/>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8"/>
      <c r="BW527" s="238"/>
      <c r="BX527" s="238"/>
      <c r="BY527" s="238"/>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047" t="s">
        <v>278</v>
      </c>
      <c r="D528" s="3046"/>
      <c r="E528" s="920">
        <v>-0.11848531211914272</v>
      </c>
      <c r="F528" s="868"/>
      <c r="G528" s="868"/>
      <c r="H528" s="3046" t="s">
        <v>278</v>
      </c>
      <c r="I528" s="3046"/>
      <c r="J528" s="921">
        <v>-0.10758668337332751</v>
      </c>
      <c r="K528" s="868"/>
      <c r="L528" s="868"/>
      <c r="M528" s="3046" t="s">
        <v>278</v>
      </c>
      <c r="N528" s="3046"/>
      <c r="O528" s="922">
        <v>-0.10416403286091061</v>
      </c>
      <c r="P528" s="868"/>
      <c r="Q528" s="868"/>
      <c r="V528" s="235"/>
      <c r="W528" s="235"/>
      <c r="X528" s="235"/>
      <c r="Y528" s="235"/>
      <c r="Z528" s="235"/>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8"/>
      <c r="BW528" s="238"/>
      <c r="BX528" s="238"/>
      <c r="BY528" s="238"/>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047" t="s">
        <v>311</v>
      </c>
      <c r="D529" s="3046"/>
      <c r="E529" s="923">
        <v>2.0951868380730907E-3</v>
      </c>
      <c r="F529" s="868"/>
      <c r="G529" s="868"/>
      <c r="H529" s="3046" t="s">
        <v>311</v>
      </c>
      <c r="I529" s="3046"/>
      <c r="J529" s="924">
        <v>-1.0649748837337063E-2</v>
      </c>
      <c r="K529" s="868"/>
      <c r="L529" s="868"/>
      <c r="M529" s="3046" t="s">
        <v>311</v>
      </c>
      <c r="N529" s="3046"/>
      <c r="O529" s="925">
        <v>7.2288818268099117E-3</v>
      </c>
      <c r="P529" s="868"/>
      <c r="Q529" s="868"/>
      <c r="V529" s="235"/>
      <c r="W529" s="235"/>
      <c r="X529" s="235"/>
      <c r="Y529" s="235"/>
      <c r="Z529" s="235"/>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8"/>
      <c r="BW529" s="238"/>
      <c r="BX529" s="238"/>
      <c r="BY529" s="238"/>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047"/>
      <c r="D530" s="3046"/>
      <c r="E530" s="868"/>
      <c r="F530" s="868"/>
      <c r="G530" s="868"/>
      <c r="H530" s="3046"/>
      <c r="I530" s="3046"/>
      <c r="J530" s="868"/>
      <c r="K530" s="868"/>
      <c r="L530" s="868"/>
      <c r="M530" s="3046"/>
      <c r="N530" s="3046"/>
      <c r="O530" s="868"/>
      <c r="P530" s="868"/>
      <c r="Q530" s="868"/>
      <c r="V530" s="235"/>
      <c r="W530" s="235"/>
      <c r="X530" s="235"/>
      <c r="Y530" s="235"/>
      <c r="Z530" s="235"/>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8"/>
      <c r="BW530" s="238"/>
      <c r="BX530" s="238"/>
      <c r="BY530" s="238"/>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047"/>
      <c r="D531" s="3046"/>
      <c r="E531" s="868"/>
      <c r="F531" s="868"/>
      <c r="G531" s="868"/>
      <c r="H531" s="3046"/>
      <c r="I531" s="3046"/>
      <c r="J531" s="868"/>
      <c r="K531" s="868"/>
      <c r="L531" s="868"/>
      <c r="M531" s="3046"/>
      <c r="N531" s="3046"/>
      <c r="O531" s="868"/>
      <c r="P531" s="868"/>
      <c r="Q531" s="868"/>
      <c r="V531" s="235"/>
      <c r="W531" s="235"/>
      <c r="X531" s="235"/>
      <c r="Y531" s="235"/>
      <c r="Z531" s="235"/>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8"/>
      <c r="BW531" s="238"/>
      <c r="BX531" s="238"/>
      <c r="BY531" s="238"/>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047" t="s">
        <v>247</v>
      </c>
      <c r="D532" s="3046"/>
      <c r="E532" s="3046"/>
      <c r="F532" s="868"/>
      <c r="G532" s="868"/>
      <c r="H532" s="3046" t="s">
        <v>247</v>
      </c>
      <c r="I532" s="3046"/>
      <c r="J532" s="3046"/>
      <c r="K532" s="868"/>
      <c r="L532" s="868"/>
      <c r="M532" s="3046" t="s">
        <v>247</v>
      </c>
      <c r="N532" s="3046"/>
      <c r="O532" s="3046"/>
      <c r="P532" s="868"/>
      <c r="Q532" s="868"/>
      <c r="V532" s="235"/>
      <c r="W532" s="235"/>
      <c r="X532" s="235"/>
      <c r="Y532" s="235"/>
      <c r="Z532" s="235"/>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8"/>
      <c r="BW532" s="238"/>
      <c r="BX532" s="238"/>
      <c r="BY532" s="238"/>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047" t="s">
        <v>190</v>
      </c>
      <c r="D533" s="3046"/>
      <c r="E533" s="938" t="s">
        <v>191</v>
      </c>
      <c r="F533" s="868"/>
      <c r="G533" s="868"/>
      <c r="H533" s="3046" t="s">
        <v>190</v>
      </c>
      <c r="I533" s="3046"/>
      <c r="J533" s="939" t="s">
        <v>191</v>
      </c>
      <c r="K533" s="868"/>
      <c r="L533" s="868"/>
      <c r="M533" s="3046" t="s">
        <v>190</v>
      </c>
      <c r="N533" s="3046"/>
      <c r="O533" s="940" t="s">
        <v>191</v>
      </c>
      <c r="P533" s="868"/>
      <c r="Q533" s="868"/>
      <c r="V533" s="235"/>
      <c r="W533" s="235"/>
      <c r="X533" s="235"/>
      <c r="Y533" s="235"/>
      <c r="Z533" s="235"/>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8"/>
      <c r="BW533" s="238"/>
      <c r="BX533" s="238"/>
      <c r="BY533" s="238"/>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047" t="s">
        <v>191</v>
      </c>
      <c r="D534" s="3046"/>
      <c r="E534" s="941">
        <v>0.99999999999999978</v>
      </c>
      <c r="F534" s="868"/>
      <c r="G534" s="868"/>
      <c r="H534" s="3046" t="s">
        <v>191</v>
      </c>
      <c r="I534" s="3046"/>
      <c r="J534" s="942">
        <v>0.99999999999999989</v>
      </c>
      <c r="K534" s="868"/>
      <c r="L534" s="868"/>
      <c r="M534" s="3046" t="s">
        <v>191</v>
      </c>
      <c r="N534" s="3046"/>
      <c r="O534" s="943">
        <v>1.0000000000000002</v>
      </c>
      <c r="P534" s="868"/>
      <c r="Q534" s="868"/>
      <c r="V534" s="235"/>
      <c r="W534" s="235"/>
      <c r="X534" s="235"/>
      <c r="Y534" s="235"/>
      <c r="Z534" s="235"/>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8"/>
      <c r="BW534" s="238"/>
      <c r="BX534" s="238"/>
      <c r="BY534" s="238"/>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047"/>
      <c r="D535" s="3046"/>
      <c r="E535" s="868"/>
      <c r="F535" s="868"/>
      <c r="G535" s="868"/>
      <c r="H535" s="3046"/>
      <c r="I535" s="3046"/>
      <c r="J535" s="868"/>
      <c r="K535" s="868"/>
      <c r="L535" s="868"/>
      <c r="M535" s="3046"/>
      <c r="N535" s="3046"/>
      <c r="O535" s="868"/>
      <c r="P535" s="868"/>
      <c r="Q535" s="868"/>
      <c r="V535" s="235"/>
      <c r="W535" s="235"/>
      <c r="X535" s="235"/>
      <c r="Y535" s="235"/>
      <c r="Z535" s="235"/>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8"/>
      <c r="BW535" s="238"/>
      <c r="BX535" s="238"/>
      <c r="BY535" s="238"/>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047"/>
      <c r="D536" s="3046"/>
      <c r="E536" s="868"/>
      <c r="F536" s="868"/>
      <c r="G536" s="868"/>
      <c r="H536" s="3046"/>
      <c r="I536" s="3046"/>
      <c r="J536" s="868"/>
      <c r="K536" s="868"/>
      <c r="L536" s="868"/>
      <c r="M536" s="3046"/>
      <c r="N536" s="3046"/>
      <c r="O536" s="868"/>
      <c r="P536" s="868"/>
      <c r="Q536" s="868"/>
      <c r="V536" s="235"/>
      <c r="W536" s="235"/>
      <c r="X536" s="235"/>
      <c r="Y536" s="235"/>
      <c r="Z536" s="235"/>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8"/>
      <c r="BW536" s="238"/>
      <c r="BX536" s="238"/>
      <c r="BY536" s="238"/>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047"/>
      <c r="D537" s="3046"/>
      <c r="E537" s="868"/>
      <c r="F537" s="868"/>
      <c r="G537" s="868"/>
      <c r="H537" s="3046"/>
      <c r="I537" s="3046"/>
      <c r="J537" s="868"/>
      <c r="K537" s="868"/>
      <c r="L537" s="868"/>
      <c r="M537" s="3046"/>
      <c r="N537" s="3046"/>
      <c r="O537" s="868"/>
      <c r="P537" s="868"/>
      <c r="Q537" s="868"/>
      <c r="V537" s="235"/>
      <c r="W537" s="235"/>
      <c r="X537" s="235"/>
      <c r="Y537" s="235"/>
      <c r="Z537" s="235"/>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8"/>
      <c r="BW537" s="238"/>
      <c r="BX537" s="238"/>
      <c r="BY537" s="238"/>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047"/>
      <c r="D538" s="3046"/>
      <c r="E538" s="868"/>
      <c r="F538" s="868"/>
      <c r="G538" s="868"/>
      <c r="H538" s="3046"/>
      <c r="I538" s="3046"/>
      <c r="J538" s="868"/>
      <c r="K538" s="868"/>
      <c r="L538" s="868"/>
      <c r="M538" s="3046"/>
      <c r="N538" s="3046"/>
      <c r="O538" s="868"/>
      <c r="P538" s="868"/>
      <c r="Q538" s="868"/>
      <c r="V538" s="235"/>
      <c r="W538" s="235"/>
      <c r="X538" s="235"/>
      <c r="Y538" s="235"/>
      <c r="Z538" s="235"/>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8"/>
      <c r="BW538" s="238"/>
      <c r="BX538" s="238"/>
      <c r="BY538" s="238"/>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047"/>
      <c r="D539" s="3046"/>
      <c r="E539" s="868"/>
      <c r="F539" s="868"/>
      <c r="G539" s="868"/>
      <c r="H539" s="3046"/>
      <c r="I539" s="3046"/>
      <c r="J539" s="868"/>
      <c r="K539" s="868"/>
      <c r="L539" s="868"/>
      <c r="M539" s="3046"/>
      <c r="N539" s="3046"/>
      <c r="O539" s="868"/>
      <c r="P539" s="868"/>
      <c r="Q539" s="868"/>
      <c r="V539" s="235"/>
      <c r="W539" s="235"/>
      <c r="X539" s="235"/>
      <c r="Y539" s="235"/>
      <c r="Z539" s="235"/>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8"/>
      <c r="BW539" s="238"/>
      <c r="BX539" s="238"/>
      <c r="BY539" s="238"/>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047"/>
      <c r="D540" s="3046"/>
      <c r="E540" s="867"/>
      <c r="F540" s="867"/>
      <c r="G540" s="867"/>
      <c r="H540" s="3047"/>
      <c r="I540" s="3046"/>
      <c r="J540" s="867"/>
      <c r="K540" s="867"/>
      <c r="L540" s="867"/>
      <c r="M540" s="3047"/>
      <c r="N540" s="3046"/>
      <c r="O540" s="867"/>
      <c r="P540" s="867"/>
      <c r="Q540" s="867"/>
      <c r="V540" s="235"/>
      <c r="W540" s="235"/>
      <c r="X540" s="235"/>
      <c r="Y540" s="235"/>
      <c r="Z540" s="235"/>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8"/>
      <c r="BW540" s="238"/>
      <c r="BX540" s="238"/>
      <c r="BY540" s="238"/>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047"/>
      <c r="D541" s="3046"/>
      <c r="E541" s="867"/>
      <c r="F541" s="867"/>
      <c r="G541" s="867"/>
      <c r="H541" s="3047"/>
      <c r="I541" s="3046"/>
      <c r="J541" s="867"/>
      <c r="K541" s="867"/>
      <c r="L541" s="867"/>
      <c r="M541" s="3047"/>
      <c r="N541" s="3046"/>
      <c r="O541" s="867"/>
      <c r="P541" s="867"/>
      <c r="Q541" s="867"/>
      <c r="V541" s="235"/>
      <c r="W541" s="235"/>
      <c r="X541" s="235"/>
      <c r="Y541" s="235"/>
      <c r="Z541" s="235"/>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8"/>
      <c r="BW541" s="238"/>
      <c r="BX541" s="238"/>
      <c r="BY541" s="238"/>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047"/>
      <c r="D542" s="3046"/>
      <c r="E542" s="867"/>
      <c r="F542" s="867"/>
      <c r="G542" s="867"/>
      <c r="H542" s="3047"/>
      <c r="I542" s="3046"/>
      <c r="J542" s="867"/>
      <c r="K542" s="867"/>
      <c r="L542" s="867"/>
      <c r="M542" s="3047"/>
      <c r="N542" s="3046"/>
      <c r="O542" s="867"/>
      <c r="P542" s="867"/>
      <c r="Q542" s="867"/>
      <c r="V542" s="235"/>
      <c r="W542" s="235"/>
      <c r="X542" s="235"/>
      <c r="Y542" s="235"/>
      <c r="Z542" s="235"/>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8"/>
      <c r="BW542" s="238"/>
      <c r="BX542" s="238"/>
      <c r="BY542" s="238"/>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047"/>
      <c r="D543" s="3046"/>
      <c r="E543" s="867"/>
      <c r="F543" s="867"/>
      <c r="G543" s="867"/>
      <c r="H543" s="3047"/>
      <c r="I543" s="3046"/>
      <c r="J543" s="867"/>
      <c r="K543" s="867"/>
      <c r="L543" s="867"/>
      <c r="M543" s="3047"/>
      <c r="N543" s="3046"/>
      <c r="O543" s="867"/>
      <c r="P543" s="867"/>
      <c r="Q543" s="867"/>
      <c r="V543" s="235"/>
      <c r="W543" s="235"/>
      <c r="X543" s="235"/>
      <c r="Y543" s="235"/>
      <c r="Z543" s="235"/>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8"/>
      <c r="BW543" s="238"/>
      <c r="BX543" s="238"/>
      <c r="BY543" s="238"/>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047"/>
      <c r="D544" s="3046"/>
      <c r="E544" s="867"/>
      <c r="F544" s="867"/>
      <c r="G544" s="867"/>
      <c r="H544" s="3047"/>
      <c r="I544" s="3046"/>
      <c r="J544" s="867"/>
      <c r="K544" s="867"/>
      <c r="L544" s="867"/>
      <c r="M544" s="3047"/>
      <c r="N544" s="3046"/>
      <c r="O544" s="867"/>
      <c r="P544" s="867"/>
      <c r="Q544" s="867"/>
      <c r="V544" s="235"/>
      <c r="W544" s="235"/>
      <c r="X544" s="235"/>
      <c r="Y544" s="235"/>
      <c r="Z544" s="235"/>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8"/>
      <c r="BW544" s="238"/>
      <c r="BX544" s="238"/>
      <c r="BY544" s="238"/>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047"/>
      <c r="D545" s="3046"/>
      <c r="E545" s="867"/>
      <c r="F545" s="867"/>
      <c r="G545" s="867"/>
      <c r="H545" s="3047"/>
      <c r="I545" s="3046"/>
      <c r="J545" s="867"/>
      <c r="K545" s="867"/>
      <c r="L545" s="867"/>
      <c r="M545" s="3047"/>
      <c r="N545" s="3046"/>
      <c r="O545" s="867"/>
      <c r="P545" s="867"/>
      <c r="Q545" s="867"/>
      <c r="V545" s="235"/>
      <c r="W545" s="235"/>
      <c r="X545" s="235"/>
      <c r="Y545" s="235"/>
      <c r="Z545" s="235"/>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8"/>
      <c r="BW545" s="238"/>
      <c r="BX545" s="238"/>
      <c r="BY545" s="238"/>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047"/>
      <c r="D546" s="3046"/>
      <c r="E546" s="867"/>
      <c r="F546" s="867"/>
      <c r="G546" s="867"/>
      <c r="H546" s="3047"/>
      <c r="I546" s="3046"/>
      <c r="J546" s="867"/>
      <c r="K546" s="867"/>
      <c r="L546" s="867"/>
      <c r="M546" s="3047"/>
      <c r="N546" s="3046"/>
      <c r="O546" s="867"/>
      <c r="P546" s="867"/>
      <c r="Q546" s="867"/>
      <c r="V546" s="235"/>
      <c r="W546" s="235"/>
      <c r="X546" s="235"/>
      <c r="Y546" s="235"/>
      <c r="Z546" s="235"/>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8"/>
      <c r="BW546" s="238"/>
      <c r="BX546" s="238"/>
      <c r="BY546" s="238"/>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047"/>
      <c r="D547" s="3046"/>
      <c r="E547" s="867"/>
      <c r="F547" s="867"/>
      <c r="G547" s="867"/>
      <c r="H547" s="3047"/>
      <c r="I547" s="3046"/>
      <c r="J547" s="867"/>
      <c r="K547" s="867"/>
      <c r="L547" s="867"/>
      <c r="M547" s="3047"/>
      <c r="N547" s="3046"/>
      <c r="O547" s="867"/>
      <c r="P547" s="867"/>
      <c r="Q547" s="867"/>
      <c r="V547" s="235"/>
      <c r="W547" s="235"/>
      <c r="X547" s="235"/>
      <c r="Y547" s="235"/>
      <c r="Z547" s="235"/>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8"/>
      <c r="BW547" s="238"/>
      <c r="BX547" s="238"/>
      <c r="BY547" s="238"/>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047"/>
      <c r="D548" s="3046"/>
      <c r="E548" s="867"/>
      <c r="F548" s="867"/>
      <c r="G548" s="867"/>
      <c r="H548" s="3047"/>
      <c r="I548" s="3046"/>
      <c r="J548" s="867"/>
      <c r="K548" s="867"/>
      <c r="L548" s="867"/>
      <c r="M548" s="3047"/>
      <c r="N548" s="3046"/>
      <c r="O548" s="867"/>
      <c r="P548" s="867"/>
      <c r="Q548" s="867"/>
      <c r="V548" s="235"/>
      <c r="W548" s="235"/>
      <c r="X548" s="235"/>
      <c r="Y548" s="235"/>
      <c r="Z548" s="235"/>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8"/>
      <c r="BW548" s="238"/>
      <c r="BX548" s="238"/>
      <c r="BY548" s="238"/>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047"/>
      <c r="D549" s="3046"/>
      <c r="E549" s="867"/>
      <c r="F549" s="867"/>
      <c r="G549" s="867"/>
      <c r="H549" s="3047"/>
      <c r="I549" s="3046"/>
      <c r="J549" s="867"/>
      <c r="K549" s="867"/>
      <c r="L549" s="867"/>
      <c r="M549" s="3047"/>
      <c r="N549" s="3046"/>
      <c r="O549" s="867"/>
      <c r="P549" s="867"/>
      <c r="Q549" s="867"/>
      <c r="V549" s="235"/>
      <c r="W549" s="235"/>
      <c r="X549" s="235"/>
      <c r="Y549" s="235"/>
      <c r="Z549" s="235"/>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8"/>
      <c r="BW549" s="238"/>
      <c r="BX549" s="238"/>
      <c r="BY549" s="238"/>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047"/>
      <c r="D550" s="3046"/>
      <c r="E550" s="867"/>
      <c r="F550" s="867"/>
      <c r="G550" s="867"/>
      <c r="H550" s="3047"/>
      <c r="I550" s="3046"/>
      <c r="J550" s="867"/>
      <c r="K550" s="867"/>
      <c r="L550" s="867"/>
      <c r="M550" s="3047"/>
      <c r="N550" s="3046"/>
      <c r="O550" s="867"/>
      <c r="P550" s="867"/>
      <c r="Q550" s="867"/>
      <c r="V550" s="235"/>
      <c r="W550" s="235"/>
      <c r="X550" s="235"/>
      <c r="Y550" s="235"/>
      <c r="Z550" s="235"/>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8"/>
      <c r="BW550" s="238"/>
      <c r="BX550" s="238"/>
      <c r="BY550" s="238"/>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047"/>
      <c r="D551" s="3046"/>
      <c r="E551" s="867"/>
      <c r="F551" s="867"/>
      <c r="G551" s="867"/>
      <c r="H551" s="3047"/>
      <c r="I551" s="3046"/>
      <c r="J551" s="867"/>
      <c r="K551" s="867"/>
      <c r="L551" s="867"/>
      <c r="M551" s="3047"/>
      <c r="N551" s="3046"/>
      <c r="O551" s="867"/>
      <c r="P551" s="867"/>
      <c r="Q551" s="867"/>
      <c r="V551" s="235"/>
      <c r="W551" s="235"/>
      <c r="X551" s="235"/>
      <c r="Y551" s="235"/>
      <c r="Z551" s="235"/>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8"/>
      <c r="BW551" s="238"/>
      <c r="BX551" s="238"/>
      <c r="BY551" s="238"/>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047"/>
      <c r="D552" s="3046"/>
      <c r="E552" s="867"/>
      <c r="F552" s="867"/>
      <c r="G552" s="867"/>
      <c r="H552" s="3047"/>
      <c r="I552" s="3046"/>
      <c r="J552" s="867"/>
      <c r="K552" s="867"/>
      <c r="L552" s="867"/>
      <c r="M552" s="3047"/>
      <c r="N552" s="3046"/>
      <c r="O552" s="867"/>
      <c r="P552" s="867"/>
      <c r="Q552" s="867"/>
      <c r="V552" s="235"/>
      <c r="W552" s="235"/>
      <c r="X552" s="235"/>
      <c r="Y552" s="235"/>
      <c r="Z552" s="235"/>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8"/>
      <c r="BW552" s="238"/>
      <c r="BX552" s="238"/>
      <c r="BY552" s="238"/>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047"/>
      <c r="D553" s="3046"/>
      <c r="E553" s="867"/>
      <c r="F553" s="867"/>
      <c r="G553" s="867"/>
      <c r="H553" s="3047"/>
      <c r="I553" s="3046"/>
      <c r="J553" s="867"/>
      <c r="K553" s="867"/>
      <c r="L553" s="867"/>
      <c r="M553" s="3047"/>
      <c r="N553" s="3046"/>
      <c r="O553" s="867"/>
      <c r="P553" s="867"/>
      <c r="Q553" s="867"/>
      <c r="V553" s="235"/>
      <c r="W553" s="235"/>
      <c r="X553" s="235"/>
      <c r="Y553" s="235"/>
      <c r="Z553" s="235"/>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8"/>
      <c r="BW553" s="238"/>
      <c r="BX553" s="238"/>
      <c r="BY553" s="238"/>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047"/>
      <c r="D554" s="3046"/>
      <c r="E554" s="867"/>
      <c r="F554" s="867"/>
      <c r="G554" s="867"/>
      <c r="H554" s="3047"/>
      <c r="I554" s="3046"/>
      <c r="J554" s="867"/>
      <c r="K554" s="867"/>
      <c r="L554" s="867"/>
      <c r="M554" s="3047"/>
      <c r="N554" s="3046"/>
      <c r="O554" s="867"/>
      <c r="P554" s="867"/>
      <c r="Q554" s="867"/>
      <c r="V554" s="235"/>
      <c r="W554" s="235"/>
      <c r="X554" s="235"/>
      <c r="Y554" s="235"/>
      <c r="Z554" s="235"/>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8"/>
      <c r="BW554" s="238"/>
      <c r="BX554" s="238"/>
      <c r="BY554" s="238"/>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047"/>
      <c r="D555" s="3046"/>
      <c r="E555" s="867"/>
      <c r="F555" s="867"/>
      <c r="G555" s="867"/>
      <c r="H555" s="3047"/>
      <c r="I555" s="3046"/>
      <c r="J555" s="867"/>
      <c r="K555" s="867"/>
      <c r="L555" s="867"/>
      <c r="M555" s="3047"/>
      <c r="N555" s="3046"/>
      <c r="O555" s="867"/>
      <c r="P555" s="867"/>
      <c r="Q555" s="867"/>
      <c r="V555" s="235"/>
      <c r="W555" s="235"/>
      <c r="X555" s="235"/>
      <c r="Y555" s="235"/>
      <c r="Z555" s="235"/>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8"/>
      <c r="BW555" s="238"/>
      <c r="BX555" s="238"/>
      <c r="BY555" s="238"/>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047"/>
      <c r="D556" s="3046"/>
      <c r="E556" s="867"/>
      <c r="F556" s="867"/>
      <c r="G556" s="867"/>
      <c r="H556" s="3047"/>
      <c r="I556" s="3046"/>
      <c r="J556" s="867"/>
      <c r="K556" s="867"/>
      <c r="L556" s="867"/>
      <c r="M556" s="3047"/>
      <c r="N556" s="3046"/>
      <c r="O556" s="867"/>
      <c r="P556" s="867"/>
      <c r="Q556" s="867"/>
      <c r="V556" s="235"/>
      <c r="W556" s="235"/>
      <c r="X556" s="235"/>
      <c r="Y556" s="235"/>
      <c r="Z556" s="235"/>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8"/>
      <c r="BW556" s="238"/>
      <c r="BX556" s="238"/>
      <c r="BY556" s="238"/>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047"/>
      <c r="D557" s="3046"/>
      <c r="E557" s="867"/>
      <c r="F557" s="867"/>
      <c r="G557" s="867"/>
      <c r="H557" s="3047"/>
      <c r="I557" s="3046"/>
      <c r="J557" s="867"/>
      <c r="K557" s="867"/>
      <c r="L557" s="867"/>
      <c r="M557" s="3047"/>
      <c r="N557" s="3046"/>
      <c r="O557" s="867"/>
      <c r="P557" s="867"/>
      <c r="Q557" s="867"/>
      <c r="V557" s="235"/>
      <c r="W557" s="235"/>
      <c r="X557" s="235"/>
      <c r="Y557" s="235"/>
      <c r="Z557" s="235"/>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8"/>
      <c r="BW557" s="238"/>
      <c r="BX557" s="238"/>
      <c r="BY557" s="238"/>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047"/>
      <c r="D558" s="3046"/>
      <c r="E558" s="867"/>
      <c r="F558" s="867"/>
      <c r="G558" s="867"/>
      <c r="H558" s="3047"/>
      <c r="I558" s="3046"/>
      <c r="J558" s="867"/>
      <c r="K558" s="867"/>
      <c r="L558" s="867"/>
      <c r="M558" s="3047"/>
      <c r="N558" s="3046"/>
      <c r="O558" s="867"/>
      <c r="P558" s="867"/>
      <c r="Q558" s="867"/>
      <c r="V558" s="235"/>
      <c r="W558" s="235"/>
      <c r="X558" s="235"/>
      <c r="Y558" s="235"/>
      <c r="Z558" s="235"/>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8"/>
      <c r="BW558" s="238"/>
      <c r="BX558" s="238"/>
      <c r="BY558" s="238"/>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047"/>
      <c r="D559" s="3046"/>
      <c r="E559" s="867"/>
      <c r="F559" s="867"/>
      <c r="G559" s="867"/>
      <c r="H559" s="3047"/>
      <c r="I559" s="3046"/>
      <c r="J559" s="867"/>
      <c r="K559" s="867"/>
      <c r="L559" s="867"/>
      <c r="M559" s="3047"/>
      <c r="N559" s="3046"/>
      <c r="O559" s="867"/>
      <c r="P559" s="867"/>
      <c r="Q559" s="867"/>
      <c r="V559" s="235"/>
      <c r="W559" s="235"/>
      <c r="X559" s="235"/>
      <c r="Y559" s="235"/>
      <c r="Z559" s="235"/>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8"/>
      <c r="BW559" s="238"/>
      <c r="BX559" s="238"/>
      <c r="BY559" s="238"/>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047"/>
      <c r="D560" s="3046"/>
      <c r="E560" s="867"/>
      <c r="F560" s="867"/>
      <c r="G560" s="867"/>
      <c r="H560" s="3047"/>
      <c r="I560" s="3046"/>
      <c r="J560" s="867"/>
      <c r="K560" s="867"/>
      <c r="L560" s="867"/>
      <c r="M560" s="3047"/>
      <c r="N560" s="3046"/>
      <c r="O560" s="867"/>
      <c r="P560" s="867"/>
      <c r="Q560" s="867"/>
      <c r="V560" s="235"/>
      <c r="W560" s="235"/>
      <c r="X560" s="235"/>
      <c r="Y560" s="235"/>
      <c r="Z560" s="235"/>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8"/>
      <c r="BW560" s="238"/>
      <c r="BX560" s="238"/>
      <c r="BY560" s="238"/>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047"/>
      <c r="D561" s="3046"/>
      <c r="E561" s="867"/>
      <c r="F561" s="867"/>
      <c r="G561" s="867"/>
      <c r="H561" s="3047"/>
      <c r="I561" s="3046"/>
      <c r="J561" s="867"/>
      <c r="K561" s="867"/>
      <c r="L561" s="867"/>
      <c r="M561" s="3047"/>
      <c r="N561" s="3046"/>
      <c r="O561" s="867"/>
      <c r="P561" s="867"/>
      <c r="Q561" s="867"/>
      <c r="V561" s="235"/>
      <c r="W561" s="235"/>
      <c r="X561" s="235"/>
      <c r="Y561" s="235"/>
      <c r="Z561" s="235"/>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8"/>
      <c r="BW561" s="238"/>
      <c r="BX561" s="238"/>
      <c r="BY561" s="238"/>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047"/>
      <c r="D562" s="3046"/>
      <c r="E562" s="867"/>
      <c r="F562" s="867"/>
      <c r="G562" s="867"/>
      <c r="H562" s="3047"/>
      <c r="I562" s="3046"/>
      <c r="J562" s="867"/>
      <c r="K562" s="867"/>
      <c r="L562" s="867"/>
      <c r="M562" s="3047"/>
      <c r="N562" s="3046"/>
      <c r="O562" s="867"/>
      <c r="P562" s="867"/>
      <c r="Q562" s="867"/>
      <c r="V562" s="235"/>
      <c r="W562" s="235"/>
      <c r="X562" s="235"/>
      <c r="Y562" s="235"/>
      <c r="Z562" s="235"/>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8"/>
      <c r="BW562" s="238"/>
      <c r="BX562" s="238"/>
      <c r="BY562" s="238"/>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047"/>
      <c r="D563" s="3046"/>
      <c r="E563" s="867"/>
      <c r="F563" s="867"/>
      <c r="G563" s="867"/>
      <c r="H563" s="3047"/>
      <c r="I563" s="3046"/>
      <c r="J563" s="867"/>
      <c r="K563" s="867"/>
      <c r="L563" s="867"/>
      <c r="M563" s="3047"/>
      <c r="N563" s="3046"/>
      <c r="O563" s="867"/>
      <c r="P563" s="867"/>
      <c r="Q563" s="867"/>
      <c r="V563" s="235"/>
      <c r="W563" s="235"/>
      <c r="X563" s="235"/>
      <c r="Y563" s="235"/>
      <c r="Z563" s="235"/>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8"/>
      <c r="BW563" s="238"/>
      <c r="BX563" s="238"/>
      <c r="BY563" s="238"/>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047"/>
      <c r="D564" s="3046"/>
      <c r="E564" s="867"/>
      <c r="F564" s="867"/>
      <c r="G564" s="867"/>
      <c r="H564" s="3047"/>
      <c r="I564" s="3046"/>
      <c r="J564" s="867"/>
      <c r="K564" s="867"/>
      <c r="L564" s="867"/>
      <c r="M564" s="3047"/>
      <c r="N564" s="3046"/>
      <c r="O564" s="867"/>
      <c r="P564" s="867"/>
      <c r="Q564" s="867"/>
      <c r="V564" s="235"/>
      <c r="W564" s="235"/>
      <c r="X564" s="235"/>
      <c r="Y564" s="235"/>
      <c r="Z564" s="235"/>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8"/>
      <c r="BW564" s="238"/>
      <c r="BX564" s="238"/>
      <c r="BY564" s="238"/>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047"/>
      <c r="D565" s="3046"/>
      <c r="E565" s="867"/>
      <c r="F565" s="867"/>
      <c r="G565" s="867"/>
      <c r="H565" s="3047"/>
      <c r="I565" s="3046"/>
      <c r="J565" s="867"/>
      <c r="K565" s="867"/>
      <c r="L565" s="867"/>
      <c r="M565" s="3047"/>
      <c r="N565" s="3046"/>
      <c r="O565" s="867"/>
      <c r="P565" s="867"/>
      <c r="Q565" s="867"/>
      <c r="V565" s="235"/>
      <c r="W565" s="235"/>
      <c r="X565" s="235"/>
      <c r="Y565" s="235"/>
      <c r="Z565" s="235"/>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8"/>
      <c r="BW565" s="238"/>
      <c r="BX565" s="238"/>
      <c r="BY565" s="238"/>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047"/>
      <c r="D566" s="3046"/>
      <c r="E566" s="867"/>
      <c r="F566" s="867"/>
      <c r="G566" s="867"/>
      <c r="H566" s="3047"/>
      <c r="I566" s="3046"/>
      <c r="J566" s="867"/>
      <c r="K566" s="867"/>
      <c r="L566" s="867"/>
      <c r="M566" s="3047"/>
      <c r="N566" s="3046"/>
      <c r="O566" s="867"/>
      <c r="P566" s="867"/>
      <c r="Q566" s="867"/>
      <c r="V566" s="235"/>
      <c r="W566" s="235"/>
      <c r="X566" s="235"/>
      <c r="Y566" s="235"/>
      <c r="Z566" s="235"/>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8"/>
      <c r="BW566" s="238"/>
      <c r="BX566" s="238"/>
      <c r="BY566" s="238"/>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047"/>
      <c r="D567" s="3046"/>
      <c r="E567" s="867"/>
      <c r="F567" s="867"/>
      <c r="G567" s="867"/>
      <c r="H567" s="3047"/>
      <c r="I567" s="3046"/>
      <c r="J567" s="867"/>
      <c r="K567" s="867"/>
      <c r="L567" s="867"/>
      <c r="M567" s="3047"/>
      <c r="N567" s="3046"/>
      <c r="O567" s="867"/>
      <c r="P567" s="867"/>
      <c r="Q567" s="867"/>
      <c r="V567" s="235"/>
      <c r="W567" s="235"/>
      <c r="X567" s="235"/>
      <c r="Y567" s="235"/>
      <c r="Z567" s="235"/>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8"/>
      <c r="BW567" s="238"/>
      <c r="BX567" s="238"/>
      <c r="BY567" s="238"/>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047"/>
      <c r="D568" s="3046"/>
      <c r="E568" s="867"/>
      <c r="F568" s="867"/>
      <c r="G568" s="867"/>
      <c r="H568" s="3047"/>
      <c r="I568" s="3046"/>
      <c r="J568" s="867"/>
      <c r="K568" s="867"/>
      <c r="L568" s="867"/>
      <c r="M568" s="3047"/>
      <c r="N568" s="3046"/>
      <c r="O568" s="867"/>
      <c r="P568" s="867"/>
      <c r="Q568" s="867"/>
      <c r="V568" s="235"/>
      <c r="W568" s="235"/>
      <c r="X568" s="235"/>
      <c r="Y568" s="235"/>
      <c r="Z568" s="235"/>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8"/>
      <c r="BW568" s="238"/>
      <c r="BX568" s="238"/>
      <c r="BY568" s="238"/>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047"/>
      <c r="D569" s="3046"/>
      <c r="E569" s="867"/>
      <c r="F569" s="867"/>
      <c r="G569" s="867"/>
      <c r="H569" s="3047"/>
      <c r="I569" s="3046"/>
      <c r="J569" s="867"/>
      <c r="K569" s="867"/>
      <c r="L569" s="867"/>
      <c r="M569" s="3047"/>
      <c r="N569" s="3046"/>
      <c r="O569" s="867"/>
      <c r="P569" s="867"/>
      <c r="Q569" s="867"/>
      <c r="V569" s="235"/>
      <c r="W569" s="235"/>
      <c r="X569" s="235"/>
      <c r="Y569" s="235"/>
      <c r="Z569" s="235"/>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8"/>
      <c r="BW569" s="238"/>
      <c r="BX569" s="238"/>
      <c r="BY569" s="238"/>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047"/>
      <c r="D570" s="3046"/>
      <c r="E570" s="867"/>
      <c r="F570" s="867"/>
      <c r="G570" s="867"/>
      <c r="H570" s="3047"/>
      <c r="I570" s="3046"/>
      <c r="J570" s="867"/>
      <c r="K570" s="867"/>
      <c r="L570" s="867"/>
      <c r="M570" s="3047"/>
      <c r="N570" s="3046"/>
      <c r="O570" s="867"/>
      <c r="P570" s="867"/>
      <c r="Q570" s="867"/>
      <c r="V570" s="235"/>
      <c r="W570" s="235"/>
      <c r="X570" s="235"/>
      <c r="Y570" s="235"/>
      <c r="Z570" s="235"/>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8"/>
      <c r="BW570" s="238"/>
      <c r="BX570" s="238"/>
      <c r="BY570" s="238"/>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047"/>
      <c r="D571" s="3046"/>
      <c r="E571" s="867"/>
      <c r="F571" s="867"/>
      <c r="G571" s="867"/>
      <c r="H571" s="3047"/>
      <c r="I571" s="3046"/>
      <c r="J571" s="867"/>
      <c r="K571" s="867"/>
      <c r="L571" s="867"/>
      <c r="M571" s="3047"/>
      <c r="N571" s="3046"/>
      <c r="O571" s="867"/>
      <c r="P571" s="867"/>
      <c r="Q571" s="867"/>
      <c r="V571" s="235"/>
      <c r="W571" s="235"/>
      <c r="X571" s="235"/>
      <c r="Y571" s="235"/>
      <c r="Z571" s="235"/>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8"/>
      <c r="BW571" s="238"/>
      <c r="BX571" s="238"/>
      <c r="BY571" s="238"/>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047"/>
      <c r="D572" s="3046"/>
      <c r="E572" s="867"/>
      <c r="F572" s="867"/>
      <c r="G572" s="867"/>
      <c r="H572" s="3047"/>
      <c r="I572" s="3046"/>
      <c r="J572" s="867"/>
      <c r="K572" s="867"/>
      <c r="L572" s="867"/>
      <c r="M572" s="3047"/>
      <c r="N572" s="3046"/>
      <c r="O572" s="867"/>
      <c r="P572" s="867"/>
      <c r="Q572" s="867"/>
      <c r="V572" s="235"/>
      <c r="W572" s="235"/>
      <c r="X572" s="235"/>
      <c r="Y572" s="235"/>
      <c r="Z572" s="235"/>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8"/>
      <c r="BW572" s="238"/>
      <c r="BX572" s="238"/>
      <c r="BY572" s="238"/>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047"/>
      <c r="D573" s="3046"/>
      <c r="E573" s="867"/>
      <c r="F573" s="867"/>
      <c r="G573" s="867"/>
      <c r="H573" s="3047"/>
      <c r="I573" s="3046"/>
      <c r="J573" s="867"/>
      <c r="K573" s="867"/>
      <c r="L573" s="867"/>
      <c r="M573" s="3047"/>
      <c r="N573" s="3046"/>
      <c r="O573" s="867"/>
      <c r="P573" s="867"/>
      <c r="Q573" s="867"/>
      <c r="V573" s="235"/>
      <c r="W573" s="235"/>
      <c r="X573" s="235"/>
      <c r="Y573" s="235"/>
      <c r="Z573" s="235"/>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8"/>
      <c r="BW573" s="238"/>
      <c r="BX573" s="238"/>
      <c r="BY573" s="238"/>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047"/>
      <c r="D574" s="3046"/>
      <c r="E574" s="867"/>
      <c r="F574" s="867"/>
      <c r="G574" s="867"/>
      <c r="H574" s="3047"/>
      <c r="I574" s="3046"/>
      <c r="J574" s="867"/>
      <c r="K574" s="867"/>
      <c r="L574" s="867"/>
      <c r="M574" s="3047"/>
      <c r="N574" s="3046"/>
      <c r="O574" s="867"/>
      <c r="P574" s="867"/>
      <c r="Q574" s="867"/>
      <c r="V574" s="235"/>
      <c r="W574" s="235"/>
      <c r="X574" s="235"/>
      <c r="Y574" s="235"/>
      <c r="Z574" s="235"/>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8"/>
      <c r="BW574" s="238"/>
      <c r="BX574" s="238"/>
      <c r="BY574" s="238"/>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047"/>
      <c r="D575" s="3046"/>
      <c r="E575" s="867"/>
      <c r="F575" s="867"/>
      <c r="G575" s="867"/>
      <c r="H575" s="3047"/>
      <c r="I575" s="3046"/>
      <c r="J575" s="867"/>
      <c r="K575" s="867"/>
      <c r="L575" s="867"/>
      <c r="M575" s="3047"/>
      <c r="N575" s="3046"/>
      <c r="O575" s="867"/>
      <c r="P575" s="867"/>
      <c r="Q575" s="867"/>
      <c r="V575" s="235"/>
      <c r="W575" s="235"/>
      <c r="X575" s="235"/>
      <c r="Y575" s="235"/>
      <c r="Z575" s="235"/>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8"/>
      <c r="BW575" s="238"/>
      <c r="BX575" s="238"/>
      <c r="BY575" s="238"/>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047"/>
      <c r="D576" s="3046"/>
      <c r="E576" s="867"/>
      <c r="F576" s="867"/>
      <c r="G576" s="867"/>
      <c r="H576" s="3047"/>
      <c r="I576" s="3046"/>
      <c r="J576" s="867"/>
      <c r="K576" s="867"/>
      <c r="L576" s="867"/>
      <c r="M576" s="3047"/>
      <c r="N576" s="3046"/>
      <c r="O576" s="867"/>
      <c r="P576" s="867"/>
      <c r="Q576" s="867"/>
      <c r="V576" s="235"/>
      <c r="W576" s="235"/>
      <c r="X576" s="235"/>
      <c r="Y576" s="235"/>
      <c r="Z576" s="235"/>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8"/>
      <c r="BW576" s="238"/>
      <c r="BX576" s="238"/>
      <c r="BY576" s="238"/>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047"/>
      <c r="D577" s="3046"/>
      <c r="E577" s="867"/>
      <c r="F577" s="867"/>
      <c r="G577" s="867"/>
      <c r="H577" s="3047"/>
      <c r="I577" s="3046"/>
      <c r="J577" s="867"/>
      <c r="K577" s="867"/>
      <c r="L577" s="867"/>
      <c r="M577" s="3047"/>
      <c r="N577" s="3046"/>
      <c r="O577" s="867"/>
      <c r="P577" s="867"/>
      <c r="Q577" s="867"/>
      <c r="V577" s="235"/>
      <c r="W577" s="235"/>
      <c r="X577" s="235"/>
      <c r="Y577" s="235"/>
      <c r="Z577" s="235"/>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8"/>
      <c r="BW577" s="238"/>
      <c r="BX577" s="238"/>
      <c r="BY577" s="238"/>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047"/>
      <c r="D578" s="3046"/>
      <c r="E578" s="867"/>
      <c r="F578" s="867"/>
      <c r="G578" s="867"/>
      <c r="H578" s="3047"/>
      <c r="I578" s="3046"/>
      <c r="J578" s="867"/>
      <c r="K578" s="867"/>
      <c r="L578" s="867"/>
      <c r="M578" s="3047"/>
      <c r="N578" s="3046"/>
      <c r="O578" s="867"/>
      <c r="P578" s="867"/>
      <c r="Q578" s="867"/>
      <c r="V578" s="235"/>
      <c r="W578" s="235"/>
      <c r="X578" s="235"/>
      <c r="Y578" s="235"/>
      <c r="Z578" s="235"/>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8"/>
      <c r="BW578" s="238"/>
      <c r="BX578" s="238"/>
      <c r="BY578" s="238"/>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047"/>
      <c r="D579" s="3046"/>
      <c r="E579" s="867"/>
      <c r="F579" s="867"/>
      <c r="G579" s="867"/>
      <c r="H579" s="3047"/>
      <c r="I579" s="3046"/>
      <c r="J579" s="867"/>
      <c r="K579" s="867"/>
      <c r="L579" s="867"/>
      <c r="M579" s="3047"/>
      <c r="N579" s="3046"/>
      <c r="O579" s="867"/>
      <c r="P579" s="867"/>
      <c r="Q579" s="867"/>
      <c r="V579" s="235"/>
      <c r="W579" s="235"/>
      <c r="X579" s="235"/>
      <c r="Y579" s="235"/>
      <c r="Z579" s="235"/>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8"/>
      <c r="BW579" s="238"/>
      <c r="BX579" s="238"/>
      <c r="BY579" s="238"/>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047"/>
      <c r="D580" s="3046"/>
      <c r="E580" s="867"/>
      <c r="F580" s="867"/>
      <c r="G580" s="867"/>
      <c r="H580" s="3047"/>
      <c r="I580" s="3046"/>
      <c r="J580" s="867"/>
      <c r="K580" s="867"/>
      <c r="L580" s="867"/>
      <c r="M580" s="3047"/>
      <c r="N580" s="3046"/>
      <c r="O580" s="867"/>
      <c r="P580" s="867"/>
      <c r="Q580" s="867"/>
      <c r="V580" s="235"/>
      <c r="W580" s="235"/>
      <c r="X580" s="235"/>
      <c r="Y580" s="235"/>
      <c r="Z580" s="235"/>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8"/>
      <c r="BW580" s="238"/>
      <c r="BX580" s="238"/>
      <c r="BY580" s="238"/>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047"/>
      <c r="D581" s="3046"/>
      <c r="E581" s="867"/>
      <c r="F581" s="867"/>
      <c r="G581" s="867"/>
      <c r="H581" s="3047"/>
      <c r="I581" s="3046"/>
      <c r="J581" s="867"/>
      <c r="K581" s="867"/>
      <c r="L581" s="867"/>
      <c r="M581" s="3047"/>
      <c r="N581" s="3046"/>
      <c r="O581" s="867"/>
      <c r="P581" s="867"/>
      <c r="Q581" s="867"/>
      <c r="V581" s="235"/>
      <c r="W581" s="235"/>
      <c r="X581" s="235"/>
      <c r="Y581" s="235"/>
      <c r="Z581" s="235"/>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8"/>
      <c r="BW581" s="238"/>
      <c r="BX581" s="238"/>
      <c r="BY581" s="238"/>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047"/>
      <c r="D582" s="3046"/>
      <c r="E582" s="867"/>
      <c r="F582" s="867"/>
      <c r="G582" s="867"/>
      <c r="H582" s="3047"/>
      <c r="I582" s="3046"/>
      <c r="J582" s="867"/>
      <c r="K582" s="867"/>
      <c r="L582" s="867"/>
      <c r="M582" s="3047"/>
      <c r="N582" s="3046"/>
      <c r="O582" s="867"/>
      <c r="P582" s="867"/>
      <c r="Q582" s="867"/>
      <c r="V582" s="235"/>
      <c r="W582" s="235"/>
      <c r="X582" s="235"/>
      <c r="Y582" s="235"/>
      <c r="Z582" s="235"/>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8"/>
      <c r="BW582" s="238"/>
      <c r="BX582" s="238"/>
      <c r="BY582" s="238"/>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047"/>
      <c r="D583" s="3046"/>
      <c r="E583" s="867"/>
      <c r="F583" s="867"/>
      <c r="G583" s="867"/>
      <c r="H583" s="3047"/>
      <c r="I583" s="3046"/>
      <c r="J583" s="867"/>
      <c r="K583" s="867"/>
      <c r="L583" s="867"/>
      <c r="M583" s="3047"/>
      <c r="N583" s="3046"/>
      <c r="O583" s="867"/>
      <c r="P583" s="867"/>
      <c r="Q583" s="867"/>
      <c r="V583" s="235"/>
      <c r="W583" s="235"/>
      <c r="X583" s="235"/>
      <c r="Y583" s="235"/>
      <c r="Z583" s="235"/>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8"/>
      <c r="BW583" s="238"/>
      <c r="BX583" s="238"/>
      <c r="BY583" s="238"/>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047"/>
      <c r="D584" s="3046"/>
      <c r="E584" s="867"/>
      <c r="F584" s="867"/>
      <c r="G584" s="867"/>
      <c r="H584" s="3047"/>
      <c r="I584" s="3046"/>
      <c r="J584" s="867"/>
      <c r="K584" s="867"/>
      <c r="L584" s="867"/>
      <c r="M584" s="3047"/>
      <c r="N584" s="3046"/>
      <c r="O584" s="867"/>
      <c r="P584" s="867"/>
      <c r="Q584" s="867"/>
      <c r="V584" s="235"/>
      <c r="W584" s="235"/>
      <c r="X584" s="235"/>
      <c r="Y584" s="235"/>
      <c r="Z584" s="235"/>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8"/>
      <c r="BW584" s="238"/>
      <c r="BX584" s="238"/>
      <c r="BY584" s="238"/>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047"/>
      <c r="D585" s="3046"/>
      <c r="E585" s="867"/>
      <c r="F585" s="867"/>
      <c r="G585" s="867"/>
      <c r="H585" s="3047"/>
      <c r="I585" s="3046"/>
      <c r="J585" s="867"/>
      <c r="K585" s="867"/>
      <c r="L585" s="867"/>
      <c r="M585" s="3047"/>
      <c r="N585" s="3046"/>
      <c r="O585" s="867"/>
      <c r="P585" s="867"/>
      <c r="Q585" s="867"/>
      <c r="V585" s="235"/>
      <c r="W585" s="235"/>
      <c r="X585" s="235"/>
      <c r="Y585" s="235"/>
      <c r="Z585" s="235"/>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8"/>
      <c r="BW585" s="238"/>
      <c r="BX585" s="238"/>
      <c r="BY585" s="238"/>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047"/>
      <c r="D586" s="3046"/>
      <c r="E586" s="867"/>
      <c r="F586" s="867"/>
      <c r="G586" s="867"/>
      <c r="H586" s="3047"/>
      <c r="I586" s="3046"/>
      <c r="J586" s="867"/>
      <c r="K586" s="867"/>
      <c r="L586" s="867"/>
      <c r="M586" s="3047"/>
      <c r="N586" s="3046"/>
      <c r="O586" s="867"/>
      <c r="P586" s="867"/>
      <c r="Q586" s="867"/>
      <c r="V586" s="235"/>
      <c r="W586" s="235"/>
      <c r="X586" s="235"/>
      <c r="Y586" s="235"/>
      <c r="Z586" s="235"/>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8"/>
      <c r="BW586" s="238"/>
      <c r="BX586" s="238"/>
      <c r="BY586" s="238"/>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047"/>
      <c r="D587" s="3046"/>
      <c r="E587" s="867"/>
      <c r="F587" s="867"/>
      <c r="G587" s="867"/>
      <c r="H587" s="3047"/>
      <c r="I587" s="3046"/>
      <c r="J587" s="867"/>
      <c r="K587" s="867"/>
      <c r="L587" s="867"/>
      <c r="M587" s="3047"/>
      <c r="N587" s="3046"/>
      <c r="O587" s="867"/>
      <c r="P587" s="867"/>
      <c r="Q587" s="867"/>
      <c r="V587" s="235"/>
      <c r="W587" s="235"/>
      <c r="X587" s="235"/>
      <c r="Y587" s="235"/>
      <c r="Z587" s="235"/>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8"/>
      <c r="BW587" s="238"/>
      <c r="BX587" s="238"/>
      <c r="BY587" s="238"/>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047"/>
      <c r="D588" s="3046"/>
      <c r="E588" s="867"/>
      <c r="F588" s="867"/>
      <c r="G588" s="867"/>
      <c r="H588" s="3047"/>
      <c r="I588" s="3046"/>
      <c r="J588" s="867"/>
      <c r="K588" s="867"/>
      <c r="L588" s="867"/>
      <c r="M588" s="3047"/>
      <c r="N588" s="3046"/>
      <c r="O588" s="867"/>
      <c r="P588" s="867"/>
      <c r="Q588" s="867"/>
      <c r="V588" s="235"/>
      <c r="W588" s="235"/>
      <c r="X588" s="235"/>
      <c r="Y588" s="235"/>
      <c r="Z588" s="235"/>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8"/>
      <c r="BW588" s="238"/>
      <c r="BX588" s="238"/>
      <c r="BY588" s="238"/>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047"/>
      <c r="D589" s="3046"/>
      <c r="E589" s="867"/>
      <c r="F589" s="867"/>
      <c r="G589" s="867"/>
      <c r="H589" s="3047"/>
      <c r="I589" s="3046"/>
      <c r="J589" s="867"/>
      <c r="K589" s="867"/>
      <c r="L589" s="867"/>
      <c r="M589" s="3047"/>
      <c r="N589" s="3046"/>
      <c r="O589" s="867"/>
      <c r="P589" s="867"/>
      <c r="Q589" s="867"/>
      <c r="V589" s="235"/>
      <c r="W589" s="235"/>
      <c r="X589" s="235"/>
      <c r="Y589" s="235"/>
      <c r="Z589" s="235"/>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8"/>
      <c r="BW589" s="238"/>
      <c r="BX589" s="238"/>
      <c r="BY589" s="238"/>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047"/>
      <c r="D590" s="3046"/>
      <c r="E590" s="867"/>
      <c r="F590" s="867"/>
      <c r="G590" s="867"/>
      <c r="H590" s="3047"/>
      <c r="I590" s="3046"/>
      <c r="J590" s="867"/>
      <c r="K590" s="867"/>
      <c r="L590" s="867"/>
      <c r="M590" s="3047"/>
      <c r="N590" s="3046"/>
      <c r="O590" s="867"/>
      <c r="P590" s="867"/>
      <c r="Q590" s="867"/>
      <c r="V590" s="235"/>
      <c r="W590" s="235"/>
      <c r="X590" s="235"/>
      <c r="Y590" s="235"/>
      <c r="Z590" s="235"/>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8"/>
      <c r="BW590" s="238"/>
      <c r="BX590" s="238"/>
      <c r="BY590" s="238"/>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047"/>
      <c r="D591" s="3046"/>
      <c r="E591" s="867"/>
      <c r="F591" s="867"/>
      <c r="G591" s="867"/>
      <c r="H591" s="3047"/>
      <c r="I591" s="3046"/>
      <c r="J591" s="867"/>
      <c r="K591" s="867"/>
      <c r="L591" s="867"/>
      <c r="M591" s="3047"/>
      <c r="N591" s="3046"/>
      <c r="O591" s="867"/>
      <c r="P591" s="867"/>
      <c r="Q591" s="867"/>
      <c r="V591" s="235"/>
      <c r="W591" s="235"/>
      <c r="X591" s="235"/>
      <c r="Y591" s="235"/>
      <c r="Z591" s="235"/>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8"/>
      <c r="BW591" s="238"/>
      <c r="BX591" s="238"/>
      <c r="BY591" s="238"/>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047"/>
      <c r="D592" s="3046"/>
      <c r="E592" s="867"/>
      <c r="F592" s="867"/>
      <c r="G592" s="867"/>
      <c r="H592" s="3047"/>
      <c r="I592" s="3046"/>
      <c r="J592" s="867"/>
      <c r="K592" s="867"/>
      <c r="L592" s="867"/>
      <c r="M592" s="3047"/>
      <c r="N592" s="3046"/>
      <c r="O592" s="867"/>
      <c r="P592" s="867"/>
      <c r="Q592" s="867"/>
      <c r="V592" s="235"/>
      <c r="W592" s="235"/>
      <c r="X592" s="235"/>
      <c r="Y592" s="235"/>
      <c r="Z592" s="235"/>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8"/>
      <c r="BW592" s="238"/>
      <c r="BX592" s="238"/>
      <c r="BY592" s="238"/>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047"/>
      <c r="D593" s="3046"/>
      <c r="E593" s="867"/>
      <c r="F593" s="867"/>
      <c r="G593" s="867"/>
      <c r="H593" s="3047"/>
      <c r="I593" s="3046"/>
      <c r="J593" s="867"/>
      <c r="K593" s="867"/>
      <c r="L593" s="867"/>
      <c r="M593" s="3047"/>
      <c r="N593" s="3046"/>
      <c r="O593" s="867"/>
      <c r="P593" s="867"/>
      <c r="Q593" s="867"/>
      <c r="V593" s="235"/>
      <c r="W593" s="235"/>
      <c r="X593" s="235"/>
      <c r="Y593" s="235"/>
      <c r="Z593" s="235"/>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8"/>
      <c r="BW593" s="238"/>
      <c r="BX593" s="238"/>
      <c r="BY593" s="238"/>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047"/>
      <c r="D594" s="3046"/>
      <c r="E594" s="867"/>
      <c r="F594" s="867"/>
      <c r="G594" s="867"/>
      <c r="H594" s="3047"/>
      <c r="I594" s="3046"/>
      <c r="J594" s="867"/>
      <c r="K594" s="867"/>
      <c r="L594" s="867"/>
      <c r="M594" s="3047"/>
      <c r="N594" s="3046"/>
      <c r="O594" s="867"/>
      <c r="P594" s="867"/>
      <c r="Q594" s="867"/>
      <c r="V594" s="235"/>
      <c r="W594" s="235"/>
      <c r="X594" s="235"/>
      <c r="Y594" s="235"/>
      <c r="Z594" s="235"/>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8"/>
      <c r="BW594" s="238"/>
      <c r="BX594" s="238"/>
      <c r="BY594" s="238"/>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047"/>
      <c r="D595" s="3046"/>
      <c r="E595" s="867"/>
      <c r="F595" s="867"/>
      <c r="G595" s="867"/>
      <c r="H595" s="3047"/>
      <c r="I595" s="3046"/>
      <c r="J595" s="867"/>
      <c r="K595" s="867"/>
      <c r="L595" s="867"/>
      <c r="M595" s="3047"/>
      <c r="N595" s="3046"/>
      <c r="O595" s="867"/>
      <c r="P595" s="867"/>
      <c r="Q595" s="867"/>
      <c r="V595" s="235"/>
      <c r="W595" s="235"/>
      <c r="X595" s="235"/>
      <c r="Y595" s="235"/>
      <c r="Z595" s="235"/>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8"/>
      <c r="BW595" s="238"/>
      <c r="BX595" s="238"/>
      <c r="BY595" s="238"/>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047"/>
      <c r="D596" s="3046"/>
      <c r="E596" s="867"/>
      <c r="F596" s="867"/>
      <c r="G596" s="867"/>
      <c r="H596" s="3047"/>
      <c r="I596" s="3046"/>
      <c r="J596" s="867"/>
      <c r="K596" s="867"/>
      <c r="L596" s="867"/>
      <c r="M596" s="3047"/>
      <c r="N596" s="3046"/>
      <c r="O596" s="867"/>
      <c r="P596" s="867"/>
      <c r="Q596" s="867"/>
      <c r="V596" s="235"/>
      <c r="W596" s="235"/>
      <c r="X596" s="235"/>
      <c r="Y596" s="235"/>
      <c r="Z596" s="235"/>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8"/>
      <c r="BW596" s="238"/>
      <c r="BX596" s="238"/>
      <c r="BY596" s="238"/>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047"/>
      <c r="D597" s="3046"/>
      <c r="E597" s="867"/>
      <c r="F597" s="867"/>
      <c r="G597" s="867"/>
      <c r="H597" s="3047"/>
      <c r="I597" s="3046"/>
      <c r="J597" s="867"/>
      <c r="K597" s="867"/>
      <c r="L597" s="867"/>
      <c r="M597" s="3047"/>
      <c r="N597" s="3046"/>
      <c r="O597" s="867"/>
      <c r="P597" s="867"/>
      <c r="Q597" s="867"/>
      <c r="V597" s="235"/>
      <c r="W597" s="235"/>
      <c r="X597" s="235"/>
      <c r="Y597" s="235"/>
      <c r="Z597" s="235"/>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8"/>
      <c r="BW597" s="238"/>
      <c r="BX597" s="238"/>
      <c r="BY597" s="238"/>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047"/>
      <c r="D598" s="3046"/>
      <c r="E598" s="867"/>
      <c r="F598" s="867"/>
      <c r="G598" s="867"/>
      <c r="H598" s="3047"/>
      <c r="I598" s="3046"/>
      <c r="J598" s="867"/>
      <c r="K598" s="867"/>
      <c r="L598" s="867"/>
      <c r="M598" s="3047"/>
      <c r="N598" s="3046"/>
      <c r="O598" s="867"/>
      <c r="P598" s="867"/>
      <c r="Q598" s="867"/>
      <c r="V598" s="235"/>
      <c r="W598" s="235"/>
      <c r="X598" s="235"/>
      <c r="Y598" s="235"/>
      <c r="Z598" s="235"/>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8"/>
      <c r="BW598" s="238"/>
      <c r="BX598" s="238"/>
      <c r="BY598" s="238"/>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047"/>
      <c r="D599" s="3046"/>
      <c r="E599" s="867"/>
      <c r="F599" s="867"/>
      <c r="G599" s="867"/>
      <c r="H599" s="3047"/>
      <c r="I599" s="3046"/>
      <c r="J599" s="867"/>
      <c r="K599" s="867"/>
      <c r="L599" s="867"/>
      <c r="M599" s="3047"/>
      <c r="N599" s="3046"/>
      <c r="O599" s="867"/>
      <c r="P599" s="867"/>
      <c r="Q599" s="867"/>
      <c r="V599" s="235"/>
      <c r="W599" s="235"/>
      <c r="X599" s="235"/>
      <c r="Y599" s="235"/>
      <c r="Z599" s="235"/>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8"/>
      <c r="BW599" s="238"/>
      <c r="BX599" s="238"/>
      <c r="BY599" s="238"/>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047"/>
      <c r="D600" s="3046"/>
      <c r="E600" s="867"/>
      <c r="F600" s="867"/>
      <c r="G600" s="867"/>
      <c r="H600" s="3047"/>
      <c r="I600" s="3046"/>
      <c r="J600" s="867"/>
      <c r="K600" s="867"/>
      <c r="L600" s="867"/>
      <c r="M600" s="3047"/>
      <c r="N600" s="3046"/>
      <c r="O600" s="867"/>
      <c r="P600" s="867"/>
      <c r="Q600" s="867"/>
      <c r="V600" s="235"/>
      <c r="W600" s="235"/>
      <c r="X600" s="235"/>
      <c r="Y600" s="235"/>
      <c r="Z600" s="235"/>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8"/>
      <c r="BW600" s="238"/>
      <c r="BX600" s="238"/>
      <c r="BY600" s="238"/>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047"/>
      <c r="D601" s="3046"/>
      <c r="E601" s="867"/>
      <c r="F601" s="867"/>
      <c r="G601" s="867"/>
      <c r="H601" s="3047"/>
      <c r="I601" s="3046"/>
      <c r="J601" s="867"/>
      <c r="K601" s="867"/>
      <c r="L601" s="867"/>
      <c r="M601" s="3047"/>
      <c r="N601" s="3046"/>
      <c r="O601" s="867"/>
      <c r="P601" s="867"/>
      <c r="Q601" s="867"/>
      <c r="V601" s="235"/>
      <c r="W601" s="235"/>
      <c r="X601" s="235"/>
      <c r="Y601" s="235"/>
      <c r="Z601" s="235"/>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8"/>
      <c r="BW601" s="238"/>
      <c r="BX601" s="238"/>
      <c r="BY601" s="238"/>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047"/>
      <c r="D602" s="3046"/>
      <c r="E602" s="867"/>
      <c r="F602" s="867"/>
      <c r="G602" s="867"/>
      <c r="H602" s="3047"/>
      <c r="I602" s="3046"/>
      <c r="J602" s="867"/>
      <c r="K602" s="867"/>
      <c r="L602" s="867"/>
      <c r="M602" s="3047"/>
      <c r="N602" s="3046"/>
      <c r="O602" s="867"/>
      <c r="P602" s="867"/>
      <c r="Q602" s="867"/>
      <c r="V602" s="235"/>
      <c r="W602" s="235"/>
      <c r="X602" s="235"/>
      <c r="Y602" s="235"/>
      <c r="Z602" s="235"/>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8"/>
      <c r="BW602" s="238"/>
      <c r="BX602" s="238"/>
      <c r="BY602" s="238"/>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047"/>
      <c r="D603" s="3046"/>
      <c r="E603" s="867"/>
      <c r="F603" s="867"/>
      <c r="G603" s="867"/>
      <c r="H603" s="3047"/>
      <c r="I603" s="3046"/>
      <c r="J603" s="867"/>
      <c r="K603" s="867"/>
      <c r="L603" s="867"/>
      <c r="M603" s="3047"/>
      <c r="N603" s="3046"/>
      <c r="O603" s="867"/>
      <c r="P603" s="867"/>
      <c r="Q603" s="867"/>
      <c r="V603" s="235"/>
      <c r="W603" s="235"/>
      <c r="X603" s="235"/>
      <c r="Y603" s="235"/>
      <c r="Z603" s="235"/>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8"/>
      <c r="BW603" s="238"/>
      <c r="BX603" s="238"/>
      <c r="BY603" s="238"/>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047"/>
      <c r="D604" s="3046"/>
      <c r="E604" s="867"/>
      <c r="F604" s="867"/>
      <c r="G604" s="867"/>
      <c r="H604" s="3047"/>
      <c r="I604" s="3046"/>
      <c r="J604" s="867"/>
      <c r="K604" s="867"/>
      <c r="L604" s="867"/>
      <c r="M604" s="3047"/>
      <c r="N604" s="3046"/>
      <c r="O604" s="867"/>
      <c r="P604" s="867"/>
      <c r="Q604" s="867"/>
      <c r="V604" s="235"/>
      <c r="W604" s="235"/>
      <c r="X604" s="235"/>
      <c r="Y604" s="235"/>
      <c r="Z604" s="235"/>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047"/>
      <c r="D605" s="3046"/>
      <c r="E605" s="867"/>
      <c r="F605" s="867"/>
      <c r="G605" s="867"/>
      <c r="H605" s="3047"/>
      <c r="I605" s="3046"/>
      <c r="J605" s="867"/>
      <c r="K605" s="867"/>
      <c r="L605" s="867"/>
      <c r="M605" s="3047"/>
      <c r="N605" s="3046"/>
      <c r="O605" s="867"/>
      <c r="P605" s="867"/>
      <c r="Q605" s="867"/>
      <c r="V605" s="235"/>
      <c r="W605" s="235"/>
      <c r="X605" s="235"/>
      <c r="Y605" s="235"/>
      <c r="Z605" s="235"/>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047"/>
      <c r="D606" s="3046"/>
      <c r="E606" s="867"/>
      <c r="F606" s="867"/>
      <c r="G606" s="867"/>
      <c r="H606" s="3047"/>
      <c r="I606" s="3046"/>
      <c r="J606" s="867"/>
      <c r="K606" s="867"/>
      <c r="L606" s="867"/>
      <c r="M606" s="3047"/>
      <c r="N606" s="3046"/>
      <c r="O606" s="867"/>
      <c r="P606" s="867"/>
      <c r="Q606" s="867"/>
      <c r="V606" s="235"/>
      <c r="W606" s="235"/>
      <c r="X606" s="235"/>
      <c r="Y606" s="235"/>
      <c r="Z606" s="235"/>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047"/>
      <c r="D607" s="3046"/>
      <c r="E607" s="867"/>
      <c r="F607" s="867"/>
      <c r="G607" s="867"/>
      <c r="H607" s="3047"/>
      <c r="I607" s="3046"/>
      <c r="J607" s="867"/>
      <c r="K607" s="867"/>
      <c r="L607" s="867"/>
      <c r="M607" s="3047"/>
      <c r="N607" s="3046"/>
      <c r="O607" s="867"/>
      <c r="P607" s="867"/>
      <c r="Q607" s="867"/>
      <c r="V607" s="235"/>
      <c r="W607" s="235"/>
      <c r="X607" s="235"/>
      <c r="Y607" s="235"/>
      <c r="Z607" s="235"/>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047"/>
      <c r="D608" s="3046"/>
      <c r="E608" s="867"/>
      <c r="F608" s="867"/>
      <c r="G608" s="867"/>
      <c r="H608" s="3047"/>
      <c r="I608" s="3046"/>
      <c r="J608" s="867"/>
      <c r="K608" s="867"/>
      <c r="L608" s="867"/>
      <c r="M608" s="3047"/>
      <c r="N608" s="3046"/>
      <c r="O608" s="867"/>
      <c r="P608" s="867"/>
      <c r="Q608" s="867"/>
      <c r="V608" s="235"/>
      <c r="W608" s="235"/>
      <c r="X608" s="235"/>
      <c r="Y608" s="235"/>
      <c r="Z608" s="235"/>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047"/>
      <c r="D609" s="3046"/>
      <c r="E609" s="867"/>
      <c r="F609" s="867"/>
      <c r="G609" s="867"/>
      <c r="H609" s="3047"/>
      <c r="I609" s="3046"/>
      <c r="J609" s="867"/>
      <c r="K609" s="867"/>
      <c r="L609" s="867"/>
      <c r="M609" s="3047"/>
      <c r="N609" s="3046"/>
      <c r="O609" s="867"/>
      <c r="P609" s="867"/>
      <c r="Q609" s="867"/>
      <c r="V609" s="235"/>
      <c r="W609" s="235"/>
      <c r="X609" s="235"/>
      <c r="Y609" s="235"/>
      <c r="Z609" s="235"/>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047"/>
      <c r="D610" s="3046"/>
      <c r="E610" s="867"/>
      <c r="F610" s="867"/>
      <c r="G610" s="867"/>
      <c r="H610" s="3047"/>
      <c r="I610" s="3046"/>
      <c r="J610" s="867"/>
      <c r="K610" s="867"/>
      <c r="L610" s="867"/>
      <c r="M610" s="3047"/>
      <c r="N610" s="3046"/>
      <c r="O610" s="867"/>
      <c r="P610" s="867"/>
      <c r="Q610" s="867"/>
      <c r="V610" s="235"/>
      <c r="W610" s="235"/>
      <c r="X610" s="235"/>
      <c r="Y610" s="235"/>
      <c r="Z610" s="235"/>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047"/>
      <c r="D611" s="3046"/>
      <c r="E611" s="867"/>
      <c r="F611" s="867"/>
      <c r="G611" s="867"/>
      <c r="H611" s="3047"/>
      <c r="I611" s="3046"/>
      <c r="J611" s="867"/>
      <c r="K611" s="867"/>
      <c r="L611" s="867"/>
      <c r="M611" s="3047"/>
      <c r="N611" s="3046"/>
      <c r="O611" s="867"/>
      <c r="P611" s="867"/>
      <c r="Q611" s="867"/>
      <c r="V611" s="235"/>
      <c r="W611" s="235"/>
      <c r="X611" s="235"/>
      <c r="Y611" s="235"/>
      <c r="Z611" s="235"/>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047"/>
      <c r="D612" s="3046"/>
      <c r="E612" s="867"/>
      <c r="F612" s="867"/>
      <c r="G612" s="867"/>
      <c r="H612" s="3047"/>
      <c r="I612" s="3046"/>
      <c r="J612" s="867"/>
      <c r="K612" s="867"/>
      <c r="L612" s="867"/>
      <c r="M612" s="3047"/>
      <c r="N612" s="3046"/>
      <c r="O612" s="867"/>
      <c r="P612" s="867"/>
      <c r="Q612" s="867"/>
      <c r="V612" s="235"/>
      <c r="W612" s="235"/>
      <c r="X612" s="235"/>
      <c r="Y612" s="235"/>
      <c r="Z612" s="235"/>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047"/>
      <c r="D613" s="3046"/>
      <c r="E613" s="867"/>
      <c r="F613" s="867"/>
      <c r="G613" s="867"/>
      <c r="H613" s="3047"/>
      <c r="I613" s="3046"/>
      <c r="J613" s="867"/>
      <c r="K613" s="867"/>
      <c r="L613" s="867"/>
      <c r="M613" s="3047"/>
      <c r="N613" s="3046"/>
      <c r="O613" s="867"/>
      <c r="P613" s="867"/>
      <c r="Q613" s="867"/>
      <c r="V613" s="235"/>
      <c r="W613" s="235"/>
      <c r="X613" s="235"/>
      <c r="Y613" s="235"/>
      <c r="Z613" s="235"/>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047"/>
      <c r="D614" s="3046"/>
      <c r="E614" s="867"/>
      <c r="F614" s="867"/>
      <c r="G614" s="867"/>
      <c r="H614" s="3047"/>
      <c r="I614" s="3046"/>
      <c r="J614" s="867"/>
      <c r="K614" s="867"/>
      <c r="L614" s="867"/>
      <c r="M614" s="3047"/>
      <c r="N614" s="3046"/>
      <c r="O614" s="867"/>
      <c r="P614" s="867"/>
      <c r="Q614" s="867"/>
      <c r="V614" s="235"/>
      <c r="W614" s="235"/>
      <c r="X614" s="235"/>
      <c r="Y614" s="235"/>
      <c r="Z614" s="235"/>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047"/>
      <c r="D615" s="3046"/>
      <c r="E615" s="867"/>
      <c r="F615" s="867"/>
      <c r="G615" s="867"/>
      <c r="H615" s="3047"/>
      <c r="I615" s="3046"/>
      <c r="J615" s="867"/>
      <c r="K615" s="867"/>
      <c r="L615" s="867"/>
      <c r="M615" s="3047"/>
      <c r="N615" s="3046"/>
      <c r="O615" s="867"/>
      <c r="P615" s="867"/>
      <c r="Q615" s="867"/>
      <c r="V615" s="235"/>
      <c r="W615" s="235"/>
      <c r="X615" s="235"/>
      <c r="Y615" s="235"/>
      <c r="Z615" s="235"/>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047"/>
      <c r="D616" s="3046"/>
      <c r="E616" s="867"/>
      <c r="F616" s="867"/>
      <c r="G616" s="867"/>
      <c r="H616" s="3047"/>
      <c r="I616" s="3046"/>
      <c r="J616" s="867"/>
      <c r="K616" s="867"/>
      <c r="L616" s="867"/>
      <c r="M616" s="3047"/>
      <c r="N616" s="3046"/>
      <c r="O616" s="867"/>
      <c r="P616" s="867"/>
      <c r="Q616" s="867"/>
      <c r="V616" s="235"/>
      <c r="W616" s="235"/>
      <c r="X616" s="235"/>
      <c r="Y616" s="235"/>
      <c r="Z616" s="235"/>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047"/>
      <c r="D617" s="3046"/>
      <c r="E617" s="867"/>
      <c r="F617" s="867"/>
      <c r="G617" s="867"/>
      <c r="H617" s="3047"/>
      <c r="I617" s="3046"/>
      <c r="J617" s="867"/>
      <c r="K617" s="867"/>
      <c r="L617" s="867"/>
      <c r="M617" s="3047"/>
      <c r="N617" s="3046"/>
      <c r="O617" s="867"/>
      <c r="P617" s="867"/>
      <c r="Q617" s="867"/>
      <c r="V617" s="235"/>
      <c r="W617" s="235"/>
      <c r="X617" s="235"/>
      <c r="Y617" s="235"/>
      <c r="Z617" s="235"/>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047"/>
      <c r="D618" s="3046"/>
      <c r="E618" s="867"/>
      <c r="F618" s="867"/>
      <c r="G618" s="867"/>
      <c r="H618" s="3047"/>
      <c r="I618" s="3046"/>
      <c r="J618" s="867"/>
      <c r="K618" s="867"/>
      <c r="L618" s="867"/>
      <c r="M618" s="3047"/>
      <c r="N618" s="3046"/>
      <c r="O618" s="867"/>
      <c r="P618" s="867"/>
      <c r="Q618" s="867"/>
      <c r="V618" s="235"/>
      <c r="W618" s="235"/>
      <c r="X618" s="235"/>
      <c r="Y618" s="235"/>
      <c r="Z618" s="235"/>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047"/>
      <c r="D619" s="3046"/>
      <c r="E619" s="867"/>
      <c r="F619" s="867"/>
      <c r="G619" s="867"/>
      <c r="H619" s="3047"/>
      <c r="I619" s="3046"/>
      <c r="J619" s="867"/>
      <c r="K619" s="867"/>
      <c r="L619" s="867"/>
      <c r="M619" s="3047"/>
      <c r="N619" s="3046"/>
      <c r="O619" s="867"/>
      <c r="P619" s="867"/>
      <c r="Q619" s="867"/>
      <c r="V619" s="235"/>
      <c r="W619" s="235"/>
      <c r="X619" s="235"/>
      <c r="Y619" s="235"/>
      <c r="Z619" s="235"/>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047"/>
      <c r="D620" s="3046"/>
      <c r="E620" s="867"/>
      <c r="F620" s="867"/>
      <c r="G620" s="867"/>
      <c r="H620" s="3047"/>
      <c r="I620" s="3046"/>
      <c r="J620" s="867"/>
      <c r="K620" s="867"/>
      <c r="L620" s="867"/>
      <c r="M620" s="3047"/>
      <c r="N620" s="3046"/>
      <c r="O620" s="867"/>
      <c r="P620" s="867"/>
      <c r="Q620" s="867"/>
      <c r="V620" s="235"/>
      <c r="W620" s="235"/>
      <c r="X620" s="235"/>
      <c r="Y620" s="235"/>
      <c r="Z620" s="235"/>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047"/>
      <c r="D621" s="3046"/>
      <c r="E621" s="867"/>
      <c r="F621" s="867"/>
      <c r="G621" s="867"/>
      <c r="H621" s="3047"/>
      <c r="I621" s="3046"/>
      <c r="J621" s="867"/>
      <c r="K621" s="867"/>
      <c r="L621" s="867"/>
      <c r="M621" s="3047"/>
      <c r="N621" s="3046"/>
      <c r="O621" s="867"/>
      <c r="P621" s="867"/>
      <c r="Q621" s="867"/>
      <c r="V621" s="235"/>
      <c r="W621" s="235"/>
      <c r="X621" s="235"/>
      <c r="Y621" s="235"/>
      <c r="Z621" s="235"/>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047"/>
      <c r="D622" s="3046"/>
      <c r="E622" s="867"/>
      <c r="F622" s="867"/>
      <c r="G622" s="867"/>
      <c r="H622" s="3047"/>
      <c r="I622" s="3046"/>
      <c r="J622" s="867"/>
      <c r="K622" s="867"/>
      <c r="L622" s="867"/>
      <c r="M622" s="3047"/>
      <c r="N622" s="3046"/>
      <c r="O622" s="867"/>
      <c r="P622" s="867"/>
      <c r="Q622" s="867"/>
      <c r="V622" s="235"/>
      <c r="W622" s="235"/>
      <c r="X622" s="235"/>
      <c r="Y622" s="235"/>
      <c r="Z622" s="235"/>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047"/>
      <c r="D623" s="3046"/>
      <c r="E623" s="867"/>
      <c r="F623" s="867"/>
      <c r="G623" s="867"/>
      <c r="H623" s="3047"/>
      <c r="I623" s="3046"/>
      <c r="J623" s="867"/>
      <c r="K623" s="867"/>
      <c r="L623" s="867"/>
      <c r="M623" s="3047"/>
      <c r="N623" s="3046"/>
      <c r="O623" s="867"/>
      <c r="P623" s="867"/>
      <c r="Q623" s="867"/>
      <c r="V623" s="235"/>
      <c r="W623" s="235"/>
      <c r="X623" s="235"/>
      <c r="Y623" s="235"/>
      <c r="Z623" s="235"/>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047"/>
      <c r="D624" s="3046"/>
      <c r="E624" s="867"/>
      <c r="F624" s="867"/>
      <c r="G624" s="867"/>
      <c r="H624" s="3047"/>
      <c r="I624" s="3046"/>
      <c r="J624" s="867"/>
      <c r="K624" s="867"/>
      <c r="L624" s="867"/>
      <c r="M624" s="3047"/>
      <c r="N624" s="3046"/>
      <c r="O624" s="867"/>
      <c r="P624" s="867"/>
      <c r="Q624" s="867"/>
      <c r="V624" s="235"/>
      <c r="W624" s="235"/>
      <c r="X624" s="235"/>
      <c r="Y624" s="235"/>
      <c r="Z624" s="235"/>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047"/>
      <c r="D625" s="3046"/>
      <c r="E625" s="867"/>
      <c r="F625" s="867"/>
      <c r="G625" s="867"/>
      <c r="H625" s="3047"/>
      <c r="I625" s="3046"/>
      <c r="J625" s="867"/>
      <c r="K625" s="867"/>
      <c r="L625" s="867"/>
      <c r="M625" s="3047"/>
      <c r="N625" s="3046"/>
      <c r="O625" s="867"/>
      <c r="P625" s="867"/>
      <c r="Q625" s="867"/>
      <c r="V625" s="235"/>
      <c r="W625" s="235"/>
      <c r="X625" s="235"/>
      <c r="Y625" s="235"/>
      <c r="Z625" s="235"/>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047"/>
      <c r="D626" s="3046"/>
      <c r="E626" s="867"/>
      <c r="F626" s="867"/>
      <c r="G626" s="867"/>
      <c r="H626" s="3047"/>
      <c r="I626" s="3046"/>
      <c r="J626" s="867"/>
      <c r="K626" s="867"/>
      <c r="L626" s="867"/>
      <c r="M626" s="3047"/>
      <c r="N626" s="3046"/>
      <c r="O626" s="867"/>
      <c r="P626" s="867"/>
      <c r="Q626" s="867"/>
      <c r="V626" s="235"/>
      <c r="W626" s="235"/>
      <c r="X626" s="235"/>
      <c r="Y626" s="235"/>
      <c r="Z626" s="235"/>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047"/>
      <c r="D627" s="3046"/>
      <c r="E627" s="867"/>
      <c r="F627" s="867"/>
      <c r="G627" s="867"/>
      <c r="H627" s="3047"/>
      <c r="I627" s="3046"/>
      <c r="J627" s="867"/>
      <c r="K627" s="867"/>
      <c r="L627" s="867"/>
      <c r="M627" s="3047"/>
      <c r="N627" s="3046"/>
      <c r="O627" s="867"/>
      <c r="P627" s="867"/>
      <c r="Q627" s="867"/>
      <c r="V627" s="235"/>
      <c r="W627" s="235"/>
      <c r="X627" s="235"/>
      <c r="Y627" s="235"/>
      <c r="Z627" s="235"/>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047"/>
      <c r="D628" s="3046"/>
      <c r="E628" s="867"/>
      <c r="F628" s="867"/>
      <c r="G628" s="867"/>
      <c r="H628" s="3047"/>
      <c r="I628" s="3046"/>
      <c r="J628" s="867"/>
      <c r="K628" s="867"/>
      <c r="L628" s="867"/>
      <c r="M628" s="3047"/>
      <c r="N628" s="3046"/>
      <c r="O628" s="867"/>
      <c r="P628" s="867"/>
      <c r="Q628" s="867"/>
      <c r="V628" s="235"/>
      <c r="W628" s="235"/>
      <c r="X628" s="235"/>
      <c r="Y628" s="235"/>
      <c r="Z628" s="235"/>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047"/>
      <c r="D629" s="3046"/>
      <c r="E629" s="867"/>
      <c r="F629" s="867"/>
      <c r="G629" s="867"/>
      <c r="H629" s="3047"/>
      <c r="I629" s="3046"/>
      <c r="J629" s="867"/>
      <c r="K629" s="867"/>
      <c r="L629" s="867"/>
      <c r="M629" s="3047"/>
      <c r="N629" s="3046"/>
      <c r="O629" s="867"/>
      <c r="P629" s="867"/>
      <c r="Q629" s="867"/>
      <c r="V629" s="235"/>
      <c r="W629" s="235"/>
      <c r="X629" s="235"/>
      <c r="Y629" s="235"/>
      <c r="Z629" s="235"/>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047"/>
      <c r="D630" s="3046"/>
      <c r="E630" s="867"/>
      <c r="F630" s="867"/>
      <c r="G630" s="867"/>
      <c r="H630" s="3047"/>
      <c r="I630" s="3046"/>
      <c r="J630" s="867"/>
      <c r="K630" s="867"/>
      <c r="L630" s="867"/>
      <c r="M630" s="3047"/>
      <c r="N630" s="3046"/>
      <c r="O630" s="867"/>
      <c r="P630" s="867"/>
      <c r="Q630" s="867"/>
      <c r="V630" s="235"/>
      <c r="W630" s="235"/>
      <c r="X630" s="235"/>
      <c r="Y630" s="235"/>
      <c r="Z630" s="235"/>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047"/>
      <c r="D631" s="3046"/>
      <c r="E631" s="867"/>
      <c r="F631" s="867"/>
      <c r="G631" s="867"/>
      <c r="H631" s="3047"/>
      <c r="I631" s="3046"/>
      <c r="J631" s="867"/>
      <c r="K631" s="867"/>
      <c r="L631" s="867"/>
      <c r="M631" s="3047"/>
      <c r="N631" s="3046"/>
      <c r="O631" s="867"/>
      <c r="P631" s="867"/>
      <c r="Q631" s="867"/>
      <c r="V631" s="235"/>
      <c r="W631" s="235"/>
      <c r="X631" s="235"/>
      <c r="Y631" s="235"/>
      <c r="Z631" s="235"/>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047"/>
      <c r="D632" s="3046"/>
      <c r="E632" s="867"/>
      <c r="F632" s="867"/>
      <c r="G632" s="867"/>
      <c r="H632" s="3047"/>
      <c r="I632" s="3046"/>
      <c r="J632" s="867"/>
      <c r="K632" s="867"/>
      <c r="L632" s="867"/>
      <c r="M632" s="3047"/>
      <c r="N632" s="3046"/>
      <c r="O632" s="867"/>
      <c r="P632" s="867"/>
      <c r="Q632" s="867"/>
      <c r="V632" s="235"/>
      <c r="W632" s="235"/>
      <c r="X632" s="235"/>
      <c r="Y632" s="235"/>
      <c r="Z632" s="235"/>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047"/>
      <c r="D633" s="3046"/>
      <c r="E633" s="867"/>
      <c r="F633" s="867"/>
      <c r="G633" s="867"/>
      <c r="H633" s="3047"/>
      <c r="I633" s="3046"/>
      <c r="J633" s="867"/>
      <c r="K633" s="867"/>
      <c r="L633" s="867"/>
      <c r="M633" s="3047"/>
      <c r="N633" s="3046"/>
      <c r="O633" s="867"/>
      <c r="P633" s="867"/>
      <c r="Q633" s="867"/>
      <c r="V633" s="235"/>
      <c r="W633" s="235"/>
      <c r="X633" s="235"/>
      <c r="Y633" s="235"/>
      <c r="Z633" s="235"/>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047"/>
      <c r="D634" s="3046"/>
      <c r="E634" s="867"/>
      <c r="F634" s="867"/>
      <c r="G634" s="867"/>
      <c r="H634" s="3047"/>
      <c r="I634" s="3046"/>
      <c r="J634" s="867"/>
      <c r="K634" s="867"/>
      <c r="L634" s="867"/>
      <c r="M634" s="3047"/>
      <c r="N634" s="3046"/>
      <c r="O634" s="867"/>
      <c r="P634" s="867"/>
      <c r="Q634" s="867"/>
      <c r="V634" s="235"/>
      <c r="W634" s="235"/>
      <c r="X634" s="235"/>
      <c r="Y634" s="235"/>
      <c r="Z634" s="235"/>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047"/>
      <c r="D635" s="3046"/>
      <c r="E635" s="867"/>
      <c r="F635" s="867"/>
      <c r="G635" s="867"/>
      <c r="H635" s="3047"/>
      <c r="I635" s="3046"/>
      <c r="J635" s="867"/>
      <c r="K635" s="867"/>
      <c r="L635" s="867"/>
      <c r="M635" s="3047"/>
      <c r="N635" s="3046"/>
      <c r="O635" s="867"/>
      <c r="P635" s="867"/>
      <c r="Q635" s="867"/>
      <c r="V635" s="235"/>
      <c r="W635" s="235"/>
      <c r="X635" s="235"/>
      <c r="Y635" s="235"/>
      <c r="Z635" s="235"/>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047"/>
      <c r="D636" s="3046"/>
      <c r="E636" s="867"/>
      <c r="F636" s="867"/>
      <c r="G636" s="867"/>
      <c r="H636" s="3047"/>
      <c r="I636" s="3046"/>
      <c r="J636" s="867"/>
      <c r="K636" s="867"/>
      <c r="L636" s="867"/>
      <c r="M636" s="3047"/>
      <c r="N636" s="3046"/>
      <c r="O636" s="867"/>
      <c r="P636" s="867"/>
      <c r="Q636" s="867"/>
      <c r="V636" s="235"/>
      <c r="W636" s="235"/>
      <c r="X636" s="235"/>
      <c r="Y636" s="235"/>
      <c r="Z636" s="235"/>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047"/>
      <c r="D637" s="3046"/>
      <c r="E637" s="867"/>
      <c r="F637" s="867"/>
      <c r="G637" s="867"/>
      <c r="H637" s="3047"/>
      <c r="I637" s="3046"/>
      <c r="J637" s="867"/>
      <c r="K637" s="867"/>
      <c r="L637" s="867"/>
      <c r="M637" s="3047"/>
      <c r="N637" s="3046"/>
      <c r="O637" s="867"/>
      <c r="P637" s="867"/>
      <c r="Q637" s="867"/>
      <c r="V637" s="235"/>
      <c r="W637" s="235"/>
      <c r="X637" s="235"/>
      <c r="Y637" s="235"/>
      <c r="Z637" s="235"/>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047"/>
      <c r="D638" s="3046"/>
      <c r="E638" s="867"/>
      <c r="F638" s="867"/>
      <c r="G638" s="867"/>
      <c r="H638" s="3047"/>
      <c r="I638" s="3046"/>
      <c r="J638" s="867"/>
      <c r="K638" s="867"/>
      <c r="L638" s="867"/>
      <c r="M638" s="3047"/>
      <c r="N638" s="3046"/>
      <c r="O638" s="867"/>
      <c r="P638" s="867"/>
      <c r="Q638" s="867"/>
      <c r="V638" s="235"/>
      <c r="W638" s="235"/>
      <c r="X638" s="235"/>
      <c r="Y638" s="235"/>
      <c r="Z638" s="235"/>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047"/>
      <c r="D639" s="3046"/>
      <c r="E639" s="867"/>
      <c r="F639" s="867"/>
      <c r="G639" s="867"/>
      <c r="H639" s="3047"/>
      <c r="I639" s="3046"/>
      <c r="J639" s="867"/>
      <c r="K639" s="867"/>
      <c r="L639" s="867"/>
      <c r="M639" s="3047"/>
      <c r="N639" s="3046"/>
      <c r="O639" s="867"/>
      <c r="P639" s="867"/>
      <c r="Q639" s="867"/>
      <c r="V639" s="235"/>
      <c r="W639" s="235"/>
      <c r="X639" s="235"/>
      <c r="Y639" s="235"/>
      <c r="Z639" s="235"/>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047"/>
      <c r="D640" s="3046"/>
      <c r="E640" s="867"/>
      <c r="F640" s="867"/>
      <c r="G640" s="867"/>
      <c r="H640" s="3047"/>
      <c r="I640" s="3046"/>
      <c r="J640" s="867"/>
      <c r="K640" s="867"/>
      <c r="L640" s="867"/>
      <c r="M640" s="3047"/>
      <c r="N640" s="3046"/>
      <c r="O640" s="867"/>
      <c r="P640" s="867"/>
      <c r="Q640" s="867"/>
      <c r="V640" s="235"/>
      <c r="W640" s="235"/>
      <c r="X640" s="235"/>
      <c r="Y640" s="235"/>
      <c r="Z640" s="235"/>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047"/>
      <c r="D641" s="3046"/>
      <c r="E641" s="867"/>
      <c r="F641" s="867"/>
      <c r="G641" s="867"/>
      <c r="H641" s="3047"/>
      <c r="I641" s="3046"/>
      <c r="J641" s="867"/>
      <c r="K641" s="867"/>
      <c r="L641" s="867"/>
      <c r="M641" s="3047"/>
      <c r="N641" s="3046"/>
      <c r="O641" s="867"/>
      <c r="P641" s="867"/>
      <c r="Q641" s="867"/>
      <c r="V641" s="235"/>
      <c r="W641" s="235"/>
      <c r="X641" s="235"/>
      <c r="Y641" s="235"/>
      <c r="Z641" s="235"/>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047"/>
      <c r="D642" s="3046"/>
      <c r="E642" s="867"/>
      <c r="F642" s="867"/>
      <c r="G642" s="867"/>
      <c r="H642" s="3047"/>
      <c r="I642" s="3046"/>
      <c r="J642" s="867"/>
      <c r="K642" s="867"/>
      <c r="L642" s="867"/>
      <c r="M642" s="3047"/>
      <c r="N642" s="3046"/>
      <c r="O642" s="867"/>
      <c r="P642" s="867"/>
      <c r="Q642" s="867"/>
      <c r="V642" s="235"/>
      <c r="W642" s="235"/>
      <c r="X642" s="235"/>
      <c r="Y642" s="235"/>
      <c r="Z642" s="235"/>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047"/>
      <c r="D643" s="3046"/>
      <c r="E643" s="867"/>
      <c r="F643" s="867"/>
      <c r="G643" s="867"/>
      <c r="H643" s="3047"/>
      <c r="I643" s="3046"/>
      <c r="J643" s="867"/>
      <c r="K643" s="867"/>
      <c r="L643" s="867"/>
      <c r="M643" s="3047"/>
      <c r="N643" s="3046"/>
      <c r="O643" s="867"/>
      <c r="P643" s="867"/>
      <c r="Q643" s="867"/>
      <c r="V643" s="235"/>
      <c r="W643" s="235"/>
      <c r="X643" s="235"/>
      <c r="Y643" s="235"/>
      <c r="Z643" s="235"/>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047"/>
      <c r="D644" s="3046"/>
      <c r="E644" s="867"/>
      <c r="F644" s="867"/>
      <c r="G644" s="867"/>
      <c r="H644" s="3047"/>
      <c r="I644" s="3046"/>
      <c r="J644" s="867"/>
      <c r="K644" s="867"/>
      <c r="L644" s="867"/>
      <c r="M644" s="3047"/>
      <c r="N644" s="3046"/>
      <c r="O644" s="867"/>
      <c r="P644" s="867"/>
      <c r="Q644" s="867"/>
      <c r="V644" s="235"/>
      <c r="W644" s="235"/>
      <c r="X644" s="235"/>
      <c r="Y644" s="235"/>
      <c r="Z644" s="235"/>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047"/>
      <c r="D645" s="3046"/>
      <c r="E645" s="867"/>
      <c r="F645" s="867"/>
      <c r="G645" s="867"/>
      <c r="H645" s="3047"/>
      <c r="I645" s="3046"/>
      <c r="J645" s="867"/>
      <c r="K645" s="867"/>
      <c r="L645" s="867"/>
      <c r="M645" s="3047"/>
      <c r="N645" s="3046"/>
      <c r="O645" s="867"/>
      <c r="P645" s="867"/>
      <c r="Q645" s="867"/>
      <c r="V645" s="235"/>
      <c r="W645" s="235"/>
      <c r="X645" s="235"/>
      <c r="Y645" s="235"/>
      <c r="Z645" s="235"/>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047"/>
      <c r="D646" s="3046"/>
      <c r="E646" s="867"/>
      <c r="F646" s="867"/>
      <c r="G646" s="867"/>
      <c r="H646" s="3047"/>
      <c r="I646" s="3046"/>
      <c r="J646" s="867"/>
      <c r="K646" s="867"/>
      <c r="L646" s="867"/>
      <c r="M646" s="3047"/>
      <c r="N646" s="3046"/>
      <c r="O646" s="867"/>
      <c r="P646" s="867"/>
      <c r="Q646" s="867"/>
      <c r="V646" s="235"/>
      <c r="W646" s="235"/>
      <c r="X646" s="235"/>
      <c r="Y646" s="235"/>
      <c r="Z646" s="235"/>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047"/>
      <c r="D647" s="3046"/>
      <c r="E647" s="867"/>
      <c r="F647" s="867"/>
      <c r="G647" s="867"/>
      <c r="H647" s="3047"/>
      <c r="I647" s="3046"/>
      <c r="J647" s="867"/>
      <c r="K647" s="867"/>
      <c r="L647" s="867"/>
      <c r="M647" s="3047"/>
      <c r="N647" s="3046"/>
      <c r="O647" s="867"/>
      <c r="P647" s="867"/>
      <c r="Q647" s="867"/>
      <c r="V647" s="235"/>
      <c r="W647" s="235"/>
      <c r="X647" s="235"/>
      <c r="Y647" s="235"/>
      <c r="Z647" s="235"/>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047"/>
      <c r="D648" s="3046"/>
      <c r="E648" s="867"/>
      <c r="F648" s="867"/>
      <c r="G648" s="867"/>
      <c r="H648" s="3047"/>
      <c r="I648" s="3046"/>
      <c r="J648" s="867"/>
      <c r="K648" s="867"/>
      <c r="L648" s="867"/>
      <c r="M648" s="3047"/>
      <c r="N648" s="3046"/>
      <c r="O648" s="867"/>
      <c r="P648" s="867"/>
      <c r="Q648" s="867"/>
      <c r="V648" s="235"/>
      <c r="W648" s="235"/>
      <c r="X648" s="235"/>
      <c r="Y648" s="235"/>
      <c r="Z648" s="235"/>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047"/>
      <c r="D649" s="3046"/>
      <c r="E649" s="867"/>
      <c r="F649" s="867"/>
      <c r="G649" s="867"/>
      <c r="H649" s="3047"/>
      <c r="I649" s="3046"/>
      <c r="J649" s="867"/>
      <c r="K649" s="867"/>
      <c r="L649" s="867"/>
      <c r="M649" s="3047"/>
      <c r="N649" s="3046"/>
      <c r="O649" s="867"/>
      <c r="P649" s="867"/>
      <c r="Q649" s="867"/>
      <c r="V649" s="235"/>
      <c r="W649" s="235"/>
      <c r="X649" s="235"/>
      <c r="Y649" s="235"/>
      <c r="Z649" s="235"/>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047"/>
      <c r="D650" s="3046"/>
      <c r="E650" s="867"/>
      <c r="F650" s="867"/>
      <c r="G650" s="867"/>
      <c r="H650" s="3047"/>
      <c r="I650" s="3046"/>
      <c r="J650" s="867"/>
      <c r="K650" s="867"/>
      <c r="L650" s="867"/>
      <c r="M650" s="3047"/>
      <c r="N650" s="3046"/>
      <c r="O650" s="867"/>
      <c r="P650" s="867"/>
      <c r="Q650" s="867"/>
      <c r="V650" s="235"/>
      <c r="W650" s="235"/>
      <c r="X650" s="235"/>
      <c r="Y650" s="235"/>
      <c r="Z650" s="235"/>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047"/>
      <c r="D651" s="3046"/>
      <c r="E651" s="867"/>
      <c r="F651" s="867"/>
      <c r="G651" s="867"/>
      <c r="H651" s="3047"/>
      <c r="I651" s="3046"/>
      <c r="J651" s="867"/>
      <c r="K651" s="867"/>
      <c r="L651" s="867"/>
      <c r="M651" s="3047"/>
      <c r="N651" s="3046"/>
      <c r="O651" s="867"/>
      <c r="P651" s="867"/>
      <c r="Q651" s="867"/>
      <c r="V651" s="235"/>
      <c r="W651" s="235"/>
      <c r="X651" s="235"/>
      <c r="Y651" s="235"/>
      <c r="Z651" s="235"/>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047"/>
      <c r="D652" s="3046"/>
      <c r="E652" s="867"/>
      <c r="F652" s="867"/>
      <c r="G652" s="867"/>
      <c r="H652" s="3047"/>
      <c r="I652" s="3046"/>
      <c r="J652" s="867"/>
      <c r="K652" s="867"/>
      <c r="L652" s="867"/>
      <c r="M652" s="3047"/>
      <c r="N652" s="3046"/>
      <c r="O652" s="867"/>
      <c r="P652" s="867"/>
      <c r="Q652" s="867"/>
      <c r="V652" s="235"/>
      <c r="W652" s="235"/>
      <c r="X652" s="235"/>
      <c r="Y652" s="235"/>
      <c r="Z652" s="235"/>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047"/>
      <c r="D653" s="3046"/>
      <c r="E653" s="867"/>
      <c r="F653" s="867"/>
      <c r="G653" s="867"/>
      <c r="H653" s="3047"/>
      <c r="I653" s="3046"/>
      <c r="J653" s="867"/>
      <c r="K653" s="867"/>
      <c r="L653" s="867"/>
      <c r="M653" s="3047"/>
      <c r="N653" s="3046"/>
      <c r="O653" s="867"/>
      <c r="P653" s="867"/>
      <c r="Q653" s="867"/>
      <c r="V653" s="235"/>
      <c r="W653" s="235"/>
      <c r="X653" s="235"/>
      <c r="Y653" s="235"/>
      <c r="Z653" s="235"/>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047"/>
      <c r="D654" s="3046"/>
      <c r="E654" s="867"/>
      <c r="F654" s="867"/>
      <c r="G654" s="867"/>
      <c r="H654" s="3047"/>
      <c r="I654" s="3046"/>
      <c r="J654" s="867"/>
      <c r="K654" s="867"/>
      <c r="L654" s="867"/>
      <c r="M654" s="3047"/>
      <c r="N654" s="3046"/>
      <c r="O654" s="867"/>
      <c r="P654" s="867"/>
      <c r="Q654" s="867"/>
      <c r="V654" s="235"/>
      <c r="W654" s="235"/>
      <c r="X654" s="235"/>
      <c r="Y654" s="235"/>
      <c r="Z654" s="235"/>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047"/>
      <c r="D655" s="3046"/>
      <c r="E655" s="867"/>
      <c r="F655" s="867"/>
      <c r="G655" s="867"/>
      <c r="H655" s="3047"/>
      <c r="I655" s="3046"/>
      <c r="J655" s="867"/>
      <c r="K655" s="867"/>
      <c r="L655" s="867"/>
      <c r="M655" s="3047"/>
      <c r="N655" s="3046"/>
      <c r="O655" s="867"/>
      <c r="P655" s="867"/>
      <c r="Q655" s="867"/>
      <c r="V655" s="235"/>
      <c r="W655" s="235"/>
      <c r="X655" s="235"/>
      <c r="Y655" s="235"/>
      <c r="Z655" s="235"/>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047"/>
      <c r="D656" s="3046"/>
      <c r="E656" s="867"/>
      <c r="F656" s="867"/>
      <c r="G656" s="867"/>
      <c r="H656" s="3047"/>
      <c r="I656" s="3046"/>
      <c r="J656" s="867"/>
      <c r="K656" s="867"/>
      <c r="L656" s="867"/>
      <c r="M656" s="3047"/>
      <c r="N656" s="3046"/>
      <c r="O656" s="867"/>
      <c r="P656" s="867"/>
      <c r="Q656" s="867"/>
      <c r="V656" s="235"/>
      <c r="W656" s="235"/>
      <c r="X656" s="235"/>
      <c r="Y656" s="235"/>
      <c r="Z656" s="235"/>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047"/>
      <c r="D657" s="3046"/>
      <c r="E657" s="867"/>
      <c r="F657" s="867"/>
      <c r="G657" s="867"/>
      <c r="H657" s="3047"/>
      <c r="I657" s="3046"/>
      <c r="J657" s="867"/>
      <c r="K657" s="867"/>
      <c r="L657" s="867"/>
      <c r="M657" s="3047"/>
      <c r="N657" s="3046"/>
      <c r="O657" s="867"/>
      <c r="P657" s="867"/>
      <c r="Q657" s="867"/>
      <c r="V657" s="235"/>
      <c r="W657" s="235"/>
      <c r="X657" s="235"/>
      <c r="Y657" s="235"/>
      <c r="Z657" s="235"/>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047"/>
      <c r="D658" s="3046"/>
      <c r="E658" s="867"/>
      <c r="F658" s="867"/>
      <c r="G658" s="867"/>
      <c r="H658" s="3047"/>
      <c r="I658" s="3046"/>
      <c r="J658" s="867"/>
      <c r="K658" s="867"/>
      <c r="L658" s="867"/>
      <c r="M658" s="3047"/>
      <c r="N658" s="3046"/>
      <c r="O658" s="867"/>
      <c r="P658" s="867"/>
      <c r="Q658" s="867"/>
      <c r="V658" s="235"/>
      <c r="W658" s="235"/>
      <c r="X658" s="235"/>
      <c r="Y658" s="235"/>
      <c r="Z658" s="235"/>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047"/>
      <c r="D659" s="3046"/>
      <c r="E659" s="867"/>
      <c r="F659" s="867"/>
      <c r="G659" s="867"/>
      <c r="H659" s="3047"/>
      <c r="I659" s="3046"/>
      <c r="J659" s="867"/>
      <c r="K659" s="867"/>
      <c r="L659" s="867"/>
      <c r="M659" s="3047"/>
      <c r="N659" s="3046"/>
      <c r="O659" s="867"/>
      <c r="P659" s="867"/>
      <c r="Q659" s="867"/>
      <c r="V659" s="235"/>
      <c r="W659" s="235"/>
      <c r="X659" s="235"/>
      <c r="Y659" s="235"/>
      <c r="Z659" s="235"/>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047"/>
      <c r="D660" s="3046"/>
      <c r="E660" s="867"/>
      <c r="F660" s="867"/>
      <c r="G660" s="867"/>
      <c r="H660" s="3047"/>
      <c r="I660" s="3046"/>
      <c r="J660" s="867"/>
      <c r="K660" s="867"/>
      <c r="L660" s="867"/>
      <c r="M660" s="3047"/>
      <c r="N660" s="3046"/>
      <c r="O660" s="867"/>
      <c r="P660" s="867"/>
      <c r="Q660" s="867"/>
      <c r="V660" s="235"/>
      <c r="W660" s="235"/>
      <c r="X660" s="235"/>
      <c r="Y660" s="235"/>
      <c r="Z660" s="235"/>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047"/>
      <c r="D661" s="3046"/>
      <c r="E661" s="867"/>
      <c r="F661" s="867"/>
      <c r="G661" s="867"/>
      <c r="H661" s="3047"/>
      <c r="I661" s="3046"/>
      <c r="J661" s="867"/>
      <c r="K661" s="867"/>
      <c r="L661" s="867"/>
      <c r="M661" s="3047"/>
      <c r="N661" s="3046"/>
      <c r="O661" s="867"/>
      <c r="P661" s="867"/>
      <c r="Q661" s="867"/>
      <c r="V661" s="235"/>
      <c r="W661" s="235"/>
      <c r="X661" s="235"/>
      <c r="Y661" s="235"/>
      <c r="Z661" s="235"/>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047"/>
      <c r="D662" s="3046"/>
      <c r="E662" s="867"/>
      <c r="F662" s="867"/>
      <c r="G662" s="867"/>
      <c r="H662" s="3047"/>
      <c r="I662" s="3046"/>
      <c r="J662" s="867"/>
      <c r="K662" s="867"/>
      <c r="L662" s="867"/>
      <c r="M662" s="3047"/>
      <c r="N662" s="3046"/>
      <c r="O662" s="867"/>
      <c r="P662" s="867"/>
      <c r="Q662" s="867"/>
      <c r="V662" s="235"/>
      <c r="W662" s="235"/>
      <c r="X662" s="235"/>
      <c r="Y662" s="235"/>
      <c r="Z662" s="235"/>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047"/>
      <c r="D663" s="3046"/>
      <c r="E663" s="867"/>
      <c r="F663" s="867"/>
      <c r="G663" s="867"/>
      <c r="H663" s="3047"/>
      <c r="I663" s="3046"/>
      <c r="J663" s="867"/>
      <c r="K663" s="867"/>
      <c r="L663" s="867"/>
      <c r="M663" s="3047"/>
      <c r="N663" s="3046"/>
      <c r="O663" s="867"/>
      <c r="P663" s="867"/>
      <c r="Q663" s="867"/>
      <c r="V663" s="235"/>
      <c r="W663" s="235"/>
      <c r="X663" s="235"/>
      <c r="Y663" s="235"/>
      <c r="Z663" s="235"/>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047"/>
      <c r="D664" s="3046"/>
      <c r="E664" s="867"/>
      <c r="F664" s="867"/>
      <c r="G664" s="867"/>
      <c r="H664" s="3047"/>
      <c r="I664" s="3046"/>
      <c r="J664" s="867"/>
      <c r="K664" s="867"/>
      <c r="L664" s="867"/>
      <c r="M664" s="3047"/>
      <c r="N664" s="3046"/>
      <c r="O664" s="867"/>
      <c r="P664" s="867"/>
      <c r="Q664" s="867"/>
      <c r="V664" s="235"/>
      <c r="W664" s="235"/>
      <c r="X664" s="235"/>
      <c r="Y664" s="235"/>
      <c r="Z664" s="235"/>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047"/>
      <c r="D665" s="3046"/>
      <c r="E665" s="867"/>
      <c r="F665" s="867"/>
      <c r="G665" s="867"/>
      <c r="H665" s="3047"/>
      <c r="I665" s="3046"/>
      <c r="J665" s="867"/>
      <c r="K665" s="867"/>
      <c r="L665" s="867"/>
      <c r="M665" s="3047"/>
      <c r="N665" s="3046"/>
      <c r="O665" s="867"/>
      <c r="P665" s="867"/>
      <c r="Q665" s="867"/>
      <c r="V665" s="235"/>
      <c r="W665" s="235"/>
      <c r="X665" s="235"/>
      <c r="Y665" s="235"/>
      <c r="Z665" s="235"/>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047"/>
      <c r="D666" s="3046"/>
      <c r="E666" s="867"/>
      <c r="F666" s="867"/>
      <c r="G666" s="867"/>
      <c r="H666" s="3047"/>
      <c r="I666" s="3046"/>
      <c r="J666" s="867"/>
      <c r="K666" s="867"/>
      <c r="L666" s="867"/>
      <c r="M666" s="3047"/>
      <c r="N666" s="3046"/>
      <c r="O666" s="867"/>
      <c r="P666" s="867"/>
      <c r="Q666" s="867"/>
      <c r="V666" s="235"/>
      <c r="W666" s="235"/>
      <c r="X666" s="235"/>
      <c r="Y666" s="235"/>
      <c r="Z666" s="235"/>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047"/>
      <c r="D667" s="3046"/>
      <c r="E667" s="867"/>
      <c r="F667" s="867"/>
      <c r="G667" s="867"/>
      <c r="H667" s="3047"/>
      <c r="I667" s="3046"/>
      <c r="J667" s="867"/>
      <c r="K667" s="867"/>
      <c r="L667" s="867"/>
      <c r="M667" s="3047"/>
      <c r="N667" s="3046"/>
      <c r="O667" s="867"/>
      <c r="P667" s="867"/>
      <c r="Q667" s="867"/>
      <c r="V667" s="235"/>
      <c r="W667" s="235"/>
      <c r="X667" s="235"/>
      <c r="Y667" s="235"/>
      <c r="Z667" s="235"/>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3047"/>
      <c r="D668" s="3046"/>
      <c r="E668" s="867"/>
      <c r="F668" s="867"/>
      <c r="G668" s="867"/>
      <c r="H668" s="3047"/>
      <c r="I668" s="3046"/>
      <c r="J668" s="867"/>
      <c r="K668" s="867"/>
      <c r="L668" s="867"/>
      <c r="M668" s="3047"/>
      <c r="N668" s="3046"/>
      <c r="O668" s="867"/>
      <c r="P668" s="867"/>
      <c r="Q668" s="867"/>
      <c r="V668" s="235"/>
      <c r="W668" s="235"/>
      <c r="X668" s="235"/>
      <c r="Y668" s="235"/>
      <c r="Z668" s="235"/>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3047"/>
      <c r="D669" s="3046"/>
      <c r="E669" s="867"/>
      <c r="F669" s="867"/>
      <c r="G669" s="867"/>
      <c r="H669" s="3047"/>
      <c r="I669" s="3046"/>
      <c r="J669" s="867"/>
      <c r="K669" s="867"/>
      <c r="L669" s="867"/>
      <c r="M669" s="3047"/>
      <c r="N669" s="3046"/>
      <c r="O669" s="867"/>
      <c r="P669" s="867"/>
      <c r="Q669" s="867"/>
      <c r="V669" s="235"/>
      <c r="W669" s="235"/>
      <c r="X669" s="235"/>
      <c r="Y669" s="235"/>
      <c r="Z669" s="235"/>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047"/>
      <c r="D670" s="3046"/>
      <c r="E670" s="867"/>
      <c r="F670" s="867"/>
      <c r="G670" s="867"/>
      <c r="H670" s="3047"/>
      <c r="I670" s="3046"/>
      <c r="J670" s="867"/>
      <c r="K670" s="867"/>
      <c r="L670" s="867"/>
      <c r="M670" s="3047"/>
      <c r="N670" s="3046"/>
      <c r="O670" s="867"/>
      <c r="P670" s="867"/>
      <c r="Q670" s="867"/>
      <c r="V670" s="235"/>
      <c r="W670" s="235"/>
      <c r="X670" s="235"/>
      <c r="Y670" s="235"/>
      <c r="Z670" s="235"/>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047"/>
      <c r="D671" s="3046"/>
      <c r="E671" s="867"/>
      <c r="F671" s="867"/>
      <c r="G671" s="867"/>
      <c r="H671" s="3047"/>
      <c r="I671" s="3046"/>
      <c r="J671" s="867"/>
      <c r="K671" s="867"/>
      <c r="L671" s="867"/>
      <c r="M671" s="3047"/>
      <c r="N671" s="3046"/>
      <c r="O671" s="867"/>
      <c r="P671" s="867"/>
      <c r="Q671" s="867"/>
      <c r="V671" s="235"/>
      <c r="W671" s="235"/>
      <c r="X671" s="235"/>
      <c r="Y671" s="235"/>
      <c r="Z671" s="235"/>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047"/>
      <c r="D672" s="3046"/>
      <c r="E672" s="867"/>
      <c r="F672" s="867"/>
      <c r="G672" s="867"/>
      <c r="H672" s="3047"/>
      <c r="I672" s="3046"/>
      <c r="J672" s="867"/>
      <c r="K672" s="867"/>
      <c r="L672" s="867"/>
      <c r="M672" s="3047"/>
      <c r="N672" s="3046"/>
      <c r="O672" s="867"/>
      <c r="P672" s="867"/>
      <c r="Q672" s="867"/>
      <c r="V672" s="235"/>
      <c r="W672" s="235"/>
      <c r="X672" s="235"/>
      <c r="Y672" s="235"/>
      <c r="Z672" s="235"/>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3047"/>
      <c r="D673" s="3046"/>
      <c r="E673" s="867"/>
      <c r="F673" s="867"/>
      <c r="G673" s="867"/>
      <c r="H673" s="3047"/>
      <c r="I673" s="3046"/>
      <c r="J673" s="867"/>
      <c r="K673" s="867"/>
      <c r="L673" s="867"/>
      <c r="M673" s="3047"/>
      <c r="N673" s="3046"/>
      <c r="O673" s="867"/>
      <c r="P673" s="867"/>
      <c r="Q673" s="867"/>
      <c r="V673" s="235"/>
      <c r="W673" s="235"/>
      <c r="X673" s="235"/>
      <c r="Y673" s="235"/>
      <c r="Z673" s="235"/>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3047"/>
      <c r="D674" s="3046"/>
      <c r="E674" s="867"/>
      <c r="F674" s="867"/>
      <c r="G674" s="867"/>
      <c r="H674" s="3047"/>
      <c r="I674" s="3046"/>
      <c r="J674" s="867"/>
      <c r="K674" s="867"/>
      <c r="L674" s="867"/>
      <c r="M674" s="3047"/>
      <c r="N674" s="3046"/>
      <c r="O674" s="867"/>
      <c r="P674" s="867"/>
      <c r="Q674" s="867"/>
      <c r="V674" s="235"/>
      <c r="W674" s="235"/>
      <c r="X674" s="235"/>
      <c r="Y674" s="235"/>
      <c r="Z674" s="235"/>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3047"/>
      <c r="D675" s="3046"/>
      <c r="E675" s="867"/>
      <c r="F675" s="867"/>
      <c r="G675" s="867"/>
      <c r="H675" s="3047"/>
      <c r="I675" s="3046"/>
      <c r="J675" s="867"/>
      <c r="K675" s="867"/>
      <c r="L675" s="867"/>
      <c r="M675" s="3047"/>
      <c r="N675" s="3046"/>
      <c r="O675" s="867"/>
      <c r="P675" s="867"/>
      <c r="Q675" s="867"/>
      <c r="V675" s="235"/>
      <c r="W675" s="235"/>
      <c r="X675" s="235"/>
      <c r="Y675" s="235"/>
      <c r="Z675" s="235"/>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3047"/>
      <c r="D676" s="3046"/>
      <c r="E676" s="867"/>
      <c r="F676" s="867"/>
      <c r="G676" s="867"/>
      <c r="H676" s="3047"/>
      <c r="I676" s="3046"/>
      <c r="J676" s="867"/>
      <c r="K676" s="867"/>
      <c r="L676" s="867"/>
      <c r="M676" s="3047"/>
      <c r="N676" s="3046"/>
      <c r="O676" s="867"/>
      <c r="P676" s="867"/>
      <c r="Q676" s="867"/>
      <c r="V676" s="235"/>
      <c r="W676" s="235"/>
      <c r="X676" s="235"/>
      <c r="Y676" s="235"/>
      <c r="Z676" s="235"/>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3047"/>
      <c r="D677" s="3046"/>
      <c r="E677" s="867"/>
      <c r="F677" s="867"/>
      <c r="G677" s="867"/>
      <c r="H677" s="3047"/>
      <c r="I677" s="3046"/>
      <c r="J677" s="867"/>
      <c r="K677" s="867"/>
      <c r="L677" s="867"/>
      <c r="M677" s="3047"/>
      <c r="N677" s="3046"/>
      <c r="O677" s="867"/>
      <c r="P677" s="867"/>
      <c r="Q677" s="867"/>
      <c r="V677" s="235"/>
      <c r="W677" s="235"/>
      <c r="X677" s="235"/>
      <c r="Y677" s="235"/>
      <c r="Z677" s="235"/>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3047"/>
      <c r="D678" s="3046"/>
      <c r="E678" s="867"/>
      <c r="F678" s="867"/>
      <c r="G678" s="867"/>
      <c r="H678" s="3047"/>
      <c r="I678" s="3046"/>
      <c r="J678" s="867"/>
      <c r="K678" s="867"/>
      <c r="L678" s="867"/>
      <c r="M678" s="3047"/>
      <c r="N678" s="3046"/>
      <c r="O678" s="867"/>
      <c r="P678" s="867"/>
      <c r="Q678" s="867"/>
      <c r="V678" s="235"/>
      <c r="W678" s="235"/>
      <c r="X678" s="235"/>
      <c r="Y678" s="235"/>
      <c r="Z678" s="235"/>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3047"/>
      <c r="D679" s="3046"/>
      <c r="E679" s="867"/>
      <c r="F679" s="867"/>
      <c r="G679" s="867"/>
      <c r="H679" s="3047"/>
      <c r="I679" s="3046"/>
      <c r="J679" s="867"/>
      <c r="K679" s="867"/>
      <c r="L679" s="867"/>
      <c r="M679" s="3047"/>
      <c r="N679" s="3046"/>
      <c r="O679" s="867"/>
      <c r="P679" s="867"/>
      <c r="Q679" s="867"/>
      <c r="V679" s="235"/>
      <c r="W679" s="235"/>
      <c r="X679" s="235"/>
      <c r="Y679" s="235"/>
      <c r="Z679" s="235"/>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3047"/>
      <c r="D680" s="3046"/>
      <c r="E680" s="867"/>
      <c r="F680" s="867"/>
      <c r="G680" s="867"/>
      <c r="H680" s="3047"/>
      <c r="I680" s="3046"/>
      <c r="J680" s="867"/>
      <c r="K680" s="867"/>
      <c r="L680" s="867"/>
      <c r="M680" s="3047"/>
      <c r="N680" s="3046"/>
      <c r="O680" s="867"/>
      <c r="P680" s="867"/>
      <c r="Q680" s="867"/>
      <c r="V680" s="235"/>
      <c r="W680" s="235"/>
      <c r="X680" s="235"/>
      <c r="Y680" s="235"/>
      <c r="Z680" s="235"/>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3047"/>
      <c r="D681" s="3046"/>
      <c r="E681" s="867"/>
      <c r="F681" s="867"/>
      <c r="G681" s="867"/>
      <c r="H681" s="3047"/>
      <c r="I681" s="3046"/>
      <c r="J681" s="867"/>
      <c r="K681" s="867"/>
      <c r="L681" s="867"/>
      <c r="M681" s="3047"/>
      <c r="N681" s="3046"/>
      <c r="O681" s="867"/>
      <c r="P681" s="867"/>
      <c r="Q681" s="867"/>
      <c r="V681" s="235"/>
      <c r="W681" s="235"/>
      <c r="X681" s="235"/>
      <c r="Y681" s="235"/>
      <c r="Z681" s="235"/>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3047"/>
      <c r="D682" s="3046"/>
      <c r="E682" s="867"/>
      <c r="F682" s="867"/>
      <c r="G682" s="867"/>
      <c r="H682" s="3047"/>
      <c r="I682" s="3046"/>
      <c r="J682" s="867"/>
      <c r="K682" s="867"/>
      <c r="L682" s="867"/>
      <c r="M682" s="3047"/>
      <c r="N682" s="3046"/>
      <c r="O682" s="867"/>
      <c r="P682" s="867"/>
      <c r="Q682" s="867"/>
      <c r="V682" s="235"/>
      <c r="W682" s="235"/>
      <c r="X682" s="235"/>
      <c r="Y682" s="235"/>
      <c r="Z682" s="235"/>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3047"/>
      <c r="D683" s="3046"/>
      <c r="E683" s="867"/>
      <c r="F683" s="867"/>
      <c r="G683" s="867"/>
      <c r="H683" s="3047"/>
      <c r="I683" s="3046"/>
      <c r="J683" s="867"/>
      <c r="K683" s="867"/>
      <c r="L683" s="867"/>
      <c r="M683" s="3047"/>
      <c r="N683" s="3046"/>
      <c r="O683" s="867"/>
      <c r="P683" s="867"/>
      <c r="Q683" s="867"/>
      <c r="V683" s="235"/>
      <c r="W683" s="235"/>
      <c r="X683" s="235"/>
      <c r="Y683" s="235"/>
      <c r="Z683" s="235"/>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3047"/>
      <c r="D684" s="3046"/>
      <c r="E684" s="867"/>
      <c r="F684" s="867"/>
      <c r="G684" s="867"/>
      <c r="H684" s="3047"/>
      <c r="I684" s="3046"/>
      <c r="J684" s="867"/>
      <c r="K684" s="867"/>
      <c r="L684" s="867"/>
      <c r="M684" s="3047"/>
      <c r="N684" s="3046"/>
      <c r="O684" s="867"/>
      <c r="P684" s="867"/>
      <c r="Q684" s="867"/>
      <c r="V684" s="235"/>
      <c r="W684" s="235"/>
      <c r="X684" s="235"/>
      <c r="Y684" s="235"/>
      <c r="Z684" s="235"/>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3047"/>
      <c r="D685" s="3046"/>
      <c r="E685" s="867"/>
      <c r="F685" s="867"/>
      <c r="G685" s="867"/>
      <c r="H685" s="3047"/>
      <c r="I685" s="3046"/>
      <c r="J685" s="867"/>
      <c r="K685" s="867"/>
      <c r="L685" s="867"/>
      <c r="M685" s="3047"/>
      <c r="N685" s="3046"/>
      <c r="O685" s="867"/>
      <c r="P685" s="867"/>
      <c r="Q685" s="867"/>
      <c r="V685" s="235"/>
      <c r="W685" s="235"/>
      <c r="X685" s="235"/>
      <c r="Y685" s="235"/>
      <c r="Z685" s="235"/>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3047"/>
      <c r="D686" s="3046"/>
      <c r="E686" s="867"/>
      <c r="F686" s="867"/>
      <c r="G686" s="867"/>
      <c r="H686" s="3047"/>
      <c r="I686" s="3046"/>
      <c r="J686" s="867"/>
      <c r="K686" s="867"/>
      <c r="L686" s="867"/>
      <c r="M686" s="3047"/>
      <c r="N686" s="3046"/>
      <c r="O686" s="867"/>
      <c r="P686" s="867"/>
      <c r="Q686" s="867"/>
      <c r="V686" s="235"/>
      <c r="W686" s="235"/>
      <c r="X686" s="235"/>
      <c r="Y686" s="235"/>
      <c r="Z686" s="235"/>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3047"/>
      <c r="D687" s="3046"/>
      <c r="E687" s="867"/>
      <c r="F687" s="867"/>
      <c r="G687" s="867"/>
      <c r="H687" s="3047"/>
      <c r="I687" s="3046"/>
      <c r="J687" s="867"/>
      <c r="K687" s="867"/>
      <c r="L687" s="867"/>
      <c r="M687" s="3047"/>
      <c r="N687" s="3046"/>
      <c r="O687" s="867"/>
      <c r="P687" s="867"/>
      <c r="Q687" s="867"/>
      <c r="V687" s="235"/>
      <c r="W687" s="235"/>
      <c r="X687" s="235"/>
      <c r="Y687" s="235"/>
      <c r="Z687" s="235"/>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3047"/>
      <c r="D688" s="3046"/>
      <c r="E688" s="867"/>
      <c r="F688" s="867"/>
      <c r="G688" s="867"/>
      <c r="H688" s="3047"/>
      <c r="I688" s="3046"/>
      <c r="J688" s="867"/>
      <c r="K688" s="867"/>
      <c r="L688" s="867"/>
      <c r="M688" s="3047"/>
      <c r="N688" s="3046"/>
      <c r="O688" s="867"/>
      <c r="P688" s="867"/>
      <c r="Q688" s="867"/>
      <c r="V688" s="235"/>
      <c r="W688" s="235"/>
      <c r="X688" s="235"/>
      <c r="Y688" s="235"/>
      <c r="Z688" s="235"/>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3047"/>
      <c r="D689" s="3046"/>
      <c r="E689" s="867"/>
      <c r="F689" s="867"/>
      <c r="G689" s="867"/>
      <c r="H689" s="3047"/>
      <c r="I689" s="3046"/>
      <c r="J689" s="867"/>
      <c r="K689" s="867"/>
      <c r="L689" s="867"/>
      <c r="M689" s="3047"/>
      <c r="N689" s="3046"/>
      <c r="O689" s="867"/>
      <c r="P689" s="867"/>
      <c r="Q689" s="867"/>
      <c r="V689" s="235"/>
      <c r="W689" s="235"/>
      <c r="X689" s="235"/>
      <c r="Y689" s="235"/>
      <c r="Z689" s="235"/>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3047"/>
      <c r="D690" s="3046"/>
      <c r="E690" s="867"/>
      <c r="F690" s="867"/>
      <c r="G690" s="867"/>
      <c r="H690" s="3047"/>
      <c r="I690" s="3046"/>
      <c r="J690" s="867"/>
      <c r="K690" s="867"/>
      <c r="L690" s="867"/>
      <c r="M690" s="3047"/>
      <c r="N690" s="3046"/>
      <c r="O690" s="867"/>
      <c r="P690" s="867"/>
      <c r="Q690" s="867"/>
      <c r="V690" s="235"/>
      <c r="W690" s="235"/>
      <c r="X690" s="235"/>
      <c r="Y690" s="235"/>
      <c r="Z690" s="235"/>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3047"/>
      <c r="D691" s="3046"/>
      <c r="E691" s="867"/>
      <c r="F691" s="867"/>
      <c r="G691" s="867"/>
      <c r="H691" s="3047"/>
      <c r="I691" s="3046"/>
      <c r="J691" s="867"/>
      <c r="K691" s="867"/>
      <c r="L691" s="867"/>
      <c r="M691" s="3047"/>
      <c r="N691" s="3046"/>
      <c r="O691" s="867"/>
      <c r="P691" s="867"/>
      <c r="Q691" s="867"/>
      <c r="V691" s="235"/>
      <c r="W691" s="235"/>
      <c r="X691" s="235"/>
      <c r="Y691" s="235"/>
      <c r="Z691" s="235"/>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3047"/>
      <c r="D692" s="3046"/>
      <c r="E692" s="867"/>
      <c r="F692" s="867"/>
      <c r="G692" s="867"/>
      <c r="H692" s="3047"/>
      <c r="I692" s="3046"/>
      <c r="J692" s="867"/>
      <c r="K692" s="867"/>
      <c r="L692" s="867"/>
      <c r="M692" s="3047"/>
      <c r="N692" s="3046"/>
      <c r="O692" s="867"/>
      <c r="P692" s="867"/>
      <c r="Q692" s="867"/>
      <c r="V692" s="235"/>
      <c r="W692" s="235"/>
      <c r="X692" s="235"/>
      <c r="Y692" s="235"/>
      <c r="Z692" s="235"/>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3047"/>
      <c r="D693" s="3046"/>
      <c r="E693" s="867"/>
      <c r="F693" s="867"/>
      <c r="G693" s="867"/>
      <c r="H693" s="3047"/>
      <c r="I693" s="3046"/>
      <c r="J693" s="867"/>
      <c r="K693" s="867"/>
      <c r="L693" s="867"/>
      <c r="M693" s="3047"/>
      <c r="N693" s="3046"/>
      <c r="O693" s="867"/>
      <c r="P693" s="867"/>
      <c r="Q693" s="867"/>
      <c r="V693" s="235"/>
      <c r="W693" s="235"/>
      <c r="X693" s="235"/>
      <c r="Y693" s="235"/>
      <c r="Z693" s="235"/>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3047"/>
      <c r="D694" s="3046"/>
      <c r="E694" s="867"/>
      <c r="F694" s="867"/>
      <c r="G694" s="867"/>
      <c r="H694" s="3047"/>
      <c r="I694" s="3046"/>
      <c r="J694" s="867"/>
      <c r="K694" s="867"/>
      <c r="L694" s="867"/>
      <c r="M694" s="3047"/>
      <c r="N694" s="3046"/>
      <c r="O694" s="867"/>
      <c r="P694" s="867"/>
      <c r="Q694" s="867"/>
      <c r="V694" s="235"/>
      <c r="W694" s="235"/>
      <c r="X694" s="235"/>
      <c r="Y694" s="235"/>
      <c r="Z694" s="235"/>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3047"/>
      <c r="D695" s="3046"/>
      <c r="E695" s="867"/>
      <c r="F695" s="867"/>
      <c r="G695" s="867"/>
      <c r="H695" s="3047"/>
      <c r="I695" s="3046"/>
      <c r="J695" s="867"/>
      <c r="K695" s="867"/>
      <c r="L695" s="867"/>
      <c r="M695" s="3047"/>
      <c r="N695" s="3046"/>
      <c r="O695" s="867"/>
      <c r="P695" s="867"/>
      <c r="Q695" s="867"/>
      <c r="V695" s="235"/>
      <c r="W695" s="235"/>
      <c r="X695" s="235"/>
      <c r="Y695" s="235"/>
      <c r="Z695" s="235"/>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3047"/>
      <c r="D696" s="3046"/>
      <c r="E696" s="867"/>
      <c r="F696" s="867"/>
      <c r="G696" s="867"/>
      <c r="H696" s="3047"/>
      <c r="I696" s="3046"/>
      <c r="J696" s="867"/>
      <c r="K696" s="867"/>
      <c r="L696" s="867"/>
      <c r="M696" s="3047"/>
      <c r="N696" s="3046"/>
      <c r="O696" s="867"/>
      <c r="P696" s="867"/>
      <c r="Q696" s="867"/>
      <c r="V696" s="235"/>
      <c r="W696" s="235"/>
      <c r="X696" s="235"/>
      <c r="Y696" s="235"/>
      <c r="Z696" s="235"/>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3047"/>
      <c r="D697" s="3046"/>
      <c r="E697" s="867"/>
      <c r="F697" s="867"/>
      <c r="G697" s="867"/>
      <c r="H697" s="3047"/>
      <c r="I697" s="3046"/>
      <c r="J697" s="867"/>
      <c r="K697" s="867"/>
      <c r="L697" s="867"/>
      <c r="M697" s="3047"/>
      <c r="N697" s="3046"/>
      <c r="O697" s="867"/>
      <c r="P697" s="867"/>
      <c r="Q697" s="867"/>
      <c r="V697" s="235"/>
      <c r="W697" s="235"/>
      <c r="X697" s="235"/>
      <c r="Y697" s="235"/>
      <c r="Z697" s="235"/>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3047"/>
      <c r="D698" s="3046"/>
      <c r="E698" s="867"/>
      <c r="F698" s="867"/>
      <c r="G698" s="867"/>
      <c r="H698" s="3047"/>
      <c r="I698" s="3046"/>
      <c r="J698" s="867"/>
      <c r="K698" s="867"/>
      <c r="L698" s="867"/>
      <c r="M698" s="3047"/>
      <c r="N698" s="3046"/>
      <c r="O698" s="867"/>
      <c r="P698" s="867"/>
      <c r="Q698" s="867"/>
      <c r="V698" s="235"/>
      <c r="W698" s="235"/>
      <c r="X698" s="235"/>
      <c r="Y698" s="235"/>
      <c r="Z698" s="235"/>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3047"/>
      <c r="D699" s="3046"/>
      <c r="E699" s="867"/>
      <c r="F699" s="867"/>
      <c r="G699" s="867"/>
      <c r="H699" s="3047"/>
      <c r="I699" s="3046"/>
      <c r="J699" s="867"/>
      <c r="K699" s="867"/>
      <c r="L699" s="867"/>
      <c r="M699" s="3047"/>
      <c r="N699" s="3046"/>
      <c r="O699" s="867"/>
      <c r="P699" s="867"/>
      <c r="Q699" s="867"/>
      <c r="V699" s="235"/>
      <c r="W699" s="235"/>
      <c r="X699" s="235"/>
      <c r="Y699" s="235"/>
      <c r="Z699" s="235"/>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3047"/>
      <c r="D700" s="3046"/>
      <c r="E700" s="867"/>
      <c r="F700" s="867"/>
      <c r="G700" s="867"/>
      <c r="H700" s="3047"/>
      <c r="I700" s="3046"/>
      <c r="J700" s="867"/>
      <c r="K700" s="867"/>
      <c r="L700" s="867"/>
      <c r="M700" s="3047"/>
      <c r="N700" s="3046"/>
      <c r="O700" s="867"/>
      <c r="P700" s="867"/>
      <c r="Q700" s="867"/>
      <c r="V700" s="235"/>
      <c r="W700" s="235"/>
      <c r="X700" s="235"/>
      <c r="Y700" s="235"/>
      <c r="Z700" s="235"/>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3046"/>
      <c r="D701" s="3046"/>
      <c r="E701" s="868"/>
      <c r="F701" s="868"/>
      <c r="G701" s="868"/>
      <c r="H701" s="3046"/>
      <c r="I701" s="3046"/>
      <c r="J701" s="868"/>
      <c r="K701" s="868"/>
      <c r="L701" s="868"/>
      <c r="M701" s="3046"/>
      <c r="N701" s="3046"/>
      <c r="O701" s="868"/>
      <c r="P701" s="868"/>
      <c r="Q701" s="868"/>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3046"/>
      <c r="D702" s="3046"/>
      <c r="E702" s="868"/>
      <c r="F702" s="868"/>
      <c r="G702" s="868"/>
      <c r="H702" s="3046"/>
      <c r="I702" s="3046"/>
      <c r="J702" s="868"/>
      <c r="K702" s="868"/>
      <c r="L702" s="868"/>
      <c r="M702" s="3046"/>
      <c r="N702" s="3046"/>
      <c r="O702" s="868"/>
      <c r="P702" s="868"/>
      <c r="Q702" s="868"/>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3046"/>
      <c r="D703" s="3046"/>
      <c r="E703" s="868"/>
      <c r="F703" s="868"/>
      <c r="G703" s="868"/>
      <c r="H703" s="3046"/>
      <c r="I703" s="3046"/>
      <c r="J703" s="868"/>
      <c r="K703" s="868"/>
      <c r="L703" s="868"/>
      <c r="M703" s="3046"/>
      <c r="N703" s="3046"/>
      <c r="O703" s="868"/>
      <c r="P703" s="868"/>
      <c r="Q703" s="868"/>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3046"/>
      <c r="D704" s="3046"/>
      <c r="E704" s="868"/>
      <c r="F704" s="868"/>
      <c r="G704" s="868"/>
      <c r="H704" s="3046"/>
      <c r="I704" s="3046"/>
      <c r="J704" s="868"/>
      <c r="K704" s="868"/>
      <c r="L704" s="868"/>
      <c r="M704" s="3046"/>
      <c r="N704" s="3046"/>
      <c r="O704" s="868"/>
      <c r="P704" s="868"/>
      <c r="Q704" s="868"/>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3046"/>
      <c r="D705" s="3046"/>
      <c r="E705" s="868"/>
      <c r="F705" s="868"/>
      <c r="G705" s="868"/>
      <c r="H705" s="3046"/>
      <c r="I705" s="3046"/>
      <c r="J705" s="868"/>
      <c r="K705" s="868"/>
      <c r="L705" s="868"/>
      <c r="M705" s="3046"/>
      <c r="N705" s="3046"/>
      <c r="O705" s="868"/>
      <c r="P705" s="868"/>
      <c r="Q705" s="868"/>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3046"/>
      <c r="D706" s="3046"/>
      <c r="E706" s="868"/>
      <c r="F706" s="868"/>
      <c r="G706" s="868"/>
      <c r="H706" s="3046"/>
      <c r="I706" s="3046"/>
      <c r="J706" s="868"/>
      <c r="K706" s="868"/>
      <c r="L706" s="868"/>
      <c r="M706" s="3046"/>
      <c r="N706" s="3046"/>
      <c r="O706" s="868"/>
      <c r="P706" s="868"/>
      <c r="Q706" s="868"/>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3046"/>
      <c r="D707" s="3046"/>
      <c r="E707" s="868"/>
      <c r="F707" s="868"/>
      <c r="G707" s="868"/>
      <c r="H707" s="3046"/>
      <c r="I707" s="3046"/>
      <c r="J707" s="868"/>
      <c r="K707" s="868"/>
      <c r="L707" s="868"/>
      <c r="M707" s="3046"/>
      <c r="N707" s="3046"/>
      <c r="O707" s="868"/>
      <c r="P707" s="868"/>
      <c r="Q707" s="868"/>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3046"/>
      <c r="D708" s="3046"/>
      <c r="E708" s="868"/>
      <c r="F708" s="868"/>
      <c r="G708" s="868"/>
      <c r="H708" s="3046"/>
      <c r="I708" s="3046"/>
      <c r="J708" s="868"/>
      <c r="K708" s="868"/>
      <c r="L708" s="868"/>
      <c r="M708" s="3046"/>
      <c r="N708" s="3046"/>
      <c r="O708" s="868"/>
      <c r="P708" s="868"/>
      <c r="Q708" s="868"/>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3046"/>
      <c r="D709" s="3046"/>
      <c r="E709" s="868"/>
      <c r="F709" s="868"/>
      <c r="G709" s="868"/>
      <c r="H709" s="3046"/>
      <c r="I709" s="3046"/>
      <c r="J709" s="868"/>
      <c r="K709" s="868"/>
      <c r="L709" s="868"/>
      <c r="M709" s="3046"/>
      <c r="N709" s="3046"/>
      <c r="O709" s="868"/>
      <c r="P709" s="868"/>
      <c r="Q709" s="868"/>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3046"/>
      <c r="D710" s="3046"/>
      <c r="E710" s="868"/>
      <c r="F710" s="868"/>
      <c r="G710" s="868"/>
      <c r="H710" s="3046"/>
      <c r="I710" s="3046"/>
      <c r="J710" s="868"/>
      <c r="K710" s="868"/>
      <c r="L710" s="868"/>
      <c r="M710" s="3046"/>
      <c r="N710" s="3046"/>
      <c r="O710" s="868"/>
      <c r="P710" s="868"/>
      <c r="Q710" s="868"/>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3046"/>
      <c r="D711" s="3046"/>
      <c r="E711" s="868"/>
      <c r="F711" s="868"/>
      <c r="G711" s="868"/>
      <c r="H711" s="3046"/>
      <c r="I711" s="3046"/>
      <c r="J711" s="868"/>
      <c r="K711" s="868"/>
      <c r="L711" s="868"/>
      <c r="M711" s="3046"/>
      <c r="N711" s="3046"/>
      <c r="O711" s="868"/>
      <c r="P711" s="868"/>
      <c r="Q711" s="868"/>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3046"/>
      <c r="D712" s="3046"/>
      <c r="E712" s="868"/>
      <c r="F712" s="868"/>
      <c r="G712" s="868"/>
      <c r="H712" s="3046"/>
      <c r="I712" s="3046"/>
      <c r="J712" s="868"/>
      <c r="K712" s="868"/>
      <c r="L712" s="868"/>
      <c r="M712" s="3046"/>
      <c r="N712" s="3046"/>
      <c r="O712" s="868"/>
      <c r="P712" s="868"/>
      <c r="Q712" s="868"/>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3046"/>
      <c r="D713" s="3046"/>
      <c r="E713" s="868"/>
      <c r="F713" s="868"/>
      <c r="G713" s="868"/>
      <c r="H713" s="3046"/>
      <c r="I713" s="3046"/>
      <c r="J713" s="868"/>
      <c r="K713" s="868"/>
      <c r="L713" s="868"/>
      <c r="M713" s="3046"/>
      <c r="N713" s="3046"/>
      <c r="O713" s="868"/>
      <c r="P713" s="868"/>
      <c r="Q713" s="868"/>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3046"/>
      <c r="D714" s="3046"/>
      <c r="E714" s="868"/>
      <c r="F714" s="868"/>
      <c r="G714" s="868"/>
      <c r="H714" s="3046"/>
      <c r="I714" s="3046"/>
      <c r="J714" s="868"/>
      <c r="K714" s="868"/>
      <c r="L714" s="868"/>
      <c r="M714" s="3046"/>
      <c r="N714" s="3046"/>
      <c r="O714" s="868"/>
      <c r="P714" s="868"/>
      <c r="Q714" s="868"/>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3046"/>
      <c r="D715" s="3046"/>
      <c r="E715" s="868"/>
      <c r="F715" s="868"/>
      <c r="G715" s="868"/>
      <c r="H715" s="3046"/>
      <c r="I715" s="3046"/>
      <c r="J715" s="868"/>
      <c r="K715" s="868"/>
      <c r="L715" s="868"/>
      <c r="M715" s="3046"/>
      <c r="N715" s="3046"/>
      <c r="O715" s="868"/>
      <c r="P715" s="868"/>
      <c r="Q715" s="868"/>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3046"/>
      <c r="D716" s="3046"/>
      <c r="E716" s="868"/>
      <c r="F716" s="868"/>
      <c r="G716" s="868"/>
      <c r="H716" s="3046"/>
      <c r="I716" s="3046"/>
      <c r="J716" s="868"/>
      <c r="K716" s="868"/>
      <c r="L716" s="868"/>
      <c r="M716" s="3046"/>
      <c r="N716" s="3046"/>
      <c r="O716" s="868"/>
      <c r="P716" s="868"/>
      <c r="Q716" s="868"/>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3046"/>
      <c r="D717" s="3046"/>
      <c r="E717" s="868"/>
      <c r="F717" s="868"/>
      <c r="G717" s="868"/>
      <c r="H717" s="3046"/>
      <c r="I717" s="3046"/>
      <c r="J717" s="868"/>
      <c r="K717" s="868"/>
      <c r="L717" s="868"/>
      <c r="M717" s="3046"/>
      <c r="N717" s="3046"/>
      <c r="O717" s="868"/>
      <c r="P717" s="868"/>
      <c r="Q717" s="868"/>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3046"/>
      <c r="D718" s="3046"/>
      <c r="E718" s="868"/>
      <c r="F718" s="868"/>
      <c r="G718" s="868"/>
      <c r="H718" s="3046"/>
      <c r="I718" s="3046"/>
      <c r="J718" s="868"/>
      <c r="K718" s="868"/>
      <c r="L718" s="868"/>
      <c r="M718" s="3046"/>
      <c r="N718" s="3046"/>
      <c r="O718" s="868"/>
      <c r="P718" s="868"/>
      <c r="Q718" s="868"/>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3046"/>
      <c r="D719" s="3046"/>
      <c r="E719" s="868"/>
      <c r="F719" s="868"/>
      <c r="G719" s="868"/>
      <c r="H719" s="3046"/>
      <c r="I719" s="3046"/>
      <c r="J719" s="868"/>
      <c r="K719" s="868"/>
      <c r="L719" s="868"/>
      <c r="M719" s="3046"/>
      <c r="N719" s="3046"/>
      <c r="O719" s="868"/>
      <c r="P719" s="868"/>
      <c r="Q719" s="868"/>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3046"/>
      <c r="D720" s="3046"/>
      <c r="E720" s="868"/>
      <c r="F720" s="868"/>
      <c r="G720" s="868"/>
      <c r="H720" s="3046"/>
      <c r="I720" s="3046"/>
      <c r="J720" s="868"/>
      <c r="K720" s="868"/>
      <c r="L720" s="868"/>
      <c r="M720" s="3046"/>
      <c r="N720" s="3046"/>
      <c r="O720" s="868"/>
      <c r="P720" s="868"/>
      <c r="Q720" s="868"/>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3046"/>
      <c r="D721" s="3046"/>
      <c r="E721" s="868"/>
      <c r="F721" s="868"/>
      <c r="G721" s="868"/>
      <c r="H721" s="3046"/>
      <c r="I721" s="3046"/>
      <c r="J721" s="868"/>
      <c r="K721" s="868"/>
      <c r="L721" s="868"/>
      <c r="M721" s="3046"/>
      <c r="N721" s="3046"/>
      <c r="O721" s="868"/>
      <c r="P721" s="868"/>
      <c r="Q721" s="868"/>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3046"/>
      <c r="D722" s="3046"/>
      <c r="E722" s="868"/>
      <c r="F722" s="868"/>
      <c r="G722" s="868"/>
      <c r="H722" s="3046"/>
      <c r="I722" s="3046"/>
      <c r="J722" s="868"/>
      <c r="K722" s="868"/>
      <c r="L722" s="868"/>
      <c r="M722" s="3046"/>
      <c r="N722" s="3046"/>
      <c r="O722" s="868"/>
      <c r="P722" s="868"/>
      <c r="Q722" s="868"/>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3046"/>
      <c r="D723" s="3046"/>
      <c r="E723" s="868"/>
      <c r="F723" s="868"/>
      <c r="G723" s="868"/>
      <c r="H723" s="3046"/>
      <c r="I723" s="3046"/>
      <c r="J723" s="868"/>
      <c r="K723" s="868"/>
      <c r="L723" s="868"/>
      <c r="M723" s="3046"/>
      <c r="N723" s="3046"/>
      <c r="O723" s="868"/>
      <c r="P723" s="868"/>
      <c r="Q723" s="868"/>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3046"/>
      <c r="D724" s="3046"/>
      <c r="E724" s="868"/>
      <c r="F724" s="868"/>
      <c r="G724" s="868"/>
      <c r="H724" s="3046"/>
      <c r="I724" s="3046"/>
      <c r="J724" s="868"/>
      <c r="K724" s="868"/>
      <c r="L724" s="868"/>
      <c r="M724" s="3046"/>
      <c r="N724" s="3046"/>
      <c r="O724" s="868"/>
      <c r="P724" s="868"/>
      <c r="Q724" s="868"/>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3046"/>
      <c r="D725" s="3046"/>
      <c r="E725" s="868"/>
      <c r="F725" s="868"/>
      <c r="G725" s="868"/>
      <c r="H725" s="3046"/>
      <c r="I725" s="3046"/>
      <c r="J725" s="868"/>
      <c r="K725" s="868"/>
      <c r="L725" s="868"/>
      <c r="M725" s="3046"/>
      <c r="N725" s="3046"/>
      <c r="O725" s="868"/>
      <c r="P725" s="868"/>
      <c r="Q725" s="868"/>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3046"/>
      <c r="D726" s="3046"/>
      <c r="E726" s="868"/>
      <c r="F726" s="868"/>
      <c r="G726" s="868"/>
      <c r="H726" s="3046"/>
      <c r="I726" s="3046"/>
      <c r="J726" s="868"/>
      <c r="K726" s="868"/>
      <c r="L726" s="868"/>
      <c r="M726" s="3046"/>
      <c r="N726" s="3046"/>
      <c r="O726" s="868"/>
      <c r="P726" s="868"/>
      <c r="Q726" s="868"/>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3046"/>
      <c r="D727" s="3046"/>
      <c r="E727" s="868"/>
      <c r="F727" s="868"/>
      <c r="G727" s="868"/>
      <c r="H727" s="3046"/>
      <c r="I727" s="3046"/>
      <c r="J727" s="868"/>
      <c r="K727" s="868"/>
      <c r="L727" s="868"/>
      <c r="M727" s="3046"/>
      <c r="N727" s="3046"/>
      <c r="O727" s="868"/>
      <c r="P727" s="868"/>
      <c r="Q727" s="868"/>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3046"/>
      <c r="D728" s="3046"/>
      <c r="E728" s="868"/>
      <c r="F728" s="868"/>
      <c r="G728" s="868"/>
      <c r="H728" s="3046"/>
      <c r="I728" s="3046"/>
      <c r="J728" s="868"/>
      <c r="K728" s="868"/>
      <c r="L728" s="868"/>
      <c r="M728" s="3046"/>
      <c r="N728" s="3046"/>
      <c r="O728" s="868"/>
      <c r="P728" s="868"/>
      <c r="Q728" s="868"/>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3046"/>
      <c r="D729" s="3046"/>
      <c r="E729" s="868"/>
      <c r="F729" s="868"/>
      <c r="G729" s="868"/>
      <c r="H729" s="3046"/>
      <c r="I729" s="3046"/>
      <c r="J729" s="868"/>
      <c r="K729" s="868"/>
      <c r="L729" s="868"/>
      <c r="M729" s="3046"/>
      <c r="N729" s="3046"/>
      <c r="O729" s="868"/>
      <c r="P729" s="868"/>
      <c r="Q729" s="868"/>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3046"/>
      <c r="D730" s="3046"/>
      <c r="E730" s="868"/>
      <c r="F730" s="868"/>
      <c r="G730" s="868"/>
      <c r="H730" s="3046"/>
      <c r="I730" s="3046"/>
      <c r="J730" s="868"/>
      <c r="K730" s="868"/>
      <c r="L730" s="868"/>
      <c r="M730" s="3046"/>
      <c r="N730" s="3046"/>
      <c r="O730" s="868"/>
      <c r="P730" s="868"/>
      <c r="Q730" s="868"/>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3046"/>
      <c r="D731" s="3046"/>
      <c r="E731" s="868"/>
      <c r="F731" s="868"/>
      <c r="G731" s="868"/>
      <c r="H731" s="3046"/>
      <c r="I731" s="3046"/>
      <c r="J731" s="868"/>
      <c r="K731" s="868"/>
      <c r="L731" s="868"/>
      <c r="M731" s="3046"/>
      <c r="N731" s="3046"/>
      <c r="O731" s="868"/>
      <c r="P731" s="868"/>
      <c r="Q731" s="868"/>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3046"/>
      <c r="D732" s="3046"/>
      <c r="E732" s="868"/>
      <c r="F732" s="868"/>
      <c r="G732" s="868"/>
      <c r="H732" s="3046"/>
      <c r="I732" s="3046"/>
      <c r="J732" s="868"/>
      <c r="K732" s="868"/>
      <c r="L732" s="868"/>
      <c r="M732" s="3046"/>
      <c r="N732" s="3046"/>
      <c r="O732" s="868"/>
      <c r="P732" s="868"/>
      <c r="Q732" s="868"/>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3046"/>
      <c r="D733" s="3046"/>
      <c r="E733" s="868"/>
      <c r="F733" s="868"/>
      <c r="G733" s="868"/>
      <c r="H733" s="3046"/>
      <c r="I733" s="3046"/>
      <c r="J733" s="868"/>
      <c r="K733" s="868"/>
      <c r="L733" s="868"/>
      <c r="M733" s="3046"/>
      <c r="N733" s="3046"/>
      <c r="O733" s="868"/>
      <c r="P733" s="868"/>
      <c r="Q733" s="868"/>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3046"/>
      <c r="D734" s="3046"/>
      <c r="E734" s="868"/>
      <c r="F734" s="868"/>
      <c r="G734" s="868"/>
      <c r="H734" s="3046"/>
      <c r="I734" s="3046"/>
      <c r="J734" s="868"/>
      <c r="K734" s="868"/>
      <c r="L734" s="868"/>
      <c r="M734" s="3046"/>
      <c r="N734" s="3046"/>
      <c r="O734" s="868"/>
      <c r="P734" s="868"/>
      <c r="Q734" s="868"/>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3046"/>
      <c r="D735" s="3046"/>
      <c r="E735" s="868"/>
      <c r="F735" s="868"/>
      <c r="G735" s="868"/>
      <c r="H735" s="3046"/>
      <c r="I735" s="3046"/>
      <c r="J735" s="868"/>
      <c r="K735" s="868"/>
      <c r="L735" s="868"/>
      <c r="M735" s="3046"/>
      <c r="N735" s="3046"/>
      <c r="O735" s="868"/>
      <c r="P735" s="868"/>
      <c r="Q735" s="868"/>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3046"/>
      <c r="D736" s="3046"/>
      <c r="E736" s="868"/>
      <c r="F736" s="868"/>
      <c r="G736" s="868"/>
      <c r="H736" s="3046"/>
      <c r="I736" s="3046"/>
      <c r="J736" s="868"/>
      <c r="K736" s="868"/>
      <c r="L736" s="868"/>
      <c r="M736" s="3046"/>
      <c r="N736" s="3046"/>
      <c r="O736" s="868"/>
      <c r="P736" s="868"/>
      <c r="Q736" s="868"/>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3046"/>
      <c r="D737" s="3046"/>
      <c r="E737" s="868"/>
      <c r="F737" s="868"/>
      <c r="G737" s="868"/>
      <c r="H737" s="3046"/>
      <c r="I737" s="3046"/>
      <c r="J737" s="868"/>
      <c r="K737" s="868"/>
      <c r="L737" s="868"/>
      <c r="M737" s="3046"/>
      <c r="N737" s="3046"/>
      <c r="O737" s="868"/>
      <c r="P737" s="868"/>
      <c r="Q737" s="868"/>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3046"/>
      <c r="D738" s="3046"/>
      <c r="E738" s="868"/>
      <c r="F738" s="868"/>
      <c r="G738" s="868"/>
      <c r="H738" s="3046"/>
      <c r="I738" s="3046"/>
      <c r="J738" s="868"/>
      <c r="K738" s="868"/>
      <c r="L738" s="868"/>
      <c r="M738" s="3046"/>
      <c r="N738" s="3046"/>
      <c r="O738" s="868"/>
      <c r="P738" s="868"/>
      <c r="Q738" s="868"/>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3046"/>
      <c r="D739" s="3046"/>
      <c r="E739" s="868"/>
      <c r="F739" s="868"/>
      <c r="G739" s="868"/>
      <c r="H739" s="3046"/>
      <c r="I739" s="3046"/>
      <c r="J739" s="868"/>
      <c r="K739" s="868"/>
      <c r="L739" s="868"/>
      <c r="M739" s="3046"/>
      <c r="N739" s="3046"/>
      <c r="O739" s="868"/>
      <c r="P739" s="868"/>
      <c r="Q739" s="868"/>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3046"/>
      <c r="D740" s="3046"/>
      <c r="E740" s="868"/>
      <c r="F740" s="868"/>
      <c r="G740" s="868"/>
      <c r="H740" s="3046"/>
      <c r="I740" s="3046"/>
      <c r="J740" s="868"/>
      <c r="K740" s="868"/>
      <c r="L740" s="868"/>
      <c r="M740" s="3046"/>
      <c r="N740" s="3046"/>
      <c r="O740" s="868"/>
      <c r="P740" s="868"/>
      <c r="Q740" s="868"/>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3046"/>
      <c r="D741" s="3046"/>
      <c r="E741" s="868"/>
      <c r="F741" s="868"/>
      <c r="G741" s="868"/>
      <c r="H741" s="3046"/>
      <c r="I741" s="3046"/>
      <c r="J741" s="868"/>
      <c r="K741" s="868"/>
      <c r="L741" s="868"/>
      <c r="M741" s="3046"/>
      <c r="N741" s="3046"/>
      <c r="O741" s="868"/>
      <c r="P741" s="868"/>
      <c r="Q741" s="868"/>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3046"/>
      <c r="D742" s="3046"/>
      <c r="E742" s="868"/>
      <c r="F742" s="868"/>
      <c r="G742" s="868"/>
      <c r="H742" s="3046"/>
      <c r="I742" s="3046"/>
      <c r="J742" s="868"/>
      <c r="K742" s="868"/>
      <c r="L742" s="868"/>
      <c r="M742" s="3046"/>
      <c r="N742" s="3046"/>
      <c r="O742" s="868"/>
      <c r="P742" s="868"/>
      <c r="Q742" s="868"/>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3046"/>
      <c r="D743" s="3046"/>
      <c r="E743" s="868"/>
      <c r="F743" s="868"/>
      <c r="G743" s="868"/>
      <c r="H743" s="3046"/>
      <c r="I743" s="3046"/>
      <c r="J743" s="868"/>
      <c r="K743" s="868"/>
      <c r="L743" s="868"/>
      <c r="M743" s="3046"/>
      <c r="N743" s="3046"/>
      <c r="O743" s="868"/>
      <c r="P743" s="868"/>
      <c r="Q743" s="868"/>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3046"/>
      <c r="D744" s="3046"/>
      <c r="E744" s="868"/>
      <c r="F744" s="868"/>
      <c r="G744" s="868"/>
      <c r="H744" s="3046"/>
      <c r="I744" s="3046"/>
      <c r="J744" s="868"/>
      <c r="K744" s="868"/>
      <c r="L744" s="868"/>
      <c r="M744" s="3046"/>
      <c r="N744" s="3046"/>
      <c r="O744" s="868"/>
      <c r="P744" s="868"/>
      <c r="Q744" s="868"/>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3046"/>
      <c r="D745" s="3046"/>
      <c r="E745" s="868"/>
      <c r="F745" s="868"/>
      <c r="G745" s="868"/>
      <c r="H745" s="3046"/>
      <c r="I745" s="3046"/>
      <c r="J745" s="868"/>
      <c r="K745" s="868"/>
      <c r="L745" s="868"/>
      <c r="M745" s="3046"/>
      <c r="N745" s="3046"/>
      <c r="O745" s="868"/>
      <c r="P745" s="868"/>
      <c r="Q745" s="868"/>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3046"/>
      <c r="D746" s="3046"/>
      <c r="E746" s="868"/>
      <c r="F746" s="868"/>
      <c r="G746" s="868"/>
      <c r="H746" s="3046"/>
      <c r="I746" s="3046"/>
      <c r="J746" s="868"/>
      <c r="K746" s="868"/>
      <c r="L746" s="868"/>
      <c r="M746" s="3046"/>
      <c r="N746" s="3046"/>
      <c r="O746" s="868"/>
      <c r="P746" s="868"/>
      <c r="Q746" s="868"/>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3046"/>
      <c r="D747" s="3046"/>
      <c r="E747" s="868"/>
      <c r="F747" s="868"/>
      <c r="G747" s="868"/>
      <c r="H747" s="3046"/>
      <c r="I747" s="3046"/>
      <c r="J747" s="868"/>
      <c r="K747" s="868"/>
      <c r="L747" s="868"/>
      <c r="M747" s="3046"/>
      <c r="N747" s="3046"/>
      <c r="O747" s="868"/>
      <c r="P747" s="868"/>
      <c r="Q747" s="868"/>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3046"/>
      <c r="D748" s="3046"/>
      <c r="E748" s="868"/>
      <c r="F748" s="868"/>
      <c r="G748" s="868"/>
      <c r="H748" s="3046"/>
      <c r="I748" s="3046"/>
      <c r="J748" s="868"/>
      <c r="K748" s="868"/>
      <c r="L748" s="868"/>
      <c r="M748" s="3046"/>
      <c r="N748" s="3046"/>
      <c r="O748" s="868"/>
      <c r="P748" s="868"/>
      <c r="Q748" s="868"/>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3046"/>
      <c r="D749" s="3046"/>
      <c r="E749" s="868"/>
      <c r="F749" s="868"/>
      <c r="G749" s="868"/>
      <c r="H749" s="3046"/>
      <c r="I749" s="3046"/>
      <c r="J749" s="868"/>
      <c r="K749" s="868"/>
      <c r="L749" s="868"/>
      <c r="M749" s="3046"/>
      <c r="N749" s="3046"/>
      <c r="O749" s="868"/>
      <c r="P749" s="868"/>
      <c r="Q749" s="868"/>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3046"/>
      <c r="D750" s="3046"/>
      <c r="E750" s="868"/>
      <c r="F750" s="868"/>
      <c r="G750" s="868"/>
      <c r="H750" s="3046"/>
      <c r="I750" s="3046"/>
      <c r="J750" s="868"/>
      <c r="K750" s="868"/>
      <c r="L750" s="868"/>
      <c r="M750" s="3046"/>
      <c r="N750" s="3046"/>
      <c r="O750" s="868"/>
      <c r="P750" s="868"/>
      <c r="Q750" s="868"/>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3046"/>
      <c r="D751" s="3046"/>
      <c r="E751" s="868"/>
      <c r="F751" s="868"/>
      <c r="G751" s="868"/>
      <c r="H751" s="3046"/>
      <c r="I751" s="3046"/>
      <c r="J751" s="868"/>
      <c r="K751" s="868"/>
      <c r="L751" s="868"/>
      <c r="M751" s="3046"/>
      <c r="N751" s="3046"/>
      <c r="O751" s="868"/>
      <c r="P751" s="868"/>
      <c r="Q751" s="868"/>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3046"/>
      <c r="D752" s="3046"/>
      <c r="E752" s="868"/>
      <c r="F752" s="868"/>
      <c r="G752" s="868"/>
      <c r="H752" s="3046"/>
      <c r="I752" s="3046"/>
      <c r="J752" s="868"/>
      <c r="K752" s="868"/>
      <c r="L752" s="868"/>
      <c r="M752" s="3046"/>
      <c r="N752" s="3046"/>
      <c r="O752" s="868"/>
      <c r="P752" s="868"/>
      <c r="Q752" s="868"/>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3046"/>
      <c r="D753" s="3046"/>
      <c r="E753" s="868"/>
      <c r="F753" s="868"/>
      <c r="G753" s="868"/>
      <c r="H753" s="3046"/>
      <c r="I753" s="3046"/>
      <c r="J753" s="868"/>
      <c r="K753" s="868"/>
      <c r="L753" s="868"/>
      <c r="M753" s="3046"/>
      <c r="N753" s="3046"/>
      <c r="O753" s="868"/>
      <c r="P753" s="868"/>
      <c r="Q753" s="868"/>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3046"/>
      <c r="D754" s="3046"/>
      <c r="E754" s="868"/>
      <c r="F754" s="868"/>
      <c r="G754" s="868"/>
      <c r="H754" s="3046"/>
      <c r="I754" s="3046"/>
      <c r="J754" s="868"/>
      <c r="K754" s="868"/>
      <c r="L754" s="868"/>
      <c r="M754" s="3046"/>
      <c r="N754" s="3046"/>
      <c r="O754" s="868"/>
      <c r="P754" s="868"/>
      <c r="Q754" s="868"/>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3046"/>
      <c r="D755" s="3046"/>
      <c r="E755" s="868"/>
      <c r="F755" s="868"/>
      <c r="G755" s="868"/>
      <c r="H755" s="3046"/>
      <c r="I755" s="3046"/>
      <c r="J755" s="868"/>
      <c r="K755" s="868"/>
      <c r="L755" s="868"/>
      <c r="M755" s="3046"/>
      <c r="N755" s="3046"/>
      <c r="O755" s="868"/>
      <c r="P755" s="868"/>
      <c r="Q755" s="868"/>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3046"/>
      <c r="D756" s="3046"/>
      <c r="E756" s="868"/>
      <c r="F756" s="868"/>
      <c r="G756" s="868"/>
      <c r="H756" s="3046"/>
      <c r="I756" s="3046"/>
      <c r="J756" s="868"/>
      <c r="K756" s="868"/>
      <c r="L756" s="868"/>
      <c r="M756" s="3046"/>
      <c r="N756" s="3046"/>
      <c r="O756" s="868"/>
      <c r="P756" s="868"/>
      <c r="Q756" s="868"/>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3046"/>
      <c r="D757" s="3046"/>
      <c r="E757" s="868"/>
      <c r="F757" s="868"/>
      <c r="G757" s="868"/>
      <c r="H757" s="3046"/>
      <c r="I757" s="3046"/>
      <c r="J757" s="868"/>
      <c r="K757" s="868"/>
      <c r="L757" s="868"/>
      <c r="M757" s="3046"/>
      <c r="N757" s="3046"/>
      <c r="O757" s="868"/>
      <c r="P757" s="868"/>
      <c r="Q757" s="868"/>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3046"/>
      <c r="D758" s="3046"/>
      <c r="E758" s="868"/>
      <c r="F758" s="868"/>
      <c r="G758" s="868"/>
      <c r="H758" s="3046"/>
      <c r="I758" s="3046"/>
      <c r="J758" s="868"/>
      <c r="K758" s="868"/>
      <c r="L758" s="868"/>
      <c r="M758" s="3046"/>
      <c r="N758" s="3046"/>
      <c r="O758" s="868"/>
      <c r="P758" s="868"/>
      <c r="Q758" s="868"/>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3046"/>
      <c r="D759" s="3046"/>
      <c r="E759" s="868"/>
      <c r="F759" s="868"/>
      <c r="G759" s="868"/>
      <c r="H759" s="3046"/>
      <c r="I759" s="3046"/>
      <c r="J759" s="868"/>
      <c r="K759" s="868"/>
      <c r="L759" s="868"/>
      <c r="M759" s="3046"/>
      <c r="N759" s="3046"/>
      <c r="O759" s="868"/>
      <c r="P759" s="868"/>
      <c r="Q759" s="868"/>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3046"/>
      <c r="D760" s="3046"/>
      <c r="E760" s="868"/>
      <c r="F760" s="868"/>
      <c r="G760" s="868"/>
      <c r="H760" s="3046"/>
      <c r="I760" s="3046"/>
      <c r="J760" s="868"/>
      <c r="K760" s="868"/>
      <c r="L760" s="868"/>
      <c r="M760" s="3046"/>
      <c r="N760" s="3046"/>
      <c r="O760" s="868"/>
      <c r="P760" s="868"/>
      <c r="Q760" s="868"/>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3046"/>
      <c r="D761" s="3046"/>
      <c r="E761" s="868"/>
      <c r="F761" s="868"/>
      <c r="G761" s="868"/>
      <c r="H761" s="3046"/>
      <c r="I761" s="3046"/>
      <c r="J761" s="868"/>
      <c r="K761" s="868"/>
      <c r="L761" s="868"/>
      <c r="M761" s="3046"/>
      <c r="N761" s="3046"/>
      <c r="O761" s="868"/>
      <c r="P761" s="868"/>
      <c r="Q761" s="868"/>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3046"/>
      <c r="D762" s="3046"/>
      <c r="E762" s="868"/>
      <c r="F762" s="868"/>
      <c r="G762" s="868"/>
      <c r="H762" s="3046"/>
      <c r="I762" s="3046"/>
      <c r="J762" s="868"/>
      <c r="K762" s="868"/>
      <c r="L762" s="868"/>
      <c r="M762" s="3046"/>
      <c r="N762" s="3046"/>
      <c r="O762" s="868"/>
      <c r="P762" s="868"/>
      <c r="Q762" s="868"/>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3046"/>
      <c r="D763" s="3046"/>
      <c r="E763" s="868"/>
      <c r="F763" s="868"/>
      <c r="G763" s="868"/>
      <c r="H763" s="3046"/>
      <c r="I763" s="3046"/>
      <c r="J763" s="868"/>
      <c r="K763" s="868"/>
      <c r="L763" s="868"/>
      <c r="M763" s="3046"/>
      <c r="N763" s="3046"/>
      <c r="O763" s="868"/>
      <c r="P763" s="868"/>
      <c r="Q763" s="868"/>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3046"/>
      <c r="D764" s="3046"/>
      <c r="E764" s="868"/>
      <c r="F764" s="868"/>
      <c r="G764" s="868"/>
      <c r="H764" s="3046"/>
      <c r="I764" s="3046"/>
      <c r="J764" s="868"/>
      <c r="K764" s="868"/>
      <c r="L764" s="868"/>
      <c r="M764" s="3046"/>
      <c r="N764" s="3046"/>
      <c r="O764" s="868"/>
      <c r="P764" s="868"/>
      <c r="Q764" s="868"/>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3046"/>
      <c r="D765" s="3046"/>
      <c r="E765" s="868"/>
      <c r="F765" s="868"/>
      <c r="G765" s="868"/>
      <c r="H765" s="3046"/>
      <c r="I765" s="3046"/>
      <c r="J765" s="868"/>
      <c r="K765" s="868"/>
      <c r="L765" s="868"/>
      <c r="M765" s="3046"/>
      <c r="N765" s="3046"/>
      <c r="O765" s="868"/>
      <c r="P765" s="868"/>
      <c r="Q765" s="868"/>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3046"/>
      <c r="D766" s="3046"/>
      <c r="E766" s="868"/>
      <c r="F766" s="868"/>
      <c r="G766" s="868"/>
      <c r="H766" s="3046"/>
      <c r="I766" s="3046"/>
      <c r="J766" s="868"/>
      <c r="K766" s="868"/>
      <c r="L766" s="868"/>
      <c r="M766" s="3046"/>
      <c r="N766" s="3046"/>
      <c r="O766" s="868"/>
      <c r="P766" s="868"/>
      <c r="Q766" s="868"/>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3046"/>
      <c r="D767" s="3046"/>
      <c r="E767" s="868"/>
      <c r="F767" s="868"/>
      <c r="G767" s="868"/>
      <c r="H767" s="3046"/>
      <c r="I767" s="3046"/>
      <c r="J767" s="868"/>
      <c r="K767" s="868"/>
      <c r="L767" s="868"/>
      <c r="M767" s="3046"/>
      <c r="N767" s="3046"/>
      <c r="O767" s="868"/>
      <c r="P767" s="868"/>
      <c r="Q767" s="868"/>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3046"/>
      <c r="D768" s="3046"/>
      <c r="E768" s="868"/>
      <c r="F768" s="868"/>
      <c r="G768" s="868"/>
      <c r="H768" s="3046"/>
      <c r="I768" s="3046"/>
      <c r="J768" s="868"/>
      <c r="K768" s="868"/>
      <c r="L768" s="868"/>
      <c r="M768" s="3046"/>
      <c r="N768" s="3046"/>
      <c r="O768" s="868"/>
      <c r="P768" s="868"/>
      <c r="Q768" s="868"/>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3046"/>
      <c r="D769" s="3046"/>
      <c r="E769" s="868"/>
      <c r="F769" s="868"/>
      <c r="G769" s="868"/>
      <c r="H769" s="3046"/>
      <c r="I769" s="3046"/>
      <c r="J769" s="868"/>
      <c r="K769" s="868"/>
      <c r="L769" s="868"/>
      <c r="M769" s="3046"/>
      <c r="N769" s="3046"/>
      <c r="O769" s="868"/>
      <c r="P769" s="868"/>
      <c r="Q769" s="868"/>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3046"/>
      <c r="D770" s="3046"/>
      <c r="E770" s="868"/>
      <c r="F770" s="868"/>
      <c r="G770" s="868"/>
      <c r="H770" s="3046"/>
      <c r="I770" s="3046"/>
      <c r="J770" s="868"/>
      <c r="K770" s="868"/>
      <c r="L770" s="868"/>
      <c r="M770" s="3046"/>
      <c r="N770" s="3046"/>
      <c r="O770" s="868"/>
      <c r="P770" s="868"/>
      <c r="Q770" s="868"/>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3046"/>
      <c r="D771" s="3046"/>
      <c r="E771" s="868"/>
      <c r="F771" s="868"/>
      <c r="G771" s="868"/>
      <c r="H771" s="3046"/>
      <c r="I771" s="3046"/>
      <c r="J771" s="868"/>
      <c r="K771" s="868"/>
      <c r="L771" s="868"/>
      <c r="M771" s="3046"/>
      <c r="N771" s="3046"/>
      <c r="O771" s="868"/>
      <c r="P771" s="868"/>
      <c r="Q771" s="868"/>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3046"/>
      <c r="D772" s="3046"/>
      <c r="E772" s="868"/>
      <c r="F772" s="868"/>
      <c r="G772" s="868"/>
      <c r="H772" s="3046"/>
      <c r="I772" s="3046"/>
      <c r="J772" s="868"/>
      <c r="K772" s="868"/>
      <c r="L772" s="868"/>
      <c r="M772" s="3046"/>
      <c r="N772" s="3046"/>
      <c r="O772" s="868"/>
      <c r="P772" s="868"/>
      <c r="Q772" s="868"/>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3046"/>
      <c r="D773" s="3046"/>
      <c r="E773" s="868"/>
      <c r="F773" s="868"/>
      <c r="G773" s="868"/>
      <c r="H773" s="3046"/>
      <c r="I773" s="3046"/>
      <c r="J773" s="868"/>
      <c r="K773" s="868"/>
      <c r="L773" s="868"/>
      <c r="M773" s="3046"/>
      <c r="N773" s="3046"/>
      <c r="O773" s="868"/>
      <c r="P773" s="868"/>
      <c r="Q773" s="868"/>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3046"/>
      <c r="D774" s="3046"/>
      <c r="E774" s="868"/>
      <c r="F774" s="868"/>
      <c r="G774" s="868"/>
      <c r="H774" s="3046"/>
      <c r="I774" s="3046"/>
      <c r="J774" s="868"/>
      <c r="K774" s="868"/>
      <c r="L774" s="868"/>
      <c r="M774" s="3046"/>
      <c r="N774" s="3046"/>
      <c r="O774" s="868"/>
      <c r="P774" s="868"/>
      <c r="Q774" s="868"/>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3046"/>
      <c r="D775" s="3046"/>
      <c r="E775" s="868"/>
      <c r="F775" s="868"/>
      <c r="G775" s="868"/>
      <c r="H775" s="3046"/>
      <c r="I775" s="3046"/>
      <c r="J775" s="868"/>
      <c r="K775" s="868"/>
      <c r="L775" s="868"/>
      <c r="M775" s="3046"/>
      <c r="N775" s="3046"/>
      <c r="O775" s="868"/>
      <c r="P775" s="868"/>
      <c r="Q775" s="868"/>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3046"/>
      <c r="D776" s="3046"/>
      <c r="E776" s="868"/>
      <c r="F776" s="868"/>
      <c r="G776" s="868"/>
      <c r="H776" s="3046"/>
      <c r="I776" s="3046"/>
      <c r="J776" s="868"/>
      <c r="K776" s="868"/>
      <c r="L776" s="868"/>
      <c r="M776" s="3046"/>
      <c r="N776" s="3046"/>
      <c r="O776" s="868"/>
      <c r="P776" s="868"/>
      <c r="Q776" s="868"/>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3046"/>
      <c r="D777" s="3046"/>
      <c r="E777" s="868"/>
      <c r="F777" s="868"/>
      <c r="G777" s="868"/>
      <c r="H777" s="3046"/>
      <c r="I777" s="3046"/>
      <c r="J777" s="868"/>
      <c r="K777" s="868"/>
      <c r="L777" s="868"/>
      <c r="M777" s="3046"/>
      <c r="N777" s="3046"/>
      <c r="O777" s="868"/>
      <c r="P777" s="868"/>
      <c r="Q777" s="868"/>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3046"/>
      <c r="D778" s="3046"/>
      <c r="E778" s="868"/>
      <c r="F778" s="868"/>
      <c r="G778" s="868"/>
      <c r="H778" s="3046"/>
      <c r="I778" s="3046"/>
      <c r="J778" s="868"/>
      <c r="K778" s="868"/>
      <c r="L778" s="868"/>
      <c r="M778" s="3046"/>
      <c r="N778" s="3046"/>
      <c r="O778" s="868"/>
      <c r="P778" s="868"/>
      <c r="Q778" s="868"/>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3046"/>
      <c r="D779" s="3046"/>
      <c r="E779" s="868"/>
      <c r="F779" s="868"/>
      <c r="G779" s="868"/>
      <c r="H779" s="3046"/>
      <c r="I779" s="3046"/>
      <c r="J779" s="868"/>
      <c r="K779" s="868"/>
      <c r="L779" s="868"/>
      <c r="M779" s="3046"/>
      <c r="N779" s="3046"/>
      <c r="O779" s="868"/>
      <c r="P779" s="868"/>
      <c r="Q779" s="868"/>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3046"/>
      <c r="D780" s="3046"/>
      <c r="E780" s="868"/>
      <c r="F780" s="868"/>
      <c r="G780" s="868"/>
      <c r="H780" s="3046"/>
      <c r="I780" s="3046"/>
      <c r="J780" s="868"/>
      <c r="K780" s="868"/>
      <c r="L780" s="868"/>
      <c r="M780" s="3046"/>
      <c r="N780" s="3046"/>
      <c r="O780" s="868"/>
      <c r="P780" s="868"/>
      <c r="Q780" s="868"/>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3046"/>
      <c r="D781" s="3046"/>
      <c r="E781" s="868"/>
      <c r="F781" s="868"/>
      <c r="G781" s="868"/>
      <c r="H781" s="3046"/>
      <c r="I781" s="3046"/>
      <c r="J781" s="868"/>
      <c r="K781" s="868"/>
      <c r="L781" s="868"/>
      <c r="M781" s="3046"/>
      <c r="N781" s="3046"/>
      <c r="O781" s="868"/>
      <c r="P781" s="868"/>
      <c r="Q781" s="868"/>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3046"/>
      <c r="D782" s="3046"/>
      <c r="E782" s="868"/>
      <c r="F782" s="868"/>
      <c r="G782" s="868"/>
      <c r="H782" s="3046"/>
      <c r="I782" s="3046"/>
      <c r="J782" s="868"/>
      <c r="K782" s="868"/>
      <c r="L782" s="868"/>
      <c r="M782" s="3046"/>
      <c r="N782" s="3046"/>
      <c r="O782" s="868"/>
      <c r="P782" s="868"/>
      <c r="Q782" s="868"/>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3046"/>
      <c r="D783" s="3046"/>
      <c r="E783" s="868"/>
      <c r="F783" s="868"/>
      <c r="G783" s="868"/>
      <c r="H783" s="3046"/>
      <c r="I783" s="3046"/>
      <c r="J783" s="868"/>
      <c r="K783" s="868"/>
      <c r="L783" s="868"/>
      <c r="M783" s="3046"/>
      <c r="N783" s="3046"/>
      <c r="O783" s="868"/>
      <c r="P783" s="868"/>
      <c r="Q783" s="868"/>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3046"/>
      <c r="D784" s="3046"/>
      <c r="E784" s="868"/>
      <c r="F784" s="868"/>
      <c r="G784" s="868"/>
      <c r="H784" s="3046"/>
      <c r="I784" s="3046"/>
      <c r="J784" s="868"/>
      <c r="K784" s="868"/>
      <c r="L784" s="868"/>
      <c r="M784" s="3046"/>
      <c r="N784" s="3046"/>
      <c r="O784" s="868"/>
      <c r="P784" s="868"/>
      <c r="Q784" s="868"/>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3046"/>
      <c r="D785" s="3046"/>
      <c r="E785" s="868"/>
      <c r="F785" s="868"/>
      <c r="G785" s="868"/>
      <c r="H785" s="3046"/>
      <c r="I785" s="3046"/>
      <c r="J785" s="868"/>
      <c r="K785" s="868"/>
      <c r="L785" s="868"/>
      <c r="M785" s="3046"/>
      <c r="N785" s="3046"/>
      <c r="O785" s="868"/>
      <c r="P785" s="868"/>
      <c r="Q785" s="868"/>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3046"/>
      <c r="D786" s="3046"/>
      <c r="E786" s="868"/>
      <c r="F786" s="868"/>
      <c r="G786" s="868"/>
      <c r="H786" s="3046"/>
      <c r="I786" s="3046"/>
      <c r="J786" s="868"/>
      <c r="K786" s="868"/>
      <c r="L786" s="868"/>
      <c r="M786" s="3046"/>
      <c r="N786" s="3046"/>
      <c r="O786" s="868"/>
      <c r="P786" s="868"/>
      <c r="Q786" s="868"/>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3046"/>
      <c r="D787" s="3046"/>
      <c r="E787" s="868"/>
      <c r="F787" s="868"/>
      <c r="G787" s="868"/>
      <c r="H787" s="3046"/>
      <c r="I787" s="3046"/>
      <c r="J787" s="868"/>
      <c r="K787" s="868"/>
      <c r="L787" s="868"/>
      <c r="M787" s="3046"/>
      <c r="N787" s="3046"/>
      <c r="O787" s="868"/>
      <c r="P787" s="868"/>
      <c r="Q787" s="868"/>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3046"/>
      <c r="D788" s="3046"/>
      <c r="E788" s="868"/>
      <c r="F788" s="868"/>
      <c r="G788" s="868"/>
      <c r="H788" s="3046"/>
      <c r="I788" s="3046"/>
      <c r="J788" s="868"/>
      <c r="K788" s="868"/>
      <c r="L788" s="868"/>
      <c r="M788" s="3046"/>
      <c r="N788" s="3046"/>
      <c r="O788" s="868"/>
      <c r="P788" s="868"/>
      <c r="Q788" s="868"/>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3046"/>
      <c r="D789" s="3046"/>
      <c r="E789" s="868"/>
      <c r="F789" s="868"/>
      <c r="G789" s="868"/>
      <c r="H789" s="3046"/>
      <c r="I789" s="3046"/>
      <c r="J789" s="868"/>
      <c r="K789" s="868"/>
      <c r="L789" s="868"/>
      <c r="M789" s="3046"/>
      <c r="N789" s="3046"/>
      <c r="O789" s="868"/>
      <c r="P789" s="868"/>
      <c r="Q789" s="868"/>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3046"/>
      <c r="D790" s="3046"/>
      <c r="E790" s="868"/>
      <c r="F790" s="868"/>
      <c r="G790" s="868"/>
      <c r="H790" s="3046"/>
      <c r="I790" s="3046"/>
      <c r="J790" s="868"/>
      <c r="K790" s="868"/>
      <c r="L790" s="868"/>
      <c r="M790" s="3046"/>
      <c r="N790" s="3046"/>
      <c r="O790" s="868"/>
      <c r="P790" s="868"/>
      <c r="Q790" s="868"/>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3046"/>
      <c r="D791" s="3046"/>
      <c r="E791" s="868"/>
      <c r="F791" s="868"/>
      <c r="G791" s="868"/>
      <c r="H791" s="3046"/>
      <c r="I791" s="3046"/>
      <c r="J791" s="868"/>
      <c r="K791" s="868"/>
      <c r="L791" s="868"/>
      <c r="M791" s="3046"/>
      <c r="N791" s="3046"/>
      <c r="O791" s="868"/>
      <c r="P791" s="868"/>
      <c r="Q791" s="868"/>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3046"/>
      <c r="D792" s="3046"/>
      <c r="E792" s="868"/>
      <c r="F792" s="868"/>
      <c r="G792" s="868"/>
      <c r="H792" s="3046"/>
      <c r="I792" s="3046"/>
      <c r="J792" s="868"/>
      <c r="K792" s="868"/>
      <c r="L792" s="868"/>
      <c r="M792" s="3046"/>
      <c r="N792" s="3046"/>
      <c r="O792" s="868"/>
      <c r="P792" s="868"/>
      <c r="Q792" s="868"/>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3046"/>
      <c r="D793" s="3046"/>
      <c r="E793" s="868"/>
      <c r="F793" s="868"/>
      <c r="G793" s="868"/>
      <c r="H793" s="3046"/>
      <c r="I793" s="3046"/>
      <c r="J793" s="868"/>
      <c r="K793" s="868"/>
      <c r="L793" s="868"/>
      <c r="M793" s="3046"/>
      <c r="N793" s="3046"/>
      <c r="O793" s="868"/>
      <c r="P793" s="868"/>
      <c r="Q793" s="868"/>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3046"/>
      <c r="D794" s="3046"/>
      <c r="E794" s="868"/>
      <c r="F794" s="868"/>
      <c r="G794" s="868"/>
      <c r="H794" s="3046"/>
      <c r="I794" s="3046"/>
      <c r="J794" s="868"/>
      <c r="K794" s="868"/>
      <c r="L794" s="868"/>
      <c r="M794" s="3046"/>
      <c r="N794" s="3046"/>
      <c r="O794" s="868"/>
      <c r="P794" s="868"/>
      <c r="Q794" s="868"/>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3046"/>
      <c r="D795" s="3046"/>
      <c r="E795" s="868"/>
      <c r="F795" s="868"/>
      <c r="G795" s="868"/>
      <c r="H795" s="3046"/>
      <c r="I795" s="3046"/>
      <c r="J795" s="868"/>
      <c r="K795" s="868"/>
      <c r="L795" s="868"/>
      <c r="M795" s="3046"/>
      <c r="N795" s="3046"/>
      <c r="O795" s="868"/>
      <c r="P795" s="868"/>
      <c r="Q795" s="868"/>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3046"/>
      <c r="D796" s="3046"/>
      <c r="E796" s="868"/>
      <c r="F796" s="868"/>
      <c r="G796" s="868"/>
      <c r="H796" s="3046"/>
      <c r="I796" s="3046"/>
      <c r="J796" s="868"/>
      <c r="K796" s="868"/>
      <c r="L796" s="868"/>
      <c r="M796" s="3046"/>
      <c r="N796" s="3046"/>
      <c r="O796" s="868"/>
      <c r="P796" s="868"/>
      <c r="Q796" s="868"/>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3046"/>
      <c r="D797" s="3046"/>
      <c r="E797" s="868"/>
      <c r="F797" s="868"/>
      <c r="G797" s="868"/>
      <c r="H797" s="3046"/>
      <c r="I797" s="3046"/>
      <c r="J797" s="868"/>
      <c r="K797" s="868"/>
      <c r="L797" s="868"/>
      <c r="M797" s="3046"/>
      <c r="N797" s="3046"/>
      <c r="O797" s="868"/>
      <c r="P797" s="868"/>
      <c r="Q797" s="868"/>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3046"/>
      <c r="D798" s="3046"/>
      <c r="E798" s="868"/>
      <c r="F798" s="868"/>
      <c r="G798" s="868"/>
      <c r="H798" s="3046"/>
      <c r="I798" s="3046"/>
      <c r="J798" s="868"/>
      <c r="K798" s="868"/>
      <c r="L798" s="868"/>
      <c r="M798" s="3046"/>
      <c r="N798" s="3046"/>
      <c r="O798" s="868"/>
      <c r="P798" s="868"/>
      <c r="Q798" s="868"/>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3046"/>
      <c r="D799" s="3046"/>
      <c r="E799" s="868"/>
      <c r="F799" s="868"/>
      <c r="G799" s="868"/>
      <c r="H799" s="3046"/>
      <c r="I799" s="3046"/>
      <c r="J799" s="868"/>
      <c r="K799" s="868"/>
      <c r="L799" s="868"/>
      <c r="M799" s="3046"/>
      <c r="N799" s="3046"/>
      <c r="O799" s="868"/>
      <c r="P799" s="868"/>
      <c r="Q799" s="868"/>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68"/>
      <c r="D800" s="868"/>
      <c r="E800" s="868"/>
      <c r="F800" s="868"/>
      <c r="G800" s="868"/>
      <c r="H800" s="868"/>
      <c r="I800" s="868"/>
      <c r="J800" s="868"/>
      <c r="K800" s="868"/>
      <c r="L800" s="868"/>
      <c r="M800" s="868"/>
      <c r="N800" s="868"/>
      <c r="O800" s="868"/>
      <c r="P800" s="868"/>
      <c r="Q800" s="868"/>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68"/>
      <c r="D801" s="868"/>
      <c r="E801" s="868"/>
      <c r="F801" s="868"/>
      <c r="G801" s="868"/>
      <c r="H801" s="868"/>
      <c r="I801" s="868"/>
      <c r="J801" s="868"/>
      <c r="K801" s="868"/>
      <c r="L801" s="868"/>
      <c r="M801" s="868"/>
      <c r="N801" s="868"/>
      <c r="O801" s="868"/>
      <c r="P801" s="868"/>
      <c r="Q801" s="868"/>
    </row>
    <row r="802" ht="25.15" customHeight="true" x14ac:dyDescent="0.2">
      <c r="C802" s="868"/>
      <c r="D802" s="868"/>
      <c r="E802" s="868"/>
      <c r="F802" s="868"/>
      <c r="G802" s="868"/>
      <c r="H802" s="868"/>
      <c r="I802" s="868"/>
      <c r="J802" s="868"/>
      <c r="K802" s="868"/>
      <c r="L802" s="868"/>
      <c r="M802" s="868"/>
      <c r="N802" s="868"/>
      <c r="O802" s="868"/>
      <c r="P802" s="868"/>
      <c r="Q802" s="868"/>
    </row>
    <row r="803" ht="25.15" customHeight="true" x14ac:dyDescent="0.2">
      <c r="C803" s="868"/>
      <c r="D803" s="868"/>
      <c r="E803" s="868"/>
      <c r="F803" s="868"/>
      <c r="G803" s="868"/>
      <c r="H803" s="868"/>
      <c r="I803" s="868"/>
      <c r="J803" s="868"/>
      <c r="K803" s="868"/>
      <c r="L803" s="868"/>
      <c r="M803" s="868"/>
      <c r="N803" s="868"/>
      <c r="O803" s="868"/>
      <c r="P803" s="868"/>
      <c r="Q803" s="868"/>
    </row>
    <row r="804" ht="25.15" customHeight="true" x14ac:dyDescent="0.2">
      <c r="C804" s="868"/>
      <c r="D804" s="868"/>
      <c r="E804" s="868"/>
      <c r="F804" s="868"/>
      <c r="G804" s="868"/>
      <c r="H804" s="868"/>
      <c r="I804" s="868"/>
      <c r="J804" s="868"/>
      <c r="K804" s="868"/>
      <c r="L804" s="868"/>
      <c r="M804" s="868"/>
      <c r="N804" s="868"/>
      <c r="O804" s="868"/>
      <c r="P804" s="868"/>
      <c r="Q804" s="868"/>
    </row>
    <row r="805" ht="25.15" customHeight="true" x14ac:dyDescent="0.2">
      <c r="C805" s="868"/>
      <c r="D805" s="868"/>
      <c r="E805" s="868"/>
      <c r="F805" s="868"/>
      <c r="G805" s="868"/>
      <c r="H805" s="868"/>
      <c r="I805" s="868"/>
      <c r="J805" s="868"/>
      <c r="K805" s="868"/>
      <c r="L805" s="868"/>
      <c r="M805" s="868"/>
      <c r="N805" s="868"/>
      <c r="O805" s="868"/>
      <c r="P805" s="868"/>
      <c r="Q805" s="868"/>
    </row>
    <row r="806" ht="25.15" customHeight="true" x14ac:dyDescent="0.2">
      <c r="C806" s="868"/>
      <c r="D806" s="868"/>
      <c r="E806" s="868"/>
      <c r="F806" s="868"/>
      <c r="G806" s="868"/>
      <c r="H806" s="868"/>
      <c r="I806" s="868"/>
      <c r="J806" s="868"/>
      <c r="K806" s="868"/>
      <c r="L806" s="868"/>
      <c r="M806" s="868"/>
      <c r="N806" s="868"/>
      <c r="O806" s="868"/>
      <c r="P806" s="868"/>
      <c r="Q806" s="868"/>
    </row>
    <row r="807" ht="25.15" customHeight="true" x14ac:dyDescent="0.2">
      <c r="C807" s="868"/>
      <c r="D807" s="868"/>
      <c r="E807" s="868"/>
      <c r="F807" s="868"/>
      <c r="G807" s="868"/>
      <c r="H807" s="868"/>
      <c r="I807" s="868"/>
      <c r="J807" s="868"/>
      <c r="K807" s="868"/>
      <c r="L807" s="868"/>
      <c r="M807" s="868"/>
      <c r="N807" s="868"/>
      <c r="O807" s="868"/>
      <c r="P807" s="868"/>
      <c r="Q807" s="868"/>
    </row>
    <row r="808" ht="25.15" customHeight="true" x14ac:dyDescent="0.2">
      <c r="C808" s="868"/>
      <c r="D808" s="868"/>
      <c r="E808" s="868"/>
      <c r="F808" s="868"/>
      <c r="G808" s="868"/>
      <c r="H808" s="868"/>
      <c r="I808" s="868"/>
      <c r="J808" s="868"/>
      <c r="K808" s="868"/>
      <c r="L808" s="868"/>
      <c r="M808" s="868"/>
      <c r="N808" s="868"/>
      <c r="O808" s="868"/>
      <c r="P808" s="868"/>
      <c r="Q808" s="868"/>
    </row>
    <row r="809" ht="25.15" customHeight="true" x14ac:dyDescent="0.2">
      <c r="C809" s="868"/>
      <c r="D809" s="868"/>
      <c r="E809" s="868"/>
      <c r="F809" s="868"/>
      <c r="G809" s="868"/>
      <c r="H809" s="868"/>
      <c r="I809" s="868"/>
      <c r="J809" s="868"/>
      <c r="K809" s="868"/>
      <c r="L809" s="868"/>
      <c r="M809" s="868"/>
      <c r="N809" s="868"/>
      <c r="O809" s="868"/>
      <c r="P809" s="868"/>
      <c r="Q809" s="868"/>
    </row>
    <row r="810" ht="25.15" customHeight="true" x14ac:dyDescent="0.2">
      <c r="C810" s="868"/>
      <c r="D810" s="868"/>
      <c r="E810" s="868"/>
      <c r="F810" s="868"/>
      <c r="G810" s="868"/>
      <c r="H810" s="868"/>
      <c r="I810" s="868"/>
      <c r="J810" s="868"/>
      <c r="K810" s="868"/>
      <c r="L810" s="868"/>
      <c r="M810" s="868"/>
      <c r="N810" s="868"/>
      <c r="O810" s="868"/>
      <c r="P810" s="868"/>
      <c r="Q810" s="868"/>
    </row>
    <row r="811" ht="25.15" customHeight="true" x14ac:dyDescent="0.2">
      <c r="C811" s="868"/>
      <c r="D811" s="868"/>
      <c r="E811" s="868"/>
      <c r="F811" s="868"/>
      <c r="G811" s="868"/>
      <c r="H811" s="868"/>
      <c r="I811" s="868"/>
      <c r="J811" s="868"/>
      <c r="K811" s="868"/>
      <c r="L811" s="868"/>
      <c r="M811" s="868"/>
      <c r="N811" s="868"/>
      <c r="O811" s="868"/>
      <c r="P811" s="868"/>
      <c r="Q811" s="868"/>
    </row>
    <row r="812" ht="25.15" customHeight="true" x14ac:dyDescent="0.2">
      <c r="C812" s="868"/>
      <c r="D812" s="868"/>
      <c r="E812" s="868"/>
      <c r="F812" s="868"/>
      <c r="G812" s="868"/>
      <c r="H812" s="868"/>
      <c r="I812" s="868"/>
      <c r="J812" s="868"/>
      <c r="K812" s="868"/>
      <c r="L812" s="868"/>
      <c r="M812" s="868"/>
      <c r="N812" s="868"/>
      <c r="O812" s="868"/>
      <c r="P812" s="868"/>
      <c r="Q812" s="868"/>
    </row>
    <row r="813" ht="25.15" customHeight="true" x14ac:dyDescent="0.2">
      <c r="C813" s="868"/>
      <c r="D813" s="868"/>
      <c r="E813" s="868"/>
      <c r="F813" s="868"/>
      <c r="G813" s="868"/>
      <c r="H813" s="868"/>
      <c r="I813" s="868"/>
      <c r="J813" s="868"/>
      <c r="K813" s="868"/>
      <c r="L813" s="868"/>
      <c r="M813" s="868"/>
      <c r="N813" s="868"/>
      <c r="O813" s="868"/>
      <c r="P813" s="868"/>
      <c r="Q813" s="868"/>
    </row>
    <row r="814" ht="25.15" customHeight="true" x14ac:dyDescent="0.2">
      <c r="C814" s="868"/>
      <c r="D814" s="868"/>
      <c r="E814" s="868"/>
      <c r="F814" s="868"/>
      <c r="G814" s="868"/>
      <c r="H814" s="868"/>
      <c r="I814" s="868"/>
      <c r="J814" s="868"/>
      <c r="K814" s="868"/>
      <c r="L814" s="868"/>
      <c r="M814" s="868"/>
      <c r="N814" s="868"/>
      <c r="O814" s="868"/>
      <c r="P814" s="868"/>
      <c r="Q814" s="868"/>
    </row>
    <row r="815" ht="25.15" customHeight="true" x14ac:dyDescent="0.2">
      <c r="C815" s="868"/>
      <c r="D815" s="868"/>
      <c r="E815" s="868"/>
      <c r="F815" s="868"/>
      <c r="G815" s="868"/>
      <c r="H815" s="868"/>
      <c r="I815" s="868"/>
      <c r="J815" s="868"/>
      <c r="K815" s="868"/>
      <c r="L815" s="868"/>
      <c r="M815" s="868"/>
      <c r="N815" s="868"/>
      <c r="O815" s="868"/>
      <c r="P815" s="868"/>
      <c r="Q815" s="868"/>
    </row>
    <row r="816" ht="25.15" customHeight="true" x14ac:dyDescent="0.2">
      <c r="C816" s="868"/>
      <c r="D816" s="868"/>
      <c r="E816" s="868"/>
      <c r="F816" s="868"/>
      <c r="G816" s="868"/>
      <c r="H816" s="868"/>
      <c r="I816" s="868"/>
      <c r="J816" s="868"/>
      <c r="K816" s="868"/>
      <c r="L816" s="868"/>
      <c r="M816" s="868"/>
      <c r="N816" s="868"/>
      <c r="O816" s="868"/>
      <c r="P816" s="868"/>
      <c r="Q816" s="868"/>
    </row>
    <row r="817" ht="25.15" customHeight="true" x14ac:dyDescent="0.2">
      <c r="C817" s="868"/>
      <c r="D817" s="868"/>
      <c r="E817" s="868"/>
      <c r="F817" s="868"/>
      <c r="G817" s="868"/>
      <c r="H817" s="868"/>
      <c r="I817" s="868"/>
      <c r="J817" s="868"/>
      <c r="K817" s="868"/>
      <c r="L817" s="868"/>
      <c r="M817" s="868"/>
      <c r="N817" s="868"/>
      <c r="O817" s="868"/>
      <c r="P817" s="868"/>
      <c r="Q817" s="868"/>
    </row>
    <row r="818" ht="25.15" customHeight="true" x14ac:dyDescent="0.2">
      <c r="C818" s="868"/>
      <c r="D818" s="868"/>
      <c r="E818" s="868"/>
      <c r="F818" s="868"/>
      <c r="G818" s="868"/>
      <c r="H818" s="868"/>
      <c r="I818" s="868"/>
      <c r="J818" s="868"/>
      <c r="K818" s="868"/>
      <c r="L818" s="868"/>
      <c r="M818" s="868"/>
      <c r="N818" s="868"/>
      <c r="O818" s="868"/>
      <c r="P818" s="868"/>
      <c r="Q818" s="868"/>
    </row>
    <row r="819" ht="25.15" customHeight="true" x14ac:dyDescent="0.2">
      <c r="C819" s="868"/>
      <c r="D819" s="868"/>
      <c r="E819" s="868"/>
      <c r="F819" s="868"/>
      <c r="G819" s="868"/>
      <c r="H819" s="868"/>
      <c r="I819" s="868"/>
      <c r="J819" s="868"/>
      <c r="K819" s="868"/>
      <c r="L819" s="868"/>
      <c r="M819" s="868"/>
      <c r="N819" s="868"/>
      <c r="O819" s="868"/>
      <c r="P819" s="868"/>
      <c r="Q819" s="868"/>
    </row>
    <row r="820" ht="25.15" customHeight="true" x14ac:dyDescent="0.2">
      <c r="C820" s="868"/>
      <c r="D820" s="868"/>
      <c r="E820" s="868"/>
      <c r="F820" s="868"/>
      <c r="G820" s="868"/>
      <c r="H820" s="868"/>
      <c r="I820" s="868"/>
      <c r="J820" s="868"/>
      <c r="K820" s="868"/>
      <c r="L820" s="868"/>
      <c r="M820" s="868"/>
      <c r="N820" s="868"/>
      <c r="O820" s="868"/>
      <c r="P820" s="868"/>
      <c r="Q820" s="868"/>
    </row>
    <row r="821" ht="25.15" customHeight="true" x14ac:dyDescent="0.2">
      <c r="C821" s="868"/>
      <c r="D821" s="868"/>
      <c r="E821" s="868"/>
      <c r="F821" s="868"/>
      <c r="G821" s="868"/>
      <c r="H821" s="868"/>
      <c r="I821" s="868"/>
      <c r="J821" s="868"/>
      <c r="K821" s="868"/>
      <c r="L821" s="868"/>
      <c r="M821" s="868"/>
      <c r="N821" s="868"/>
      <c r="O821" s="868"/>
      <c r="P821" s="868"/>
      <c r="Q821" s="868"/>
    </row>
    <row r="822" ht="25.15" customHeight="true" x14ac:dyDescent="0.2">
      <c r="C822" s="868"/>
      <c r="D822" s="868"/>
      <c r="E822" s="868"/>
      <c r="F822" s="868"/>
      <c r="G822" s="868"/>
      <c r="H822" s="868"/>
      <c r="I822" s="868"/>
      <c r="J822" s="868"/>
      <c r="K822" s="868"/>
      <c r="L822" s="868"/>
      <c r="M822" s="868"/>
      <c r="N822" s="868"/>
      <c r="O822" s="868"/>
      <c r="P822" s="868"/>
      <c r="Q822" s="868"/>
    </row>
    <row r="823" ht="25.15" customHeight="true" x14ac:dyDescent="0.2">
      <c r="C823" s="868"/>
      <c r="D823" s="868"/>
      <c r="E823" s="868"/>
      <c r="F823" s="868"/>
      <c r="G823" s="868"/>
      <c r="H823" s="868"/>
      <c r="I823" s="868"/>
      <c r="J823" s="868"/>
      <c r="K823" s="868"/>
      <c r="L823" s="868"/>
      <c r="M823" s="868"/>
      <c r="N823" s="868"/>
      <c r="O823" s="868"/>
      <c r="P823" s="868"/>
      <c r="Q823" s="868"/>
    </row>
    <row r="824" ht="25.15" customHeight="true" x14ac:dyDescent="0.2">
      <c r="C824" s="868"/>
      <c r="D824" s="868"/>
      <c r="E824" s="868"/>
      <c r="F824" s="868"/>
      <c r="G824" s="868"/>
      <c r="H824" s="868"/>
      <c r="I824" s="868"/>
      <c r="J824" s="868"/>
      <c r="K824" s="868"/>
      <c r="L824" s="868"/>
      <c r="M824" s="868"/>
      <c r="N824" s="868"/>
      <c r="O824" s="868"/>
      <c r="P824" s="868"/>
      <c r="Q824" s="868"/>
    </row>
    <row r="825" ht="25.15" customHeight="true" x14ac:dyDescent="0.2">
      <c r="C825" s="868"/>
      <c r="D825" s="868"/>
      <c r="E825" s="868"/>
      <c r="F825" s="868"/>
      <c r="G825" s="868"/>
      <c r="H825" s="868"/>
      <c r="I825" s="868"/>
      <c r="J825" s="868"/>
      <c r="K825" s="868"/>
      <c r="L825" s="868"/>
      <c r="M825" s="868"/>
      <c r="N825" s="868"/>
      <c r="O825" s="868"/>
      <c r="P825" s="868"/>
      <c r="Q825" s="868"/>
    </row>
    <row r="826" ht="25.15" customHeight="true" x14ac:dyDescent="0.2">
      <c r="C826" s="868"/>
      <c r="D826" s="868"/>
      <c r="E826" s="868"/>
      <c r="F826" s="868"/>
      <c r="G826" s="868"/>
      <c r="H826" s="868"/>
      <c r="I826" s="868"/>
      <c r="J826" s="868"/>
      <c r="K826" s="868"/>
      <c r="L826" s="868"/>
      <c r="M826" s="868"/>
      <c r="N826" s="868"/>
      <c r="O826" s="868"/>
      <c r="P826" s="868"/>
      <c r="Q826" s="868"/>
    </row>
    <row r="827" ht="25.15" customHeight="true" x14ac:dyDescent="0.2">
      <c r="C827" s="868"/>
      <c r="D827" s="868"/>
      <c r="E827" s="868"/>
      <c r="F827" s="868"/>
      <c r="G827" s="868"/>
      <c r="H827" s="868"/>
      <c r="I827" s="868"/>
      <c r="J827" s="868"/>
      <c r="K827" s="868"/>
      <c r="L827" s="868"/>
      <c r="M827" s="868"/>
      <c r="N827" s="868"/>
      <c r="O827" s="868"/>
      <c r="P827" s="868"/>
      <c r="Q827" s="868"/>
    </row>
    <row r="828" ht="25.15" customHeight="true" x14ac:dyDescent="0.2">
      <c r="C828" s="868"/>
      <c r="D828" s="868"/>
      <c r="E828" s="868"/>
      <c r="F828" s="868"/>
      <c r="G828" s="868"/>
      <c r="H828" s="868"/>
      <c r="I828" s="868"/>
      <c r="J828" s="868"/>
      <c r="K828" s="868"/>
      <c r="L828" s="868"/>
      <c r="M828" s="868"/>
      <c r="N828" s="868"/>
      <c r="O828" s="868"/>
      <c r="P828" s="868"/>
      <c r="Q828" s="868"/>
    </row>
    <row r="829" ht="25.15" customHeight="true" x14ac:dyDescent="0.2">
      <c r="C829" s="868"/>
      <c r="D829" s="868"/>
      <c r="E829" s="868"/>
      <c r="F829" s="868"/>
      <c r="G829" s="868"/>
      <c r="H829" s="868"/>
      <c r="I829" s="868"/>
      <c r="J829" s="868"/>
      <c r="K829" s="868"/>
      <c r="L829" s="868"/>
      <c r="M829" s="868"/>
      <c r="N829" s="868"/>
      <c r="O829" s="868"/>
      <c r="P829" s="868"/>
      <c r="Q829" s="868"/>
    </row>
    <row r="830" ht="25.15" customHeight="true" x14ac:dyDescent="0.2">
      <c r="C830" s="868"/>
      <c r="D830" s="868"/>
      <c r="E830" s="868"/>
      <c r="F830" s="868"/>
      <c r="G830" s="868"/>
      <c r="H830" s="868"/>
      <c r="I830" s="868"/>
      <c r="J830" s="868"/>
      <c r="K830" s="868"/>
      <c r="L830" s="868"/>
      <c r="M830" s="868"/>
      <c r="N830" s="868"/>
      <c r="O830" s="868"/>
      <c r="P830" s="868"/>
      <c r="Q830" s="868"/>
    </row>
    <row r="831" ht="25.15" customHeight="true" x14ac:dyDescent="0.2">
      <c r="C831" s="868"/>
      <c r="D831" s="868"/>
      <c r="E831" s="868"/>
      <c r="F831" s="868"/>
      <c r="G831" s="868"/>
      <c r="H831" s="868"/>
      <c r="I831" s="868"/>
      <c r="J831" s="868"/>
      <c r="K831" s="868"/>
      <c r="L831" s="868"/>
      <c r="M831" s="868"/>
      <c r="N831" s="868"/>
      <c r="O831" s="868"/>
      <c r="P831" s="868"/>
      <c r="Q831" s="868"/>
    </row>
    <row r="832" ht="25.15" customHeight="true" x14ac:dyDescent="0.2">
      <c r="C832" s="868"/>
      <c r="D832" s="868"/>
      <c r="E832" s="868"/>
      <c r="F832" s="868"/>
      <c r="G832" s="868"/>
      <c r="H832" s="868"/>
      <c r="I832" s="868"/>
      <c r="J832" s="868"/>
      <c r="K832" s="868"/>
      <c r="L832" s="868"/>
      <c r="M832" s="868"/>
      <c r="N832" s="868"/>
      <c r="O832" s="868"/>
      <c r="P832" s="868"/>
      <c r="Q832" s="868"/>
    </row>
    <row r="833" ht="25.15" customHeight="true" x14ac:dyDescent="0.2">
      <c r="C833" s="868"/>
      <c r="D833" s="868"/>
      <c r="E833" s="868"/>
      <c r="F833" s="868"/>
      <c r="G833" s="868"/>
      <c r="H833" s="868"/>
      <c r="I833" s="868"/>
      <c r="J833" s="868"/>
      <c r="K833" s="868"/>
      <c r="L833" s="868"/>
      <c r="M833" s="868"/>
      <c r="N833" s="868"/>
      <c r="O833" s="868"/>
      <c r="P833" s="868"/>
      <c r="Q833" s="868"/>
    </row>
    <row r="834" ht="25.15" customHeight="true" x14ac:dyDescent="0.2">
      <c r="C834" s="868"/>
      <c r="D834" s="868"/>
      <c r="E834" s="868"/>
      <c r="F834" s="868"/>
      <c r="G834" s="868"/>
      <c r="H834" s="868"/>
      <c r="I834" s="868"/>
      <c r="J834" s="868"/>
      <c r="K834" s="868"/>
      <c r="L834" s="868"/>
      <c r="M834" s="868"/>
      <c r="N834" s="868"/>
      <c r="O834" s="868"/>
      <c r="P834" s="868"/>
      <c r="Q834" s="868"/>
    </row>
    <row r="835" ht="25.15" customHeight="true" x14ac:dyDescent="0.2">
      <c r="C835" s="868"/>
      <c r="D835" s="868"/>
      <c r="E835" s="868"/>
      <c r="F835" s="868"/>
      <c r="G835" s="868"/>
      <c r="H835" s="868"/>
      <c r="I835" s="868"/>
      <c r="J835" s="868"/>
      <c r="K835" s="868"/>
      <c r="L835" s="868"/>
      <c r="M835" s="868"/>
      <c r="N835" s="868"/>
      <c r="O835" s="868"/>
      <c r="P835" s="868"/>
      <c r="Q835" s="868"/>
    </row>
    <row r="836" ht="25.15" customHeight="true" x14ac:dyDescent="0.2">
      <c r="C836" s="868"/>
      <c r="D836" s="868"/>
      <c r="E836" s="868"/>
      <c r="F836" s="868"/>
      <c r="G836" s="868"/>
      <c r="H836" s="868"/>
      <c r="I836" s="868"/>
      <c r="J836" s="868"/>
      <c r="K836" s="868"/>
      <c r="L836" s="868"/>
      <c r="M836" s="868"/>
      <c r="N836" s="868"/>
      <c r="O836" s="868"/>
      <c r="P836" s="868"/>
      <c r="Q836" s="868"/>
    </row>
    <row r="837" ht="25.15" customHeight="true" x14ac:dyDescent="0.2">
      <c r="C837" s="868"/>
      <c r="D837" s="868"/>
      <c r="E837" s="868"/>
      <c r="F837" s="868"/>
      <c r="G837" s="868"/>
      <c r="H837" s="868"/>
      <c r="I837" s="868"/>
      <c r="J837" s="868"/>
      <c r="K837" s="868"/>
      <c r="L837" s="868"/>
      <c r="M837" s="868"/>
      <c r="N837" s="868"/>
      <c r="O837" s="868"/>
      <c r="P837" s="868"/>
      <c r="Q837" s="868"/>
    </row>
    <row r="838" ht="25.15" customHeight="true" x14ac:dyDescent="0.2">
      <c r="C838" s="868"/>
      <c r="D838" s="868"/>
      <c r="E838" s="868"/>
      <c r="F838" s="868"/>
      <c r="G838" s="868"/>
      <c r="H838" s="868"/>
      <c r="I838" s="868"/>
      <c r="J838" s="868"/>
      <c r="K838" s="868"/>
      <c r="L838" s="868"/>
      <c r="M838" s="868"/>
      <c r="N838" s="868"/>
      <c r="O838" s="868"/>
      <c r="P838" s="868"/>
      <c r="Q838" s="868"/>
    </row>
    <row r="839" ht="25.15" customHeight="true" x14ac:dyDescent="0.2">
      <c r="C839" s="868"/>
      <c r="D839" s="868"/>
      <c r="E839" s="868"/>
      <c r="F839" s="868"/>
      <c r="G839" s="868"/>
      <c r="H839" s="868"/>
      <c r="I839" s="868"/>
      <c r="J839" s="868"/>
      <c r="K839" s="868"/>
      <c r="L839" s="868"/>
      <c r="M839" s="868"/>
      <c r="N839" s="868"/>
      <c r="O839" s="868"/>
      <c r="P839" s="868"/>
      <c r="Q839" s="868"/>
    </row>
    <row r="840" ht="25.15" customHeight="true" x14ac:dyDescent="0.2">
      <c r="C840" s="868"/>
      <c r="D840" s="868"/>
      <c r="E840" s="868"/>
      <c r="F840" s="868"/>
      <c r="G840" s="868"/>
      <c r="H840" s="868"/>
      <c r="I840" s="868"/>
      <c r="J840" s="868"/>
      <c r="K840" s="868"/>
      <c r="L840" s="868"/>
      <c r="M840" s="868"/>
      <c r="N840" s="868"/>
      <c r="O840" s="868"/>
      <c r="P840" s="868"/>
      <c r="Q840" s="868"/>
    </row>
    <row r="841" ht="25.15" customHeight="true" x14ac:dyDescent="0.2">
      <c r="C841" s="868"/>
      <c r="D841" s="868"/>
      <c r="E841" s="868"/>
      <c r="F841" s="868"/>
      <c r="G841" s="868"/>
      <c r="H841" s="868"/>
      <c r="I841" s="868"/>
      <c r="J841" s="868"/>
      <c r="K841" s="868"/>
      <c r="L841" s="868"/>
      <c r="M841" s="868"/>
      <c r="N841" s="868"/>
      <c r="O841" s="868"/>
      <c r="P841" s="868"/>
      <c r="Q841" s="868"/>
    </row>
    <row r="842" ht="25.15" customHeight="true" x14ac:dyDescent="0.2">
      <c r="C842" s="868"/>
      <c r="D842" s="868"/>
      <c r="E842" s="868"/>
      <c r="F842" s="868"/>
      <c r="G842" s="868"/>
      <c r="H842" s="868"/>
      <c r="I842" s="868"/>
      <c r="J842" s="868"/>
      <c r="K842" s="868"/>
      <c r="L842" s="868"/>
      <c r="M842" s="868"/>
      <c r="N842" s="868"/>
      <c r="O842" s="868"/>
      <c r="P842" s="868"/>
      <c r="Q842" s="868"/>
    </row>
    <row r="843" ht="25.15" customHeight="true" x14ac:dyDescent="0.2">
      <c r="C843" s="868"/>
      <c r="D843" s="868"/>
      <c r="E843" s="868"/>
      <c r="F843" s="868"/>
      <c r="G843" s="868"/>
      <c r="H843" s="868"/>
      <c r="I843" s="868"/>
      <c r="J843" s="868"/>
      <c r="K843" s="868"/>
      <c r="L843" s="868"/>
      <c r="M843" s="868"/>
      <c r="N843" s="868"/>
      <c r="O843" s="868"/>
      <c r="P843" s="868"/>
      <c r="Q843" s="868"/>
    </row>
    <row r="844" ht="25.15" customHeight="true" x14ac:dyDescent="0.2">
      <c r="C844" s="868"/>
      <c r="D844" s="868"/>
      <c r="E844" s="868"/>
      <c r="F844" s="868"/>
      <c r="G844" s="868"/>
      <c r="H844" s="868"/>
      <c r="I844" s="868"/>
      <c r="J844" s="868"/>
      <c r="K844" s="868"/>
      <c r="L844" s="868"/>
      <c r="M844" s="868"/>
      <c r="N844" s="868"/>
      <c r="O844" s="868"/>
      <c r="P844" s="868"/>
      <c r="Q844" s="868"/>
    </row>
    <row r="845" ht="25.15" customHeight="true" x14ac:dyDescent="0.2">
      <c r="C845" s="868"/>
      <c r="D845" s="868"/>
      <c r="E845" s="868"/>
      <c r="F845" s="868"/>
      <c r="G845" s="868"/>
      <c r="H845" s="868"/>
      <c r="I845" s="868"/>
      <c r="J845" s="868"/>
      <c r="K845" s="868"/>
      <c r="L845" s="868"/>
      <c r="M845" s="868"/>
      <c r="N845" s="868"/>
      <c r="O845" s="868"/>
      <c r="P845" s="868"/>
      <c r="Q845" s="868"/>
    </row>
    <row r="846" ht="25.15" customHeight="true" x14ac:dyDescent="0.2">
      <c r="C846" s="868"/>
      <c r="D846" s="868"/>
      <c r="E846" s="868"/>
      <c r="F846" s="868"/>
      <c r="G846" s="868"/>
      <c r="H846" s="868"/>
      <c r="I846" s="868"/>
      <c r="J846" s="868"/>
      <c r="K846" s="868"/>
      <c r="L846" s="868"/>
      <c r="M846" s="868"/>
      <c r="N846" s="868"/>
      <c r="O846" s="868"/>
      <c r="P846" s="868"/>
      <c r="Q846" s="868"/>
    </row>
    <row r="847" ht="25.15" customHeight="true" x14ac:dyDescent="0.2">
      <c r="C847" s="868"/>
      <c r="D847" s="868"/>
      <c r="E847" s="868"/>
      <c r="F847" s="868"/>
      <c r="G847" s="868"/>
      <c r="H847" s="868"/>
      <c r="I847" s="868"/>
      <c r="J847" s="868"/>
      <c r="K847" s="868"/>
      <c r="L847" s="868"/>
      <c r="M847" s="868"/>
      <c r="N847" s="868"/>
      <c r="O847" s="868"/>
      <c r="P847" s="868"/>
      <c r="Q847" s="868"/>
    </row>
    <row r="848" ht="25.15" customHeight="true" x14ac:dyDescent="0.2">
      <c r="C848" s="868"/>
      <c r="D848" s="868"/>
      <c r="E848" s="868"/>
      <c r="F848" s="868"/>
      <c r="G848" s="868"/>
      <c r="H848" s="868"/>
      <c r="I848" s="868"/>
      <c r="J848" s="868"/>
      <c r="K848" s="868"/>
      <c r="L848" s="868"/>
      <c r="M848" s="868"/>
      <c r="N848" s="868"/>
      <c r="O848" s="868"/>
      <c r="P848" s="868"/>
      <c r="Q848" s="868"/>
    </row>
    <row r="849" ht="25.15" customHeight="true" x14ac:dyDescent="0.2">
      <c r="C849" s="868"/>
      <c r="D849" s="868"/>
      <c r="E849" s="868"/>
      <c r="F849" s="868"/>
      <c r="G849" s="868"/>
      <c r="H849" s="868"/>
      <c r="I849" s="868"/>
      <c r="J849" s="868"/>
      <c r="K849" s="868"/>
      <c r="L849" s="868"/>
      <c r="M849" s="868"/>
      <c r="N849" s="868"/>
      <c r="O849" s="868"/>
      <c r="P849" s="868"/>
      <c r="Q849" s="868"/>
    </row>
    <row r="850" ht="25.15" customHeight="true" x14ac:dyDescent="0.2">
      <c r="C850" s="868"/>
      <c r="D850" s="868"/>
      <c r="E850" s="868"/>
      <c r="F850" s="868"/>
      <c r="G850" s="868"/>
      <c r="H850" s="868"/>
      <c r="I850" s="868"/>
      <c r="J850" s="868"/>
      <c r="K850" s="868"/>
      <c r="L850" s="868"/>
      <c r="M850" s="868"/>
      <c r="N850" s="868"/>
      <c r="O850" s="868"/>
      <c r="P850" s="868"/>
      <c r="Q850" s="868"/>
    </row>
    <row r="851" ht="25.15" customHeight="true" x14ac:dyDescent="0.2">
      <c r="C851" s="868"/>
      <c r="D851" s="868"/>
      <c r="E851" s="868"/>
      <c r="F851" s="868"/>
      <c r="G851" s="868"/>
      <c r="H851" s="868"/>
      <c r="I851" s="868"/>
      <c r="J851" s="868"/>
      <c r="K851" s="868"/>
      <c r="L851" s="868"/>
      <c r="M851" s="868"/>
      <c r="N851" s="868"/>
      <c r="O851" s="868"/>
      <c r="P851" s="868"/>
      <c r="Q851" s="868"/>
    </row>
    <row r="852" ht="25.15" customHeight="true" x14ac:dyDescent="0.2">
      <c r="C852" s="868"/>
      <c r="D852" s="868"/>
      <c r="E852" s="868"/>
      <c r="F852" s="868"/>
      <c r="G852" s="868"/>
      <c r="H852" s="868"/>
      <c r="I852" s="868"/>
      <c r="J852" s="868"/>
      <c r="K852" s="868"/>
      <c r="L852" s="868"/>
      <c r="M852" s="868"/>
      <c r="N852" s="868"/>
      <c r="O852" s="868"/>
      <c r="P852" s="868"/>
      <c r="Q852" s="868"/>
    </row>
    <row r="853" ht="25.15" customHeight="true" x14ac:dyDescent="0.2">
      <c r="C853" s="868"/>
      <c r="D853" s="868"/>
      <c r="E853" s="868"/>
      <c r="F853" s="868"/>
      <c r="G853" s="868"/>
      <c r="H853" s="868"/>
      <c r="I853" s="868"/>
      <c r="J853" s="868"/>
      <c r="K853" s="868"/>
      <c r="L853" s="868"/>
      <c r="M853" s="868"/>
      <c r="N853" s="868"/>
      <c r="O853" s="868"/>
      <c r="P853" s="868"/>
      <c r="Q853" s="868"/>
    </row>
    <row r="854" ht="25.15" customHeight="true" x14ac:dyDescent="0.2">
      <c r="C854" s="868"/>
      <c r="D854" s="868"/>
      <c r="E854" s="868"/>
      <c r="F854" s="868"/>
      <c r="G854" s="868"/>
      <c r="H854" s="868"/>
      <c r="I854" s="868"/>
      <c r="J854" s="868"/>
      <c r="K854" s="868"/>
      <c r="L854" s="868"/>
      <c r="M854" s="868"/>
      <c r="N854" s="868"/>
      <c r="O854" s="868"/>
      <c r="P854" s="868"/>
      <c r="Q854" s="868"/>
    </row>
    <row r="855" ht="25.15" customHeight="true" x14ac:dyDescent="0.2">
      <c r="C855" s="868"/>
      <c r="D855" s="868"/>
      <c r="E855" s="868"/>
      <c r="F855" s="868"/>
      <c r="G855" s="868"/>
      <c r="H855" s="868"/>
      <c r="I855" s="868"/>
      <c r="J855" s="868"/>
      <c r="K855" s="868"/>
      <c r="L855" s="868"/>
      <c r="M855" s="868"/>
      <c r="N855" s="868"/>
      <c r="O855" s="868"/>
      <c r="P855" s="868"/>
      <c r="Q855" s="868"/>
    </row>
    <row r="856" ht="25.15" customHeight="true" x14ac:dyDescent="0.2">
      <c r="C856" s="868"/>
      <c r="D856" s="868"/>
      <c r="E856" s="868"/>
      <c r="F856" s="868"/>
      <c r="G856" s="868"/>
      <c r="H856" s="868"/>
      <c r="I856" s="868"/>
      <c r="J856" s="868"/>
      <c r="K856" s="868"/>
      <c r="L856" s="868"/>
      <c r="M856" s="868"/>
      <c r="N856" s="868"/>
      <c r="O856" s="868"/>
      <c r="P856" s="868"/>
      <c r="Q856" s="868"/>
    </row>
    <row r="857" ht="25.15" customHeight="true" x14ac:dyDescent="0.2">
      <c r="C857" s="868"/>
      <c r="D857" s="868"/>
      <c r="E857" s="868"/>
      <c r="F857" s="868"/>
      <c r="G857" s="868"/>
      <c r="H857" s="868"/>
      <c r="I857" s="868"/>
      <c r="J857" s="868"/>
      <c r="K857" s="868"/>
      <c r="L857" s="868"/>
      <c r="M857" s="868"/>
      <c r="N857" s="868"/>
      <c r="O857" s="868"/>
      <c r="P857" s="868"/>
      <c r="Q857" s="868"/>
    </row>
    <row r="858" ht="25.15" customHeight="true" x14ac:dyDescent="0.2">
      <c r="C858" s="868"/>
      <c r="D858" s="868"/>
      <c r="E858" s="868"/>
      <c r="F858" s="868"/>
      <c r="G858" s="868"/>
      <c r="H858" s="868"/>
      <c r="I858" s="868"/>
      <c r="J858" s="868"/>
      <c r="K858" s="868"/>
      <c r="L858" s="868"/>
      <c r="M858" s="868"/>
      <c r="N858" s="868"/>
      <c r="O858" s="868"/>
      <c r="P858" s="868"/>
      <c r="Q858" s="868"/>
    </row>
    <row r="859" ht="25.15" customHeight="true" x14ac:dyDescent="0.2">
      <c r="C859" s="868"/>
      <c r="D859" s="868"/>
      <c r="E859" s="868"/>
      <c r="F859" s="868"/>
      <c r="G859" s="868"/>
      <c r="H859" s="868"/>
      <c r="I859" s="868"/>
      <c r="J859" s="868"/>
      <c r="K859" s="868"/>
      <c r="L859" s="868"/>
      <c r="M859" s="868"/>
      <c r="N859" s="868"/>
      <c r="O859" s="868"/>
      <c r="P859" s="868"/>
      <c r="Q859" s="868"/>
    </row>
    <row r="860" ht="25.15" customHeight="true" x14ac:dyDescent="0.2">
      <c r="C860" s="868"/>
      <c r="D860" s="868"/>
      <c r="E860" s="868"/>
      <c r="F860" s="868"/>
      <c r="G860" s="868"/>
      <c r="H860" s="868"/>
      <c r="I860" s="868"/>
      <c r="J860" s="868"/>
      <c r="K860" s="868"/>
      <c r="L860" s="868"/>
      <c r="M860" s="868"/>
      <c r="N860" s="868"/>
      <c r="O860" s="868"/>
      <c r="P860" s="868"/>
      <c r="Q860" s="868"/>
    </row>
    <row r="861" ht="25.15" customHeight="true" x14ac:dyDescent="0.2">
      <c r="C861" s="868"/>
      <c r="D861" s="868"/>
      <c r="E861" s="868"/>
      <c r="F861" s="868"/>
      <c r="G861" s="868"/>
      <c r="H861" s="868"/>
      <c r="I861" s="868"/>
      <c r="J861" s="868"/>
      <c r="K861" s="868"/>
      <c r="L861" s="868"/>
      <c r="M861" s="868"/>
      <c r="N861" s="868"/>
      <c r="O861" s="868"/>
      <c r="P861" s="868"/>
      <c r="Q861" s="868"/>
    </row>
    <row r="862" ht="25.15" customHeight="true" x14ac:dyDescent="0.2">
      <c r="C862" s="868"/>
      <c r="D862" s="868"/>
      <c r="E862" s="868"/>
      <c r="F862" s="868"/>
      <c r="G862" s="868"/>
      <c r="H862" s="868"/>
      <c r="I862" s="868"/>
      <c r="J862" s="868"/>
      <c r="K862" s="868"/>
      <c r="L862" s="868"/>
      <c r="M862" s="868"/>
      <c r="N862" s="868"/>
      <c r="O862" s="868"/>
      <c r="P862" s="868"/>
      <c r="Q862" s="868"/>
    </row>
    <row r="863" ht="25.15" customHeight="true" x14ac:dyDescent="0.2">
      <c r="C863" s="868"/>
      <c r="D863" s="868"/>
      <c r="E863" s="868"/>
      <c r="F863" s="868"/>
      <c r="G863" s="868"/>
      <c r="H863" s="868"/>
      <c r="I863" s="868"/>
      <c r="J863" s="868"/>
      <c r="K863" s="868"/>
      <c r="L863" s="868"/>
      <c r="M863" s="868"/>
      <c r="N863" s="868"/>
      <c r="O863" s="868"/>
      <c r="P863" s="868"/>
      <c r="Q863" s="868"/>
    </row>
    <row r="864" ht="25.15" customHeight="true" x14ac:dyDescent="0.2">
      <c r="C864" s="868"/>
      <c r="D864" s="868"/>
      <c r="E864" s="868"/>
      <c r="F864" s="868"/>
      <c r="G864" s="868"/>
      <c r="H864" s="868"/>
      <c r="I864" s="868"/>
      <c r="J864" s="868"/>
      <c r="K864" s="868"/>
      <c r="L864" s="868"/>
      <c r="M864" s="868"/>
      <c r="N864" s="868"/>
      <c r="O864" s="868"/>
      <c r="P864" s="868"/>
      <c r="Q864" s="868"/>
    </row>
    <row r="865" ht="25.15" customHeight="true" x14ac:dyDescent="0.2">
      <c r="C865" s="868"/>
      <c r="D865" s="868"/>
      <c r="E865" s="868"/>
      <c r="F865" s="868"/>
      <c r="G865" s="868"/>
      <c r="H865" s="868"/>
      <c r="I865" s="868"/>
      <c r="J865" s="868"/>
      <c r="K865" s="868"/>
      <c r="L865" s="868"/>
      <c r="M865" s="868"/>
      <c r="N865" s="868"/>
      <c r="O865" s="868"/>
      <c r="P865" s="868"/>
      <c r="Q865" s="868"/>
    </row>
    <row r="866" ht="25.15" customHeight="true" x14ac:dyDescent="0.2">
      <c r="C866" s="868"/>
      <c r="D866" s="868"/>
      <c r="E866" s="868"/>
      <c r="F866" s="868"/>
      <c r="G866" s="868"/>
      <c r="H866" s="868"/>
      <c r="I866" s="868"/>
      <c r="J866" s="868"/>
      <c r="K866" s="868"/>
      <c r="L866" s="868"/>
      <c r="M866" s="868"/>
      <c r="N866" s="868"/>
      <c r="O866" s="868"/>
      <c r="P866" s="868"/>
      <c r="Q866" s="868"/>
    </row>
    <row r="867" ht="25.15" customHeight="true" x14ac:dyDescent="0.2">
      <c r="C867" s="868"/>
      <c r="D867" s="868"/>
      <c r="E867" s="868"/>
      <c r="F867" s="868"/>
      <c r="G867" s="868"/>
      <c r="H867" s="868"/>
      <c r="I867" s="868"/>
      <c r="J867" s="868"/>
      <c r="K867" s="868"/>
      <c r="L867" s="868"/>
      <c r="M867" s="868"/>
      <c r="N867" s="868"/>
      <c r="O867" s="868"/>
      <c r="P867" s="868"/>
      <c r="Q867" s="868"/>
    </row>
    <row r="868" ht="25.15" customHeight="true" x14ac:dyDescent="0.2">
      <c r="C868" s="868"/>
      <c r="D868" s="868"/>
      <c r="E868" s="868"/>
      <c r="F868" s="868"/>
      <c r="G868" s="868"/>
      <c r="H868" s="868"/>
      <c r="I868" s="868"/>
      <c r="J868" s="868"/>
      <c r="K868" s="868"/>
      <c r="L868" s="868"/>
      <c r="M868" s="868"/>
      <c r="N868" s="868"/>
      <c r="O868" s="868"/>
      <c r="P868" s="868"/>
      <c r="Q868" s="868"/>
    </row>
    <row r="869" ht="25.15" customHeight="true" x14ac:dyDescent="0.2">
      <c r="C869" s="868"/>
      <c r="D869" s="868"/>
      <c r="E869" s="868"/>
      <c r="F869" s="868"/>
      <c r="G869" s="868"/>
      <c r="H869" s="868"/>
      <c r="I869" s="868"/>
      <c r="J869" s="868"/>
      <c r="K869" s="868"/>
      <c r="L869" s="868"/>
      <c r="M869" s="868"/>
      <c r="N869" s="868"/>
      <c r="O869" s="868"/>
      <c r="P869" s="868"/>
      <c r="Q869" s="868"/>
    </row>
    <row r="870" ht="25.15" customHeight="true" x14ac:dyDescent="0.2">
      <c r="C870" s="868"/>
      <c r="D870" s="868"/>
      <c r="E870" s="868"/>
      <c r="F870" s="868"/>
      <c r="G870" s="868"/>
      <c r="H870" s="868"/>
      <c r="I870" s="868"/>
      <c r="J870" s="868"/>
      <c r="K870" s="868"/>
      <c r="L870" s="868"/>
      <c r="M870" s="868"/>
      <c r="N870" s="868"/>
      <c r="O870" s="868"/>
      <c r="P870" s="868"/>
      <c r="Q870" s="868"/>
    </row>
    <row r="871" ht="25.15" customHeight="true" x14ac:dyDescent="0.2">
      <c r="C871" s="868"/>
      <c r="D871" s="868"/>
      <c r="E871" s="868"/>
      <c r="F871" s="868"/>
      <c r="G871" s="868"/>
      <c r="H871" s="868"/>
      <c r="I871" s="868"/>
      <c r="J871" s="868"/>
      <c r="K871" s="868"/>
      <c r="L871" s="868"/>
      <c r="M871" s="868"/>
      <c r="N871" s="868"/>
      <c r="O871" s="868"/>
      <c r="P871" s="868"/>
      <c r="Q871" s="868"/>
    </row>
    <row r="872" ht="25.15" customHeight="true" x14ac:dyDescent="0.2">
      <c r="C872" s="868"/>
      <c r="D872" s="868"/>
      <c r="E872" s="868"/>
      <c r="F872" s="868"/>
      <c r="G872" s="868"/>
      <c r="H872" s="868"/>
      <c r="I872" s="868"/>
      <c r="J872" s="868"/>
      <c r="K872" s="868"/>
      <c r="L872" s="868"/>
      <c r="M872" s="868"/>
      <c r="N872" s="868"/>
      <c r="O872" s="868"/>
      <c r="P872" s="868"/>
      <c r="Q872" s="868"/>
    </row>
    <row r="873" ht="25.15" customHeight="true" x14ac:dyDescent="0.2">
      <c r="C873" s="868"/>
      <c r="D873" s="868"/>
      <c r="E873" s="868"/>
      <c r="F873" s="868"/>
      <c r="G873" s="868"/>
      <c r="H873" s="868"/>
      <c r="I873" s="868"/>
      <c r="J873" s="868"/>
      <c r="K873" s="868"/>
      <c r="L873" s="868"/>
      <c r="M873" s="868"/>
      <c r="N873" s="868"/>
      <c r="O873" s="868"/>
      <c r="P873" s="868"/>
      <c r="Q873" s="868"/>
    </row>
    <row r="874" ht="25.15" customHeight="true" x14ac:dyDescent="0.2">
      <c r="C874" s="868"/>
      <c r="D874" s="868"/>
      <c r="E874" s="868"/>
      <c r="F874" s="868"/>
      <c r="G874" s="868"/>
      <c r="H874" s="868"/>
      <c r="I874" s="868"/>
      <c r="J874" s="868"/>
      <c r="K874" s="868"/>
      <c r="L874" s="868"/>
      <c r="M874" s="868"/>
      <c r="N874" s="868"/>
      <c r="O874" s="868"/>
      <c r="P874" s="868"/>
      <c r="Q874" s="868"/>
    </row>
    <row r="875" ht="25.15" customHeight="true" x14ac:dyDescent="0.2">
      <c r="C875" s="868"/>
      <c r="D875" s="868"/>
      <c r="E875" s="868"/>
      <c r="F875" s="868"/>
      <c r="G875" s="868"/>
      <c r="H875" s="868"/>
      <c r="I875" s="868"/>
      <c r="J875" s="868"/>
      <c r="K875" s="868"/>
      <c r="L875" s="868"/>
      <c r="M875" s="868"/>
      <c r="N875" s="868"/>
      <c r="O875" s="868"/>
      <c r="P875" s="868"/>
      <c r="Q875" s="868"/>
    </row>
    <row r="876" ht="25.15" customHeight="true" x14ac:dyDescent="0.2">
      <c r="C876" s="868"/>
      <c r="D876" s="868"/>
      <c r="E876" s="868"/>
      <c r="F876" s="868"/>
      <c r="G876" s="868"/>
      <c r="H876" s="868"/>
      <c r="I876" s="868"/>
      <c r="J876" s="868"/>
      <c r="K876" s="868"/>
      <c r="L876" s="868"/>
      <c r="M876" s="868"/>
      <c r="N876" s="868"/>
      <c r="O876" s="868"/>
      <c r="P876" s="868"/>
      <c r="Q876" s="868"/>
    </row>
    <row r="877" ht="25.15" customHeight="true" x14ac:dyDescent="0.2">
      <c r="C877" s="868"/>
      <c r="D877" s="868"/>
      <c r="E877" s="868"/>
      <c r="F877" s="868"/>
      <c r="G877" s="868"/>
      <c r="H877" s="868"/>
      <c r="I877" s="868"/>
      <c r="J877" s="868"/>
      <c r="K877" s="868"/>
      <c r="L877" s="868"/>
      <c r="M877" s="868"/>
      <c r="N877" s="868"/>
      <c r="O877" s="868"/>
      <c r="P877" s="868"/>
      <c r="Q877" s="868"/>
    </row>
    <row r="878" ht="25.15" customHeight="true" x14ac:dyDescent="0.2">
      <c r="C878" s="868"/>
      <c r="D878" s="868"/>
      <c r="E878" s="868"/>
      <c r="F878" s="868"/>
      <c r="G878" s="868"/>
      <c r="H878" s="868"/>
      <c r="I878" s="868"/>
      <c r="J878" s="868"/>
      <c r="K878" s="868"/>
      <c r="L878" s="868"/>
      <c r="M878" s="868"/>
      <c r="N878" s="868"/>
      <c r="O878" s="868"/>
      <c r="P878" s="868"/>
      <c r="Q878" s="868"/>
    </row>
    <row r="879" ht="25.15" customHeight="true" x14ac:dyDescent="0.2">
      <c r="C879" s="868"/>
      <c r="D879" s="868"/>
      <c r="E879" s="868"/>
      <c r="F879" s="868"/>
      <c r="G879" s="868"/>
      <c r="H879" s="868"/>
      <c r="I879" s="868"/>
      <c r="J879" s="868"/>
      <c r="K879" s="868"/>
      <c r="L879" s="868"/>
      <c r="M879" s="868"/>
      <c r="N879" s="868"/>
      <c r="O879" s="868"/>
      <c r="P879" s="868"/>
      <c r="Q879" s="868"/>
    </row>
    <row r="880" ht="25.15" customHeight="true" x14ac:dyDescent="0.2">
      <c r="C880" s="868"/>
      <c r="D880" s="868"/>
      <c r="E880" s="868"/>
      <c r="F880" s="868"/>
      <c r="G880" s="868"/>
      <c r="H880" s="868"/>
      <c r="I880" s="868"/>
      <c r="J880" s="868"/>
      <c r="K880" s="868"/>
      <c r="L880" s="868"/>
      <c r="M880" s="868"/>
      <c r="N880" s="868"/>
      <c r="O880" s="868"/>
      <c r="P880" s="868"/>
      <c r="Q880" s="868"/>
    </row>
    <row r="881" ht="25.15" customHeight="true" x14ac:dyDescent="0.2">
      <c r="C881" s="868"/>
      <c r="D881" s="868"/>
      <c r="E881" s="868"/>
      <c r="F881" s="868"/>
      <c r="G881" s="868"/>
      <c r="H881" s="868"/>
      <c r="I881" s="868"/>
      <c r="J881" s="868"/>
      <c r="K881" s="868"/>
      <c r="L881" s="868"/>
      <c r="M881" s="868"/>
      <c r="N881" s="868"/>
      <c r="O881" s="868"/>
      <c r="P881" s="868"/>
      <c r="Q881" s="868"/>
    </row>
    <row r="882" ht="25.15" customHeight="true" x14ac:dyDescent="0.2">
      <c r="C882" s="868"/>
      <c r="D882" s="868"/>
      <c r="E882" s="868"/>
      <c r="F882" s="868"/>
      <c r="G882" s="868"/>
      <c r="H882" s="868"/>
      <c r="I882" s="868"/>
      <c r="J882" s="868"/>
      <c r="K882" s="868"/>
      <c r="L882" s="868"/>
      <c r="M882" s="868"/>
      <c r="N882" s="868"/>
      <c r="O882" s="868"/>
      <c r="P882" s="868"/>
      <c r="Q882" s="868"/>
    </row>
    <row r="883" ht="25.15" customHeight="true" x14ac:dyDescent="0.2">
      <c r="C883" s="868"/>
      <c r="D883" s="868"/>
      <c r="E883" s="868"/>
      <c r="F883" s="868"/>
      <c r="G883" s="868"/>
      <c r="H883" s="868"/>
      <c r="I883" s="868"/>
      <c r="J883" s="868"/>
      <c r="K883" s="868"/>
      <c r="L883" s="868"/>
      <c r="M883" s="868"/>
      <c r="N883" s="868"/>
      <c r="O883" s="868"/>
      <c r="P883" s="868"/>
      <c r="Q883" s="868"/>
    </row>
    <row r="884" ht="25.15" customHeight="true" x14ac:dyDescent="0.2">
      <c r="C884" s="868"/>
      <c r="D884" s="868"/>
      <c r="E884" s="868"/>
      <c r="F884" s="868"/>
      <c r="G884" s="868"/>
      <c r="H884" s="868"/>
      <c r="I884" s="868"/>
      <c r="J884" s="868"/>
      <c r="K884" s="868"/>
      <c r="L884" s="868"/>
      <c r="M884" s="868"/>
      <c r="N884" s="868"/>
      <c r="O884" s="868"/>
      <c r="P884" s="868"/>
      <c r="Q884" s="868"/>
    </row>
    <row r="885" ht="25.15" customHeight="true" x14ac:dyDescent="0.2">
      <c r="C885" s="868"/>
      <c r="D885" s="868"/>
      <c r="E885" s="868"/>
      <c r="F885" s="868"/>
      <c r="G885" s="868"/>
      <c r="H885" s="868"/>
      <c r="I885" s="868"/>
      <c r="J885" s="868"/>
      <c r="K885" s="868"/>
      <c r="L885" s="868"/>
      <c r="M885" s="868"/>
      <c r="N885" s="868"/>
      <c r="O885" s="868"/>
      <c r="P885" s="868"/>
      <c r="Q885" s="868"/>
    </row>
    <row r="886" ht="25.15" customHeight="true" x14ac:dyDescent="0.2">
      <c r="C886" s="868"/>
      <c r="D886" s="868"/>
      <c r="E886" s="868"/>
      <c r="F886" s="868"/>
      <c r="G886" s="868"/>
      <c r="H886" s="868"/>
      <c r="I886" s="868"/>
      <c r="J886" s="868"/>
      <c r="K886" s="868"/>
      <c r="L886" s="868"/>
      <c r="M886" s="868"/>
      <c r="N886" s="868"/>
      <c r="O886" s="868"/>
      <c r="P886" s="868"/>
      <c r="Q886" s="868"/>
    </row>
    <row r="887" ht="25.15" customHeight="true" x14ac:dyDescent="0.2">
      <c r="C887" s="868"/>
      <c r="D887" s="868"/>
      <c r="E887" s="868"/>
      <c r="F887" s="868"/>
      <c r="G887" s="868"/>
      <c r="H887" s="868"/>
      <c r="I887" s="868"/>
      <c r="J887" s="868"/>
      <c r="K887" s="868"/>
      <c r="L887" s="868"/>
      <c r="M887" s="868"/>
      <c r="N887" s="868"/>
      <c r="O887" s="868"/>
      <c r="P887" s="868"/>
      <c r="Q887" s="868"/>
    </row>
    <row r="888" ht="25.15" customHeight="true" x14ac:dyDescent="0.2">
      <c r="C888" s="868"/>
      <c r="D888" s="868"/>
      <c r="E888" s="868"/>
      <c r="F888" s="868"/>
      <c r="G888" s="868"/>
      <c r="H888" s="868"/>
      <c r="I888" s="868"/>
      <c r="J888" s="868"/>
      <c r="K888" s="868"/>
      <c r="L888" s="868"/>
      <c r="M888" s="868"/>
      <c r="N888" s="868"/>
      <c r="O888" s="868"/>
      <c r="P888" s="868"/>
      <c r="Q888" s="868"/>
    </row>
    <row r="889" ht="25.15" customHeight="true" x14ac:dyDescent="0.2">
      <c r="C889" s="868"/>
      <c r="D889" s="868"/>
      <c r="E889" s="868"/>
      <c r="F889" s="868"/>
      <c r="G889" s="868"/>
      <c r="H889" s="868"/>
      <c r="I889" s="868"/>
      <c r="J889" s="868"/>
      <c r="K889" s="868"/>
      <c r="L889" s="868"/>
      <c r="M889" s="868"/>
      <c r="N889" s="868"/>
      <c r="O889" s="868"/>
      <c r="P889" s="868"/>
      <c r="Q889" s="868"/>
    </row>
    <row r="890" ht="25.15" customHeight="true" x14ac:dyDescent="0.2">
      <c r="C890" s="868"/>
      <c r="D890" s="868"/>
      <c r="E890" s="868"/>
      <c r="F890" s="868"/>
      <c r="G890" s="868"/>
      <c r="H890" s="868"/>
      <c r="I890" s="868"/>
      <c r="J890" s="868"/>
      <c r="K890" s="868"/>
      <c r="L890" s="868"/>
      <c r="M890" s="868"/>
      <c r="N890" s="868"/>
      <c r="O890" s="868"/>
      <c r="P890" s="868"/>
      <c r="Q890" s="868"/>
    </row>
    <row r="891" ht="25.15" customHeight="true" x14ac:dyDescent="0.2">
      <c r="C891" s="868"/>
      <c r="D891" s="868"/>
      <c r="E891" s="868"/>
      <c r="F891" s="868"/>
      <c r="G891" s="868"/>
      <c r="H891" s="868"/>
      <c r="I891" s="868"/>
      <c r="J891" s="868"/>
      <c r="K891" s="868"/>
      <c r="L891" s="868"/>
      <c r="M891" s="868"/>
      <c r="N891" s="868"/>
      <c r="O891" s="868"/>
      <c r="P891" s="868"/>
      <c r="Q891" s="868"/>
    </row>
    <row r="892" ht="25.15" customHeight="true" x14ac:dyDescent="0.2">
      <c r="C892" s="868"/>
      <c r="D892" s="868"/>
      <c r="E892" s="868"/>
      <c r="F892" s="868"/>
      <c r="G892" s="868"/>
      <c r="H892" s="868"/>
      <c r="I892" s="868"/>
      <c r="J892" s="868"/>
      <c r="K892" s="868"/>
      <c r="L892" s="868"/>
      <c r="M892" s="868"/>
      <c r="N892" s="868"/>
      <c r="O892" s="868"/>
      <c r="P892" s="868"/>
      <c r="Q892" s="868"/>
    </row>
    <row r="893" ht="25.15" customHeight="true" x14ac:dyDescent="0.2">
      <c r="C893" s="868"/>
      <c r="D893" s="868"/>
      <c r="E893" s="868"/>
      <c r="F893" s="868"/>
      <c r="G893" s="868"/>
      <c r="H893" s="868"/>
      <c r="I893" s="868"/>
      <c r="J893" s="868"/>
      <c r="K893" s="868"/>
      <c r="L893" s="868"/>
      <c r="M893" s="868"/>
      <c r="N893" s="868"/>
      <c r="O893" s="868"/>
      <c r="P893" s="868"/>
      <c r="Q893" s="868"/>
    </row>
    <row r="894" ht="25.15" customHeight="true" x14ac:dyDescent="0.2">
      <c r="C894" s="868"/>
      <c r="D894" s="868"/>
      <c r="E894" s="868"/>
      <c r="F894" s="868"/>
      <c r="G894" s="868"/>
      <c r="H894" s="868"/>
      <c r="I894" s="868"/>
      <c r="J894" s="868"/>
      <c r="K894" s="868"/>
      <c r="L894" s="868"/>
      <c r="M894" s="868"/>
      <c r="N894" s="868"/>
      <c r="O894" s="868"/>
      <c r="P894" s="868"/>
      <c r="Q894" s="868"/>
    </row>
    <row r="895" ht="25.15" customHeight="true" x14ac:dyDescent="0.2">
      <c r="C895" s="868"/>
      <c r="D895" s="868"/>
      <c r="E895" s="868"/>
      <c r="F895" s="868"/>
      <c r="G895" s="868"/>
      <c r="H895" s="868"/>
      <c r="I895" s="868"/>
      <c r="J895" s="868"/>
      <c r="K895" s="868"/>
      <c r="L895" s="868"/>
      <c r="M895" s="868"/>
      <c r="N895" s="868"/>
      <c r="O895" s="868"/>
      <c r="P895" s="868"/>
      <c r="Q895" s="868"/>
    </row>
    <row r="896" ht="25.15" customHeight="true" x14ac:dyDescent="0.2">
      <c r="C896" s="868"/>
      <c r="D896" s="868"/>
      <c r="E896" s="868"/>
      <c r="F896" s="868"/>
      <c r="G896" s="868"/>
      <c r="H896" s="868"/>
      <c r="I896" s="868"/>
      <c r="J896" s="868"/>
      <c r="K896" s="868"/>
      <c r="L896" s="868"/>
      <c r="M896" s="868"/>
      <c r="N896" s="868"/>
      <c r="O896" s="868"/>
      <c r="P896" s="868"/>
      <c r="Q896" s="868"/>
    </row>
    <row r="897" ht="25.15" customHeight="true" x14ac:dyDescent="0.2">
      <c r="C897" s="868"/>
      <c r="D897" s="868"/>
      <c r="E897" s="868"/>
      <c r="F897" s="868"/>
      <c r="G897" s="868"/>
      <c r="H897" s="868"/>
      <c r="I897" s="868"/>
      <c r="J897" s="868"/>
      <c r="K897" s="868"/>
      <c r="L897" s="868"/>
      <c r="M897" s="868"/>
      <c r="N897" s="868"/>
      <c r="O897" s="868"/>
      <c r="P897" s="868"/>
      <c r="Q897" s="868"/>
    </row>
    <row r="898" ht="25.15" customHeight="true" x14ac:dyDescent="0.2">
      <c r="C898" s="868"/>
      <c r="D898" s="868"/>
      <c r="E898" s="868"/>
      <c r="F898" s="868"/>
      <c r="G898" s="868"/>
      <c r="H898" s="868"/>
      <c r="I898" s="868"/>
      <c r="J898" s="868"/>
      <c r="K898" s="868"/>
      <c r="L898" s="868"/>
      <c r="M898" s="868"/>
      <c r="N898" s="868"/>
      <c r="O898" s="868"/>
      <c r="P898" s="868"/>
      <c r="Q898" s="868"/>
    </row>
    <row r="899" ht="25.15" customHeight="true" x14ac:dyDescent="0.2">
      <c r="C899" s="868"/>
      <c r="D899" s="868"/>
      <c r="E899" s="868"/>
      <c r="F899" s="868"/>
      <c r="G899" s="868"/>
      <c r="H899" s="868"/>
      <c r="I899" s="868"/>
      <c r="J899" s="868"/>
      <c r="K899" s="868"/>
      <c r="L899" s="868"/>
      <c r="M899" s="868"/>
      <c r="N899" s="868"/>
      <c r="O899" s="868"/>
      <c r="P899" s="868"/>
      <c r="Q899" s="868"/>
    </row>
    <row r="900" ht="25.15" customHeight="true" x14ac:dyDescent="0.2">
      <c r="C900" s="868"/>
      <c r="D900" s="868"/>
      <c r="E900" s="868"/>
      <c r="F900" s="868"/>
      <c r="G900" s="868"/>
      <c r="H900" s="868"/>
      <c r="I900" s="868"/>
      <c r="J900" s="868"/>
      <c r="K900" s="868"/>
      <c r="L900" s="868"/>
      <c r="M900" s="868"/>
      <c r="N900" s="868"/>
      <c r="O900" s="868"/>
      <c r="P900" s="868"/>
      <c r="Q900" s="868"/>
    </row>
    <row r="901" ht="25.15" customHeight="true" x14ac:dyDescent="0.2">
      <c r="C901" s="868"/>
      <c r="D901" s="868"/>
      <c r="E901" s="868"/>
      <c r="F901" s="868"/>
      <c r="G901" s="868"/>
      <c r="H901" s="868"/>
      <c r="I901" s="868"/>
      <c r="J901" s="868"/>
      <c r="K901" s="868"/>
      <c r="L901" s="868"/>
      <c r="M901" s="868"/>
      <c r="N901" s="868"/>
      <c r="O901" s="868"/>
      <c r="P901" s="868"/>
      <c r="Q901" s="868"/>
    </row>
    <row r="902" ht="25.15" customHeight="true" x14ac:dyDescent="0.2">
      <c r="C902" s="868"/>
      <c r="D902" s="868"/>
      <c r="E902" s="868"/>
      <c r="F902" s="868"/>
      <c r="G902" s="868"/>
      <c r="H902" s="868"/>
      <c r="I902" s="868"/>
      <c r="J902" s="868"/>
      <c r="K902" s="868"/>
      <c r="L902" s="868"/>
      <c r="M902" s="868"/>
      <c r="N902" s="868"/>
      <c r="O902" s="868"/>
      <c r="P902" s="868"/>
      <c r="Q902" s="868"/>
    </row>
    <row r="903" ht="25.15" customHeight="true" x14ac:dyDescent="0.2">
      <c r="C903" s="868"/>
      <c r="D903" s="868"/>
      <c r="E903" s="868"/>
      <c r="F903" s="868"/>
      <c r="G903" s="868"/>
      <c r="H903" s="868"/>
      <c r="I903" s="868"/>
      <c r="J903" s="868"/>
      <c r="K903" s="868"/>
      <c r="L903" s="868"/>
      <c r="M903" s="868"/>
      <c r="N903" s="868"/>
      <c r="O903" s="868"/>
      <c r="P903" s="868"/>
      <c r="Q903" s="868"/>
    </row>
    <row r="904" ht="25.15" customHeight="true" x14ac:dyDescent="0.2">
      <c r="C904" s="868"/>
      <c r="D904" s="868"/>
      <c r="E904" s="868"/>
      <c r="F904" s="868"/>
      <c r="G904" s="868"/>
      <c r="H904" s="868"/>
      <c r="I904" s="868"/>
      <c r="J904" s="868"/>
      <c r="K904" s="868"/>
      <c r="L904" s="868"/>
      <c r="M904" s="868"/>
      <c r="N904" s="868"/>
      <c r="O904" s="868"/>
      <c r="P904" s="868"/>
      <c r="Q904" s="868"/>
    </row>
    <row r="905" ht="25.15" customHeight="true" x14ac:dyDescent="0.2">
      <c r="C905" s="868"/>
      <c r="D905" s="868"/>
      <c r="E905" s="868"/>
      <c r="F905" s="868"/>
      <c r="G905" s="868"/>
      <c r="H905" s="868"/>
      <c r="I905" s="868"/>
      <c r="J905" s="868"/>
      <c r="K905" s="868"/>
      <c r="L905" s="868"/>
      <c r="M905" s="868"/>
      <c r="N905" s="868"/>
      <c r="O905" s="868"/>
      <c r="P905" s="868"/>
      <c r="Q905" s="868"/>
    </row>
    <row r="906" ht="25.15" customHeight="true" x14ac:dyDescent="0.2">
      <c r="C906" s="868"/>
      <c r="D906" s="868"/>
      <c r="E906" s="868"/>
      <c r="F906" s="868"/>
      <c r="G906" s="868"/>
      <c r="H906" s="868"/>
      <c r="I906" s="868"/>
      <c r="J906" s="868"/>
      <c r="K906" s="868"/>
      <c r="L906" s="868"/>
      <c r="M906" s="868"/>
      <c r="N906" s="868"/>
      <c r="O906" s="868"/>
      <c r="P906" s="868"/>
      <c r="Q906" s="868"/>
    </row>
    <row r="907" ht="25.15" customHeight="true" x14ac:dyDescent="0.2">
      <c r="C907" s="868"/>
      <c r="D907" s="868"/>
      <c r="E907" s="868"/>
      <c r="F907" s="868"/>
      <c r="G907" s="868"/>
      <c r="H907" s="868"/>
      <c r="I907" s="868"/>
      <c r="J907" s="868"/>
      <c r="K907" s="868"/>
      <c r="L907" s="868"/>
      <c r="M907" s="868"/>
      <c r="N907" s="868"/>
      <c r="O907" s="868"/>
      <c r="P907" s="868"/>
      <c r="Q907" s="868"/>
    </row>
    <row r="908" ht="25.15" customHeight="true" x14ac:dyDescent="0.2">
      <c r="C908" s="868"/>
      <c r="D908" s="868"/>
      <c r="E908" s="868"/>
      <c r="F908" s="868"/>
      <c r="G908" s="868"/>
      <c r="H908" s="868"/>
      <c r="I908" s="868"/>
      <c r="J908" s="868"/>
      <c r="K908" s="868"/>
      <c r="L908" s="868"/>
      <c r="M908" s="868"/>
      <c r="N908" s="868"/>
      <c r="O908" s="868"/>
      <c r="P908" s="868"/>
      <c r="Q908" s="868"/>
    </row>
    <row r="909" ht="25.15" customHeight="true" x14ac:dyDescent="0.2">
      <c r="C909" s="868"/>
      <c r="D909" s="868"/>
      <c r="E909" s="868"/>
      <c r="F909" s="868"/>
      <c r="G909" s="868"/>
      <c r="H909" s="868"/>
      <c r="I909" s="868"/>
      <c r="J909" s="868"/>
      <c r="K909" s="868"/>
      <c r="L909" s="868"/>
      <c r="M909" s="868"/>
      <c r="N909" s="868"/>
      <c r="O909" s="868"/>
      <c r="P909" s="868"/>
      <c r="Q909" s="868"/>
    </row>
    <row r="910" ht="25.15" customHeight="true" x14ac:dyDescent="0.2">
      <c r="C910" s="868"/>
      <c r="D910" s="868"/>
      <c r="E910" s="868"/>
      <c r="F910" s="868"/>
      <c r="G910" s="868"/>
      <c r="H910" s="868"/>
      <c r="I910" s="868"/>
      <c r="J910" s="868"/>
      <c r="K910" s="868"/>
      <c r="L910" s="868"/>
      <c r="M910" s="868"/>
      <c r="N910" s="868"/>
      <c r="O910" s="868"/>
      <c r="P910" s="868"/>
      <c r="Q910" s="868"/>
    </row>
    <row r="911" ht="25.15" customHeight="true" x14ac:dyDescent="0.2">
      <c r="C911" s="868"/>
      <c r="D911" s="868"/>
      <c r="E911" s="868"/>
      <c r="F911" s="868"/>
      <c r="G911" s="868"/>
      <c r="H911" s="868"/>
      <c r="I911" s="868"/>
      <c r="J911" s="868"/>
      <c r="K911" s="868"/>
      <c r="L911" s="868"/>
      <c r="M911" s="868"/>
      <c r="N911" s="868"/>
      <c r="O911" s="868"/>
      <c r="P911" s="868"/>
      <c r="Q911" s="868"/>
    </row>
    <row r="912" ht="25.15" customHeight="true" x14ac:dyDescent="0.2">
      <c r="C912" s="868"/>
      <c r="D912" s="868"/>
      <c r="E912" s="868"/>
      <c r="F912" s="868"/>
      <c r="G912" s="868"/>
      <c r="H912" s="868"/>
      <c r="I912" s="868"/>
      <c r="J912" s="868"/>
      <c r="K912" s="868"/>
      <c r="L912" s="868"/>
      <c r="M912" s="868"/>
      <c r="N912" s="868"/>
      <c r="O912" s="868"/>
      <c r="P912" s="868"/>
      <c r="Q912" s="868"/>
    </row>
    <row r="913" ht="25.15" customHeight="true" x14ac:dyDescent="0.2">
      <c r="C913" s="868"/>
      <c r="D913" s="868"/>
      <c r="E913" s="868"/>
      <c r="F913" s="868"/>
      <c r="G913" s="868"/>
      <c r="H913" s="868"/>
      <c r="I913" s="868"/>
      <c r="J913" s="868"/>
      <c r="K913" s="868"/>
      <c r="L913" s="868"/>
      <c r="M913" s="868"/>
      <c r="N913" s="868"/>
      <c r="O913" s="868"/>
      <c r="P913" s="868"/>
      <c r="Q913" s="868"/>
    </row>
    <row r="914" ht="25.15" customHeight="true" x14ac:dyDescent="0.2">
      <c r="C914" s="868"/>
      <c r="D914" s="868"/>
      <c r="E914" s="868"/>
      <c r="F914" s="868"/>
      <c r="G914" s="868"/>
      <c r="H914" s="868"/>
      <c r="I914" s="868"/>
      <c r="J914" s="868"/>
      <c r="K914" s="868"/>
      <c r="L914" s="868"/>
      <c r="M914" s="868"/>
      <c r="N914" s="868"/>
      <c r="O914" s="868"/>
      <c r="P914" s="868"/>
      <c r="Q914" s="868"/>
    </row>
    <row r="915" ht="25.15" customHeight="true" x14ac:dyDescent="0.2">
      <c r="C915" s="868"/>
      <c r="D915" s="868"/>
      <c r="E915" s="868"/>
      <c r="F915" s="868"/>
      <c r="G915" s="868"/>
      <c r="H915" s="868"/>
      <c r="I915" s="868"/>
      <c r="J915" s="868"/>
      <c r="K915" s="868"/>
      <c r="L915" s="868"/>
      <c r="M915" s="868"/>
      <c r="N915" s="868"/>
      <c r="O915" s="868"/>
      <c r="P915" s="868"/>
      <c r="Q915" s="868"/>
    </row>
    <row r="916" ht="25.15" customHeight="true" x14ac:dyDescent="0.2">
      <c r="C916" s="868"/>
      <c r="D916" s="868"/>
      <c r="E916" s="868"/>
      <c r="F916" s="868"/>
      <c r="G916" s="868"/>
      <c r="H916" s="868"/>
      <c r="I916" s="868"/>
      <c r="J916" s="868"/>
      <c r="K916" s="868"/>
      <c r="L916" s="868"/>
      <c r="M916" s="868"/>
      <c r="N916" s="868"/>
      <c r="O916" s="868"/>
      <c r="P916" s="868"/>
      <c r="Q916" s="868"/>
    </row>
    <row r="917" ht="25.15" customHeight="true" x14ac:dyDescent="0.2">
      <c r="C917" s="868"/>
      <c r="D917" s="868"/>
      <c r="E917" s="868"/>
      <c r="F917" s="868"/>
      <c r="G917" s="868"/>
      <c r="H917" s="868"/>
      <c r="I917" s="868"/>
      <c r="J917" s="868"/>
      <c r="K917" s="868"/>
      <c r="L917" s="868"/>
      <c r="M917" s="868"/>
      <c r="N917" s="868"/>
      <c r="O917" s="868"/>
      <c r="P917" s="868"/>
      <c r="Q917" s="868"/>
    </row>
    <row r="918" ht="25.15" customHeight="true" x14ac:dyDescent="0.2">
      <c r="C918" s="868"/>
      <c r="D918" s="868"/>
      <c r="E918" s="868"/>
      <c r="F918" s="868"/>
      <c r="G918" s="868"/>
      <c r="H918" s="868"/>
      <c r="I918" s="868"/>
      <c r="J918" s="868"/>
      <c r="K918" s="868"/>
      <c r="L918" s="868"/>
      <c r="M918" s="868"/>
      <c r="N918" s="868"/>
      <c r="O918" s="868"/>
      <c r="P918" s="868"/>
      <c r="Q918" s="868"/>
    </row>
    <row r="919" ht="25.15" customHeight="true" x14ac:dyDescent="0.2">
      <c r="C919" s="868"/>
      <c r="D919" s="868"/>
      <c r="E919" s="868"/>
      <c r="F919" s="868"/>
      <c r="G919" s="868"/>
      <c r="H919" s="868"/>
      <c r="I919" s="868"/>
      <c r="J919" s="868"/>
      <c r="K919" s="868"/>
      <c r="L919" s="868"/>
      <c r="M919" s="868"/>
      <c r="N919" s="868"/>
      <c r="O919" s="868"/>
      <c r="P919" s="868"/>
      <c r="Q919" s="868"/>
    </row>
    <row r="920" ht="25.15" customHeight="true" x14ac:dyDescent="0.2">
      <c r="C920" s="868"/>
      <c r="D920" s="868"/>
      <c r="E920" s="868"/>
      <c r="F920" s="868"/>
      <c r="G920" s="868"/>
      <c r="H920" s="868"/>
      <c r="I920" s="868"/>
      <c r="J920" s="868"/>
      <c r="K920" s="868"/>
      <c r="L920" s="868"/>
      <c r="M920" s="868"/>
      <c r="N920" s="868"/>
      <c r="O920" s="868"/>
      <c r="P920" s="868"/>
      <c r="Q920" s="868"/>
    </row>
    <row r="921" ht="25.15" customHeight="true" x14ac:dyDescent="0.2">
      <c r="C921" s="868"/>
      <c r="D921" s="868"/>
      <c r="E921" s="868"/>
      <c r="F921" s="868"/>
      <c r="G921" s="868"/>
      <c r="H921" s="868"/>
      <c r="I921" s="868"/>
      <c r="J921" s="868"/>
      <c r="K921" s="868"/>
      <c r="L921" s="868"/>
      <c r="M921" s="868"/>
      <c r="N921" s="868"/>
      <c r="O921" s="868"/>
      <c r="P921" s="868"/>
      <c r="Q921" s="868"/>
    </row>
    <row r="922" ht="25.15" customHeight="true" x14ac:dyDescent="0.2">
      <c r="C922" s="868"/>
      <c r="D922" s="868"/>
      <c r="E922" s="868"/>
      <c r="F922" s="868"/>
      <c r="G922" s="868"/>
      <c r="H922" s="868"/>
      <c r="I922" s="868"/>
      <c r="J922" s="868"/>
      <c r="K922" s="868"/>
      <c r="L922" s="868"/>
      <c r="M922" s="868"/>
      <c r="N922" s="868"/>
      <c r="O922" s="868"/>
      <c r="P922" s="868"/>
      <c r="Q922" s="868"/>
    </row>
    <row r="923" ht="25.15" customHeight="true" x14ac:dyDescent="0.2">
      <c r="C923" s="868"/>
      <c r="D923" s="868"/>
      <c r="E923" s="868"/>
      <c r="F923" s="868"/>
      <c r="G923" s="868"/>
      <c r="H923" s="868"/>
      <c r="I923" s="868"/>
      <c r="J923" s="868"/>
      <c r="K923" s="868"/>
      <c r="L923" s="868"/>
      <c r="M923" s="868"/>
      <c r="N923" s="868"/>
      <c r="O923" s="868"/>
      <c r="P923" s="868"/>
      <c r="Q923" s="868"/>
    </row>
    <row r="924" ht="25.15" customHeight="true" x14ac:dyDescent="0.2">
      <c r="C924" s="868"/>
      <c r="D924" s="868"/>
      <c r="E924" s="868"/>
      <c r="F924" s="868"/>
      <c r="G924" s="868"/>
      <c r="H924" s="868"/>
      <c r="I924" s="868"/>
      <c r="J924" s="868"/>
      <c r="K924" s="868"/>
      <c r="L924" s="868"/>
      <c r="M924" s="868"/>
      <c r="N924" s="868"/>
      <c r="O924" s="868"/>
      <c r="P924" s="868"/>
      <c r="Q924" s="868"/>
    </row>
    <row r="925" ht="25.15" customHeight="true" x14ac:dyDescent="0.2">
      <c r="C925" s="868"/>
      <c r="D925" s="868"/>
      <c r="E925" s="868"/>
      <c r="F925" s="868"/>
      <c r="G925" s="868"/>
      <c r="H925" s="868"/>
      <c r="I925" s="868"/>
      <c r="J925" s="868"/>
      <c r="K925" s="868"/>
      <c r="L925" s="868"/>
      <c r="M925" s="868"/>
      <c r="N925" s="868"/>
      <c r="O925" s="868"/>
      <c r="P925" s="868"/>
      <c r="Q925" s="868"/>
    </row>
    <row r="926" ht="25.15" customHeight="true" x14ac:dyDescent="0.2">
      <c r="C926" s="868"/>
      <c r="D926" s="868"/>
      <c r="E926" s="868"/>
      <c r="F926" s="868"/>
      <c r="G926" s="868"/>
      <c r="H926" s="868"/>
      <c r="I926" s="868"/>
      <c r="J926" s="868"/>
      <c r="K926" s="868"/>
      <c r="L926" s="868"/>
      <c r="M926" s="868"/>
      <c r="N926" s="868"/>
      <c r="O926" s="868"/>
      <c r="P926" s="868"/>
      <c r="Q926" s="868"/>
    </row>
    <row r="927" ht="25.15" customHeight="true" x14ac:dyDescent="0.2">
      <c r="C927" s="868"/>
      <c r="D927" s="868"/>
      <c r="E927" s="868"/>
      <c r="F927" s="868"/>
      <c r="G927" s="868"/>
      <c r="H927" s="868"/>
      <c r="I927" s="868"/>
      <c r="J927" s="868"/>
      <c r="K927" s="868"/>
      <c r="L927" s="868"/>
      <c r="M927" s="868"/>
      <c r="N927" s="868"/>
      <c r="O927" s="868"/>
      <c r="P927" s="868"/>
      <c r="Q927" s="868"/>
    </row>
    <row r="928" ht="25.15" customHeight="true" x14ac:dyDescent="0.2">
      <c r="C928" s="868"/>
      <c r="D928" s="868"/>
      <c r="E928" s="868"/>
      <c r="F928" s="868"/>
      <c r="G928" s="868"/>
      <c r="H928" s="868"/>
      <c r="I928" s="868"/>
      <c r="J928" s="868"/>
      <c r="K928" s="868"/>
      <c r="L928" s="868"/>
      <c r="M928" s="868"/>
      <c r="N928" s="868"/>
      <c r="O928" s="868"/>
      <c r="P928" s="868"/>
      <c r="Q928" s="868"/>
    </row>
    <row r="929" ht="25.15" customHeight="true" x14ac:dyDescent="0.2">
      <c r="C929" s="868"/>
      <c r="D929" s="868"/>
      <c r="E929" s="868"/>
      <c r="F929" s="868"/>
      <c r="G929" s="868"/>
      <c r="H929" s="868"/>
      <c r="I929" s="868"/>
      <c r="J929" s="868"/>
      <c r="K929" s="868"/>
      <c r="L929" s="868"/>
      <c r="M929" s="868"/>
      <c r="N929" s="868"/>
      <c r="O929" s="868"/>
      <c r="P929" s="868"/>
      <c r="Q929" s="868"/>
    </row>
    <row r="930" ht="25.15" customHeight="true" x14ac:dyDescent="0.2">
      <c r="C930" s="868"/>
      <c r="D930" s="868"/>
      <c r="E930" s="868"/>
      <c r="F930" s="868"/>
      <c r="G930" s="868"/>
      <c r="H930" s="868"/>
      <c r="I930" s="868"/>
      <c r="J930" s="868"/>
      <c r="K930" s="868"/>
      <c r="L930" s="868"/>
      <c r="M930" s="868"/>
      <c r="N930" s="868"/>
      <c r="O930" s="868"/>
      <c r="P930" s="868"/>
      <c r="Q930" s="868"/>
    </row>
    <row r="931" ht="25.15" customHeight="true" x14ac:dyDescent="0.2">
      <c r="C931" s="868"/>
      <c r="D931" s="868"/>
      <c r="E931" s="868"/>
      <c r="F931" s="868"/>
      <c r="G931" s="868"/>
      <c r="H931" s="868"/>
      <c r="I931" s="868"/>
      <c r="J931" s="868"/>
      <c r="K931" s="868"/>
      <c r="L931" s="868"/>
      <c r="M931" s="868"/>
      <c r="N931" s="868"/>
      <c r="O931" s="868"/>
      <c r="P931" s="868"/>
      <c r="Q931" s="868"/>
    </row>
    <row r="932" ht="25.15" customHeight="true" x14ac:dyDescent="0.2">
      <c r="C932" s="868"/>
      <c r="D932" s="868"/>
      <c r="E932" s="868"/>
      <c r="F932" s="868"/>
      <c r="G932" s="868"/>
      <c r="H932" s="868"/>
      <c r="I932" s="868"/>
      <c r="J932" s="868"/>
      <c r="K932" s="868"/>
      <c r="L932" s="868"/>
      <c r="M932" s="868"/>
      <c r="N932" s="868"/>
      <c r="O932" s="868"/>
      <c r="P932" s="868"/>
      <c r="Q932" s="868"/>
    </row>
    <row r="933" ht="25.15" customHeight="true" x14ac:dyDescent="0.2">
      <c r="C933" s="868"/>
      <c r="D933" s="868"/>
      <c r="E933" s="868"/>
      <c r="F933" s="868"/>
      <c r="G933" s="868"/>
      <c r="H933" s="868"/>
      <c r="I933" s="868"/>
      <c r="J933" s="868"/>
      <c r="K933" s="868"/>
      <c r="L933" s="868"/>
      <c r="M933" s="868"/>
      <c r="N933" s="868"/>
      <c r="O933" s="868"/>
      <c r="P933" s="868"/>
      <c r="Q933" s="868"/>
    </row>
    <row r="934" ht="25.15" customHeight="true" x14ac:dyDescent="0.2">
      <c r="C934" s="868"/>
      <c r="D934" s="868"/>
      <c r="E934" s="868"/>
      <c r="F934" s="868"/>
      <c r="G934" s="868"/>
      <c r="H934" s="868"/>
      <c r="I934" s="868"/>
      <c r="J934" s="868"/>
      <c r="K934" s="868"/>
      <c r="L934" s="868"/>
      <c r="M934" s="868"/>
      <c r="N934" s="868"/>
      <c r="O934" s="868"/>
      <c r="P934" s="868"/>
      <c r="Q934" s="868"/>
    </row>
    <row r="935" ht="25.15" customHeight="true" x14ac:dyDescent="0.2">
      <c r="C935" s="868"/>
      <c r="D935" s="868"/>
      <c r="E935" s="868"/>
      <c r="F935" s="868"/>
      <c r="G935" s="868"/>
      <c r="H935" s="868"/>
      <c r="I935" s="868"/>
      <c r="J935" s="868"/>
      <c r="K935" s="868"/>
      <c r="L935" s="868"/>
      <c r="M935" s="868"/>
      <c r="N935" s="868"/>
      <c r="O935" s="868"/>
      <c r="P935" s="868"/>
      <c r="Q935" s="868"/>
    </row>
    <row r="936" ht="25.15" customHeight="true" x14ac:dyDescent="0.2">
      <c r="C936" s="868"/>
      <c r="D936" s="868"/>
      <c r="E936" s="868"/>
      <c r="F936" s="868"/>
      <c r="G936" s="868"/>
      <c r="H936" s="868"/>
      <c r="I936" s="868"/>
      <c r="J936" s="868"/>
      <c r="K936" s="868"/>
      <c r="L936" s="868"/>
      <c r="M936" s="868"/>
      <c r="N936" s="868"/>
      <c r="O936" s="868"/>
      <c r="P936" s="868"/>
      <c r="Q936" s="868"/>
    </row>
    <row r="937" ht="25.15" customHeight="true" x14ac:dyDescent="0.2">
      <c r="C937" s="868"/>
      <c r="D937" s="868"/>
      <c r="E937" s="868"/>
      <c r="F937" s="868"/>
      <c r="G937" s="868"/>
      <c r="H937" s="868"/>
      <c r="I937" s="868"/>
      <c r="J937" s="868"/>
      <c r="K937" s="868"/>
      <c r="L937" s="868"/>
      <c r="M937" s="868"/>
      <c r="N937" s="868"/>
      <c r="O937" s="868"/>
      <c r="P937" s="868"/>
      <c r="Q937" s="868"/>
    </row>
    <row r="938" ht="25.15" customHeight="true" x14ac:dyDescent="0.2">
      <c r="C938" s="868"/>
      <c r="D938" s="868"/>
      <c r="E938" s="868"/>
      <c r="F938" s="868"/>
      <c r="G938" s="868"/>
      <c r="H938" s="868"/>
      <c r="I938" s="868"/>
      <c r="J938" s="868"/>
      <c r="K938" s="868"/>
      <c r="L938" s="868"/>
      <c r="M938" s="868"/>
      <c r="N938" s="868"/>
      <c r="O938" s="868"/>
      <c r="P938" s="868"/>
      <c r="Q938" s="868"/>
    </row>
    <row r="939" ht="25.15" customHeight="true" x14ac:dyDescent="0.2">
      <c r="C939" s="868"/>
      <c r="D939" s="868"/>
      <c r="E939" s="868"/>
      <c r="F939" s="868"/>
      <c r="G939" s="868"/>
      <c r="H939" s="868"/>
      <c r="I939" s="868"/>
      <c r="J939" s="868"/>
      <c r="K939" s="868"/>
      <c r="L939" s="868"/>
      <c r="M939" s="868"/>
      <c r="N939" s="868"/>
      <c r="O939" s="868"/>
      <c r="P939" s="868"/>
      <c r="Q939" s="868"/>
    </row>
    <row r="940" ht="25.15" customHeight="true" x14ac:dyDescent="0.2">
      <c r="C940" s="868"/>
      <c r="D940" s="868"/>
      <c r="E940" s="868"/>
      <c r="F940" s="868"/>
      <c r="G940" s="868"/>
      <c r="H940" s="868"/>
      <c r="I940" s="868"/>
      <c r="J940" s="868"/>
      <c r="K940" s="868"/>
      <c r="L940" s="868"/>
      <c r="M940" s="868"/>
      <c r="N940" s="868"/>
      <c r="O940" s="868"/>
      <c r="P940" s="868"/>
      <c r="Q940" s="868"/>
    </row>
    <row r="941" ht="25.15" customHeight="true" x14ac:dyDescent="0.2">
      <c r="C941" s="868"/>
      <c r="D941" s="868"/>
      <c r="E941" s="868"/>
      <c r="F941" s="868"/>
      <c r="G941" s="868"/>
      <c r="H941" s="868"/>
      <c r="I941" s="868"/>
      <c r="J941" s="868"/>
      <c r="K941" s="868"/>
      <c r="L941" s="868"/>
      <c r="M941" s="868"/>
      <c r="N941" s="868"/>
      <c r="O941" s="868"/>
      <c r="P941" s="868"/>
      <c r="Q941" s="868"/>
    </row>
    <row r="942" ht="25.15" customHeight="true" x14ac:dyDescent="0.2">
      <c r="C942" s="868"/>
      <c r="D942" s="868"/>
      <c r="E942" s="868"/>
      <c r="F942" s="868"/>
      <c r="G942" s="868"/>
      <c r="H942" s="868"/>
      <c r="I942" s="868"/>
      <c r="J942" s="868"/>
      <c r="K942" s="868"/>
      <c r="L942" s="868"/>
      <c r="M942" s="868"/>
      <c r="N942" s="868"/>
      <c r="O942" s="868"/>
      <c r="P942" s="868"/>
      <c r="Q942" s="868"/>
    </row>
    <row r="943" ht="25.15" customHeight="true" x14ac:dyDescent="0.2">
      <c r="C943" s="868"/>
      <c r="D943" s="868"/>
      <c r="E943" s="868"/>
      <c r="F943" s="868"/>
      <c r="G943" s="868"/>
      <c r="H943" s="868"/>
      <c r="I943" s="868"/>
      <c r="J943" s="868"/>
      <c r="K943" s="868"/>
      <c r="L943" s="868"/>
      <c r="M943" s="868"/>
      <c r="N943" s="868"/>
      <c r="O943" s="868"/>
      <c r="P943" s="868"/>
      <c r="Q943" s="868"/>
    </row>
    <row r="944" ht="25.15" customHeight="true" x14ac:dyDescent="0.2">
      <c r="C944" s="868"/>
      <c r="D944" s="868"/>
      <c r="E944" s="868"/>
      <c r="F944" s="868"/>
      <c r="G944" s="868"/>
      <c r="H944" s="868"/>
      <c r="I944" s="868"/>
      <c r="J944" s="868"/>
      <c r="K944" s="868"/>
      <c r="L944" s="868"/>
      <c r="M944" s="868"/>
      <c r="N944" s="868"/>
      <c r="O944" s="868"/>
      <c r="P944" s="868"/>
      <c r="Q944" s="868"/>
    </row>
    <row r="945" ht="25.15" customHeight="true" x14ac:dyDescent="0.2">
      <c r="C945" s="868"/>
      <c r="D945" s="868"/>
      <c r="E945" s="868"/>
      <c r="F945" s="868"/>
      <c r="G945" s="868"/>
      <c r="H945" s="868"/>
      <c r="I945" s="868"/>
      <c r="J945" s="868"/>
      <c r="K945" s="868"/>
      <c r="L945" s="868"/>
      <c r="M945" s="868"/>
      <c r="N945" s="868"/>
      <c r="O945" s="868"/>
      <c r="P945" s="868"/>
      <c r="Q945" s="868"/>
    </row>
    <row r="946" ht="25.15" customHeight="true" x14ac:dyDescent="0.2">
      <c r="C946" s="868"/>
      <c r="D946" s="868"/>
      <c r="E946" s="868"/>
      <c r="F946" s="868"/>
      <c r="G946" s="868"/>
      <c r="H946" s="868"/>
      <c r="I946" s="868"/>
      <c r="J946" s="868"/>
      <c r="K946" s="868"/>
      <c r="L946" s="868"/>
      <c r="M946" s="868"/>
      <c r="N946" s="868"/>
      <c r="O946" s="868"/>
      <c r="P946" s="868"/>
      <c r="Q946" s="868"/>
    </row>
    <row r="947" ht="25.15" customHeight="true" x14ac:dyDescent="0.2">
      <c r="C947" s="868"/>
      <c r="D947" s="868"/>
      <c r="E947" s="868"/>
      <c r="F947" s="868"/>
      <c r="G947" s="868"/>
      <c r="H947" s="868"/>
      <c r="I947" s="868"/>
      <c r="J947" s="868"/>
      <c r="K947" s="868"/>
      <c r="L947" s="868"/>
      <c r="M947" s="868"/>
      <c r="N947" s="868"/>
      <c r="O947" s="868"/>
      <c r="P947" s="868"/>
      <c r="Q947" s="868"/>
    </row>
    <row r="948" ht="25.15" customHeight="true" x14ac:dyDescent="0.2">
      <c r="C948" s="868"/>
      <c r="D948" s="868"/>
      <c r="E948" s="868"/>
      <c r="F948" s="868"/>
      <c r="G948" s="868"/>
      <c r="H948" s="868"/>
      <c r="I948" s="868"/>
      <c r="J948" s="868"/>
      <c r="K948" s="868"/>
      <c r="L948" s="868"/>
      <c r="M948" s="868"/>
      <c r="N948" s="868"/>
      <c r="O948" s="868"/>
      <c r="P948" s="868"/>
      <c r="Q948" s="868"/>
    </row>
    <row r="949" ht="25.15" customHeight="true" x14ac:dyDescent="0.2">
      <c r="C949" s="868"/>
      <c r="D949" s="868"/>
      <c r="E949" s="868"/>
      <c r="F949" s="868"/>
      <c r="G949" s="868"/>
      <c r="H949" s="868"/>
      <c r="I949" s="868"/>
      <c r="J949" s="868"/>
      <c r="K949" s="868"/>
      <c r="L949" s="868"/>
      <c r="M949" s="868"/>
      <c r="N949" s="868"/>
      <c r="O949" s="868"/>
      <c r="P949" s="868"/>
      <c r="Q949" s="868"/>
    </row>
    <row r="950" ht="25.15" customHeight="true" x14ac:dyDescent="0.2">
      <c r="C950" s="868"/>
      <c r="D950" s="868"/>
      <c r="E950" s="868"/>
      <c r="F950" s="868"/>
      <c r="G950" s="868"/>
      <c r="H950" s="868"/>
      <c r="I950" s="868"/>
      <c r="J950" s="868"/>
      <c r="K950" s="868"/>
      <c r="L950" s="868"/>
      <c r="M950" s="868"/>
      <c r="N950" s="868"/>
      <c r="O950" s="868"/>
      <c r="P950" s="868"/>
      <c r="Q950" s="868"/>
    </row>
    <row r="951" ht="25.15" customHeight="true" x14ac:dyDescent="0.2">
      <c r="C951" s="868"/>
      <c r="D951" s="868"/>
      <c r="E951" s="868"/>
      <c r="F951" s="868"/>
      <c r="G951" s="868"/>
      <c r="H951" s="868"/>
      <c r="I951" s="868"/>
      <c r="J951" s="868"/>
      <c r="K951" s="868"/>
      <c r="L951" s="868"/>
      <c r="M951" s="868"/>
      <c r="N951" s="868"/>
      <c r="O951" s="868"/>
      <c r="P951" s="868"/>
      <c r="Q951" s="868"/>
    </row>
    <row r="952" ht="25.15" customHeight="true" x14ac:dyDescent="0.2">
      <c r="C952" s="868"/>
      <c r="D952" s="868"/>
      <c r="E952" s="868"/>
      <c r="F952" s="868"/>
      <c r="G952" s="868"/>
      <c r="H952" s="868"/>
      <c r="I952" s="868"/>
      <c r="J952" s="868"/>
      <c r="K952" s="868"/>
      <c r="L952" s="868"/>
      <c r="M952" s="868"/>
      <c r="N952" s="868"/>
      <c r="O952" s="868"/>
      <c r="P952" s="868"/>
      <c r="Q952" s="868"/>
    </row>
    <row r="953" ht="25.15" customHeight="true" x14ac:dyDescent="0.2">
      <c r="C953" s="868"/>
      <c r="D953" s="868"/>
      <c r="E953" s="868"/>
      <c r="F953" s="868"/>
      <c r="G953" s="868"/>
      <c r="H953" s="868"/>
      <c r="I953" s="868"/>
      <c r="J953" s="868"/>
      <c r="K953" s="868"/>
      <c r="L953" s="868"/>
      <c r="M953" s="868"/>
      <c r="N953" s="868"/>
      <c r="O953" s="868"/>
      <c r="P953" s="868"/>
      <c r="Q953" s="868"/>
    </row>
    <row r="954" ht="25.15" customHeight="true" x14ac:dyDescent="0.2">
      <c r="C954" s="868"/>
      <c r="D954" s="868"/>
      <c r="E954" s="868"/>
      <c r="F954" s="868"/>
      <c r="G954" s="868"/>
      <c r="H954" s="868"/>
      <c r="I954" s="868"/>
      <c r="J954" s="868"/>
      <c r="K954" s="868"/>
      <c r="L954" s="868"/>
      <c r="M954" s="868"/>
      <c r="N954" s="868"/>
      <c r="O954" s="868"/>
      <c r="P954" s="868"/>
      <c r="Q954" s="868"/>
    </row>
    <row r="955" ht="25.15" customHeight="true" x14ac:dyDescent="0.2">
      <c r="C955" s="868"/>
      <c r="D955" s="868"/>
      <c r="E955" s="868"/>
      <c r="F955" s="868"/>
      <c r="G955" s="868"/>
      <c r="H955" s="868"/>
      <c r="I955" s="868"/>
      <c r="J955" s="868"/>
      <c r="K955" s="868"/>
      <c r="L955" s="868"/>
      <c r="M955" s="868"/>
      <c r="N955" s="868"/>
      <c r="O955" s="868"/>
      <c r="P955" s="868"/>
      <c r="Q955" s="868"/>
    </row>
    <row r="956" ht="25.15" customHeight="true" x14ac:dyDescent="0.2">
      <c r="C956" s="868"/>
      <c r="D956" s="868"/>
      <c r="E956" s="868"/>
      <c r="F956" s="868"/>
      <c r="G956" s="868"/>
      <c r="H956" s="868"/>
      <c r="I956" s="868"/>
      <c r="J956" s="868"/>
      <c r="K956" s="868"/>
      <c r="L956" s="868"/>
      <c r="M956" s="868"/>
      <c r="N956" s="868"/>
      <c r="O956" s="868"/>
      <c r="P956" s="868"/>
      <c r="Q956" s="868"/>
    </row>
    <row r="957" ht="25.15" customHeight="true" x14ac:dyDescent="0.2">
      <c r="C957" s="868"/>
      <c r="D957" s="868"/>
      <c r="E957" s="868"/>
      <c r="F957" s="868"/>
      <c r="G957" s="868"/>
      <c r="H957" s="868"/>
      <c r="I957" s="868"/>
      <c r="J957" s="868"/>
      <c r="K957" s="868"/>
      <c r="L957" s="868"/>
      <c r="M957" s="868"/>
      <c r="N957" s="868"/>
      <c r="O957" s="868"/>
      <c r="P957" s="868"/>
      <c r="Q957" s="868"/>
    </row>
    <row r="958" ht="25.15" customHeight="true" x14ac:dyDescent="0.2">
      <c r="C958" s="868"/>
      <c r="D958" s="868"/>
      <c r="E958" s="868"/>
      <c r="F958" s="868"/>
      <c r="G958" s="868"/>
      <c r="H958" s="868"/>
      <c r="I958" s="868"/>
      <c r="J958" s="868"/>
      <c r="K958" s="868"/>
      <c r="L958" s="868"/>
      <c r="M958" s="868"/>
      <c r="N958" s="868"/>
      <c r="O958" s="868"/>
      <c r="P958" s="868"/>
      <c r="Q958" s="868"/>
    </row>
    <row r="959" ht="25.15" customHeight="true" x14ac:dyDescent="0.2">
      <c r="C959" s="868"/>
      <c r="D959" s="868"/>
      <c r="E959" s="868"/>
      <c r="F959" s="868"/>
      <c r="G959" s="868"/>
      <c r="H959" s="868"/>
      <c r="I959" s="868"/>
      <c r="J959" s="868"/>
      <c r="K959" s="868"/>
      <c r="L959" s="868"/>
      <c r="M959" s="868"/>
      <c r="N959" s="868"/>
      <c r="O959" s="868"/>
      <c r="P959" s="868"/>
      <c r="Q959" s="868"/>
    </row>
    <row r="960" ht="25.15" customHeight="true" x14ac:dyDescent="0.2">
      <c r="C960" s="868"/>
      <c r="D960" s="868"/>
      <c r="E960" s="868"/>
      <c r="F960" s="868"/>
      <c r="G960" s="868"/>
      <c r="H960" s="868"/>
      <c r="I960" s="868"/>
      <c r="J960" s="868"/>
      <c r="K960" s="868"/>
      <c r="L960" s="868"/>
      <c r="M960" s="868"/>
      <c r="N960" s="868"/>
      <c r="O960" s="868"/>
      <c r="P960" s="868"/>
      <c r="Q960" s="868"/>
    </row>
    <row r="961" ht="25.15" customHeight="true" x14ac:dyDescent="0.2">
      <c r="C961" s="868"/>
      <c r="D961" s="868"/>
      <c r="E961" s="868"/>
      <c r="F961" s="868"/>
      <c r="G961" s="868"/>
      <c r="H961" s="868"/>
      <c r="I961" s="868"/>
      <c r="J961" s="868"/>
      <c r="K961" s="868"/>
      <c r="L961" s="868"/>
      <c r="M961" s="868"/>
      <c r="N961" s="868"/>
      <c r="O961" s="868"/>
      <c r="P961" s="868"/>
      <c r="Q961" s="868"/>
    </row>
    <row r="962" ht="25.15" customHeight="true" x14ac:dyDescent="0.2">
      <c r="C962" s="868"/>
      <c r="D962" s="868"/>
      <c r="E962" s="868"/>
      <c r="F962" s="868"/>
      <c r="G962" s="868"/>
      <c r="H962" s="868"/>
      <c r="I962" s="868"/>
      <c r="J962" s="868"/>
      <c r="K962" s="868"/>
      <c r="L962" s="868"/>
      <c r="M962" s="868"/>
      <c r="N962" s="868"/>
      <c r="O962" s="868"/>
      <c r="P962" s="868"/>
      <c r="Q962" s="868"/>
    </row>
    <row r="963" ht="25.15" customHeight="true" x14ac:dyDescent="0.2">
      <c r="C963" s="868"/>
      <c r="D963" s="868"/>
      <c r="E963" s="868"/>
      <c r="F963" s="868"/>
      <c r="G963" s="868"/>
      <c r="H963" s="868"/>
      <c r="I963" s="868"/>
      <c r="J963" s="868"/>
      <c r="K963" s="868"/>
      <c r="L963" s="868"/>
      <c r="M963" s="868"/>
      <c r="N963" s="868"/>
      <c r="O963" s="868"/>
      <c r="P963" s="868"/>
      <c r="Q963" s="868"/>
    </row>
    <row r="964" ht="25.15" customHeight="true" x14ac:dyDescent="0.2">
      <c r="C964" s="868"/>
      <c r="D964" s="868"/>
      <c r="E964" s="868"/>
      <c r="F964" s="868"/>
      <c r="G964" s="868"/>
      <c r="H964" s="868"/>
      <c r="I964" s="868"/>
      <c r="J964" s="868"/>
      <c r="K964" s="868"/>
      <c r="L964" s="868"/>
      <c r="M964" s="868"/>
      <c r="N964" s="868"/>
      <c r="O964" s="868"/>
      <c r="P964" s="868"/>
      <c r="Q964" s="868"/>
    </row>
    <row r="965" ht="25.15" customHeight="true" x14ac:dyDescent="0.2">
      <c r="C965" s="868"/>
      <c r="D965" s="868"/>
      <c r="E965" s="868"/>
      <c r="F965" s="868"/>
      <c r="G965" s="868"/>
      <c r="H965" s="868"/>
      <c r="I965" s="868"/>
      <c r="J965" s="868"/>
      <c r="K965" s="868"/>
      <c r="L965" s="868"/>
      <c r="M965" s="868"/>
      <c r="N965" s="868"/>
      <c r="O965" s="868"/>
      <c r="P965" s="868"/>
      <c r="Q965" s="868"/>
    </row>
    <row r="966" ht="25.15" customHeight="true" x14ac:dyDescent="0.2">
      <c r="C966" s="868"/>
      <c r="D966" s="868"/>
      <c r="E966" s="868"/>
      <c r="F966" s="868"/>
      <c r="G966" s="868"/>
      <c r="H966" s="868"/>
      <c r="I966" s="868"/>
      <c r="J966" s="868"/>
      <c r="K966" s="868"/>
      <c r="L966" s="868"/>
      <c r="M966" s="868"/>
      <c r="N966" s="868"/>
      <c r="O966" s="868"/>
      <c r="P966" s="868"/>
      <c r="Q966" s="868"/>
    </row>
    <row r="967" ht="25.15" customHeight="true" x14ac:dyDescent="0.2">
      <c r="C967" s="868"/>
      <c r="D967" s="868"/>
      <c r="E967" s="868"/>
      <c r="F967" s="868"/>
      <c r="G967" s="868"/>
      <c r="H967" s="868"/>
      <c r="I967" s="868"/>
      <c r="J967" s="868"/>
      <c r="K967" s="868"/>
      <c r="L967" s="868"/>
      <c r="M967" s="868"/>
      <c r="N967" s="868"/>
      <c r="O967" s="868"/>
      <c r="P967" s="868"/>
      <c r="Q967" s="868"/>
    </row>
    <row r="968" ht="25.15" customHeight="true" x14ac:dyDescent="0.2">
      <c r="C968" s="868"/>
      <c r="D968" s="868"/>
      <c r="E968" s="868"/>
      <c r="F968" s="868"/>
      <c r="G968" s="868"/>
      <c r="H968" s="868"/>
      <c r="I968" s="868"/>
      <c r="J968" s="868"/>
      <c r="K968" s="868"/>
      <c r="L968" s="868"/>
      <c r="M968" s="868"/>
      <c r="N968" s="868"/>
      <c r="O968" s="868"/>
      <c r="P968" s="868"/>
      <c r="Q968" s="868"/>
    </row>
    <row r="969" ht="25.15" customHeight="true" x14ac:dyDescent="0.2">
      <c r="C969" s="868"/>
      <c r="D969" s="868"/>
      <c r="E969" s="868"/>
      <c r="F969" s="868"/>
      <c r="G969" s="868"/>
      <c r="H969" s="868"/>
      <c r="I969" s="868"/>
      <c r="J969" s="868"/>
      <c r="K969" s="868"/>
      <c r="L969" s="868"/>
      <c r="M969" s="868"/>
      <c r="N969" s="868"/>
      <c r="O969" s="868"/>
      <c r="P969" s="868"/>
      <c r="Q969" s="868"/>
    </row>
    <row r="970" ht="25.15" customHeight="true" x14ac:dyDescent="0.2">
      <c r="C970" s="868"/>
      <c r="D970" s="868"/>
      <c r="E970" s="868"/>
      <c r="F970" s="868"/>
      <c r="G970" s="868"/>
      <c r="H970" s="868"/>
      <c r="I970" s="868"/>
      <c r="J970" s="868"/>
      <c r="K970" s="868"/>
      <c r="L970" s="868"/>
      <c r="M970" s="868"/>
      <c r="N970" s="868"/>
      <c r="O970" s="868"/>
      <c r="P970" s="868"/>
      <c r="Q970" s="868"/>
    </row>
    <row r="971" ht="25.15" customHeight="true" x14ac:dyDescent="0.2">
      <c r="C971" s="868"/>
      <c r="D971" s="868"/>
      <c r="E971" s="868"/>
      <c r="F971" s="868"/>
      <c r="G971" s="868"/>
      <c r="H971" s="868"/>
      <c r="I971" s="868"/>
      <c r="J971" s="868"/>
      <c r="K971" s="868"/>
      <c r="L971" s="868"/>
      <c r="M971" s="868"/>
      <c r="N971" s="868"/>
      <c r="O971" s="868"/>
      <c r="P971" s="868"/>
      <c r="Q971" s="868"/>
    </row>
    <row r="972" ht="25.15" customHeight="true" x14ac:dyDescent="0.2">
      <c r="C972" s="868"/>
      <c r="D972" s="868"/>
      <c r="E972" s="868"/>
      <c r="F972" s="868"/>
      <c r="G972" s="868"/>
      <c r="H972" s="868"/>
      <c r="I972" s="868"/>
      <c r="J972" s="868"/>
      <c r="K972" s="868"/>
      <c r="L972" s="868"/>
      <c r="M972" s="868"/>
      <c r="N972" s="868"/>
      <c r="O972" s="868"/>
      <c r="P972" s="868"/>
      <c r="Q972" s="868"/>
    </row>
    <row r="973" ht="25.15" customHeight="true" x14ac:dyDescent="0.2">
      <c r="C973" s="868"/>
      <c r="D973" s="868"/>
      <c r="E973" s="868"/>
      <c r="F973" s="868"/>
      <c r="G973" s="868"/>
      <c r="H973" s="868"/>
      <c r="I973" s="868"/>
      <c r="J973" s="868"/>
      <c r="K973" s="868"/>
      <c r="L973" s="868"/>
      <c r="M973" s="868"/>
      <c r="N973" s="868"/>
      <c r="O973" s="868"/>
      <c r="P973" s="868"/>
      <c r="Q973" s="868"/>
    </row>
    <row r="974" ht="25.15" customHeight="true" x14ac:dyDescent="0.2">
      <c r="C974" s="868"/>
      <c r="D974" s="868"/>
      <c r="E974" s="868"/>
      <c r="F974" s="868"/>
      <c r="G974" s="868"/>
      <c r="H974" s="868"/>
      <c r="I974" s="868"/>
      <c r="J974" s="868"/>
      <c r="K974" s="868"/>
      <c r="L974" s="868"/>
      <c r="M974" s="868"/>
      <c r="N974" s="868"/>
      <c r="O974" s="868"/>
      <c r="P974" s="868"/>
      <c r="Q974" s="868"/>
    </row>
    <row r="975" ht="25.15" customHeight="true" x14ac:dyDescent="0.2">
      <c r="C975" s="868"/>
      <c r="D975" s="868"/>
      <c r="E975" s="868"/>
      <c r="F975" s="868"/>
      <c r="G975" s="868"/>
      <c r="H975" s="868"/>
      <c r="I975" s="868"/>
      <c r="J975" s="868"/>
      <c r="K975" s="868"/>
      <c r="L975" s="868"/>
      <c r="M975" s="868"/>
      <c r="N975" s="868"/>
      <c r="O975" s="868"/>
      <c r="P975" s="868"/>
      <c r="Q975" s="868"/>
    </row>
    <row r="976" ht="25.15" customHeight="true" x14ac:dyDescent="0.2">
      <c r="C976" s="868"/>
      <c r="D976" s="868"/>
      <c r="E976" s="868"/>
      <c r="F976" s="868"/>
      <c r="G976" s="868"/>
      <c r="H976" s="868"/>
      <c r="I976" s="868"/>
      <c r="J976" s="868"/>
      <c r="K976" s="868"/>
      <c r="L976" s="868"/>
      <c r="M976" s="868"/>
      <c r="N976" s="868"/>
      <c r="O976" s="868"/>
      <c r="P976" s="868"/>
      <c r="Q976" s="868"/>
    </row>
    <row r="977" ht="25.15" customHeight="true" x14ac:dyDescent="0.2">
      <c r="C977" s="868"/>
      <c r="D977" s="868"/>
      <c r="E977" s="868"/>
      <c r="F977" s="868"/>
      <c r="G977" s="868"/>
      <c r="H977" s="868"/>
      <c r="I977" s="868"/>
      <c r="J977" s="868"/>
      <c r="K977" s="868"/>
      <c r="L977" s="868"/>
      <c r="M977" s="868"/>
      <c r="N977" s="868"/>
      <c r="O977" s="868"/>
      <c r="P977" s="868"/>
      <c r="Q977" s="868"/>
    </row>
    <row r="978" ht="25.15" customHeight="true" x14ac:dyDescent="0.2">
      <c r="C978" s="868"/>
      <c r="D978" s="868"/>
      <c r="E978" s="868"/>
      <c r="F978" s="868"/>
      <c r="G978" s="868"/>
      <c r="H978" s="868"/>
      <c r="I978" s="868"/>
      <c r="J978" s="868"/>
      <c r="K978" s="868"/>
      <c r="L978" s="868"/>
      <c r="M978" s="868"/>
      <c r="N978" s="868"/>
      <c r="O978" s="868"/>
      <c r="P978" s="868"/>
      <c r="Q978" s="868"/>
    </row>
    <row r="979" ht="25.15" customHeight="true" x14ac:dyDescent="0.2">
      <c r="C979" s="868"/>
      <c r="D979" s="868"/>
      <c r="E979" s="868"/>
      <c r="F979" s="868"/>
      <c r="G979" s="868"/>
      <c r="H979" s="868"/>
      <c r="I979" s="868"/>
      <c r="J979" s="868"/>
      <c r="K979" s="868"/>
      <c r="L979" s="868"/>
      <c r="M979" s="868"/>
      <c r="N979" s="868"/>
      <c r="O979" s="868"/>
      <c r="P979" s="868"/>
      <c r="Q979" s="868"/>
    </row>
    <row r="980" ht="25.15" customHeight="true" x14ac:dyDescent="0.2">
      <c r="C980" s="868"/>
      <c r="D980" s="868"/>
      <c r="E980" s="868"/>
      <c r="F980" s="868"/>
      <c r="G980" s="868"/>
      <c r="H980" s="868"/>
      <c r="I980" s="868"/>
      <c r="J980" s="868"/>
      <c r="K980" s="868"/>
      <c r="L980" s="868"/>
      <c r="M980" s="868"/>
      <c r="N980" s="868"/>
      <c r="O980" s="868"/>
      <c r="P980" s="868"/>
      <c r="Q980" s="868"/>
    </row>
    <row r="981" ht="25.15" customHeight="true" x14ac:dyDescent="0.2">
      <c r="C981" s="868"/>
      <c r="D981" s="868"/>
      <c r="E981" s="868"/>
      <c r="F981" s="868"/>
      <c r="G981" s="868"/>
      <c r="H981" s="868"/>
      <c r="I981" s="868"/>
      <c r="J981" s="868"/>
      <c r="K981" s="868"/>
      <c r="L981" s="868"/>
      <c r="M981" s="868"/>
      <c r="N981" s="868"/>
      <c r="O981" s="868"/>
      <c r="P981" s="868"/>
      <c r="Q981" s="868"/>
    </row>
    <row r="982" ht="25.15" customHeight="true" x14ac:dyDescent="0.2">
      <c r="C982" s="868"/>
      <c r="D982" s="868"/>
      <c r="E982" s="868"/>
      <c r="F982" s="868"/>
      <c r="G982" s="868"/>
      <c r="H982" s="868"/>
      <c r="I982" s="868"/>
      <c r="J982" s="868"/>
      <c r="K982" s="868"/>
      <c r="L982" s="868"/>
      <c r="M982" s="868"/>
      <c r="N982" s="868"/>
      <c r="O982" s="868"/>
      <c r="P982" s="868"/>
      <c r="Q982" s="868"/>
    </row>
    <row r="983" ht="25.15" customHeight="true" x14ac:dyDescent="0.2">
      <c r="C983" s="868"/>
      <c r="D983" s="868"/>
      <c r="E983" s="868"/>
      <c r="F983" s="868"/>
      <c r="G983" s="868"/>
      <c r="H983" s="868"/>
      <c r="I983" s="868"/>
      <c r="J983" s="868"/>
      <c r="K983" s="868"/>
      <c r="L983" s="868"/>
      <c r="M983" s="868"/>
      <c r="N983" s="868"/>
      <c r="O983" s="868"/>
      <c r="P983" s="868"/>
      <c r="Q983" s="868"/>
    </row>
    <row r="984" ht="25.15" customHeight="true" x14ac:dyDescent="0.2">
      <c r="C984" s="868"/>
      <c r="D984" s="868"/>
      <c r="E984" s="868"/>
      <c r="F984" s="868"/>
      <c r="G984" s="868"/>
      <c r="H984" s="868"/>
      <c r="I984" s="868"/>
      <c r="J984" s="868"/>
      <c r="K984" s="868"/>
      <c r="L984" s="868"/>
      <c r="M984" s="868"/>
      <c r="N984" s="868"/>
      <c r="O984" s="868"/>
      <c r="P984" s="868"/>
      <c r="Q984" s="868"/>
    </row>
    <row r="985" ht="25.15" customHeight="true" x14ac:dyDescent="0.2">
      <c r="C985" s="868"/>
      <c r="D985" s="868"/>
      <c r="E985" s="868"/>
      <c r="F985" s="868"/>
      <c r="G985" s="868"/>
      <c r="H985" s="868"/>
      <c r="I985" s="868"/>
      <c r="J985" s="868"/>
      <c r="K985" s="868"/>
      <c r="L985" s="868"/>
      <c r="M985" s="868"/>
      <c r="N985" s="868"/>
      <c r="O985" s="868"/>
      <c r="P985" s="868"/>
      <c r="Q985" s="868"/>
    </row>
    <row r="986" ht="25.15" customHeight="true" x14ac:dyDescent="0.2">
      <c r="C986" s="868"/>
      <c r="D986" s="868"/>
      <c r="E986" s="868"/>
      <c r="F986" s="868"/>
      <c r="G986" s="868"/>
      <c r="H986" s="868"/>
      <c r="I986" s="868"/>
      <c r="J986" s="868"/>
      <c r="K986" s="868"/>
      <c r="L986" s="868"/>
      <c r="M986" s="868"/>
      <c r="N986" s="868"/>
      <c r="O986" s="868"/>
      <c r="P986" s="868"/>
      <c r="Q986" s="868"/>
    </row>
    <row r="987" ht="25.15" customHeight="true" x14ac:dyDescent="0.2">
      <c r="C987" s="868"/>
      <c r="D987" s="868"/>
      <c r="E987" s="868"/>
      <c r="F987" s="868"/>
      <c r="G987" s="868"/>
      <c r="H987" s="868"/>
      <c r="I987" s="868"/>
      <c r="J987" s="868"/>
      <c r="K987" s="868"/>
      <c r="L987" s="868"/>
      <c r="M987" s="868"/>
      <c r="N987" s="868"/>
      <c r="O987" s="868"/>
      <c r="P987" s="868"/>
      <c r="Q987" s="868"/>
    </row>
    <row r="988" ht="25.15" customHeight="true" x14ac:dyDescent="0.2">
      <c r="C988" s="868"/>
      <c r="D988" s="868"/>
      <c r="E988" s="868"/>
      <c r="F988" s="868"/>
      <c r="G988" s="868"/>
      <c r="H988" s="868"/>
      <c r="I988" s="868"/>
      <c r="J988" s="868"/>
      <c r="K988" s="868"/>
      <c r="L988" s="868"/>
      <c r="M988" s="868"/>
      <c r="N988" s="868"/>
      <c r="O988" s="868"/>
      <c r="P988" s="868"/>
      <c r="Q988" s="868"/>
    </row>
    <row r="989" ht="25.15" customHeight="true" x14ac:dyDescent="0.2">
      <c r="C989" s="868"/>
      <c r="D989" s="868"/>
      <c r="E989" s="868"/>
      <c r="F989" s="868"/>
      <c r="G989" s="868"/>
      <c r="H989" s="868"/>
      <c r="I989" s="868"/>
      <c r="J989" s="868"/>
      <c r="K989" s="868"/>
      <c r="L989" s="868"/>
      <c r="M989" s="868"/>
      <c r="N989" s="868"/>
      <c r="O989" s="868"/>
      <c r="P989" s="868"/>
      <c r="Q989" s="868"/>
    </row>
    <row r="990" ht="25.15" customHeight="true" x14ac:dyDescent="0.2">
      <c r="C990" s="868"/>
      <c r="D990" s="868"/>
      <c r="E990" s="868"/>
      <c r="F990" s="868"/>
      <c r="G990" s="868"/>
      <c r="H990" s="868"/>
      <c r="I990" s="868"/>
      <c r="J990" s="868"/>
      <c r="K990" s="868"/>
      <c r="L990" s="868"/>
      <c r="M990" s="868"/>
      <c r="N990" s="868"/>
      <c r="O990" s="868"/>
      <c r="P990" s="868"/>
      <c r="Q990" s="868"/>
    </row>
    <row r="991" ht="25.15" customHeight="true" x14ac:dyDescent="0.2">
      <c r="C991" s="868"/>
      <c r="D991" s="868"/>
      <c r="E991" s="868"/>
      <c r="F991" s="868"/>
      <c r="G991" s="868"/>
      <c r="H991" s="868"/>
      <c r="I991" s="868"/>
      <c r="J991" s="868"/>
      <c r="K991" s="868"/>
      <c r="L991" s="868"/>
      <c r="M991" s="868"/>
      <c r="N991" s="868"/>
      <c r="O991" s="868"/>
      <c r="P991" s="868"/>
      <c r="Q991" s="868"/>
    </row>
    <row r="992" ht="25.15" customHeight="true" x14ac:dyDescent="0.2">
      <c r="C992" s="868"/>
      <c r="D992" s="868"/>
      <c r="E992" s="868"/>
      <c r="F992" s="868"/>
      <c r="G992" s="868"/>
      <c r="H992" s="868"/>
      <c r="I992" s="868"/>
      <c r="J992" s="868"/>
      <c r="K992" s="868"/>
      <c r="L992" s="868"/>
      <c r="M992" s="868"/>
      <c r="N992" s="868"/>
      <c r="O992" s="868"/>
      <c r="P992" s="868"/>
      <c r="Q992" s="868"/>
    </row>
    <row r="993" ht="25.15" customHeight="true" x14ac:dyDescent="0.2">
      <c r="C993" s="868"/>
      <c r="D993" s="868"/>
      <c r="E993" s="868"/>
      <c r="F993" s="868"/>
      <c r="G993" s="868"/>
      <c r="H993" s="868"/>
      <c r="I993" s="868"/>
      <c r="J993" s="868"/>
      <c r="K993" s="868"/>
      <c r="L993" s="868"/>
      <c r="M993" s="868"/>
      <c r="N993" s="868"/>
      <c r="O993" s="868"/>
      <c r="P993" s="868"/>
      <c r="Q993" s="868"/>
    </row>
    <row r="994" ht="25.15" customHeight="true" x14ac:dyDescent="0.2">
      <c r="C994" s="868"/>
      <c r="D994" s="868"/>
      <c r="E994" s="868"/>
      <c r="F994" s="868"/>
      <c r="G994" s="868"/>
      <c r="H994" s="868"/>
      <c r="I994" s="868"/>
      <c r="J994" s="868"/>
      <c r="K994" s="868"/>
      <c r="L994" s="868"/>
      <c r="M994" s="868"/>
      <c r="N994" s="868"/>
      <c r="O994" s="868"/>
      <c r="P994" s="868"/>
      <c r="Q994" s="868"/>
    </row>
    <row r="995" ht="25.15" customHeight="true" x14ac:dyDescent="0.2">
      <c r="C995" s="868"/>
      <c r="D995" s="868"/>
      <c r="E995" s="868"/>
      <c r="F995" s="868"/>
      <c r="G995" s="868"/>
      <c r="H995" s="868"/>
      <c r="I995" s="868"/>
      <c r="J995" s="868"/>
      <c r="K995" s="868"/>
      <c r="L995" s="868"/>
      <c r="M995" s="868"/>
      <c r="N995" s="868"/>
      <c r="O995" s="868"/>
      <c r="P995" s="868"/>
      <c r="Q995" s="868"/>
    </row>
    <row r="996" ht="25.15" customHeight="true" x14ac:dyDescent="0.2">
      <c r="C996" s="868"/>
      <c r="D996" s="868"/>
      <c r="E996" s="868"/>
      <c r="F996" s="868"/>
      <c r="G996" s="868"/>
      <c r="H996" s="868"/>
      <c r="I996" s="868"/>
      <c r="J996" s="868"/>
      <c r="K996" s="868"/>
      <c r="L996" s="868"/>
      <c r="M996" s="868"/>
      <c r="N996" s="868"/>
      <c r="O996" s="868"/>
      <c r="P996" s="868"/>
      <c r="Q996" s="868"/>
    </row>
    <row r="997" ht="25.15" customHeight="true" x14ac:dyDescent="0.2">
      <c r="C997" s="868"/>
      <c r="D997" s="868"/>
      <c r="E997" s="868"/>
      <c r="F997" s="868"/>
      <c r="G997" s="868"/>
      <c r="H997" s="868"/>
      <c r="I997" s="868"/>
      <c r="J997" s="868"/>
      <c r="K997" s="868"/>
      <c r="L997" s="868"/>
      <c r="M997" s="868"/>
      <c r="N997" s="868"/>
      <c r="O997" s="868"/>
      <c r="P997" s="868"/>
      <c r="Q997" s="868"/>
    </row>
    <row r="998" ht="25.15" customHeight="true" x14ac:dyDescent="0.2">
      <c r="C998" s="868"/>
      <c r="D998" s="868"/>
      <c r="E998" s="868"/>
      <c r="F998" s="868"/>
      <c r="G998" s="868"/>
      <c r="H998" s="868"/>
      <c r="I998" s="868"/>
      <c r="J998" s="868"/>
      <c r="K998" s="868"/>
      <c r="L998" s="868"/>
      <c r="M998" s="868"/>
      <c r="N998" s="868"/>
      <c r="O998" s="868"/>
      <c r="P998" s="868"/>
      <c r="Q998" s="868"/>
    </row>
    <row r="999" ht="25.15" customHeight="true" x14ac:dyDescent="0.2">
      <c r="C999" s="868"/>
      <c r="D999" s="868"/>
      <c r="E999" s="868"/>
      <c r="F999" s="868"/>
      <c r="G999" s="868"/>
      <c r="H999" s="868"/>
      <c r="I999" s="868"/>
      <c r="J999" s="868"/>
      <c r="K999" s="868"/>
      <c r="L999" s="868"/>
      <c r="M999" s="868"/>
      <c r="N999" s="868"/>
      <c r="O999" s="868"/>
      <c r="P999" s="868"/>
      <c r="Q999" s="868"/>
    </row>
    <row r="1000" ht="25.15" customHeight="true" x14ac:dyDescent="0.2">
      <c r="C1000" s="868"/>
      <c r="D1000" s="868"/>
      <c r="E1000" s="868"/>
      <c r="F1000" s="868"/>
      <c r="G1000" s="868"/>
      <c r="H1000" s="868"/>
      <c r="I1000" s="868"/>
      <c r="J1000" s="868"/>
      <c r="K1000" s="868"/>
      <c r="L1000" s="868"/>
      <c r="M1000" s="868"/>
      <c r="N1000" s="868"/>
      <c r="O1000" s="868"/>
      <c r="P1000" s="868"/>
      <c r="Q1000" s="868"/>
    </row>
    <row r="1001" ht="25.15" customHeight="true" x14ac:dyDescent="0.2">
      <c r="C1001" s="868"/>
      <c r="D1001" s="868"/>
      <c r="E1001" s="868"/>
      <c r="F1001" s="868"/>
      <c r="G1001" s="868"/>
      <c r="H1001" s="868"/>
      <c r="I1001" s="868"/>
      <c r="J1001" s="868"/>
      <c r="K1001" s="868"/>
      <c r="L1001" s="868"/>
      <c r="M1001" s="868"/>
      <c r="N1001" s="868"/>
      <c r="O1001" s="868"/>
      <c r="P1001" s="868"/>
      <c r="Q1001" s="868"/>
    </row>
    <row r="1002" ht="25.15" customHeight="true" x14ac:dyDescent="0.2">
      <c r="C1002" s="868"/>
      <c r="D1002" s="868"/>
      <c r="E1002" s="868"/>
      <c r="F1002" s="868"/>
      <c r="G1002" s="868"/>
      <c r="H1002" s="868"/>
      <c r="I1002" s="868"/>
      <c r="J1002" s="868"/>
      <c r="K1002" s="868"/>
      <c r="L1002" s="868"/>
      <c r="M1002" s="868"/>
      <c r="N1002" s="868"/>
      <c r="O1002" s="868"/>
      <c r="P1002" s="868"/>
      <c r="Q1002" s="868"/>
    </row>
    <row r="1003" ht="25.15" customHeight="true" x14ac:dyDescent="0.2">
      <c r="C1003" s="868"/>
      <c r="D1003" s="868"/>
      <c r="E1003" s="868"/>
      <c r="F1003" s="868"/>
      <c r="G1003" s="868"/>
      <c r="H1003" s="868"/>
      <c r="I1003" s="868"/>
      <c r="J1003" s="868"/>
      <c r="K1003" s="868"/>
      <c r="L1003" s="868"/>
      <c r="M1003" s="868"/>
      <c r="N1003" s="868"/>
      <c r="O1003" s="868"/>
      <c r="P1003" s="868"/>
      <c r="Q1003" s="868"/>
    </row>
    <row r="1004" ht="25.15" customHeight="true" x14ac:dyDescent="0.2">
      <c r="C1004" s="868"/>
      <c r="D1004" s="868"/>
      <c r="E1004" s="868"/>
      <c r="F1004" s="868"/>
      <c r="G1004" s="868"/>
      <c r="H1004" s="868"/>
      <c r="I1004" s="868"/>
      <c r="J1004" s="868"/>
      <c r="K1004" s="868"/>
      <c r="L1004" s="868"/>
      <c r="M1004" s="868"/>
      <c r="N1004" s="868"/>
      <c r="O1004" s="868"/>
      <c r="P1004" s="868"/>
      <c r="Q1004" s="868"/>
    </row>
    <row r="1005" ht="25.15" customHeight="true" x14ac:dyDescent="0.2">
      <c r="C1005" s="868"/>
      <c r="D1005" s="868"/>
      <c r="E1005" s="868"/>
      <c r="F1005" s="868"/>
      <c r="G1005" s="868"/>
      <c r="H1005" s="868"/>
      <c r="I1005" s="868"/>
      <c r="J1005" s="868"/>
      <c r="K1005" s="868"/>
      <c r="L1005" s="868"/>
      <c r="M1005" s="868"/>
      <c r="N1005" s="868"/>
      <c r="O1005" s="868"/>
      <c r="P1005" s="868"/>
      <c r="Q1005" s="868"/>
    </row>
    <row r="1006" ht="25.15" customHeight="true" x14ac:dyDescent="0.2">
      <c r="C1006" s="868"/>
      <c r="D1006" s="868"/>
      <c r="E1006" s="868"/>
      <c r="F1006" s="868"/>
      <c r="G1006" s="868"/>
      <c r="H1006" s="868"/>
      <c r="I1006" s="868"/>
      <c r="J1006" s="868"/>
      <c r="K1006" s="868"/>
      <c r="L1006" s="868"/>
      <c r="M1006" s="868"/>
      <c r="N1006" s="868"/>
      <c r="O1006" s="868"/>
      <c r="P1006" s="868"/>
      <c r="Q1006" s="868"/>
    </row>
    <row r="1007" ht="25.15" customHeight="true" x14ac:dyDescent="0.2">
      <c r="C1007" s="868"/>
      <c r="D1007" s="868"/>
      <c r="E1007" s="868"/>
      <c r="F1007" s="868"/>
      <c r="G1007" s="868"/>
      <c r="H1007" s="868"/>
      <c r="I1007" s="868"/>
      <c r="J1007" s="868"/>
      <c r="K1007" s="868"/>
      <c r="L1007" s="868"/>
      <c r="M1007" s="868"/>
      <c r="N1007" s="868"/>
      <c r="O1007" s="868"/>
      <c r="P1007" s="868"/>
      <c r="Q1007" s="868"/>
    </row>
    <row r="1008" ht="25.15" customHeight="true" x14ac:dyDescent="0.2">
      <c r="C1008" s="868"/>
      <c r="D1008" s="868"/>
      <c r="E1008" s="868"/>
      <c r="F1008" s="868"/>
      <c r="G1008" s="868"/>
      <c r="H1008" s="868"/>
      <c r="I1008" s="868"/>
      <c r="J1008" s="868"/>
      <c r="K1008" s="868"/>
      <c r="L1008" s="868"/>
      <c r="M1008" s="868"/>
      <c r="N1008" s="868"/>
      <c r="O1008" s="868"/>
      <c r="P1008" s="868"/>
      <c r="Q1008" s="868"/>
    </row>
    <row r="1009" ht="25.15" customHeight="true" x14ac:dyDescent="0.2">
      <c r="C1009" s="868"/>
      <c r="D1009" s="868"/>
      <c r="E1009" s="868"/>
      <c r="F1009" s="868"/>
      <c r="G1009" s="868"/>
      <c r="H1009" s="868"/>
      <c r="I1009" s="868"/>
      <c r="J1009" s="868"/>
      <c r="K1009" s="868"/>
      <c r="L1009" s="868"/>
      <c r="M1009" s="868"/>
      <c r="N1009" s="868"/>
      <c r="O1009" s="868"/>
      <c r="P1009" s="868"/>
      <c r="Q1009" s="868"/>
    </row>
    <row r="1010" ht="25.15" customHeight="true" x14ac:dyDescent="0.2">
      <c r="C1010" s="868"/>
      <c r="D1010" s="868"/>
      <c r="E1010" s="868"/>
      <c r="F1010" s="868"/>
      <c r="G1010" s="868"/>
      <c r="H1010" s="868"/>
      <c r="I1010" s="868"/>
      <c r="J1010" s="868"/>
      <c r="K1010" s="868"/>
      <c r="L1010" s="868"/>
      <c r="M1010" s="868"/>
      <c r="N1010" s="868"/>
      <c r="O1010" s="868"/>
      <c r="P1010" s="868"/>
      <c r="Q1010" s="868"/>
    </row>
    <row r="1011" ht="25.15" customHeight="true" x14ac:dyDescent="0.2">
      <c r="C1011" s="868"/>
      <c r="D1011" s="868"/>
      <c r="E1011" s="868"/>
      <c r="F1011" s="868"/>
      <c r="G1011" s="868"/>
      <c r="H1011" s="868"/>
      <c r="I1011" s="868"/>
      <c r="J1011" s="868"/>
      <c r="K1011" s="868"/>
      <c r="L1011" s="868"/>
      <c r="M1011" s="868"/>
      <c r="N1011" s="868"/>
      <c r="O1011" s="868"/>
      <c r="P1011" s="868"/>
      <c r="Q1011" s="868"/>
    </row>
    <row r="1012" ht="25.15" customHeight="true" x14ac:dyDescent="0.2">
      <c r="C1012" s="868"/>
      <c r="D1012" s="868"/>
      <c r="E1012" s="868"/>
      <c r="F1012" s="868"/>
      <c r="G1012" s="868"/>
      <c r="H1012" s="868"/>
      <c r="I1012" s="868"/>
      <c r="J1012" s="868"/>
      <c r="K1012" s="868"/>
      <c r="L1012" s="868"/>
      <c r="M1012" s="868"/>
      <c r="N1012" s="868"/>
      <c r="O1012" s="868"/>
      <c r="P1012" s="868"/>
      <c r="Q1012" s="868"/>
    </row>
    <row r="1013" ht="25.15" customHeight="true" x14ac:dyDescent="0.2">
      <c r="C1013" s="868"/>
      <c r="D1013" s="868"/>
      <c r="E1013" s="868"/>
      <c r="F1013" s="868"/>
      <c r="G1013" s="868"/>
      <c r="H1013" s="868"/>
      <c r="I1013" s="868"/>
      <c r="J1013" s="868"/>
      <c r="K1013" s="868"/>
      <c r="L1013" s="868"/>
      <c r="M1013" s="868"/>
      <c r="N1013" s="868"/>
      <c r="O1013" s="868"/>
      <c r="P1013" s="868"/>
      <c r="Q1013" s="868"/>
    </row>
    <row r="1014" ht="25.15" customHeight="true" x14ac:dyDescent="0.2">
      <c r="C1014" s="868"/>
      <c r="D1014" s="868"/>
      <c r="E1014" s="868"/>
      <c r="F1014" s="868"/>
      <c r="G1014" s="868"/>
      <c r="H1014" s="868"/>
      <c r="I1014" s="868"/>
      <c r="J1014" s="868"/>
      <c r="K1014" s="868"/>
      <c r="L1014" s="868"/>
      <c r="M1014" s="868"/>
      <c r="N1014" s="868"/>
      <c r="O1014" s="868"/>
      <c r="P1014" s="868"/>
      <c r="Q1014" s="868"/>
    </row>
    <row r="1015" ht="25.15" customHeight="true" x14ac:dyDescent="0.2">
      <c r="C1015" s="868"/>
      <c r="D1015" s="868"/>
      <c r="E1015" s="868"/>
      <c r="F1015" s="868"/>
      <c r="G1015" s="868"/>
      <c r="H1015" s="868"/>
      <c r="I1015" s="868"/>
      <c r="J1015" s="868"/>
      <c r="K1015" s="868"/>
      <c r="L1015" s="868"/>
      <c r="M1015" s="868"/>
      <c r="N1015" s="868"/>
      <c r="O1015" s="868"/>
      <c r="P1015" s="868"/>
      <c r="Q1015" s="868"/>
    </row>
    <row r="1016" ht="25.15" customHeight="true" x14ac:dyDescent="0.2">
      <c r="C1016" s="868"/>
      <c r="D1016" s="868"/>
      <c r="E1016" s="868"/>
      <c r="F1016" s="868"/>
      <c r="G1016" s="868"/>
      <c r="H1016" s="868"/>
      <c r="I1016" s="868"/>
      <c r="J1016" s="868"/>
      <c r="K1016" s="868"/>
      <c r="L1016" s="868"/>
      <c r="M1016" s="868"/>
      <c r="N1016" s="868"/>
      <c r="O1016" s="868"/>
      <c r="P1016" s="868"/>
      <c r="Q1016" s="868"/>
    </row>
    <row r="1017" ht="25.15" customHeight="true" x14ac:dyDescent="0.2">
      <c r="C1017" s="868"/>
      <c r="D1017" s="868"/>
      <c r="E1017" s="868"/>
      <c r="F1017" s="868"/>
      <c r="G1017" s="868"/>
      <c r="H1017" s="868"/>
      <c r="I1017" s="868"/>
      <c r="J1017" s="868"/>
      <c r="K1017" s="868"/>
      <c r="L1017" s="868"/>
      <c r="M1017" s="868"/>
      <c r="N1017" s="868"/>
      <c r="O1017" s="868"/>
      <c r="P1017" s="868"/>
      <c r="Q1017" s="868"/>
    </row>
    <row r="1018" ht="25.15" customHeight="true" x14ac:dyDescent="0.2">
      <c r="C1018" s="868"/>
      <c r="D1018" s="868"/>
      <c r="E1018" s="868"/>
      <c r="F1018" s="868"/>
      <c r="G1018" s="868"/>
      <c r="H1018" s="868"/>
      <c r="I1018" s="868"/>
      <c r="J1018" s="868"/>
      <c r="K1018" s="868"/>
      <c r="L1018" s="868"/>
      <c r="M1018" s="868"/>
      <c r="N1018" s="868"/>
      <c r="O1018" s="868"/>
      <c r="P1018" s="868"/>
      <c r="Q1018" s="868"/>
    </row>
    <row r="1019" ht="25.15" customHeight="true" x14ac:dyDescent="0.2">
      <c r="C1019" s="868"/>
      <c r="D1019" s="868"/>
      <c r="E1019" s="868"/>
      <c r="F1019" s="868"/>
      <c r="G1019" s="868"/>
      <c r="H1019" s="868"/>
      <c r="I1019" s="868"/>
      <c r="J1019" s="868"/>
      <c r="K1019" s="868"/>
      <c r="L1019" s="868"/>
      <c r="M1019" s="868"/>
      <c r="N1019" s="868"/>
      <c r="O1019" s="868"/>
      <c r="P1019" s="868"/>
      <c r="Q1019" s="868"/>
    </row>
    <row r="1020" ht="25.15" customHeight="true" x14ac:dyDescent="0.2">
      <c r="C1020" s="868"/>
      <c r="D1020" s="868"/>
      <c r="E1020" s="868"/>
      <c r="F1020" s="868"/>
      <c r="G1020" s="868"/>
      <c r="H1020" s="868"/>
      <c r="I1020" s="868"/>
      <c r="J1020" s="868"/>
      <c r="K1020" s="868"/>
      <c r="L1020" s="868"/>
      <c r="M1020" s="868"/>
      <c r="N1020" s="868"/>
      <c r="O1020" s="868"/>
      <c r="P1020" s="868"/>
      <c r="Q1020" s="868"/>
    </row>
    <row r="1021" ht="25.15" customHeight="true" x14ac:dyDescent="0.2">
      <c r="C1021" s="868"/>
      <c r="D1021" s="868"/>
      <c r="E1021" s="868"/>
      <c r="F1021" s="868"/>
      <c r="G1021" s="868"/>
      <c r="H1021" s="868"/>
      <c r="I1021" s="868"/>
      <c r="J1021" s="868"/>
      <c r="K1021" s="868"/>
      <c r="L1021" s="868"/>
      <c r="M1021" s="868"/>
      <c r="N1021" s="868"/>
      <c r="O1021" s="868"/>
      <c r="P1021" s="868"/>
      <c r="Q1021" s="868"/>
    </row>
    <row r="1022" ht="25.15" customHeight="true" x14ac:dyDescent="0.2">
      <c r="C1022" s="868"/>
      <c r="D1022" s="868"/>
      <c r="E1022" s="868"/>
      <c r="F1022" s="868"/>
      <c r="G1022" s="868"/>
      <c r="H1022" s="868"/>
      <c r="I1022" s="868"/>
      <c r="J1022" s="868"/>
      <c r="K1022" s="868"/>
      <c r="L1022" s="868"/>
      <c r="M1022" s="868"/>
      <c r="N1022" s="868"/>
      <c r="O1022" s="868"/>
      <c r="P1022" s="868"/>
      <c r="Q1022" s="868"/>
    </row>
    <row r="1023" ht="25.15" customHeight="true" x14ac:dyDescent="0.2">
      <c r="C1023" s="868"/>
      <c r="D1023" s="868"/>
      <c r="E1023" s="868"/>
      <c r="F1023" s="868"/>
      <c r="G1023" s="868"/>
      <c r="H1023" s="868"/>
      <c r="I1023" s="868"/>
      <c r="J1023" s="868"/>
      <c r="K1023" s="868"/>
      <c r="L1023" s="868"/>
      <c r="M1023" s="868"/>
      <c r="N1023" s="868"/>
      <c r="O1023" s="868"/>
      <c r="P1023" s="868"/>
      <c r="Q1023" s="868"/>
    </row>
    <row r="1024" ht="25.15" customHeight="true" x14ac:dyDescent="0.2">
      <c r="C1024" s="868"/>
      <c r="D1024" s="868"/>
      <c r="E1024" s="868"/>
      <c r="F1024" s="868"/>
      <c r="G1024" s="868"/>
      <c r="H1024" s="868"/>
      <c r="I1024" s="868"/>
      <c r="J1024" s="868"/>
      <c r="K1024" s="868"/>
      <c r="L1024" s="868"/>
      <c r="M1024" s="868"/>
      <c r="N1024" s="868"/>
      <c r="O1024" s="868"/>
      <c r="P1024" s="868"/>
      <c r="Q1024" s="868"/>
    </row>
    <row r="1025" s="762" customFormat="true" ht="21" customHeight="true" x14ac:dyDescent="0.2">
      <c r="A1025" s="3204" t="s">
        <v>272</v>
      </c>
      <c r="B1025" s="3205"/>
      <c r="C1025" s="3206"/>
      <c r="V1025" s="1069"/>
      <c r="W1025" s="1069"/>
      <c r="X1025" s="1069"/>
      <c r="Y1025" s="1069"/>
      <c r="Z1025" s="1069"/>
      <c r="AA1025" s="1069"/>
      <c r="AB1025" s="1069"/>
      <c r="AC1025" s="1069"/>
      <c r="AD1025" s="1069"/>
      <c r="AE1025" s="1069"/>
      <c r="AF1025" s="1069"/>
      <c r="AG1025" s="1069"/>
      <c r="AH1025" s="1069"/>
      <c r="AI1025" s="1069"/>
      <c r="AJ1025" s="1069"/>
      <c r="AK1025" s="1069"/>
      <c r="AL1025" s="1069"/>
      <c r="AM1025" s="1069"/>
      <c r="AN1025" s="1069"/>
      <c r="AO1025" s="1069"/>
      <c r="AP1025" s="1069"/>
      <c r="AQ1025" s="1069"/>
      <c r="AR1025" s="1069"/>
      <c r="AS1025" s="1069"/>
      <c r="AT1025" s="1069"/>
      <c r="AU1025" s="1069"/>
      <c r="AV1025" s="1069"/>
      <c r="AW1025" s="1069"/>
      <c r="AX1025" s="1069"/>
      <c r="AY1025" s="1069"/>
      <c r="AZ1025" s="1069"/>
      <c r="BA1025" s="252"/>
      <c r="BB1025" s="427"/>
      <c r="BC1025"/>
      <c r="BD1025"/>
      <c r="BE1025"/>
      <c r="BF1025"/>
      <c r="BG1025"/>
      <c r="BH1025"/>
      <c r="BI1025"/>
      <c r="BJ1025"/>
      <c r="BK1025"/>
      <c r="BL1025"/>
      <c r="BM1025"/>
      <c r="BN1025"/>
      <c r="BO1025"/>
      <c r="BP1025"/>
      <c r="BQ1025"/>
      <c r="BR1025"/>
      <c r="BS1025"/>
      <c r="BT1025"/>
      <c r="BU1025" s="252"/>
      <c r="BV1025" s="254"/>
      <c r="BW1025" s="254"/>
      <c r="BX1025" s="254"/>
      <c r="BY1025" s="254"/>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762" customFormat="true" ht="15.95" customHeight="true" x14ac:dyDescent="0.2">
      <c r="A1026" s="3207" t="s">
        <v>177</v>
      </c>
      <c r="B1026" s="3208"/>
      <c r="C1026" s="788" t="s">
        <v>178</v>
      </c>
      <c r="V1026" s="1069"/>
      <c r="W1026" s="1069"/>
      <c r="X1026" s="1069"/>
      <c r="Y1026" s="1069"/>
      <c r="Z1026" s="1069"/>
      <c r="AA1026" s="1069"/>
      <c r="AB1026" s="1069"/>
      <c r="AC1026" s="1069"/>
      <c r="AD1026" s="1069"/>
      <c r="AE1026" s="1069"/>
      <c r="AF1026" s="1069"/>
      <c r="AG1026" s="1069"/>
      <c r="AH1026" s="1069"/>
      <c r="AI1026" s="1069"/>
      <c r="AJ1026" s="1069"/>
      <c r="AK1026" s="1069"/>
      <c r="AL1026" s="1069"/>
      <c r="AM1026" s="1069"/>
      <c r="AN1026" s="1069"/>
      <c r="AO1026" s="1069"/>
      <c r="AP1026" s="1069"/>
      <c r="AQ1026" s="1069"/>
      <c r="AR1026" s="1069"/>
      <c r="AS1026" s="1069"/>
      <c r="AT1026" s="1069"/>
      <c r="AU1026" s="1069"/>
      <c r="AV1026" s="1069"/>
      <c r="AW1026" s="1069"/>
      <c r="AX1026" s="1069"/>
      <c r="AY1026" s="1069"/>
      <c r="AZ1026" s="1069"/>
      <c r="BA1026" s="252"/>
      <c r="BB1026" s="427"/>
      <c r="BC1026"/>
      <c r="BD1026"/>
      <c r="BE1026"/>
      <c r="BF1026"/>
      <c r="BG1026"/>
      <c r="BH1026"/>
      <c r="BI1026"/>
      <c r="BJ1026"/>
      <c r="BK1026"/>
      <c r="BL1026"/>
      <c r="BM1026"/>
      <c r="BN1026"/>
      <c r="BO1026"/>
      <c r="BP1026"/>
      <c r="BQ1026"/>
      <c r="BR1026"/>
      <c r="BS1026"/>
      <c r="BT1026"/>
      <c r="BU1026" s="252"/>
      <c r="BV1026" s="254"/>
      <c r="BW1026" s="254"/>
      <c r="BX1026" s="254"/>
      <c r="BY1026" s="254"/>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762" customFormat="true" ht="17.1" hidden="true" customHeight="true" x14ac:dyDescent="0.2">
      <c r="A1027" s="789" t="s">
        <v>179</v>
      </c>
      <c r="B1027" s="790" t="s">
        <v>180</v>
      </c>
      <c r="C1027" s="791">
        <v>5879</v>
      </c>
      <c r="V1027" s="1069"/>
      <c r="W1027" s="1069"/>
      <c r="X1027" s="1069"/>
      <c r="Y1027" s="1069"/>
      <c r="Z1027" s="1069"/>
      <c r="AA1027" s="1069"/>
      <c r="AB1027" s="1069"/>
      <c r="AC1027" s="1069"/>
      <c r="AD1027" s="1069"/>
      <c r="AE1027" s="1069"/>
      <c r="AF1027" s="1069"/>
      <c r="AG1027" s="1069"/>
      <c r="AH1027" s="1069"/>
      <c r="AI1027" s="1069"/>
      <c r="AJ1027" s="1069"/>
      <c r="AK1027" s="1069"/>
      <c r="AL1027" s="1069"/>
      <c r="AM1027" s="1069"/>
      <c r="AN1027" s="1069"/>
      <c r="AO1027" s="1069"/>
      <c r="AP1027" s="1069"/>
      <c r="AQ1027" s="1069"/>
      <c r="AR1027" s="1069"/>
      <c r="AS1027" s="1069"/>
      <c r="AT1027" s="1069"/>
      <c r="AU1027" s="1069"/>
      <c r="AV1027" s="1069"/>
      <c r="AW1027" s="1069"/>
      <c r="AX1027" s="1069"/>
      <c r="AY1027" s="1069"/>
      <c r="AZ1027" s="1069"/>
      <c r="BA1027" s="252"/>
      <c r="BB1027" s="427"/>
      <c r="BC1027"/>
      <c r="BD1027"/>
      <c r="BE1027"/>
      <c r="BF1027"/>
      <c r="BG1027"/>
      <c r="BH1027"/>
      <c r="BI1027"/>
      <c r="BJ1027"/>
      <c r="BK1027"/>
      <c r="BL1027"/>
      <c r="BM1027"/>
      <c r="BN1027"/>
      <c r="BO1027"/>
      <c r="BP1027"/>
      <c r="BQ1027"/>
      <c r="BR1027"/>
      <c r="BS1027"/>
      <c r="BT1027"/>
      <c r="BU1027" s="252"/>
      <c r="BV1027" s="254"/>
      <c r="BW1027" s="254"/>
      <c r="BX1027" s="254"/>
      <c r="BY1027" s="254"/>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762" customFormat="true" ht="17.1" hidden="true" customHeight="true" x14ac:dyDescent="0.2">
      <c r="A1028" s="792" t="s">
        <v>181</v>
      </c>
      <c r="B1028" s="793" t="s">
        <v>180</v>
      </c>
      <c r="C1028" s="794">
        <v>5879</v>
      </c>
      <c r="V1028" s="1069"/>
      <c r="W1028" s="1069"/>
      <c r="X1028" s="1069"/>
      <c r="Y1028" s="1069"/>
      <c r="Z1028" s="1069"/>
      <c r="AA1028" s="1069"/>
      <c r="AB1028" s="1069"/>
      <c r="AC1028" s="1069"/>
      <c r="AD1028" s="1069"/>
      <c r="AE1028" s="1069"/>
      <c r="AF1028" s="1069"/>
      <c r="AG1028" s="1069"/>
      <c r="AH1028" s="1069"/>
      <c r="AI1028" s="1069"/>
      <c r="AJ1028" s="1069"/>
      <c r="AK1028" s="1069"/>
      <c r="AL1028" s="1069"/>
      <c r="AM1028" s="1069"/>
      <c r="AN1028" s="1069"/>
      <c r="AO1028" s="1069"/>
      <c r="AP1028" s="1069"/>
      <c r="AQ1028" s="1069"/>
      <c r="AR1028" s="1069"/>
      <c r="AS1028" s="1069"/>
      <c r="AT1028" s="1069"/>
      <c r="AU1028" s="1069"/>
      <c r="AV1028" s="1069"/>
      <c r="AW1028" s="1069"/>
      <c r="AX1028" s="1069"/>
      <c r="AY1028" s="1069"/>
      <c r="AZ1028" s="1069"/>
      <c r="BA1028" s="252"/>
      <c r="BB1028" s="427"/>
      <c r="BC1028"/>
      <c r="BD1028"/>
      <c r="BE1028"/>
      <c r="BF1028"/>
      <c r="BG1028"/>
      <c r="BH1028"/>
      <c r="BI1028"/>
      <c r="BJ1028"/>
      <c r="BK1028"/>
      <c r="BL1028"/>
      <c r="BM1028"/>
      <c r="BN1028"/>
      <c r="BO1028"/>
      <c r="BP1028"/>
      <c r="BQ1028"/>
      <c r="BR1028"/>
      <c r="BS1028"/>
      <c r="BT1028"/>
      <c r="BU1028" s="252"/>
      <c r="BV1028" s="254"/>
      <c r="BW1028" s="254"/>
      <c r="BX1028" s="254"/>
      <c r="BY1028" s="254"/>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762" customFormat="true" ht="17.1" hidden="true" customHeight="true" x14ac:dyDescent="0.2">
      <c r="A1029" s="792" t="s">
        <v>182</v>
      </c>
      <c r="B1029" s="793" t="s">
        <v>273</v>
      </c>
      <c r="C1029" s="794">
        <v>5879</v>
      </c>
      <c r="V1029" s="1069"/>
      <c r="W1029" s="1069"/>
      <c r="X1029" s="1069"/>
      <c r="Y1029" s="1069"/>
      <c r="Z1029" s="1069"/>
      <c r="AA1029" s="1069"/>
      <c r="AB1029" s="1069"/>
      <c r="AC1029" s="1069"/>
      <c r="AD1029" s="1069"/>
      <c r="AE1029" s="1069"/>
      <c r="AF1029" s="1069"/>
      <c r="AG1029" s="1069"/>
      <c r="AH1029" s="1069"/>
      <c r="AI1029" s="1069"/>
      <c r="AJ1029" s="1069"/>
      <c r="AK1029" s="1069"/>
      <c r="AL1029" s="1069"/>
      <c r="AM1029" s="1069"/>
      <c r="AN1029" s="1069"/>
      <c r="AO1029" s="1069"/>
      <c r="AP1029" s="1069"/>
      <c r="AQ1029" s="1069"/>
      <c r="AR1029" s="1069"/>
      <c r="AS1029" s="1069"/>
      <c r="AT1029" s="1069"/>
      <c r="AU1029" s="1069"/>
      <c r="AV1029" s="1069"/>
      <c r="AW1029" s="1069"/>
      <c r="AX1029" s="1069"/>
      <c r="AY1029" s="1069"/>
      <c r="AZ1029" s="1069"/>
      <c r="BA1029" s="252"/>
      <c r="BB1029" s="427"/>
      <c r="BC1029"/>
      <c r="BD1029"/>
      <c r="BE1029"/>
      <c r="BF1029"/>
      <c r="BG1029"/>
      <c r="BH1029"/>
      <c r="BI1029"/>
      <c r="BJ1029"/>
      <c r="BK1029"/>
      <c r="BL1029"/>
      <c r="BM1029"/>
      <c r="BN1029"/>
      <c r="BO1029"/>
      <c r="BP1029"/>
      <c r="BQ1029"/>
      <c r="BR1029"/>
      <c r="BS1029"/>
      <c r="BT1029"/>
      <c r="BU1029" s="252"/>
      <c r="BV1029" s="254"/>
      <c r="BW1029" s="254"/>
      <c r="BX1029" s="254"/>
      <c r="BY1029" s="254"/>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762" customFormat="true" ht="17.1" hidden="true" customHeight="true" x14ac:dyDescent="0.2">
      <c r="A1030" s="792" t="s">
        <v>183</v>
      </c>
      <c r="B1030" s="793" t="s">
        <v>274</v>
      </c>
      <c r="C1030" s="794">
        <v>5879</v>
      </c>
      <c r="V1030" s="1069"/>
      <c r="W1030" s="1069"/>
      <c r="X1030" s="1069"/>
      <c r="Y1030" s="1069"/>
      <c r="Z1030" s="1069"/>
      <c r="AA1030" s="1069"/>
      <c r="AB1030" s="1069"/>
      <c r="AC1030" s="1069"/>
      <c r="AD1030" s="1069"/>
      <c r="AE1030" s="1069"/>
      <c r="AF1030" s="1069"/>
      <c r="AG1030" s="1069"/>
      <c r="AH1030" s="1069"/>
      <c r="AI1030" s="1069"/>
      <c r="AJ1030" s="1069"/>
      <c r="AK1030" s="1069"/>
      <c r="AL1030" s="1069"/>
      <c r="AM1030" s="1069"/>
      <c r="AN1030" s="1069"/>
      <c r="AO1030" s="1069"/>
      <c r="AP1030" s="1069"/>
      <c r="AQ1030" s="1069"/>
      <c r="AR1030" s="1069"/>
      <c r="AS1030" s="1069"/>
      <c r="AT1030" s="1069"/>
      <c r="AU1030" s="1069"/>
      <c r="AV1030" s="1069"/>
      <c r="AW1030" s="1069"/>
      <c r="AX1030" s="1069"/>
      <c r="AY1030" s="1069"/>
      <c r="AZ1030" s="1069"/>
      <c r="BA1030" s="252"/>
      <c r="BB1030" s="427"/>
      <c r="BC1030"/>
      <c r="BD1030"/>
      <c r="BE1030"/>
      <c r="BF1030"/>
      <c r="BG1030"/>
      <c r="BH1030"/>
      <c r="BI1030"/>
      <c r="BJ1030"/>
      <c r="BK1030"/>
      <c r="BL1030"/>
      <c r="BM1030"/>
      <c r="BN1030"/>
      <c r="BO1030"/>
      <c r="BP1030"/>
      <c r="BQ1030"/>
      <c r="BR1030"/>
      <c r="BS1030"/>
      <c r="BT1030"/>
      <c r="BU1030" s="252"/>
      <c r="BV1030" s="254"/>
      <c r="BW1030" s="254"/>
      <c r="BX1030" s="254"/>
      <c r="BY1030" s="254"/>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762" customFormat="true" ht="17.1" customHeight="true" x14ac:dyDescent="0.2">
      <c r="A1031" s="3209" t="s">
        <v>184</v>
      </c>
      <c r="B1031" s="793" t="s">
        <v>185</v>
      </c>
      <c r="C1031" s="794">
        <v>3851</v>
      </c>
      <c r="V1031" s="1069"/>
      <c r="W1031" s="1069"/>
      <c r="X1031" s="1069"/>
      <c r="Y1031" s="1069"/>
      <c r="Z1031" s="1069"/>
      <c r="AA1031" s="1069"/>
      <c r="AB1031" s="1069"/>
      <c r="AC1031" s="1069"/>
      <c r="AD1031" s="1069"/>
      <c r="AE1031" s="1069"/>
      <c r="AF1031" s="1069"/>
      <c r="AG1031" s="1069"/>
      <c r="AH1031" s="1069"/>
      <c r="AI1031" s="1069"/>
      <c r="AJ1031" s="1069"/>
      <c r="AK1031" s="1069"/>
      <c r="AL1031" s="1069"/>
      <c r="AM1031" s="1069"/>
      <c r="AN1031" s="1069"/>
      <c r="AO1031" s="1069"/>
      <c r="AP1031" s="1069"/>
      <c r="AQ1031" s="1069"/>
      <c r="AR1031" s="1069"/>
      <c r="AS1031" s="1069"/>
      <c r="AT1031" s="1069"/>
      <c r="AU1031" s="1069"/>
      <c r="AV1031" s="1069"/>
      <c r="AW1031" s="1069"/>
      <c r="AX1031" s="1069"/>
      <c r="AY1031" s="1069"/>
      <c r="AZ1031" s="1069"/>
      <c r="BA1031" s="252"/>
      <c r="BB1031" s="427"/>
      <c r="BC1031"/>
      <c r="BD1031"/>
      <c r="BE1031"/>
      <c r="BF1031"/>
      <c r="BG1031"/>
      <c r="BH1031"/>
      <c r="BI1031"/>
      <c r="BJ1031"/>
      <c r="BK1031"/>
      <c r="BL1031"/>
      <c r="BM1031"/>
      <c r="BN1031"/>
      <c r="BO1031"/>
      <c r="BP1031"/>
      <c r="BQ1031"/>
      <c r="BR1031"/>
      <c r="BS1031"/>
      <c r="BT1031"/>
      <c r="BU1031" s="252"/>
      <c r="BV1031" s="254"/>
      <c r="BW1031" s="254"/>
      <c r="BX1031" s="254"/>
      <c r="BY1031" s="254"/>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762" customFormat="true" ht="17.1" customHeight="true" x14ac:dyDescent="0.2">
      <c r="A1032" s="3209"/>
      <c r="B1032" s="793" t="s">
        <v>186</v>
      </c>
      <c r="C1032" s="794">
        <v>2028</v>
      </c>
      <c r="V1032" s="1069"/>
      <c r="W1032" s="1069"/>
      <c r="X1032" s="1069"/>
      <c r="Y1032" s="1069"/>
      <c r="Z1032" s="1069"/>
      <c r="AA1032" s="1069"/>
      <c r="AB1032" s="1069"/>
      <c r="AC1032" s="1069"/>
      <c r="AD1032" s="1069"/>
      <c r="AE1032" s="1069"/>
      <c r="AF1032" s="1069"/>
      <c r="AG1032" s="1069"/>
      <c r="AH1032" s="1069"/>
      <c r="AI1032" s="1069"/>
      <c r="AJ1032" s="1069"/>
      <c r="AK1032" s="1069"/>
      <c r="AL1032" s="1069"/>
      <c r="AM1032" s="1069"/>
      <c r="AN1032" s="1069"/>
      <c r="AO1032" s="1069"/>
      <c r="AP1032" s="1069"/>
      <c r="AQ1032" s="1069"/>
      <c r="AR1032" s="1069"/>
      <c r="AS1032" s="1069"/>
      <c r="AT1032" s="1069"/>
      <c r="AU1032" s="1069"/>
      <c r="AV1032" s="1069"/>
      <c r="AW1032" s="1069"/>
      <c r="AX1032" s="1069"/>
      <c r="AY1032" s="1069"/>
      <c r="AZ1032" s="1069"/>
      <c r="BA1032" s="252"/>
      <c r="BB1032" s="427"/>
      <c r="BC1032"/>
      <c r="BD1032"/>
      <c r="BE1032"/>
      <c r="BF1032"/>
      <c r="BG1032"/>
      <c r="BH1032"/>
      <c r="BI1032"/>
      <c r="BJ1032"/>
      <c r="BK1032"/>
      <c r="BL1032"/>
      <c r="BM1032"/>
      <c r="BN1032"/>
      <c r="BO1032"/>
      <c r="BP1032"/>
      <c r="BQ1032"/>
      <c r="BR1032"/>
      <c r="BS1032"/>
      <c r="BT1032"/>
      <c r="BU1032" s="252"/>
      <c r="BV1032" s="254"/>
      <c r="BW1032" s="254"/>
      <c r="BX1032" s="254"/>
      <c r="BY1032" s="254"/>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762" customFormat="true" ht="17.1" customHeight="true" x14ac:dyDescent="0.2">
      <c r="A1033" s="3210"/>
      <c r="B1033" s="795" t="s">
        <v>187</v>
      </c>
      <c r="C1033" s="796">
        <v>0</v>
      </c>
      <c r="V1033" s="1069"/>
      <c r="W1033" s="1069"/>
      <c r="X1033" s="1069"/>
      <c r="Y1033" s="1069"/>
      <c r="Z1033" s="1069"/>
      <c r="AA1033" s="1069"/>
      <c r="AB1033" s="1069"/>
      <c r="AC1033" s="1069"/>
      <c r="AD1033" s="1069"/>
      <c r="AE1033" s="1069"/>
      <c r="AF1033" s="1069"/>
      <c r="AG1033" s="1069"/>
      <c r="AH1033" s="1069"/>
      <c r="AI1033" s="1069"/>
      <c r="AJ1033" s="1069"/>
      <c r="AK1033" s="1069"/>
      <c r="AL1033" s="1069"/>
      <c r="AM1033" s="1069"/>
      <c r="AN1033" s="1069"/>
      <c r="AO1033" s="1069"/>
      <c r="AP1033" s="1069"/>
      <c r="AQ1033" s="1069"/>
      <c r="AR1033" s="1069"/>
      <c r="AS1033" s="1069"/>
      <c r="AT1033" s="1069"/>
      <c r="AU1033" s="1069"/>
      <c r="AV1033" s="1069"/>
      <c r="AW1033" s="1069"/>
      <c r="AX1033" s="1069"/>
      <c r="AY1033" s="1069"/>
      <c r="AZ1033" s="1069"/>
      <c r="BA1033" s="842"/>
      <c r="BB1033" s="136"/>
      <c r="BC1033" s="842"/>
      <c r="BD1033" s="842"/>
      <c r="BE1033" s="842"/>
      <c r="BF1033" s="842"/>
      <c r="BG1033" s="842"/>
      <c r="BH1033" s="842"/>
      <c r="BI1033" s="842"/>
      <c r="BJ1033" s="842"/>
      <c r="BK1033" s="842"/>
      <c r="BL1033" s="842"/>
      <c r="BM1033" s="842"/>
      <c r="BN1033" s="842"/>
      <c r="BO1033" s="842"/>
      <c r="BP1033" s="842"/>
      <c r="BQ1033" s="842"/>
      <c r="BR1033" s="842"/>
      <c r="BS1033" s="842"/>
      <c r="BT1033" s="842"/>
      <c r="BU1033" s="842"/>
      <c r="BV1033" s="235"/>
      <c r="BW1033" s="235"/>
      <c r="BX1033" s="235"/>
      <c r="BY1033" s="235"/>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762" customFormat="true" ht="12.95" customHeight="true" x14ac:dyDescent="0.2">
      <c r="A1034" s="3211" t="s">
        <v>275</v>
      </c>
      <c r="B1034" s="3212"/>
      <c r="C1034" s="3213"/>
      <c r="V1034" s="1069"/>
      <c r="W1034" s="1069"/>
      <c r="X1034" s="1069"/>
      <c r="Y1034" s="1069"/>
      <c r="Z1034" s="1069"/>
      <c r="AA1034" s="1069"/>
      <c r="AB1034" s="1069"/>
      <c r="AC1034" s="1069"/>
      <c r="AD1034" s="1069"/>
      <c r="AE1034" s="1069"/>
      <c r="AF1034" s="1069"/>
      <c r="AG1034" s="1069"/>
      <c r="AH1034" s="1069"/>
      <c r="AI1034" s="1069"/>
      <c r="AJ1034" s="1069"/>
      <c r="AK1034" s="1069"/>
      <c r="AL1034" s="1069"/>
      <c r="AM1034" s="1069"/>
      <c r="AN1034" s="1069"/>
      <c r="AO1034" s="1069"/>
      <c r="AP1034" s="1069"/>
      <c r="AQ1034" s="1069"/>
      <c r="AR1034" s="1069"/>
      <c r="AS1034" s="1069"/>
      <c r="AT1034" s="1069"/>
      <c r="AU1034" s="1069"/>
      <c r="AV1034" s="1069"/>
      <c r="AW1034" s="1069"/>
      <c r="AX1034" s="1069"/>
      <c r="AY1034" s="1069"/>
      <c r="AZ1034" s="1069"/>
      <c r="BA1034" s="252"/>
      <c r="BB1034" s="427"/>
      <c r="BC1034"/>
      <c r="BD1034"/>
      <c r="BE1034"/>
      <c r="BF1034"/>
      <c r="BG1034"/>
      <c r="BH1034"/>
      <c r="BI1034"/>
      <c r="BJ1034"/>
      <c r="BK1034"/>
      <c r="BL1034"/>
      <c r="BM1034"/>
      <c r="BN1034"/>
      <c r="BO1034"/>
      <c r="BP1034"/>
      <c r="BQ1034"/>
      <c r="BR1034"/>
      <c r="BS1034"/>
      <c r="BT1034"/>
      <c r="BU1034" s="252"/>
      <c r="BV1034" s="254"/>
      <c r="BW1034" s="254"/>
      <c r="BX1034" s="254"/>
      <c r="BY1034" s="254"/>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762" customFormat="true" ht="12.75" x14ac:dyDescent="0.2">
      <c r="V1035" s="1069"/>
      <c r="W1035" s="1069"/>
      <c r="X1035" s="1069"/>
      <c r="Y1035" s="1069"/>
      <c r="Z1035" s="1069"/>
      <c r="AA1035" s="1069"/>
      <c r="AB1035" s="1069"/>
      <c r="AC1035" s="1069"/>
      <c r="AD1035" s="1069"/>
      <c r="AE1035" s="1069"/>
      <c r="AF1035" s="1069"/>
      <c r="AG1035" s="1069"/>
      <c r="AH1035" s="1069"/>
      <c r="AI1035" s="1069"/>
      <c r="AJ1035" s="1069"/>
      <c r="AK1035" s="1069"/>
      <c r="AL1035" s="1069"/>
      <c r="AM1035" s="1069"/>
      <c r="AN1035" s="1069"/>
      <c r="AO1035" s="1069"/>
      <c r="AP1035" s="1069"/>
      <c r="AQ1035" s="1069"/>
      <c r="AR1035" s="1069"/>
      <c r="AS1035" s="1069"/>
      <c r="AT1035" s="1069"/>
      <c r="AU1035" s="1069"/>
      <c r="AV1035" s="1069"/>
      <c r="AW1035" s="1069"/>
      <c r="AX1035" s="1069"/>
      <c r="AY1035" s="1069"/>
      <c r="AZ1035" s="1069"/>
      <c r="BA1035" s="841"/>
      <c r="BB1035" s="268"/>
      <c r="BC1035" s="841"/>
      <c r="BD1035" s="841"/>
      <c r="BE1035" s="841"/>
      <c r="BF1035" s="841"/>
      <c r="BG1035" s="841"/>
      <c r="BH1035" s="841"/>
      <c r="BI1035" s="841"/>
      <c r="BJ1035" s="841"/>
      <c r="BK1035" s="841"/>
      <c r="BL1035" s="841"/>
      <c r="BM1035" s="841"/>
      <c r="BN1035" s="841"/>
      <c r="BO1035" s="841"/>
      <c r="BP1035" s="841"/>
      <c r="BQ1035" s="841"/>
      <c r="BR1035" s="841"/>
      <c r="BS1035" s="841"/>
      <c r="BT1035" s="841"/>
      <c r="BU1035" s="841"/>
      <c r="BV1035" s="235"/>
      <c r="BW1035" s="235"/>
      <c r="BX1035" s="235"/>
      <c r="BY1035" s="235"/>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Brazzaville</v>
      </c>
      <c r="B1037" s="429" t="e">
        <f>BR122+BR123</f>
        <v>#VALUE!</v>
      </c>
    </row>
    <row r="1038" ht="15" customHeight="true" x14ac:dyDescent="0.2">
      <c r="A1038" s="429" t="str">
        <f>S15</f>
        <v>Nord</v>
      </c>
      <c r="B1038" s="429" t="e">
        <f>BS122+BS123</f>
        <v>#VALUE!</v>
      </c>
    </row>
    <row r="1039" ht="15" customHeight="true" x14ac:dyDescent="0.2">
      <c r="A1039" s="429" t="str">
        <f>T15</f>
        <v>Pointe Noire</v>
      </c>
      <c r="B1039" s="429" t="e">
        <f>BT122+BT123</f>
        <v>#VALUE!</v>
      </c>
    </row>
    <row r="1040" ht="15" customHeight="true" x14ac:dyDescent="0.2">
      <c r="A1040" s="429" t="str">
        <f>U15</f>
        <v>Sud</v>
      </c>
      <c r="B1040" s="429" t="e">
        <f>BU122+BU123</f>
        <v>#VALUE!</v>
      </c>
    </row>
    <row r="1041" ht="15" customHeight="true" x14ac:dyDescent="0.2">
      <c r="A1041" s="429">
        <f>V15</f>
        <v>0</v>
      </c>
      <c r="B1041" s="429">
        <f>BV122+BV123</f>
        <v>0</v>
      </c>
    </row>
    <row r="1042" ht="15" customHeight="true" x14ac:dyDescent="0.2">
      <c r="A1042" s="429">
        <f>W15</f>
        <v>0</v>
      </c>
      <c r="B1042" s="429">
        <f>BW122+BW123</f>
        <v>0</v>
      </c>
    </row>
    <row r="1043" ht="15" customHeight="true" x14ac:dyDescent="0.2">
      <c r="A1043" s="429">
        <f>X15</f>
        <v>0</v>
      </c>
      <c r="B1043" s="429">
        <f>BX122+XR123</f>
        <v>0</v>
      </c>
    </row>
    <row r="1044" ht="15" customHeight="true" x14ac:dyDescent="0.2">
      <c r="A1044" s="429">
        <f>Y15</f>
        <v>0</v>
      </c>
      <c r="B1044" s="429">
        <f>BY122+BY123</f>
        <v>0</v>
      </c>
    </row>
    <row r="1045" ht="15" customHeight="true" x14ac:dyDescent="0.2">
      <c r="A1045" s="429">
        <f>Z15</f>
        <v>0</v>
      </c>
      <c r="B1045" s="429">
        <f>BZ122+BZ123</f>
        <v>0</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4</v>
      </c>
      <c r="B1072" s="268" t="s">
        <v>140</v>
      </c>
    </row>
    <row r="1100" s="1041" customFormat="true" ht="17.1" customHeight="true" x14ac:dyDescent="0.2">
      <c r="A1100" s="1050"/>
      <c r="B1100" s="1045"/>
      <c r="BA1100" s="841"/>
      <c r="BB1100" s="268"/>
      <c r="BC1100" s="841"/>
      <c r="BD1100" s="841"/>
      <c r="BE1100" s="841"/>
      <c r="BF1100" s="841"/>
      <c r="BG1100" s="841"/>
      <c r="BH1100" s="841"/>
      <c r="BI1100" s="841"/>
      <c r="BJ1100" s="841"/>
      <c r="BK1100" s="841"/>
      <c r="BL1100" s="841"/>
      <c r="BM1100" s="841"/>
      <c r="BN1100" s="841"/>
      <c r="BO1100" s="841"/>
      <c r="BP1100" s="841"/>
      <c r="BQ1100" s="841"/>
      <c r="BR1100" s="841"/>
      <c r="BS1100" s="841"/>
      <c r="BT1100" s="841"/>
      <c r="BU1100" s="841"/>
      <c r="BV1100" s="235"/>
      <c r="BW1100" s="235"/>
      <c r="BX1100" s="235"/>
      <c r="BY1100" s="235"/>
      <c r="BZ1100" s="235"/>
      <c r="CA1100" s="235"/>
      <c r="CB1100" s="235"/>
      <c r="CC1100" s="235"/>
      <c r="CD1100" s="235"/>
      <c r="CE1100" s="235"/>
      <c r="CF1100" s="235"/>
      <c r="CG1100" s="235"/>
      <c r="CH1100" s="235"/>
      <c r="CI1100" s="235"/>
      <c r="CJ1100" s="235"/>
      <c r="CK1100" s="235"/>
      <c r="CL1100" s="235"/>
      <c r="CM1100" s="235"/>
      <c r="CN1100" s="235"/>
      <c r="CO1100" s="235"/>
      <c r="CP1100" s="235"/>
      <c r="CQ1100" s="235"/>
      <c r="CR1100" s="235"/>
      <c r="CS1100" s="235"/>
      <c r="CT1100" s="235"/>
      <c r="CU1100" s="235"/>
      <c r="CV1100" s="235"/>
      <c r="CW1100" s="235"/>
      <c r="CX1100" s="235"/>
      <c r="CY1100" s="235"/>
      <c r="CZ1100" s="235"/>
    </row>
    <row r="1101" s="1041" customFormat="true" ht="17.1" customHeight="true" x14ac:dyDescent="0.2">
      <c r="A1101" s="1051"/>
      <c r="B1101" s="1046"/>
      <c r="BA1101" s="841"/>
      <c r="BB1101" s="268"/>
      <c r="BC1101" s="841"/>
      <c r="BD1101" s="841"/>
      <c r="BE1101" s="841"/>
      <c r="BF1101" s="841"/>
      <c r="BG1101" s="841"/>
      <c r="BH1101" s="841"/>
      <c r="BI1101" s="841"/>
      <c r="BJ1101" s="841"/>
      <c r="BK1101" s="841"/>
      <c r="BL1101" s="841"/>
      <c r="BM1101" s="841"/>
      <c r="BN1101" s="841"/>
      <c r="BO1101" s="841"/>
      <c r="BP1101" s="841"/>
      <c r="BQ1101" s="841"/>
      <c r="BR1101" s="841"/>
      <c r="BS1101" s="841"/>
      <c r="BT1101" s="841"/>
      <c r="BU1101" s="841"/>
      <c r="BV1101" s="235"/>
      <c r="BW1101" s="235"/>
      <c r="BX1101" s="235"/>
      <c r="BY1101" s="235"/>
      <c r="BZ1101" s="235"/>
      <c r="CA1101" s="235"/>
      <c r="CB1101" s="235"/>
      <c r="CC1101" s="235"/>
      <c r="CD1101" s="235"/>
      <c r="CE1101" s="235"/>
      <c r="CF1101" s="235"/>
      <c r="CG1101" s="235"/>
      <c r="CH1101" s="235"/>
      <c r="CI1101" s="235"/>
      <c r="CJ1101" s="235"/>
      <c r="CK1101" s="235"/>
      <c r="CL1101" s="235"/>
      <c r="CM1101" s="235"/>
      <c r="CN1101" s="235"/>
      <c r="CO1101" s="235"/>
      <c r="CP1101" s="235"/>
      <c r="CQ1101" s="235"/>
      <c r="CR1101" s="235"/>
      <c r="CS1101" s="235"/>
      <c r="CT1101" s="235"/>
      <c r="CU1101" s="235"/>
      <c r="CV1101" s="235"/>
      <c r="CW1101" s="235"/>
      <c r="CX1101" s="235"/>
      <c r="CY1101" s="235"/>
      <c r="CZ1101" s="235"/>
    </row>
    <row r="1102" s="235" customFormat="true" ht="15" customHeight="true" x14ac:dyDescent="0.2">
      <c r="BA1102" s="841"/>
      <c r="BB1102" s="268"/>
      <c r="BC1102" s="841"/>
      <c r="BD1102" s="841"/>
      <c r="BE1102" s="841"/>
      <c r="BF1102" s="841"/>
      <c r="BG1102" s="841"/>
      <c r="BH1102" s="841"/>
      <c r="BI1102" s="841"/>
      <c r="BJ1102" s="841"/>
      <c r="BK1102" s="841"/>
      <c r="BL1102" s="841"/>
      <c r="BM1102" s="841"/>
      <c r="BN1102" s="841"/>
      <c r="BO1102" s="841"/>
      <c r="BP1102" s="841"/>
      <c r="BQ1102" s="841"/>
      <c r="BR1102" s="841"/>
      <c r="BS1102" s="841"/>
      <c r="BT1102" s="841"/>
      <c r="BU1102" s="841"/>
    </row>
    <row r="1103" s="235" customFormat="true" ht="15" customHeight="true" x14ac:dyDescent="0.2">
      <c r="BA1103" s="841"/>
      <c r="BB1103" s="268"/>
      <c r="BC1103" s="841"/>
      <c r="BD1103" s="841"/>
      <c r="BE1103" s="841"/>
      <c r="BF1103" s="841"/>
      <c r="BG1103" s="841"/>
      <c r="BH1103" s="841"/>
      <c r="BI1103" s="841"/>
      <c r="BJ1103" s="841"/>
      <c r="BK1103" s="841"/>
      <c r="BL1103" s="841"/>
      <c r="BM1103" s="841"/>
      <c r="BN1103" s="841"/>
      <c r="BO1103" s="841"/>
      <c r="BP1103" s="841"/>
      <c r="BQ1103" s="841"/>
      <c r="BR1103" s="841"/>
      <c r="BS1103" s="841"/>
      <c r="BT1103" s="841"/>
      <c r="BU1103" s="841"/>
    </row>
    <row r="1104" s="235" customFormat="true" ht="15" customHeight="true" x14ac:dyDescent="0.2">
      <c r="BA1104" s="841"/>
      <c r="BB1104" s="268"/>
      <c r="BC1104" s="841"/>
      <c r="BD1104" s="841"/>
      <c r="BE1104" s="841"/>
      <c r="BF1104" s="841"/>
      <c r="BG1104" s="841"/>
      <c r="BH1104" s="841"/>
      <c r="BI1104" s="841"/>
      <c r="BJ1104" s="841"/>
      <c r="BK1104" s="841"/>
      <c r="BL1104" s="841"/>
      <c r="BM1104" s="841"/>
      <c r="BN1104" s="841"/>
      <c r="BO1104" s="841"/>
      <c r="BP1104" s="841"/>
      <c r="BQ1104" s="841"/>
      <c r="BR1104" s="841"/>
      <c r="BS1104" s="841"/>
      <c r="BT1104" s="841"/>
      <c r="BU1104" s="841"/>
    </row>
    <row r="1105" s="235" customFormat="true" ht="15" customHeight="true" x14ac:dyDescent="0.2">
      <c r="BA1105" s="841"/>
      <c r="BB1105" s="268"/>
      <c r="BC1105" s="841"/>
      <c r="BD1105" s="841"/>
      <c r="BE1105" s="841"/>
      <c r="BF1105" s="841"/>
      <c r="BG1105" s="841"/>
      <c r="BH1105" s="841"/>
      <c r="BI1105" s="841"/>
      <c r="BJ1105" s="841"/>
      <c r="BK1105" s="841"/>
      <c r="BL1105" s="841"/>
      <c r="BM1105" s="841"/>
      <c r="BN1105" s="841"/>
      <c r="BO1105" s="841"/>
      <c r="BP1105" s="841"/>
      <c r="BQ1105" s="841"/>
      <c r="BR1105" s="841"/>
      <c r="BS1105" s="841"/>
      <c r="BT1105" s="841"/>
      <c r="BU1105" s="841"/>
    </row>
    <row r="1106" s="235" customFormat="true" ht="15" customHeight="true" x14ac:dyDescent="0.2">
      <c r="BA1106" s="841"/>
      <c r="BB1106" s="268"/>
      <c r="BC1106" s="841"/>
      <c r="BD1106" s="841"/>
      <c r="BE1106" s="841"/>
      <c r="BF1106" s="841"/>
      <c r="BG1106" s="841"/>
      <c r="BH1106" s="841"/>
      <c r="BI1106" s="841"/>
      <c r="BJ1106" s="841"/>
      <c r="BK1106" s="841"/>
      <c r="BL1106" s="841"/>
      <c r="BM1106" s="841"/>
      <c r="BN1106" s="841"/>
      <c r="BO1106" s="841"/>
      <c r="BP1106" s="841"/>
      <c r="BQ1106" s="841"/>
      <c r="BR1106" s="841"/>
      <c r="BS1106" s="841"/>
      <c r="BT1106" s="841"/>
      <c r="BU1106" s="841"/>
    </row>
    <row r="1107" s="235" customFormat="true" ht="15" customHeight="true" x14ac:dyDescent="0.2">
      <c r="BA1107" s="841"/>
      <c r="BB1107" s="268"/>
      <c r="BC1107" s="841"/>
      <c r="BD1107" s="841"/>
      <c r="BE1107" s="841"/>
      <c r="BF1107" s="841"/>
      <c r="BG1107" s="841"/>
      <c r="BH1107" s="841"/>
      <c r="BI1107" s="841"/>
      <c r="BJ1107" s="841"/>
      <c r="BK1107" s="841"/>
      <c r="BL1107" s="841"/>
      <c r="BM1107" s="841"/>
      <c r="BN1107" s="841"/>
      <c r="BO1107" s="841"/>
      <c r="BP1107" s="841"/>
      <c r="BQ1107" s="841"/>
      <c r="BR1107" s="841"/>
      <c r="BS1107" s="841"/>
      <c r="BT1107" s="841"/>
      <c r="BU1107" s="841"/>
    </row>
    <row r="1108" s="235" customFormat="true" ht="15" customHeight="true" x14ac:dyDescent="0.2">
      <c r="BA1108" s="841"/>
      <c r="BB1108" s="268"/>
      <c r="BC1108" s="841"/>
      <c r="BD1108" s="841"/>
      <c r="BE1108" s="841"/>
      <c r="BF1108" s="841"/>
      <c r="BG1108" s="841"/>
      <c r="BH1108" s="841"/>
      <c r="BI1108" s="841"/>
      <c r="BJ1108" s="841"/>
      <c r="BK1108" s="841"/>
      <c r="BL1108" s="841"/>
      <c r="BM1108" s="841"/>
      <c r="BN1108" s="841"/>
      <c r="BO1108" s="841"/>
      <c r="BP1108" s="841"/>
      <c r="BQ1108" s="841"/>
      <c r="BR1108" s="841"/>
      <c r="BS1108" s="841"/>
      <c r="BT1108" s="841"/>
      <c r="BU1108" s="841"/>
    </row>
    <row r="1109" s="235" customFormat="true" ht="15" customHeight="true" x14ac:dyDescent="0.2">
      <c r="BA1109" s="841"/>
      <c r="BB1109" s="268"/>
      <c r="BC1109" s="841"/>
      <c r="BD1109" s="841"/>
      <c r="BE1109" s="841"/>
      <c r="BF1109" s="841"/>
      <c r="BG1109" s="841"/>
      <c r="BH1109" s="841"/>
      <c r="BI1109" s="841"/>
      <c r="BJ1109" s="841"/>
      <c r="BK1109" s="841"/>
      <c r="BL1109" s="841"/>
      <c r="BM1109" s="841"/>
      <c r="BN1109" s="841"/>
      <c r="BO1109" s="841"/>
      <c r="BP1109" s="841"/>
      <c r="BQ1109" s="841"/>
      <c r="BR1109" s="841"/>
      <c r="BS1109" s="841"/>
      <c r="BT1109" s="841"/>
      <c r="BU1109" s="841"/>
    </row>
    <row r="1110" s="235" customFormat="true" ht="15" customHeight="true" x14ac:dyDescent="0.2">
      <c r="BA1110" s="841"/>
      <c r="BB1110" s="268"/>
      <c r="BC1110" s="841"/>
      <c r="BD1110" s="841"/>
      <c r="BE1110" s="841"/>
      <c r="BF1110" s="841"/>
      <c r="BG1110" s="841"/>
      <c r="BH1110" s="841"/>
      <c r="BI1110" s="841"/>
      <c r="BJ1110" s="841"/>
      <c r="BK1110" s="841"/>
      <c r="BL1110" s="841"/>
      <c r="BM1110" s="841"/>
      <c r="BN1110" s="841"/>
      <c r="BO1110" s="841"/>
      <c r="BP1110" s="841"/>
      <c r="BQ1110" s="841"/>
      <c r="BR1110" s="841"/>
      <c r="BS1110" s="841"/>
      <c r="BT1110" s="841"/>
      <c r="BU1110" s="841"/>
    </row>
    <row r="1111" s="235" customFormat="true" ht="15" customHeight="true" x14ac:dyDescent="0.2">
      <c r="BA1111" s="841"/>
      <c r="BB1111" s="268"/>
      <c r="BC1111" s="841"/>
      <c r="BD1111" s="841"/>
      <c r="BE1111" s="841"/>
      <c r="BF1111" s="841"/>
      <c r="BG1111" s="841"/>
      <c r="BH1111" s="841"/>
      <c r="BI1111" s="841"/>
      <c r="BJ1111" s="841"/>
      <c r="BK1111" s="841"/>
      <c r="BL1111" s="841"/>
      <c r="BM1111" s="841"/>
      <c r="BN1111" s="841"/>
      <c r="BO1111" s="841"/>
      <c r="BP1111" s="841"/>
      <c r="BQ1111" s="841"/>
      <c r="BR1111" s="841"/>
      <c r="BS1111" s="841"/>
      <c r="BT1111" s="841"/>
      <c r="BU1111" s="841"/>
    </row>
    <row r="1112" s="235" customFormat="true" ht="15" customHeight="true" x14ac:dyDescent="0.2">
      <c r="BA1112" s="841"/>
      <c r="BB1112" s="268"/>
      <c r="BC1112" s="841"/>
      <c r="BD1112" s="841"/>
      <c r="BE1112" s="841"/>
      <c r="BF1112" s="841"/>
      <c r="BG1112" s="841"/>
      <c r="BH1112" s="841"/>
      <c r="BI1112" s="841"/>
      <c r="BJ1112" s="841"/>
      <c r="BK1112" s="841"/>
      <c r="BL1112" s="841"/>
      <c r="BM1112" s="841"/>
      <c r="BN1112" s="841"/>
      <c r="BO1112" s="841"/>
      <c r="BP1112" s="841"/>
      <c r="BQ1112" s="841"/>
      <c r="BR1112" s="841"/>
      <c r="BS1112" s="841"/>
      <c r="BT1112" s="841"/>
      <c r="BU1112" s="841"/>
    </row>
    <row r="1113" s="235" customFormat="true" ht="15" customHeight="true" x14ac:dyDescent="0.2">
      <c r="BA1113" s="841"/>
      <c r="BB1113" s="268"/>
      <c r="BC1113" s="841"/>
      <c r="BD1113" s="841"/>
      <c r="BE1113" s="841"/>
      <c r="BF1113" s="841"/>
      <c r="BG1113" s="841"/>
      <c r="BH1113" s="841"/>
      <c r="BI1113" s="841"/>
      <c r="BJ1113" s="841"/>
      <c r="BK1113" s="841"/>
      <c r="BL1113" s="841"/>
      <c r="BM1113" s="841"/>
      <c r="BN1113" s="841"/>
      <c r="BO1113" s="841"/>
      <c r="BP1113" s="841"/>
      <c r="BQ1113" s="841"/>
      <c r="BR1113" s="841"/>
      <c r="BS1113" s="841"/>
      <c r="BT1113" s="841"/>
      <c r="BU1113" s="841"/>
    </row>
    <row r="1114" s="1041" customFormat="true" ht="17.1" customHeight="true" x14ac:dyDescent="0.2">
      <c r="A1114" s="1051"/>
      <c r="B1114" s="1046"/>
      <c r="C1114" s="1047"/>
      <c r="D1114" s="1047"/>
      <c r="E1114" s="1047"/>
      <c r="F1114" s="1047"/>
      <c r="G1114" s="1047"/>
      <c r="H1114" s="1047"/>
      <c r="I1114" s="1047"/>
      <c r="J1114" s="1047"/>
      <c r="K1114" s="1047"/>
      <c r="L1114" s="1047"/>
      <c r="M1114" s="1047"/>
      <c r="N1114" s="1047"/>
      <c r="O1114" s="1047"/>
      <c r="P1114" s="1047"/>
      <c r="Q1114" s="1047"/>
      <c r="R1114" s="1047"/>
      <c r="S1114" s="1047"/>
      <c r="T1114" s="1047"/>
      <c r="U1114" s="1047"/>
      <c r="BA1114" s="841"/>
      <c r="BB1114" s="268"/>
      <c r="BC1114" s="841"/>
      <c r="BD1114" s="841"/>
      <c r="BE1114" s="841"/>
      <c r="BF1114" s="841"/>
      <c r="BG1114" s="841"/>
      <c r="BH1114" s="841"/>
      <c r="BI1114" s="841"/>
      <c r="BJ1114" s="841"/>
      <c r="BK1114" s="841"/>
      <c r="BL1114" s="841"/>
      <c r="BM1114" s="841"/>
      <c r="BN1114" s="841"/>
      <c r="BO1114" s="841"/>
      <c r="BP1114" s="841"/>
      <c r="BQ1114" s="841"/>
      <c r="BR1114" s="841"/>
      <c r="BS1114" s="841"/>
      <c r="BT1114" s="841"/>
      <c r="BU1114" s="841"/>
      <c r="BV1114" s="235"/>
      <c r="BW1114" s="235"/>
      <c r="BX1114" s="235"/>
      <c r="BY1114" s="235"/>
      <c r="BZ1114" s="235"/>
      <c r="CA1114" s="235"/>
      <c r="CB1114" s="235"/>
      <c r="CC1114" s="235"/>
      <c r="CD1114" s="235"/>
      <c r="CE1114" s="235"/>
      <c r="CF1114" s="235"/>
      <c r="CG1114" s="235"/>
      <c r="CH1114" s="235"/>
      <c r="CI1114" s="235"/>
      <c r="CJ1114" s="235"/>
      <c r="CK1114" s="235"/>
      <c r="CL1114" s="235"/>
      <c r="CM1114" s="235"/>
      <c r="CN1114" s="235"/>
      <c r="CO1114" s="235"/>
      <c r="CP1114" s="235"/>
      <c r="CQ1114" s="235"/>
      <c r="CR1114" s="235"/>
      <c r="CS1114" s="235"/>
      <c r="CT1114" s="235"/>
      <c r="CU1114" s="235"/>
      <c r="CV1114" s="235"/>
      <c r="CW1114" s="235"/>
      <c r="CX1114" s="235"/>
      <c r="CY1114" s="235"/>
      <c r="CZ1114" s="235"/>
    </row>
    <row r="1115" s="1041" customFormat="true" ht="17.1" customHeight="true" x14ac:dyDescent="0.2">
      <c r="A1115" s="1051"/>
      <c r="B1115" s="1046"/>
      <c r="C1115" s="1047"/>
      <c r="D1115" s="1047"/>
      <c r="E1115" s="1047"/>
      <c r="F1115" s="1047"/>
      <c r="G1115" s="1047"/>
      <c r="H1115" s="1047"/>
      <c r="I1115" s="1047"/>
      <c r="J1115" s="1047"/>
      <c r="K1115" s="1047"/>
      <c r="L1115" s="1047"/>
      <c r="M1115" s="1047"/>
      <c r="N1115" s="1047"/>
      <c r="O1115" s="1047"/>
      <c r="P1115" s="1047"/>
      <c r="Q1115" s="1047"/>
      <c r="R1115" s="1047"/>
      <c r="S1115" s="1047"/>
      <c r="T1115" s="1047"/>
      <c r="U1115" s="1047"/>
      <c r="BA1115" s="841"/>
      <c r="BB1115" s="268"/>
      <c r="BC1115" s="841"/>
      <c r="BD1115" s="841"/>
      <c r="BE1115" s="841"/>
      <c r="BF1115" s="841"/>
      <c r="BG1115" s="841"/>
      <c r="BH1115" s="841"/>
      <c r="BI1115" s="841"/>
      <c r="BJ1115" s="841"/>
      <c r="BK1115" s="841"/>
      <c r="BL1115" s="841"/>
      <c r="BM1115" s="841"/>
      <c r="BN1115" s="841"/>
      <c r="BO1115" s="841"/>
      <c r="BP1115" s="841"/>
      <c r="BQ1115" s="841"/>
      <c r="BR1115" s="841"/>
      <c r="BS1115" s="841"/>
      <c r="BT1115" s="841"/>
      <c r="BU1115" s="841"/>
      <c r="BV1115" s="235"/>
      <c r="BW1115" s="235"/>
      <c r="BX1115" s="235"/>
      <c r="BY1115" s="235"/>
      <c r="BZ1115" s="235"/>
      <c r="CA1115" s="235"/>
      <c r="CB1115" s="235"/>
      <c r="CC1115" s="235"/>
      <c r="CD1115" s="235"/>
      <c r="CE1115" s="235"/>
      <c r="CF1115" s="235"/>
      <c r="CG1115" s="235"/>
      <c r="CH1115" s="235"/>
      <c r="CI1115" s="235"/>
      <c r="CJ1115" s="235"/>
      <c r="CK1115" s="235"/>
      <c r="CL1115" s="235"/>
      <c r="CM1115" s="235"/>
      <c r="CN1115" s="235"/>
      <c r="CO1115" s="235"/>
      <c r="CP1115" s="235"/>
      <c r="CQ1115" s="235"/>
      <c r="CR1115" s="235"/>
      <c r="CS1115" s="235"/>
      <c r="CT1115" s="235"/>
      <c r="CU1115" s="235"/>
      <c r="CV1115" s="235"/>
      <c r="CW1115" s="235"/>
      <c r="CX1115" s="235"/>
      <c r="CY1115" s="235"/>
      <c r="CZ1115" s="235"/>
    </row>
    <row r="1116" s="1041" customFormat="true" ht="17.1" customHeight="true" x14ac:dyDescent="0.2">
      <c r="A1116" s="1051"/>
      <c r="B1116" s="1046"/>
      <c r="C1116" s="1047"/>
      <c r="D1116" s="1047"/>
      <c r="E1116" s="1047"/>
      <c r="F1116" s="1047"/>
      <c r="G1116" s="1047"/>
      <c r="H1116" s="1047"/>
      <c r="I1116" s="1047"/>
      <c r="J1116" s="1047"/>
      <c r="K1116" s="1047"/>
      <c r="L1116" s="1047"/>
      <c r="M1116" s="1047"/>
      <c r="N1116" s="1047"/>
      <c r="O1116" s="1047"/>
      <c r="P1116" s="1047"/>
      <c r="Q1116" s="1047"/>
      <c r="R1116" s="1047"/>
      <c r="S1116" s="1047"/>
      <c r="T1116" s="1047"/>
      <c r="U1116" s="1047"/>
      <c r="BA1116" s="841"/>
      <c r="BB1116" s="268"/>
      <c r="BC1116" s="841"/>
      <c r="BD1116" s="841"/>
      <c r="BE1116" s="841"/>
      <c r="BF1116" s="841"/>
      <c r="BG1116" s="841"/>
      <c r="BH1116" s="841"/>
      <c r="BI1116" s="841"/>
      <c r="BJ1116" s="841"/>
      <c r="BK1116" s="841"/>
      <c r="BL1116" s="841"/>
      <c r="BM1116" s="841"/>
      <c r="BN1116" s="841"/>
      <c r="BO1116" s="841"/>
      <c r="BP1116" s="841"/>
      <c r="BQ1116" s="841"/>
      <c r="BR1116" s="841"/>
      <c r="BS1116" s="841"/>
      <c r="BT1116" s="841"/>
      <c r="BU1116" s="841"/>
      <c r="BV1116" s="235"/>
      <c r="BW1116" s="235"/>
      <c r="BX1116" s="235"/>
      <c r="BY1116" s="235"/>
      <c r="BZ1116" s="235"/>
      <c r="CA1116" s="235"/>
      <c r="CB1116" s="235"/>
      <c r="CC1116" s="235"/>
      <c r="CD1116" s="235"/>
      <c r="CE1116" s="235"/>
      <c r="CF1116" s="235"/>
      <c r="CG1116" s="235"/>
      <c r="CH1116" s="235"/>
      <c r="CI1116" s="235"/>
      <c r="CJ1116" s="235"/>
      <c r="CK1116" s="235"/>
      <c r="CL1116" s="235"/>
      <c r="CM1116" s="235"/>
      <c r="CN1116" s="235"/>
      <c r="CO1116" s="235"/>
      <c r="CP1116" s="235"/>
      <c r="CQ1116" s="235"/>
      <c r="CR1116" s="235"/>
      <c r="CS1116" s="235"/>
      <c r="CT1116" s="235"/>
      <c r="CU1116" s="235"/>
      <c r="CV1116" s="235"/>
      <c r="CW1116" s="235"/>
      <c r="CX1116" s="235"/>
      <c r="CY1116" s="235"/>
      <c r="CZ1116" s="235"/>
    </row>
    <row r="1117" s="1041" customFormat="true" ht="17.1" customHeight="true" x14ac:dyDescent="0.2">
      <c r="A1117" s="1052"/>
      <c r="B1117" s="1048"/>
      <c r="C1117" s="1049"/>
      <c r="D1117" s="1049"/>
      <c r="E1117" s="1049"/>
      <c r="F1117" s="1049"/>
      <c r="G1117" s="1049"/>
      <c r="H1117" s="1049"/>
      <c r="I1117" s="1049"/>
      <c r="J1117" s="1049"/>
      <c r="K1117" s="1049"/>
      <c r="L1117" s="1049"/>
      <c r="M1117" s="1049"/>
      <c r="N1117" s="1049"/>
      <c r="O1117" s="1049"/>
      <c r="P1117" s="1049"/>
      <c r="Q1117" s="1049"/>
      <c r="R1117" s="1049"/>
      <c r="S1117" s="1049"/>
      <c r="T1117" s="1049"/>
      <c r="U1117" s="1049"/>
      <c r="BA1117" s="841"/>
      <c r="BB1117" s="268"/>
      <c r="BC1117" s="841"/>
      <c r="BD1117" s="841"/>
      <c r="BE1117" s="841"/>
      <c r="BF1117" s="841"/>
      <c r="BG1117" s="841"/>
      <c r="BH1117" s="841"/>
      <c r="BI1117" s="841"/>
      <c r="BJ1117" s="841"/>
      <c r="BK1117" s="841"/>
      <c r="BL1117" s="841"/>
      <c r="BM1117" s="841"/>
      <c r="BN1117" s="841"/>
      <c r="BO1117" s="841"/>
      <c r="BP1117" s="841"/>
      <c r="BQ1117" s="841"/>
      <c r="BR1117" s="841"/>
      <c r="BS1117" s="841"/>
      <c r="BT1117" s="841"/>
      <c r="BU1117" s="841"/>
      <c r="BV1117" s="235"/>
      <c r="BW1117" s="235"/>
      <c r="BX1117" s="235"/>
      <c r="BY1117" s="235"/>
      <c r="BZ1117" s="235"/>
      <c r="CA1117" s="235"/>
      <c r="CB1117" s="235"/>
      <c r="CC1117" s="235"/>
      <c r="CD1117" s="235"/>
      <c r="CE1117" s="235"/>
      <c r="CF1117" s="235"/>
      <c r="CG1117" s="235"/>
      <c r="CH1117" s="235"/>
      <c r="CI1117" s="235"/>
      <c r="CJ1117" s="235"/>
      <c r="CK1117" s="235"/>
      <c r="CL1117" s="235"/>
      <c r="CM1117" s="235"/>
      <c r="CN1117" s="235"/>
      <c r="CO1117" s="235"/>
      <c r="CP1117" s="235"/>
      <c r="CQ1117" s="235"/>
      <c r="CR1117" s="235"/>
      <c r="CS1117" s="235"/>
      <c r="CT1117" s="235"/>
      <c r="CU1117" s="235"/>
      <c r="CV1117" s="235"/>
      <c r="CW1117" s="235"/>
      <c r="CX1117" s="235"/>
      <c r="CY1117" s="235"/>
      <c r="CZ1117" s="235"/>
    </row>
    <row r="1118" s="235" customFormat="true" ht="15" customHeight="true" x14ac:dyDescent="0.2">
      <c r="BA1118" s="841"/>
      <c r="BB1118" s="268"/>
      <c r="BC1118" s="841"/>
      <c r="BD1118" s="841"/>
      <c r="BE1118" s="841"/>
      <c r="BF1118" s="841"/>
      <c r="BG1118" s="841"/>
      <c r="BH1118" s="841"/>
      <c r="BI1118" s="841"/>
      <c r="BJ1118" s="841"/>
      <c r="BK1118" s="841"/>
      <c r="BL1118" s="841"/>
      <c r="BM1118" s="841"/>
      <c r="BN1118" s="841"/>
      <c r="BO1118" s="841"/>
      <c r="BP1118" s="841"/>
      <c r="BQ1118" s="841"/>
      <c r="BR1118" s="841"/>
      <c r="BS1118" s="841"/>
      <c r="BT1118" s="841"/>
      <c r="BU1118" s="841"/>
    </row>
    <row r="1119" s="235" customFormat="true" ht="15" customHeight="true" x14ac:dyDescent="0.2">
      <c r="BA1119" s="841"/>
      <c r="BB1119" s="268"/>
      <c r="BC1119" s="841"/>
      <c r="BD1119" s="841"/>
      <c r="BE1119" s="841"/>
      <c r="BF1119" s="841"/>
      <c r="BG1119" s="841"/>
      <c r="BH1119" s="841"/>
      <c r="BI1119" s="841"/>
      <c r="BJ1119" s="841"/>
      <c r="BK1119" s="841"/>
      <c r="BL1119" s="841"/>
      <c r="BM1119" s="841"/>
      <c r="BN1119" s="841"/>
      <c r="BO1119" s="841"/>
      <c r="BP1119" s="841"/>
      <c r="BQ1119" s="841"/>
      <c r="BR1119" s="841"/>
      <c r="BS1119" s="841"/>
      <c r="BT1119" s="841"/>
      <c r="BU1119" s="841"/>
    </row>
    <row r="1120" s="235" customFormat="true" ht="15" customHeight="true" x14ac:dyDescent="0.2">
      <c r="BA1120" s="841"/>
      <c r="BB1120" s="268"/>
      <c r="BC1120" s="841"/>
      <c r="BD1120" s="841"/>
      <c r="BE1120" s="841"/>
      <c r="BF1120" s="841"/>
      <c r="BG1120" s="841"/>
      <c r="BH1120" s="841"/>
      <c r="BI1120" s="841"/>
      <c r="BJ1120" s="841"/>
      <c r="BK1120" s="841"/>
      <c r="BL1120" s="841"/>
      <c r="BM1120" s="841"/>
      <c r="BN1120" s="841"/>
      <c r="BO1120" s="841"/>
      <c r="BP1120" s="841"/>
      <c r="BQ1120" s="841"/>
      <c r="BR1120" s="841"/>
      <c r="BS1120" s="841"/>
      <c r="BT1120" s="841"/>
      <c r="BU1120" s="841"/>
    </row>
    <row r="1121" s="235" customFormat="true" ht="15" customHeight="true" x14ac:dyDescent="0.2">
      <c r="BA1121" s="841"/>
      <c r="BB1121" s="268"/>
      <c r="BC1121" s="841"/>
      <c r="BD1121" s="841"/>
      <c r="BE1121" s="841"/>
      <c r="BF1121" s="841"/>
      <c r="BG1121" s="841"/>
      <c r="BH1121" s="841"/>
      <c r="BI1121" s="841"/>
      <c r="BJ1121" s="841"/>
      <c r="BK1121" s="841"/>
      <c r="BL1121" s="841"/>
      <c r="BM1121" s="841"/>
      <c r="BN1121" s="841"/>
      <c r="BO1121" s="841"/>
      <c r="BP1121" s="841"/>
      <c r="BQ1121" s="841"/>
      <c r="BR1121" s="841"/>
      <c r="BS1121" s="841"/>
      <c r="BT1121" s="841"/>
      <c r="BU1121" s="841"/>
    </row>
    <row r="1122" s="235" customFormat="true" ht="15" customHeight="true" x14ac:dyDescent="0.2">
      <c r="BA1122" s="841"/>
      <c r="BB1122" s="268"/>
      <c r="BC1122" s="841"/>
      <c r="BD1122" s="841"/>
      <c r="BE1122" s="841"/>
      <c r="BF1122" s="841"/>
      <c r="BG1122" s="841"/>
      <c r="BH1122" s="841"/>
      <c r="BI1122" s="841"/>
      <c r="BJ1122" s="841"/>
      <c r="BK1122" s="841"/>
      <c r="BL1122" s="841"/>
      <c r="BM1122" s="841"/>
      <c r="BN1122" s="841"/>
      <c r="BO1122" s="841"/>
      <c r="BP1122" s="841"/>
      <c r="BQ1122" s="841"/>
      <c r="BR1122" s="841"/>
      <c r="BS1122" s="841"/>
      <c r="BT1122" s="841"/>
      <c r="BU1122" s="841"/>
    </row>
    <row r="1123" s="235" customFormat="true" ht="15" customHeight="true" x14ac:dyDescent="0.2">
      <c r="BA1123" s="841"/>
      <c r="BB1123" s="268"/>
      <c r="BC1123" s="841"/>
      <c r="BD1123" s="841"/>
      <c r="BE1123" s="841"/>
      <c r="BF1123" s="841"/>
      <c r="BG1123" s="841"/>
      <c r="BH1123" s="841"/>
      <c r="BI1123" s="841"/>
      <c r="BJ1123" s="841"/>
      <c r="BK1123" s="841"/>
      <c r="BL1123" s="841"/>
      <c r="BM1123" s="841"/>
      <c r="BN1123" s="841"/>
      <c r="BO1123" s="841"/>
      <c r="BP1123" s="841"/>
      <c r="BQ1123" s="841"/>
      <c r="BR1123" s="841"/>
      <c r="BS1123" s="841"/>
      <c r="BT1123" s="841"/>
      <c r="BU1123" s="841"/>
    </row>
    <row r="1124" s="235" customFormat="true" ht="15" customHeight="true" x14ac:dyDescent="0.2">
      <c r="BA1124" s="841"/>
      <c r="BB1124" s="268"/>
      <c r="BC1124" s="841"/>
      <c r="BD1124" s="841"/>
      <c r="BE1124" s="841"/>
      <c r="BF1124" s="841"/>
      <c r="BG1124" s="841"/>
      <c r="BH1124" s="841"/>
      <c r="BI1124" s="841"/>
      <c r="BJ1124" s="841"/>
      <c r="BK1124" s="841"/>
      <c r="BL1124" s="841"/>
      <c r="BM1124" s="841"/>
      <c r="BN1124" s="841"/>
      <c r="BO1124" s="841"/>
      <c r="BP1124" s="841"/>
      <c r="BQ1124" s="841"/>
      <c r="BR1124" s="841"/>
      <c r="BS1124" s="841"/>
      <c r="BT1124" s="841"/>
      <c r="BU1124" s="841"/>
    </row>
    <row r="1125" s="235" customFormat="true" ht="15" customHeight="true" x14ac:dyDescent="0.2">
      <c r="BA1125" s="841"/>
      <c r="BB1125" s="268"/>
      <c r="BC1125" s="841"/>
      <c r="BD1125" s="841"/>
      <c r="BE1125" s="841"/>
      <c r="BF1125" s="841"/>
      <c r="BG1125" s="841"/>
      <c r="BH1125" s="841"/>
      <c r="BI1125" s="841"/>
      <c r="BJ1125" s="841"/>
      <c r="BK1125" s="841"/>
      <c r="BL1125" s="841"/>
      <c r="BM1125" s="841"/>
      <c r="BN1125" s="841"/>
      <c r="BO1125" s="841"/>
      <c r="BP1125" s="841"/>
      <c r="BQ1125" s="841"/>
      <c r="BR1125" s="841"/>
      <c r="BS1125" s="841"/>
      <c r="BT1125" s="841"/>
      <c r="BU1125" s="841"/>
    </row>
    <row r="1126" s="235" customFormat="true" ht="15" customHeight="true" x14ac:dyDescent="0.2">
      <c r="BA1126" s="841"/>
      <c r="BB1126" s="268"/>
      <c r="BC1126" s="841"/>
      <c r="BD1126" s="841"/>
      <c r="BE1126" s="841"/>
      <c r="BF1126" s="841"/>
      <c r="BG1126" s="841"/>
      <c r="BH1126" s="841"/>
      <c r="BI1126" s="841"/>
      <c r="BJ1126" s="841"/>
      <c r="BK1126" s="841"/>
      <c r="BL1126" s="841"/>
      <c r="BM1126" s="841"/>
      <c r="BN1126" s="841"/>
      <c r="BO1126" s="841"/>
      <c r="BP1126" s="841"/>
      <c r="BQ1126" s="841"/>
      <c r="BR1126" s="841"/>
      <c r="BS1126" s="841"/>
      <c r="BT1126" s="841"/>
      <c r="BU1126" s="841"/>
    </row>
    <row r="1127" s="235" customFormat="true" ht="15" customHeight="true" x14ac:dyDescent="0.2">
      <c r="BA1127" s="841"/>
      <c r="BB1127" s="268"/>
      <c r="BC1127" s="841"/>
      <c r="BD1127" s="841"/>
      <c r="BE1127" s="841"/>
      <c r="BF1127" s="841"/>
      <c r="BG1127" s="841"/>
      <c r="BH1127" s="841"/>
      <c r="BI1127" s="841"/>
      <c r="BJ1127" s="841"/>
      <c r="BK1127" s="841"/>
      <c r="BL1127" s="841"/>
      <c r="BM1127" s="841"/>
      <c r="BN1127" s="841"/>
      <c r="BO1127" s="841"/>
      <c r="BP1127" s="841"/>
      <c r="BQ1127" s="841"/>
      <c r="BR1127" s="841"/>
      <c r="BS1127" s="841"/>
      <c r="BT1127" s="841"/>
      <c r="BU1127" s="841"/>
    </row>
    <row r="1128" s="235" customFormat="true" ht="15" customHeight="true" x14ac:dyDescent="0.2">
      <c r="BA1128" s="841"/>
      <c r="BB1128" s="268"/>
      <c r="BC1128" s="841"/>
      <c r="BD1128" s="841"/>
      <c r="BE1128" s="841"/>
      <c r="BF1128" s="841"/>
      <c r="BG1128" s="841"/>
      <c r="BH1128" s="841"/>
      <c r="BI1128" s="841"/>
      <c r="BJ1128" s="841"/>
      <c r="BK1128" s="841"/>
      <c r="BL1128" s="841"/>
      <c r="BM1128" s="841"/>
      <c r="BN1128" s="841"/>
      <c r="BO1128" s="841"/>
      <c r="BP1128" s="841"/>
      <c r="BQ1128" s="841"/>
      <c r="BR1128" s="841"/>
      <c r="BS1128" s="841"/>
      <c r="BT1128" s="841"/>
      <c r="BU1128" s="841"/>
    </row>
    <row r="1129" s="235" customFormat="true" ht="15" customHeight="true" x14ac:dyDescent="0.2">
      <c r="BA1129" s="841"/>
      <c r="BB1129" s="268"/>
      <c r="BC1129" s="841"/>
      <c r="BD1129" s="841"/>
      <c r="BE1129" s="841"/>
      <c r="BF1129" s="841"/>
      <c r="BG1129" s="841"/>
      <c r="BH1129" s="841"/>
      <c r="BI1129" s="841"/>
      <c r="BJ1129" s="841"/>
      <c r="BK1129" s="841"/>
      <c r="BL1129" s="841"/>
      <c r="BM1129" s="841"/>
      <c r="BN1129" s="841"/>
      <c r="BO1129" s="841"/>
      <c r="BP1129" s="841"/>
      <c r="BQ1129" s="841"/>
      <c r="BR1129" s="841"/>
      <c r="BS1129" s="841"/>
      <c r="BT1129" s="841"/>
      <c r="BU1129" s="841"/>
    </row>
    <row r="1130" s="235" customFormat="true" ht="15" customHeight="true" x14ac:dyDescent="0.2">
      <c r="BA1130" s="841"/>
      <c r="BB1130" s="268"/>
      <c r="BC1130" s="841"/>
      <c r="BD1130" s="841"/>
      <c r="BE1130" s="841"/>
      <c r="BF1130" s="841"/>
      <c r="BG1130" s="841"/>
      <c r="BH1130" s="841"/>
      <c r="BI1130" s="841"/>
      <c r="BJ1130" s="841"/>
      <c r="BK1130" s="841"/>
      <c r="BL1130" s="841"/>
      <c r="BM1130" s="841"/>
      <c r="BN1130" s="841"/>
      <c r="BO1130" s="841"/>
      <c r="BP1130" s="841"/>
      <c r="BQ1130" s="841"/>
      <c r="BR1130" s="841"/>
      <c r="BS1130" s="841"/>
      <c r="BT1130" s="841"/>
      <c r="BU1130" s="841"/>
    </row>
    <row r="1131" s="235" customFormat="true" ht="15" customHeight="true" x14ac:dyDescent="0.2">
      <c r="BA1131" s="841"/>
      <c r="BB1131" s="268"/>
      <c r="BC1131" s="841"/>
      <c r="BD1131" s="841"/>
      <c r="BE1131" s="841"/>
      <c r="BF1131" s="841"/>
      <c r="BG1131" s="841"/>
      <c r="BH1131" s="841"/>
      <c r="BI1131" s="841"/>
      <c r="BJ1131" s="841"/>
      <c r="BK1131" s="841"/>
      <c r="BL1131" s="841"/>
      <c r="BM1131" s="841"/>
      <c r="BN1131" s="841"/>
      <c r="BO1131" s="841"/>
      <c r="BP1131" s="841"/>
      <c r="BQ1131" s="841"/>
      <c r="BR1131" s="841"/>
      <c r="BS1131" s="841"/>
      <c r="BT1131" s="841"/>
      <c r="BU1131" s="841"/>
    </row>
    <row r="1132" s="235" customFormat="true" ht="15" customHeight="true" x14ac:dyDescent="0.2">
      <c r="BA1132" s="841"/>
      <c r="BB1132" s="268"/>
      <c r="BC1132" s="841"/>
      <c r="BD1132" s="841"/>
      <c r="BE1132" s="841"/>
      <c r="BF1132" s="841"/>
      <c r="BG1132" s="841"/>
      <c r="BH1132" s="841"/>
      <c r="BI1132" s="841"/>
      <c r="BJ1132" s="841"/>
      <c r="BK1132" s="841"/>
      <c r="BL1132" s="841"/>
      <c r="BM1132" s="841"/>
      <c r="BN1132" s="841"/>
      <c r="BO1132" s="841"/>
      <c r="BP1132" s="841"/>
      <c r="BQ1132" s="841"/>
      <c r="BR1132" s="841"/>
      <c r="BS1132" s="841"/>
      <c r="BT1132" s="841"/>
      <c r="BU1132" s="841"/>
    </row>
    <row r="1133" s="235" customFormat="true" ht="15" customHeight="true" x14ac:dyDescent="0.2">
      <c r="BA1133" s="841"/>
      <c r="BB1133" s="268"/>
      <c r="BC1133" s="841"/>
      <c r="BD1133" s="841"/>
      <c r="BE1133" s="841"/>
      <c r="BF1133" s="841"/>
      <c r="BG1133" s="841"/>
      <c r="BH1133" s="841"/>
      <c r="BI1133" s="841"/>
      <c r="BJ1133" s="841"/>
      <c r="BK1133" s="841"/>
      <c r="BL1133" s="841"/>
      <c r="BM1133" s="841"/>
      <c r="BN1133" s="841"/>
      <c r="BO1133" s="841"/>
      <c r="BP1133" s="841"/>
      <c r="BQ1133" s="841"/>
      <c r="BR1133" s="841"/>
      <c r="BS1133" s="841"/>
      <c r="BT1133" s="841"/>
      <c r="BU1133" s="841"/>
    </row>
    <row r="1134" s="235" customFormat="true" ht="15" customHeight="true" x14ac:dyDescent="0.2">
      <c r="BA1134" s="841"/>
      <c r="BB1134" s="268"/>
      <c r="BC1134" s="841"/>
      <c r="BD1134" s="841"/>
      <c r="BE1134" s="841"/>
      <c r="BF1134" s="841"/>
      <c r="BG1134" s="841"/>
      <c r="BH1134" s="841"/>
      <c r="BI1134" s="841"/>
      <c r="BJ1134" s="841"/>
      <c r="BK1134" s="841"/>
      <c r="BL1134" s="841"/>
      <c r="BM1134" s="841"/>
      <c r="BN1134" s="841"/>
      <c r="BO1134" s="841"/>
      <c r="BP1134" s="841"/>
      <c r="BQ1134" s="841"/>
      <c r="BR1134" s="841"/>
      <c r="BS1134" s="841"/>
      <c r="BT1134" s="841"/>
      <c r="BU1134" s="841"/>
    </row>
    <row r="1135" s="235" customFormat="true" ht="15" customHeight="true" x14ac:dyDescent="0.2">
      <c r="BA1135" s="841"/>
      <c r="BB1135" s="268"/>
      <c r="BC1135" s="841"/>
      <c r="BD1135" s="841"/>
      <c r="BE1135" s="841"/>
      <c r="BF1135" s="841"/>
      <c r="BG1135" s="841"/>
      <c r="BH1135" s="841"/>
      <c r="BI1135" s="841"/>
      <c r="BJ1135" s="841"/>
      <c r="BK1135" s="841"/>
      <c r="BL1135" s="841"/>
      <c r="BM1135" s="841"/>
      <c r="BN1135" s="841"/>
      <c r="BO1135" s="841"/>
      <c r="BP1135" s="841"/>
      <c r="BQ1135" s="841"/>
      <c r="BR1135" s="841"/>
      <c r="BS1135" s="841"/>
      <c r="BT1135" s="841"/>
      <c r="BU1135" s="841"/>
    </row>
    <row r="1136" s="235" customFormat="true" ht="15" customHeight="true" x14ac:dyDescent="0.2">
      <c r="BA1136" s="841"/>
      <c r="BB1136" s="268"/>
      <c r="BC1136" s="841"/>
      <c r="BD1136" s="841"/>
      <c r="BE1136" s="841"/>
      <c r="BF1136" s="841"/>
      <c r="BG1136" s="841"/>
      <c r="BH1136" s="841"/>
      <c r="BI1136" s="841"/>
      <c r="BJ1136" s="841"/>
      <c r="BK1136" s="841"/>
      <c r="BL1136" s="841"/>
      <c r="BM1136" s="841"/>
      <c r="BN1136" s="841"/>
      <c r="BO1136" s="841"/>
      <c r="BP1136" s="841"/>
      <c r="BQ1136" s="841"/>
      <c r="BR1136" s="841"/>
      <c r="BS1136" s="841"/>
      <c r="BT1136" s="841"/>
      <c r="BU1136" s="841"/>
    </row>
    <row r="1137" s="235" customFormat="true" ht="15" customHeight="true" x14ac:dyDescent="0.2">
      <c r="BA1137" s="841"/>
      <c r="BB1137" s="268"/>
      <c r="BC1137" s="841"/>
      <c r="BD1137" s="841"/>
      <c r="BE1137" s="841"/>
      <c r="BF1137" s="841"/>
      <c r="BG1137" s="841"/>
      <c r="BH1137" s="841"/>
      <c r="BI1137" s="841"/>
      <c r="BJ1137" s="841"/>
      <c r="BK1137" s="841"/>
      <c r="BL1137" s="841"/>
      <c r="BM1137" s="841"/>
      <c r="BN1137" s="841"/>
      <c r="BO1137" s="841"/>
      <c r="BP1137" s="841"/>
      <c r="BQ1137" s="841"/>
      <c r="BR1137" s="841"/>
      <c r="BS1137" s="841"/>
      <c r="BT1137" s="841"/>
      <c r="BU1137" s="841"/>
    </row>
    <row r="1138" s="235" customFormat="true" ht="15" customHeight="true" x14ac:dyDescent="0.2">
      <c r="BA1138" s="841"/>
      <c r="BB1138" s="268"/>
      <c r="BC1138" s="841"/>
      <c r="BD1138" s="841"/>
      <c r="BE1138" s="841"/>
      <c r="BF1138" s="841"/>
      <c r="BG1138" s="841"/>
      <c r="BH1138" s="841"/>
      <c r="BI1138" s="841"/>
      <c r="BJ1138" s="841"/>
      <c r="BK1138" s="841"/>
      <c r="BL1138" s="841"/>
      <c r="BM1138" s="841"/>
      <c r="BN1138" s="841"/>
      <c r="BO1138" s="841"/>
      <c r="BP1138" s="841"/>
      <c r="BQ1138" s="841"/>
      <c r="BR1138" s="841"/>
      <c r="BS1138" s="841"/>
      <c r="BT1138" s="841"/>
      <c r="BU1138" s="841"/>
    </row>
    <row r="1139" s="235" customFormat="true" ht="15" customHeight="true" x14ac:dyDescent="0.2">
      <c r="BA1139" s="841"/>
      <c r="BB1139" s="268"/>
      <c r="BC1139" s="841"/>
      <c r="BD1139" s="841"/>
      <c r="BE1139" s="841"/>
      <c r="BF1139" s="841"/>
      <c r="BG1139" s="841"/>
      <c r="BH1139" s="841"/>
      <c r="BI1139" s="841"/>
      <c r="BJ1139" s="841"/>
      <c r="BK1139" s="841"/>
      <c r="BL1139" s="841"/>
      <c r="BM1139" s="841"/>
      <c r="BN1139" s="841"/>
      <c r="BO1139" s="841"/>
      <c r="BP1139" s="841"/>
      <c r="BQ1139" s="841"/>
      <c r="BR1139" s="841"/>
      <c r="BS1139" s="841"/>
      <c r="BT1139" s="841"/>
      <c r="BU1139" s="841"/>
    </row>
    <row r="1140" s="235" customFormat="true" ht="15" customHeight="true" x14ac:dyDescent="0.2">
      <c r="BA1140" s="841"/>
      <c r="BB1140" s="268"/>
      <c r="BC1140" s="841"/>
      <c r="BD1140" s="841"/>
      <c r="BE1140" s="841"/>
      <c r="BF1140" s="841"/>
      <c r="BG1140" s="841"/>
      <c r="BH1140" s="841"/>
      <c r="BI1140" s="841"/>
      <c r="BJ1140" s="841"/>
      <c r="BK1140" s="841"/>
      <c r="BL1140" s="841"/>
      <c r="BM1140" s="841"/>
      <c r="BN1140" s="841"/>
      <c r="BO1140" s="841"/>
      <c r="BP1140" s="841"/>
      <c r="BQ1140" s="841"/>
      <c r="BR1140" s="841"/>
      <c r="BS1140" s="841"/>
      <c r="BT1140" s="841"/>
      <c r="BU1140" s="841"/>
    </row>
    <row r="1141" s="235" customFormat="true" ht="15" customHeight="true" x14ac:dyDescent="0.2">
      <c r="BA1141" s="841"/>
      <c r="BB1141" s="268"/>
      <c r="BC1141" s="841"/>
      <c r="BD1141" s="841"/>
      <c r="BE1141" s="841"/>
      <c r="BF1141" s="841"/>
      <c r="BG1141" s="841"/>
      <c r="BH1141" s="841"/>
      <c r="BI1141" s="841"/>
      <c r="BJ1141" s="841"/>
      <c r="BK1141" s="841"/>
      <c r="BL1141" s="841"/>
      <c r="BM1141" s="841"/>
      <c r="BN1141" s="841"/>
      <c r="BO1141" s="841"/>
      <c r="BP1141" s="841"/>
      <c r="BQ1141" s="841"/>
      <c r="BR1141" s="841"/>
      <c r="BS1141" s="841"/>
      <c r="BT1141" s="841"/>
      <c r="BU1141" s="841"/>
    </row>
    <row r="1142" s="235" customFormat="true" ht="15" customHeight="true" x14ac:dyDescent="0.2">
      <c r="BA1142" s="841"/>
      <c r="BB1142" s="268"/>
      <c r="BC1142" s="841"/>
      <c r="BD1142" s="841"/>
      <c r="BE1142" s="841"/>
      <c r="BF1142" s="841"/>
      <c r="BG1142" s="841"/>
      <c r="BH1142" s="841"/>
      <c r="BI1142" s="841"/>
      <c r="BJ1142" s="841"/>
      <c r="BK1142" s="841"/>
      <c r="BL1142" s="841"/>
      <c r="BM1142" s="841"/>
      <c r="BN1142" s="841"/>
      <c r="BO1142" s="841"/>
      <c r="BP1142" s="841"/>
      <c r="BQ1142" s="841"/>
      <c r="BR1142" s="841"/>
      <c r="BS1142" s="841"/>
      <c r="BT1142" s="841"/>
      <c r="BU1142" s="841"/>
    </row>
    <row r="1143" s="235" customFormat="true" ht="15" customHeight="true" x14ac:dyDescent="0.2">
      <c r="BA1143" s="841"/>
      <c r="BB1143" s="268"/>
      <c r="BC1143" s="841"/>
      <c r="BD1143" s="841"/>
      <c r="BE1143" s="841"/>
      <c r="BF1143" s="841"/>
      <c r="BG1143" s="841"/>
      <c r="BH1143" s="841"/>
      <c r="BI1143" s="841"/>
      <c r="BJ1143" s="841"/>
      <c r="BK1143" s="841"/>
      <c r="BL1143" s="841"/>
      <c r="BM1143" s="841"/>
      <c r="BN1143" s="841"/>
      <c r="BO1143" s="841"/>
      <c r="BP1143" s="841"/>
      <c r="BQ1143" s="841"/>
      <c r="BR1143" s="841"/>
      <c r="BS1143" s="841"/>
      <c r="BT1143" s="841"/>
      <c r="BU1143" s="841"/>
    </row>
    <row r="1144" s="235" customFormat="true" ht="15" customHeight="true" x14ac:dyDescent="0.2">
      <c r="BA1144" s="841"/>
      <c r="BB1144" s="268"/>
      <c r="BC1144" s="841"/>
      <c r="BD1144" s="841"/>
      <c r="BE1144" s="841"/>
      <c r="BF1144" s="841"/>
      <c r="BG1144" s="841"/>
      <c r="BH1144" s="841"/>
      <c r="BI1144" s="841"/>
      <c r="BJ1144" s="841"/>
      <c r="BK1144" s="841"/>
      <c r="BL1144" s="841"/>
      <c r="BM1144" s="841"/>
      <c r="BN1144" s="841"/>
      <c r="BO1144" s="841"/>
      <c r="BP1144" s="841"/>
      <c r="BQ1144" s="841"/>
      <c r="BR1144" s="841"/>
      <c r="BS1144" s="841"/>
      <c r="BT1144" s="841"/>
      <c r="BU1144" s="841"/>
    </row>
    <row r="1145" s="235" customFormat="true" ht="15" customHeight="true" x14ac:dyDescent="0.2">
      <c r="BA1145" s="841"/>
      <c r="BB1145" s="268"/>
      <c r="BC1145" s="841"/>
      <c r="BD1145" s="841"/>
      <c r="BE1145" s="841"/>
      <c r="BF1145" s="841"/>
      <c r="BG1145" s="841"/>
      <c r="BH1145" s="841"/>
      <c r="BI1145" s="841"/>
      <c r="BJ1145" s="841"/>
      <c r="BK1145" s="841"/>
      <c r="BL1145" s="841"/>
      <c r="BM1145" s="841"/>
      <c r="BN1145" s="841"/>
      <c r="BO1145" s="841"/>
      <c r="BP1145" s="841"/>
      <c r="BQ1145" s="841"/>
      <c r="BR1145" s="841"/>
      <c r="BS1145" s="841"/>
      <c r="BT1145" s="841"/>
      <c r="BU1145" s="841"/>
    </row>
    <row r="1146" s="235" customFormat="true" ht="15" customHeight="true" x14ac:dyDescent="0.2">
      <c r="BA1146" s="841"/>
      <c r="BB1146" s="268"/>
      <c r="BC1146" s="841"/>
      <c r="BD1146" s="841"/>
      <c r="BE1146" s="841"/>
      <c r="BF1146" s="841"/>
      <c r="BG1146" s="841"/>
      <c r="BH1146" s="841"/>
      <c r="BI1146" s="841"/>
      <c r="BJ1146" s="841"/>
      <c r="BK1146" s="841"/>
      <c r="BL1146" s="841"/>
      <c r="BM1146" s="841"/>
      <c r="BN1146" s="841"/>
      <c r="BO1146" s="841"/>
      <c r="BP1146" s="841"/>
      <c r="BQ1146" s="841"/>
      <c r="BR1146" s="841"/>
      <c r="BS1146" s="841"/>
      <c r="BT1146" s="841"/>
      <c r="BU1146" s="841"/>
    </row>
    <row r="1147" s="235" customFormat="true" ht="15" customHeight="true" x14ac:dyDescent="0.2">
      <c r="BA1147" s="841"/>
      <c r="BB1147" s="268"/>
      <c r="BC1147" s="841"/>
      <c r="BD1147" s="841"/>
      <c r="BE1147" s="841"/>
      <c r="BF1147" s="841"/>
      <c r="BG1147" s="841"/>
      <c r="BH1147" s="841"/>
      <c r="BI1147" s="841"/>
      <c r="BJ1147" s="841"/>
      <c r="BK1147" s="841"/>
      <c r="BL1147" s="841"/>
      <c r="BM1147" s="841"/>
      <c r="BN1147" s="841"/>
      <c r="BO1147" s="841"/>
      <c r="BP1147" s="841"/>
      <c r="BQ1147" s="841"/>
      <c r="BR1147" s="841"/>
      <c r="BS1147" s="841"/>
      <c r="BT1147" s="841"/>
      <c r="BU1147" s="841"/>
    </row>
    <row r="1148" s="235" customFormat="true" ht="15" customHeight="true" x14ac:dyDescent="0.2">
      <c r="BA1148" s="841"/>
      <c r="BB1148" s="268"/>
      <c r="BC1148" s="841"/>
      <c r="BD1148" s="841"/>
      <c r="BE1148" s="841"/>
      <c r="BF1148" s="841"/>
      <c r="BG1148" s="841"/>
      <c r="BH1148" s="841"/>
      <c r="BI1148" s="841"/>
      <c r="BJ1148" s="841"/>
      <c r="BK1148" s="841"/>
      <c r="BL1148" s="841"/>
      <c r="BM1148" s="841"/>
      <c r="BN1148" s="841"/>
      <c r="BO1148" s="841"/>
      <c r="BP1148" s="841"/>
      <c r="BQ1148" s="841"/>
      <c r="BR1148" s="841"/>
      <c r="BS1148" s="841"/>
      <c r="BT1148" s="841"/>
      <c r="BU1148" s="841"/>
    </row>
    <row r="1149" s="235" customFormat="true" ht="15" customHeight="true" x14ac:dyDescent="0.2">
      <c r="BA1149" s="841"/>
      <c r="BB1149" s="268"/>
      <c r="BC1149" s="841"/>
      <c r="BD1149" s="841"/>
      <c r="BE1149" s="841"/>
      <c r="BF1149" s="841"/>
      <c r="BG1149" s="841"/>
      <c r="BH1149" s="841"/>
      <c r="BI1149" s="841"/>
      <c r="BJ1149" s="841"/>
      <c r="BK1149" s="841"/>
      <c r="BL1149" s="841"/>
      <c r="BM1149" s="841"/>
      <c r="BN1149" s="841"/>
      <c r="BO1149" s="841"/>
      <c r="BP1149" s="841"/>
      <c r="BQ1149" s="841"/>
      <c r="BR1149" s="841"/>
      <c r="BS1149" s="841"/>
      <c r="BT1149" s="841"/>
      <c r="BU1149" s="841"/>
    </row>
    <row r="1150" s="235" customFormat="true" ht="15" customHeight="true" x14ac:dyDescent="0.2">
      <c r="BA1150" s="841"/>
      <c r="BB1150" s="268"/>
      <c r="BC1150" s="841"/>
      <c r="BD1150" s="841"/>
      <c r="BE1150" s="841"/>
      <c r="BF1150" s="841"/>
      <c r="BG1150" s="841"/>
      <c r="BH1150" s="841"/>
      <c r="BI1150" s="841"/>
      <c r="BJ1150" s="841"/>
      <c r="BK1150" s="841"/>
      <c r="BL1150" s="841"/>
      <c r="BM1150" s="841"/>
      <c r="BN1150" s="841"/>
      <c r="BO1150" s="841"/>
      <c r="BP1150" s="841"/>
      <c r="BQ1150" s="841"/>
      <c r="BR1150" s="841"/>
      <c r="BS1150" s="841"/>
      <c r="BT1150" s="841"/>
      <c r="BU1150" s="841"/>
    </row>
    <row r="1151" s="235" customFormat="true" ht="15" customHeight="true" x14ac:dyDescent="0.2">
      <c r="BA1151" s="841"/>
      <c r="BB1151" s="268"/>
      <c r="BC1151" s="841"/>
      <c r="BD1151" s="841"/>
      <c r="BE1151" s="841"/>
      <c r="BF1151" s="841"/>
      <c r="BG1151" s="841"/>
      <c r="BH1151" s="841"/>
      <c r="BI1151" s="841"/>
      <c r="BJ1151" s="841"/>
      <c r="BK1151" s="841"/>
      <c r="BL1151" s="841"/>
      <c r="BM1151" s="841"/>
      <c r="BN1151" s="841"/>
      <c r="BO1151" s="841"/>
      <c r="BP1151" s="841"/>
      <c r="BQ1151" s="841"/>
      <c r="BR1151" s="841"/>
      <c r="BS1151" s="841"/>
      <c r="BT1151" s="841"/>
      <c r="BU1151" s="841"/>
    </row>
    <row r="1152" s="235" customFormat="true" ht="15" customHeight="true" x14ac:dyDescent="0.2">
      <c r="BA1152" s="841"/>
      <c r="BB1152" s="268"/>
      <c r="BC1152" s="841"/>
      <c r="BD1152" s="841"/>
      <c r="BE1152" s="841"/>
      <c r="BF1152" s="841"/>
      <c r="BG1152" s="841"/>
      <c r="BH1152" s="841"/>
      <c r="BI1152" s="841"/>
      <c r="BJ1152" s="841"/>
      <c r="BK1152" s="841"/>
      <c r="BL1152" s="841"/>
      <c r="BM1152" s="841"/>
      <c r="BN1152" s="841"/>
      <c r="BO1152" s="841"/>
      <c r="BP1152" s="841"/>
      <c r="BQ1152" s="841"/>
      <c r="BR1152" s="841"/>
      <c r="BS1152" s="841"/>
      <c r="BT1152" s="841"/>
      <c r="BU1152" s="841"/>
    </row>
    <row r="1153" s="235" customFormat="true" ht="15" customHeight="true" x14ac:dyDescent="0.2">
      <c r="BA1153" s="841"/>
      <c r="BB1153" s="268"/>
      <c r="BC1153" s="841"/>
      <c r="BD1153" s="841"/>
      <c r="BE1153" s="841"/>
      <c r="BF1153" s="841"/>
      <c r="BG1153" s="841"/>
      <c r="BH1153" s="841"/>
      <c r="BI1153" s="841"/>
      <c r="BJ1153" s="841"/>
      <c r="BK1153" s="841"/>
      <c r="BL1153" s="841"/>
      <c r="BM1153" s="841"/>
      <c r="BN1153" s="841"/>
      <c r="BO1153" s="841"/>
      <c r="BP1153" s="841"/>
      <c r="BQ1153" s="841"/>
      <c r="BR1153" s="841"/>
      <c r="BS1153" s="841"/>
      <c r="BT1153" s="841"/>
      <c r="BU1153" s="841"/>
    </row>
    <row r="1154" s="235" customFormat="true" ht="15" customHeight="true" x14ac:dyDescent="0.2">
      <c r="BA1154" s="841"/>
      <c r="BB1154" s="268"/>
      <c r="BC1154" s="841"/>
      <c r="BD1154" s="841"/>
      <c r="BE1154" s="841"/>
      <c r="BF1154" s="841"/>
      <c r="BG1154" s="841"/>
      <c r="BH1154" s="841"/>
      <c r="BI1154" s="841"/>
      <c r="BJ1154" s="841"/>
      <c r="BK1154" s="841"/>
      <c r="BL1154" s="841"/>
      <c r="BM1154" s="841"/>
      <c r="BN1154" s="841"/>
      <c r="BO1154" s="841"/>
      <c r="BP1154" s="841"/>
      <c r="BQ1154" s="841"/>
      <c r="BR1154" s="841"/>
      <c r="BS1154" s="841"/>
      <c r="BT1154" s="841"/>
      <c r="BU1154" s="841"/>
    </row>
    <row r="1155" s="235" customFormat="true" ht="15" customHeight="true" x14ac:dyDescent="0.2">
      <c r="BA1155" s="841"/>
      <c r="BB1155" s="268"/>
      <c r="BC1155" s="841"/>
      <c r="BD1155" s="841"/>
      <c r="BE1155" s="841"/>
      <c r="BF1155" s="841"/>
      <c r="BG1155" s="841"/>
      <c r="BH1155" s="841"/>
      <c r="BI1155" s="841"/>
      <c r="BJ1155" s="841"/>
      <c r="BK1155" s="841"/>
      <c r="BL1155" s="841"/>
      <c r="BM1155" s="841"/>
      <c r="BN1155" s="841"/>
      <c r="BO1155" s="841"/>
      <c r="BP1155" s="841"/>
      <c r="BQ1155" s="841"/>
      <c r="BR1155" s="841"/>
      <c r="BS1155" s="841"/>
      <c r="BT1155" s="841"/>
      <c r="BU1155" s="841"/>
    </row>
    <row r="1156" s="235" customFormat="true" ht="15" customHeight="true" x14ac:dyDescent="0.2">
      <c r="BA1156" s="841"/>
      <c r="BB1156" s="268"/>
      <c r="BC1156" s="841"/>
      <c r="BD1156" s="841"/>
      <c r="BE1156" s="841"/>
      <c r="BF1156" s="841"/>
      <c r="BG1156" s="841"/>
      <c r="BH1156" s="841"/>
      <c r="BI1156" s="841"/>
      <c r="BJ1156" s="841"/>
      <c r="BK1156" s="841"/>
      <c r="BL1156" s="841"/>
      <c r="BM1156" s="841"/>
      <c r="BN1156" s="841"/>
      <c r="BO1156" s="841"/>
      <c r="BP1156" s="841"/>
      <c r="BQ1156" s="841"/>
      <c r="BR1156" s="841"/>
      <c r="BS1156" s="841"/>
      <c r="BT1156" s="841"/>
      <c r="BU1156" s="841"/>
    </row>
    <row r="1157" s="235" customFormat="true" ht="15" customHeight="true" x14ac:dyDescent="0.2">
      <c r="BA1157" s="841"/>
      <c r="BB1157" s="268"/>
      <c r="BC1157" s="841"/>
      <c r="BD1157" s="841"/>
      <c r="BE1157" s="841"/>
      <c r="BF1157" s="841"/>
      <c r="BG1157" s="841"/>
      <c r="BH1157" s="841"/>
      <c r="BI1157" s="841"/>
      <c r="BJ1157" s="841"/>
      <c r="BK1157" s="841"/>
      <c r="BL1157" s="841"/>
      <c r="BM1157" s="841"/>
      <c r="BN1157" s="841"/>
      <c r="BO1157" s="841"/>
      <c r="BP1157" s="841"/>
      <c r="BQ1157" s="841"/>
      <c r="BR1157" s="841"/>
      <c r="BS1157" s="841"/>
      <c r="BT1157" s="841"/>
      <c r="BU1157" s="841"/>
    </row>
    <row r="1158" s="235" customFormat="true" ht="15" customHeight="true" x14ac:dyDescent="0.2">
      <c r="BA1158" s="841"/>
      <c r="BB1158" s="268"/>
      <c r="BC1158" s="841"/>
      <c r="BD1158" s="841"/>
      <c r="BE1158" s="841"/>
      <c r="BF1158" s="841"/>
      <c r="BG1158" s="841"/>
      <c r="BH1158" s="841"/>
      <c r="BI1158" s="841"/>
      <c r="BJ1158" s="841"/>
      <c r="BK1158" s="841"/>
      <c r="BL1158" s="841"/>
      <c r="BM1158" s="841"/>
      <c r="BN1158" s="841"/>
      <c r="BO1158" s="841"/>
      <c r="BP1158" s="841"/>
      <c r="BQ1158" s="841"/>
      <c r="BR1158" s="841"/>
      <c r="BS1158" s="841"/>
      <c r="BT1158" s="841"/>
      <c r="BU1158" s="841"/>
    </row>
    <row r="1159" s="235" customFormat="true" ht="15" customHeight="true" x14ac:dyDescent="0.2">
      <c r="BA1159" s="841"/>
      <c r="BB1159" s="268"/>
      <c r="BC1159" s="841"/>
      <c r="BD1159" s="841"/>
      <c r="BE1159" s="841"/>
      <c r="BF1159" s="841"/>
      <c r="BG1159" s="841"/>
      <c r="BH1159" s="841"/>
      <c r="BI1159" s="841"/>
      <c r="BJ1159" s="841"/>
      <c r="BK1159" s="841"/>
      <c r="BL1159" s="841"/>
      <c r="BM1159" s="841"/>
      <c r="BN1159" s="841"/>
      <c r="BO1159" s="841"/>
      <c r="BP1159" s="841"/>
      <c r="BQ1159" s="841"/>
      <c r="BR1159" s="841"/>
      <c r="BS1159" s="841"/>
      <c r="BT1159" s="841"/>
      <c r="BU1159" s="841"/>
    </row>
    <row r="1160" s="235" customFormat="true" ht="15" customHeight="true" x14ac:dyDescent="0.2">
      <c r="BA1160" s="841"/>
      <c r="BB1160" s="268"/>
      <c r="BC1160" s="841"/>
      <c r="BD1160" s="841"/>
      <c r="BE1160" s="841"/>
      <c r="BF1160" s="841"/>
      <c r="BG1160" s="841"/>
      <c r="BH1160" s="841"/>
      <c r="BI1160" s="841"/>
      <c r="BJ1160" s="841"/>
      <c r="BK1160" s="841"/>
      <c r="BL1160" s="841"/>
      <c r="BM1160" s="841"/>
      <c r="BN1160" s="841"/>
      <c r="BO1160" s="841"/>
      <c r="BP1160" s="841"/>
      <c r="BQ1160" s="841"/>
      <c r="BR1160" s="841"/>
      <c r="BS1160" s="841"/>
      <c r="BT1160" s="841"/>
      <c r="BU1160" s="841"/>
    </row>
    <row r="1161" s="235" customFormat="true" ht="15" customHeight="true" x14ac:dyDescent="0.2">
      <c r="BA1161" s="841"/>
      <c r="BB1161" s="268"/>
      <c r="BC1161" s="841"/>
      <c r="BD1161" s="841"/>
      <c r="BE1161" s="841"/>
      <c r="BF1161" s="841"/>
      <c r="BG1161" s="841"/>
      <c r="BH1161" s="841"/>
      <c r="BI1161" s="841"/>
      <c r="BJ1161" s="841"/>
      <c r="BK1161" s="841"/>
      <c r="BL1161" s="841"/>
      <c r="BM1161" s="841"/>
      <c r="BN1161" s="841"/>
      <c r="BO1161" s="841"/>
      <c r="BP1161" s="841"/>
      <c r="BQ1161" s="841"/>
      <c r="BR1161" s="841"/>
      <c r="BS1161" s="841"/>
      <c r="BT1161" s="841"/>
      <c r="BU1161" s="841"/>
    </row>
    <row r="1162" s="235" customFormat="true" ht="15" customHeight="true" x14ac:dyDescent="0.2">
      <c r="BA1162" s="841"/>
      <c r="BB1162" s="268"/>
      <c r="BC1162" s="841"/>
      <c r="BD1162" s="841"/>
      <c r="BE1162" s="841"/>
      <c r="BF1162" s="841"/>
      <c r="BG1162" s="841"/>
      <c r="BH1162" s="841"/>
      <c r="BI1162" s="841"/>
      <c r="BJ1162" s="841"/>
      <c r="BK1162" s="841"/>
      <c r="BL1162" s="841"/>
      <c r="BM1162" s="841"/>
      <c r="BN1162" s="841"/>
      <c r="BO1162" s="841"/>
      <c r="BP1162" s="841"/>
      <c r="BQ1162" s="841"/>
      <c r="BR1162" s="841"/>
      <c r="BS1162" s="841"/>
      <c r="BT1162" s="841"/>
      <c r="BU1162" s="841"/>
    </row>
    <row r="1163" s="235" customFormat="true" ht="15" customHeight="true" x14ac:dyDescent="0.2">
      <c r="BA1163" s="841"/>
      <c r="BB1163" s="268"/>
      <c r="BC1163" s="841"/>
      <c r="BD1163" s="841"/>
      <c r="BE1163" s="841"/>
      <c r="BF1163" s="841"/>
      <c r="BG1163" s="841"/>
      <c r="BH1163" s="841"/>
      <c r="BI1163" s="841"/>
      <c r="BJ1163" s="841"/>
      <c r="BK1163" s="841"/>
      <c r="BL1163" s="841"/>
      <c r="BM1163" s="841"/>
      <c r="BN1163" s="841"/>
      <c r="BO1163" s="841"/>
      <c r="BP1163" s="841"/>
      <c r="BQ1163" s="841"/>
      <c r="BR1163" s="841"/>
      <c r="BS1163" s="841"/>
      <c r="BT1163" s="841"/>
      <c r="BU1163" s="841"/>
    </row>
    <row r="1164" s="235" customFormat="true" ht="15" customHeight="true" x14ac:dyDescent="0.2">
      <c r="BA1164" s="841"/>
      <c r="BB1164" s="268"/>
      <c r="BC1164" s="841"/>
      <c r="BD1164" s="841"/>
      <c r="BE1164" s="841"/>
      <c r="BF1164" s="841"/>
      <c r="BG1164" s="841"/>
      <c r="BH1164" s="841"/>
      <c r="BI1164" s="841"/>
      <c r="BJ1164" s="841"/>
      <c r="BK1164" s="841"/>
      <c r="BL1164" s="841"/>
      <c r="BM1164" s="841"/>
      <c r="BN1164" s="841"/>
      <c r="BO1164" s="841"/>
      <c r="BP1164" s="841"/>
      <c r="BQ1164" s="841"/>
      <c r="BR1164" s="841"/>
      <c r="BS1164" s="841"/>
      <c r="BT1164" s="841"/>
      <c r="BU1164" s="841"/>
    </row>
    <row r="1165" s="235" customFormat="true" ht="15" customHeight="true" x14ac:dyDescent="0.2">
      <c r="BA1165" s="841"/>
      <c r="BB1165" s="268"/>
      <c r="BC1165" s="841"/>
      <c r="BD1165" s="841"/>
      <c r="BE1165" s="841"/>
      <c r="BF1165" s="841"/>
      <c r="BG1165" s="841"/>
      <c r="BH1165" s="841"/>
      <c r="BI1165" s="841"/>
      <c r="BJ1165" s="841"/>
      <c r="BK1165" s="841"/>
      <c r="BL1165" s="841"/>
      <c r="BM1165" s="841"/>
      <c r="BN1165" s="841"/>
      <c r="BO1165" s="841"/>
      <c r="BP1165" s="841"/>
      <c r="BQ1165" s="841"/>
      <c r="BR1165" s="841"/>
      <c r="BS1165" s="841"/>
      <c r="BT1165" s="841"/>
      <c r="BU1165" s="841"/>
    </row>
    <row r="1166" s="235" customFormat="true" ht="15" customHeight="true" x14ac:dyDescent="0.2">
      <c r="BA1166" s="841"/>
      <c r="BB1166" s="268"/>
      <c r="BC1166" s="841"/>
      <c r="BD1166" s="841"/>
      <c r="BE1166" s="841"/>
      <c r="BF1166" s="841"/>
      <c r="BG1166" s="841"/>
      <c r="BH1166" s="841"/>
      <c r="BI1166" s="841"/>
      <c r="BJ1166" s="841"/>
      <c r="BK1166" s="841"/>
      <c r="BL1166" s="841"/>
      <c r="BM1166" s="841"/>
      <c r="BN1166" s="841"/>
      <c r="BO1166" s="841"/>
      <c r="BP1166" s="841"/>
      <c r="BQ1166" s="841"/>
      <c r="BR1166" s="841"/>
      <c r="BS1166" s="841"/>
      <c r="BT1166" s="841"/>
      <c r="BU1166" s="841"/>
    </row>
    <row r="1167" s="235" customFormat="true" ht="15" customHeight="true" x14ac:dyDescent="0.2">
      <c r="BA1167" s="841"/>
      <c r="BB1167" s="268"/>
      <c r="BC1167" s="841"/>
      <c r="BD1167" s="841"/>
      <c r="BE1167" s="841"/>
      <c r="BF1167" s="841"/>
      <c r="BG1167" s="841"/>
      <c r="BH1167" s="841"/>
      <c r="BI1167" s="841"/>
      <c r="BJ1167" s="841"/>
      <c r="BK1167" s="841"/>
      <c r="BL1167" s="841"/>
      <c r="BM1167" s="841"/>
      <c r="BN1167" s="841"/>
      <c r="BO1167" s="841"/>
      <c r="BP1167" s="841"/>
      <c r="BQ1167" s="841"/>
      <c r="BR1167" s="841"/>
      <c r="BS1167" s="841"/>
      <c r="BT1167" s="841"/>
      <c r="BU1167" s="841"/>
    </row>
    <row r="1168" s="235" customFormat="true" ht="15" customHeight="true" x14ac:dyDescent="0.2">
      <c r="BA1168" s="841"/>
      <c r="BB1168" s="268"/>
      <c r="BC1168" s="841"/>
      <c r="BD1168" s="841"/>
      <c r="BE1168" s="841"/>
      <c r="BF1168" s="841"/>
      <c r="BG1168" s="841"/>
      <c r="BH1168" s="841"/>
      <c r="BI1168" s="841"/>
      <c r="BJ1168" s="841"/>
      <c r="BK1168" s="841"/>
      <c r="BL1168" s="841"/>
      <c r="BM1168" s="841"/>
      <c r="BN1168" s="841"/>
      <c r="BO1168" s="841"/>
      <c r="BP1168" s="841"/>
      <c r="BQ1168" s="841"/>
      <c r="BR1168" s="841"/>
      <c r="BS1168" s="841"/>
      <c r="BT1168" s="841"/>
      <c r="BU1168" s="841"/>
    </row>
    <row r="1169" s="235" customFormat="true" ht="15" customHeight="true" x14ac:dyDescent="0.2">
      <c r="BA1169" s="841"/>
      <c r="BB1169" s="268"/>
      <c r="BC1169" s="841"/>
      <c r="BD1169" s="841"/>
      <c r="BE1169" s="841"/>
      <c r="BF1169" s="841"/>
      <c r="BG1169" s="841"/>
      <c r="BH1169" s="841"/>
      <c r="BI1169" s="841"/>
      <c r="BJ1169" s="841"/>
      <c r="BK1169" s="841"/>
      <c r="BL1169" s="841"/>
      <c r="BM1169" s="841"/>
      <c r="BN1169" s="841"/>
      <c r="BO1169" s="841"/>
      <c r="BP1169" s="841"/>
      <c r="BQ1169" s="841"/>
      <c r="BR1169" s="841"/>
      <c r="BS1169" s="841"/>
      <c r="BT1169" s="841"/>
      <c r="BU1169" s="841"/>
    </row>
    <row r="1170" s="235" customFormat="true" ht="15" customHeight="true" x14ac:dyDescent="0.2">
      <c r="A1170" s="450"/>
      <c r="B1170" s="1036"/>
      <c r="C1170" s="1037"/>
      <c r="D1170" s="1037"/>
      <c r="E1170" s="1037"/>
      <c r="F1170" s="1037"/>
      <c r="G1170" s="1037"/>
      <c r="H1170" s="1037"/>
      <c r="I1170" s="1037"/>
      <c r="J1170" s="1037"/>
      <c r="K1170" s="1037"/>
      <c r="L1170" s="1037"/>
      <c r="M1170" s="1037"/>
      <c r="N1170" s="1037"/>
      <c r="O1170" s="1037"/>
      <c r="P1170" s="1037"/>
      <c r="Q1170" s="1037"/>
      <c r="R1170" s="1037"/>
      <c r="S1170" s="1037"/>
      <c r="T1170" s="1037"/>
      <c r="U1170" s="1037"/>
      <c r="BA1170" s="841"/>
      <c r="BB1170" s="268"/>
      <c r="BC1170" s="841"/>
      <c r="BD1170" s="841"/>
      <c r="BE1170" s="841"/>
      <c r="BF1170" s="841"/>
      <c r="BG1170" s="841"/>
      <c r="BH1170" s="841"/>
      <c r="BI1170" s="841"/>
      <c r="BJ1170" s="841"/>
      <c r="BK1170" s="841"/>
      <c r="BL1170" s="841"/>
      <c r="BM1170" s="841"/>
      <c r="BN1170" s="841"/>
      <c r="BO1170" s="841"/>
      <c r="BP1170" s="841"/>
      <c r="BQ1170" s="841"/>
      <c r="BR1170" s="841"/>
      <c r="BS1170" s="841"/>
      <c r="BT1170" s="841"/>
      <c r="BU1170" s="841"/>
    </row>
    <row r="1171" s="235" customFormat="true" ht="15" customHeight="true" x14ac:dyDescent="0.2">
      <c r="A1171" s="450"/>
      <c r="B1171" s="1036"/>
      <c r="C1171" s="1037"/>
      <c r="D1171" s="1037"/>
      <c r="E1171" s="1037"/>
      <c r="F1171" s="1037"/>
      <c r="G1171" s="1037"/>
      <c r="H1171" s="1037"/>
      <c r="I1171" s="1037"/>
      <c r="J1171" s="1037"/>
      <c r="K1171" s="1037"/>
      <c r="L1171" s="1037"/>
      <c r="M1171" s="1037"/>
      <c r="N1171" s="1037"/>
      <c r="O1171" s="1037"/>
      <c r="P1171" s="1037"/>
      <c r="Q1171" s="1037"/>
      <c r="R1171" s="1037"/>
      <c r="S1171" s="1037"/>
      <c r="T1171" s="1037"/>
      <c r="U1171" s="1037"/>
      <c r="BA1171" s="841"/>
      <c r="BB1171" s="268"/>
      <c r="BC1171" s="841"/>
      <c r="BD1171" s="841"/>
      <c r="BE1171" s="841"/>
      <c r="BF1171" s="841"/>
      <c r="BG1171" s="841"/>
      <c r="BH1171" s="841"/>
      <c r="BI1171" s="841"/>
      <c r="BJ1171" s="841"/>
      <c r="BK1171" s="841"/>
      <c r="BL1171" s="841"/>
      <c r="BM1171" s="841"/>
      <c r="BN1171" s="841"/>
      <c r="BO1171" s="841"/>
      <c r="BP1171" s="841"/>
      <c r="BQ1171" s="841"/>
      <c r="BR1171" s="841"/>
      <c r="BS1171" s="841"/>
      <c r="BT1171" s="841"/>
      <c r="BU1171" s="841"/>
    </row>
    <row r="1172" s="235" customFormat="true" ht="15" customHeight="true" x14ac:dyDescent="0.2">
      <c r="A1172" s="450"/>
      <c r="B1172" s="1036"/>
      <c r="C1172" s="1037"/>
      <c r="D1172" s="1037"/>
      <c r="E1172" s="1037"/>
      <c r="F1172" s="1037"/>
      <c r="G1172" s="1037"/>
      <c r="H1172" s="1037"/>
      <c r="I1172" s="1037"/>
      <c r="J1172" s="1037"/>
      <c r="K1172" s="1037"/>
      <c r="L1172" s="1037"/>
      <c r="M1172" s="1037"/>
      <c r="N1172" s="1037"/>
      <c r="O1172" s="1037"/>
      <c r="P1172" s="1037"/>
      <c r="Q1172" s="1037"/>
      <c r="R1172" s="1037"/>
      <c r="S1172" s="1037"/>
      <c r="T1172" s="1037"/>
      <c r="U1172" s="1037"/>
      <c r="BA1172" s="841"/>
      <c r="BB1172" s="268"/>
      <c r="BC1172" s="841"/>
      <c r="BD1172" s="841"/>
      <c r="BE1172" s="841"/>
      <c r="BF1172" s="841"/>
      <c r="BG1172" s="841"/>
      <c r="BH1172" s="841"/>
      <c r="BI1172" s="841"/>
      <c r="BJ1172" s="841"/>
      <c r="BK1172" s="841"/>
      <c r="BL1172" s="841"/>
      <c r="BM1172" s="841"/>
      <c r="BN1172" s="841"/>
      <c r="BO1172" s="841"/>
      <c r="BP1172" s="841"/>
      <c r="BQ1172" s="841"/>
      <c r="BR1172" s="841"/>
      <c r="BS1172" s="841"/>
      <c r="BT1172" s="841"/>
      <c r="BU1172" s="841"/>
    </row>
    <row r="1173" s="235" customFormat="true" ht="15" customHeight="true" x14ac:dyDescent="0.2">
      <c r="A1173" s="450"/>
      <c r="B1173" s="1036"/>
      <c r="C1173" s="1037"/>
      <c r="D1173" s="1037"/>
      <c r="E1173" s="1037"/>
      <c r="F1173" s="1037"/>
      <c r="G1173" s="1037"/>
      <c r="H1173" s="1037"/>
      <c r="I1173" s="1037"/>
      <c r="J1173" s="1037"/>
      <c r="K1173" s="1037"/>
      <c r="L1173" s="1037"/>
      <c r="M1173" s="1037"/>
      <c r="N1173" s="1037"/>
      <c r="O1173" s="1037"/>
      <c r="P1173" s="1037"/>
      <c r="Q1173" s="1037"/>
      <c r="R1173" s="1037"/>
      <c r="S1173" s="1037"/>
      <c r="T1173" s="1037"/>
      <c r="U1173" s="1037"/>
      <c r="BA1173" s="841"/>
      <c r="BB1173" s="268"/>
      <c r="BC1173" s="841"/>
      <c r="BD1173" s="841"/>
      <c r="BE1173" s="841"/>
      <c r="BF1173" s="841"/>
      <c r="BG1173" s="841"/>
      <c r="BH1173" s="841"/>
      <c r="BI1173" s="841"/>
      <c r="BJ1173" s="841"/>
      <c r="BK1173" s="841"/>
      <c r="BL1173" s="841"/>
      <c r="BM1173" s="841"/>
      <c r="BN1173" s="841"/>
      <c r="BO1173" s="841"/>
      <c r="BP1173" s="841"/>
      <c r="BQ1173" s="841"/>
      <c r="BR1173" s="841"/>
      <c r="BS1173" s="841"/>
      <c r="BT1173" s="841"/>
      <c r="BU1173" s="841"/>
    </row>
    <row r="1174" s="235" customFormat="true" ht="15" customHeight="true" x14ac:dyDescent="0.2">
      <c r="A1174" s="450"/>
      <c r="B1174" s="1036"/>
      <c r="C1174" s="1037"/>
      <c r="D1174" s="1037"/>
      <c r="E1174" s="1037"/>
      <c r="F1174" s="1037"/>
      <c r="G1174" s="1037"/>
      <c r="H1174" s="1037"/>
      <c r="I1174" s="1037"/>
      <c r="J1174" s="1037"/>
      <c r="K1174" s="1037"/>
      <c r="L1174" s="1037"/>
      <c r="M1174" s="1037"/>
      <c r="N1174" s="1037"/>
      <c r="O1174" s="1037"/>
      <c r="P1174" s="1037"/>
      <c r="Q1174" s="1037"/>
      <c r="R1174" s="1037"/>
      <c r="S1174" s="1037"/>
      <c r="T1174" s="1037"/>
      <c r="U1174" s="1037"/>
      <c r="BA1174" s="841"/>
      <c r="BB1174" s="268"/>
      <c r="BC1174" s="841"/>
      <c r="BD1174" s="841"/>
      <c r="BE1174" s="841"/>
      <c r="BF1174" s="841"/>
      <c r="BG1174" s="841"/>
      <c r="BH1174" s="841"/>
      <c r="BI1174" s="841"/>
      <c r="BJ1174" s="841"/>
      <c r="BK1174" s="841"/>
      <c r="BL1174" s="841"/>
      <c r="BM1174" s="841"/>
      <c r="BN1174" s="841"/>
      <c r="BO1174" s="841"/>
      <c r="BP1174" s="841"/>
      <c r="BQ1174" s="841"/>
      <c r="BR1174" s="841"/>
      <c r="BS1174" s="841"/>
      <c r="BT1174" s="841"/>
      <c r="BU1174" s="841"/>
    </row>
    <row r="1175" s="235" customFormat="true" ht="15" customHeight="true" x14ac:dyDescent="0.2">
      <c r="A1175" s="450"/>
      <c r="B1175" s="1036"/>
      <c r="C1175" s="1037"/>
      <c r="D1175" s="1037"/>
      <c r="E1175" s="1037"/>
      <c r="F1175" s="1037"/>
      <c r="G1175" s="1037"/>
      <c r="H1175" s="1037"/>
      <c r="I1175" s="1037"/>
      <c r="J1175" s="1037"/>
      <c r="K1175" s="1037"/>
      <c r="L1175" s="1037"/>
      <c r="M1175" s="1037"/>
      <c r="N1175" s="1037"/>
      <c r="O1175" s="1037"/>
      <c r="P1175" s="1037"/>
      <c r="Q1175" s="1037"/>
      <c r="R1175" s="1037"/>
      <c r="S1175" s="1037"/>
      <c r="T1175" s="1037"/>
      <c r="U1175" s="1037"/>
      <c r="BA1175" s="841"/>
      <c r="BB1175" s="268"/>
      <c r="BC1175" s="841"/>
      <c r="BD1175" s="841"/>
      <c r="BE1175" s="841"/>
      <c r="BF1175" s="841"/>
      <c r="BG1175" s="841"/>
      <c r="BH1175" s="841"/>
      <c r="BI1175" s="841"/>
      <c r="BJ1175" s="841"/>
      <c r="BK1175" s="841"/>
      <c r="BL1175" s="841"/>
      <c r="BM1175" s="841"/>
      <c r="BN1175" s="841"/>
      <c r="BO1175" s="841"/>
      <c r="BP1175" s="841"/>
      <c r="BQ1175" s="841"/>
      <c r="BR1175" s="841"/>
      <c r="BS1175" s="841"/>
      <c r="BT1175" s="841"/>
      <c r="BU1175" s="841"/>
    </row>
    <row r="1176" s="235" customFormat="true" ht="15" customHeight="true" x14ac:dyDescent="0.2">
      <c r="A1176" s="1038"/>
      <c r="B1176" s="450"/>
      <c r="C1176" s="1039"/>
      <c r="D1176" s="1040"/>
      <c r="E1176" s="1040"/>
      <c r="F1176" s="1040"/>
      <c r="G1176" s="1040"/>
      <c r="H1176" s="1039"/>
      <c r="I1176" s="1040"/>
      <c r="J1176" s="1040"/>
      <c r="K1176" s="1040"/>
      <c r="L1176" s="1040"/>
      <c r="M1176" s="1039"/>
      <c r="N1176" s="1040"/>
      <c r="O1176" s="1040"/>
      <c r="P1176" s="1040"/>
      <c r="Q1176" s="1040"/>
      <c r="R1176" s="1039"/>
      <c r="S1176" s="1040"/>
      <c r="T1176" s="1040"/>
      <c r="U1176" s="1040"/>
      <c r="BA1176" s="841"/>
      <c r="BB1176" s="268"/>
      <c r="BC1176" s="841"/>
      <c r="BD1176" s="841"/>
      <c r="BE1176" s="841"/>
      <c r="BF1176" s="841"/>
      <c r="BG1176" s="841"/>
      <c r="BH1176" s="841"/>
      <c r="BI1176" s="841"/>
      <c r="BJ1176" s="841"/>
      <c r="BK1176" s="841"/>
      <c r="BL1176" s="841"/>
      <c r="BM1176" s="841"/>
      <c r="BN1176" s="841"/>
      <c r="BO1176" s="841"/>
      <c r="BP1176" s="841"/>
      <c r="BQ1176" s="841"/>
      <c r="BR1176" s="841"/>
      <c r="BS1176" s="841"/>
      <c r="BT1176" s="841"/>
      <c r="BU1176" s="841"/>
    </row>
    <row r="1177" s="235" customFormat="true" ht="15" customHeight="true" x14ac:dyDescent="0.2">
      <c r="A1177" s="1040"/>
      <c r="B1177" s="1040"/>
      <c r="C1177" s="1039"/>
      <c r="D1177" s="1039"/>
      <c r="E1177" s="1039"/>
      <c r="F1177" s="1039"/>
      <c r="G1177" s="1039"/>
      <c r="H1177" s="1039"/>
      <c r="I1177" s="1039"/>
      <c r="J1177" s="1039"/>
      <c r="K1177" s="1039"/>
      <c r="L1177" s="1039"/>
      <c r="M1177" s="1039"/>
      <c r="N1177" s="1039"/>
      <c r="O1177" s="1039"/>
      <c r="P1177" s="1039"/>
      <c r="Q1177" s="1039"/>
      <c r="R1177" s="1039"/>
      <c r="S1177" s="1039"/>
      <c r="T1177" s="1039"/>
      <c r="U1177" s="1039"/>
      <c r="BA1177" s="841"/>
      <c r="BB1177" s="268"/>
      <c r="BC1177" s="841"/>
      <c r="BD1177" s="841"/>
      <c r="BE1177" s="841"/>
      <c r="BF1177" s="841"/>
      <c r="BG1177" s="841"/>
      <c r="BH1177" s="841"/>
      <c r="BI1177" s="841"/>
      <c r="BJ1177" s="841"/>
      <c r="BK1177" s="841"/>
      <c r="BL1177" s="841"/>
      <c r="BM1177" s="841"/>
      <c r="BN1177" s="841"/>
      <c r="BO1177" s="841"/>
      <c r="BP1177" s="841"/>
      <c r="BQ1177" s="841"/>
      <c r="BR1177" s="841"/>
      <c r="BS1177" s="841"/>
      <c r="BT1177" s="841"/>
      <c r="BU1177" s="841"/>
    </row>
    <row r="1178" s="235" customFormat="true" ht="15" customHeight="true" x14ac:dyDescent="0.2">
      <c r="BA1178" s="841"/>
      <c r="BB1178" s="268"/>
      <c r="BC1178" s="841"/>
      <c r="BD1178" s="841"/>
      <c r="BE1178" s="841"/>
      <c r="BF1178" s="841"/>
      <c r="BG1178" s="841"/>
      <c r="BH1178" s="841"/>
      <c r="BI1178" s="841"/>
      <c r="BJ1178" s="841"/>
      <c r="BK1178" s="841"/>
      <c r="BL1178" s="841"/>
      <c r="BM1178" s="841"/>
      <c r="BN1178" s="841"/>
      <c r="BO1178" s="841"/>
      <c r="BP1178" s="841"/>
      <c r="BQ1178" s="841"/>
      <c r="BR1178" s="841"/>
      <c r="BS1178" s="841"/>
      <c r="BT1178" s="841"/>
      <c r="BU1178" s="841"/>
    </row>
    <row r="1179" s="235" customFormat="true" ht="15" customHeight="true" x14ac:dyDescent="0.2">
      <c r="BA1179" s="841"/>
      <c r="BB1179" s="268"/>
      <c r="BC1179" s="841"/>
      <c r="BD1179" s="841"/>
      <c r="BE1179" s="841"/>
      <c r="BF1179" s="841"/>
      <c r="BG1179" s="841"/>
      <c r="BH1179" s="841"/>
      <c r="BI1179" s="841"/>
      <c r="BJ1179" s="841"/>
      <c r="BK1179" s="841"/>
      <c r="BL1179" s="841"/>
      <c r="BM1179" s="841"/>
      <c r="BN1179" s="841"/>
      <c r="BO1179" s="841"/>
      <c r="BP1179" s="841"/>
      <c r="BQ1179" s="841"/>
      <c r="BR1179" s="841"/>
      <c r="BS1179" s="841"/>
      <c r="BT1179" s="841"/>
      <c r="BU1179" s="841"/>
    </row>
    <row r="1180" s="235" customFormat="true" ht="15" customHeight="true" x14ac:dyDescent="0.2">
      <c r="BA1180" s="841"/>
      <c r="BB1180" s="268"/>
      <c r="BC1180" s="841"/>
      <c r="BD1180" s="841"/>
      <c r="BE1180" s="841"/>
      <c r="BF1180" s="841"/>
      <c r="BG1180" s="841"/>
      <c r="BH1180" s="841"/>
      <c r="BI1180" s="841"/>
      <c r="BJ1180" s="841"/>
      <c r="BK1180" s="841"/>
      <c r="BL1180" s="841"/>
      <c r="BM1180" s="841"/>
      <c r="BN1180" s="841"/>
      <c r="BO1180" s="841"/>
      <c r="BP1180" s="841"/>
      <c r="BQ1180" s="841"/>
      <c r="BR1180" s="841"/>
      <c r="BS1180" s="841"/>
      <c r="BT1180" s="841"/>
      <c r="BU1180" s="841"/>
    </row>
    <row r="1181" s="235" customFormat="true" ht="15" customHeight="true" x14ac:dyDescent="0.2">
      <c r="BA1181" s="841"/>
      <c r="BB1181" s="268"/>
      <c r="BC1181" s="841"/>
      <c r="BD1181" s="841"/>
      <c r="BE1181" s="841"/>
      <c r="BF1181" s="841"/>
      <c r="BG1181" s="841"/>
      <c r="BH1181" s="841"/>
      <c r="BI1181" s="841"/>
      <c r="BJ1181" s="841"/>
      <c r="BK1181" s="841"/>
      <c r="BL1181" s="841"/>
      <c r="BM1181" s="841"/>
      <c r="BN1181" s="841"/>
      <c r="BO1181" s="841"/>
      <c r="BP1181" s="841"/>
      <c r="BQ1181" s="841"/>
      <c r="BR1181" s="841"/>
      <c r="BS1181" s="841"/>
      <c r="BT1181" s="841"/>
      <c r="BU1181" s="841"/>
    </row>
    <row r="1182" s="235" customFormat="true" ht="15" customHeight="true" x14ac:dyDescent="0.2">
      <c r="BA1182" s="841"/>
      <c r="BB1182" s="268"/>
      <c r="BC1182" s="841"/>
      <c r="BD1182" s="841"/>
      <c r="BE1182" s="841"/>
      <c r="BF1182" s="841"/>
      <c r="BG1182" s="841"/>
      <c r="BH1182" s="841"/>
      <c r="BI1182" s="841"/>
      <c r="BJ1182" s="841"/>
      <c r="BK1182" s="841"/>
      <c r="BL1182" s="841"/>
      <c r="BM1182" s="841"/>
      <c r="BN1182" s="841"/>
      <c r="BO1182" s="841"/>
      <c r="BP1182" s="841"/>
      <c r="BQ1182" s="841"/>
      <c r="BR1182" s="841"/>
      <c r="BS1182" s="841"/>
      <c r="BT1182" s="841"/>
      <c r="BU1182" s="841"/>
    </row>
    <row r="1183" s="235" customFormat="true" ht="15" customHeight="true" x14ac:dyDescent="0.2">
      <c r="BA1183" s="841"/>
      <c r="BB1183" s="268"/>
      <c r="BC1183" s="841"/>
      <c r="BD1183" s="841"/>
      <c r="BE1183" s="841"/>
      <c r="BF1183" s="841"/>
      <c r="BG1183" s="841"/>
      <c r="BH1183" s="841"/>
      <c r="BI1183" s="841"/>
      <c r="BJ1183" s="841"/>
      <c r="BK1183" s="841"/>
      <c r="BL1183" s="841"/>
      <c r="BM1183" s="841"/>
      <c r="BN1183" s="841"/>
      <c r="BO1183" s="841"/>
      <c r="BP1183" s="841"/>
      <c r="BQ1183" s="841"/>
      <c r="BR1183" s="841"/>
      <c r="BS1183" s="841"/>
      <c r="BT1183" s="841"/>
      <c r="BU1183" s="841"/>
    </row>
    <row r="1184" s="235" customFormat="true" ht="15" customHeight="true" x14ac:dyDescent="0.2">
      <c r="BA1184" s="841"/>
      <c r="BB1184" s="268"/>
      <c r="BC1184" s="841"/>
      <c r="BD1184" s="841"/>
      <c r="BE1184" s="841"/>
      <c r="BF1184" s="841"/>
      <c r="BG1184" s="841"/>
      <c r="BH1184" s="841"/>
      <c r="BI1184" s="841"/>
      <c r="BJ1184" s="841"/>
      <c r="BK1184" s="841"/>
      <c r="BL1184" s="841"/>
      <c r="BM1184" s="841"/>
      <c r="BN1184" s="841"/>
      <c r="BO1184" s="841"/>
      <c r="BP1184" s="841"/>
      <c r="BQ1184" s="841"/>
      <c r="BR1184" s="841"/>
      <c r="BS1184" s="841"/>
      <c r="BT1184" s="841"/>
      <c r="BU1184" s="841"/>
    </row>
    <row r="1185" s="235" customFormat="true" ht="15" customHeight="true" x14ac:dyDescent="0.2">
      <c r="BA1185" s="841"/>
      <c r="BB1185" s="268"/>
      <c r="BC1185" s="841"/>
      <c r="BD1185" s="841"/>
      <c r="BE1185" s="841"/>
      <c r="BF1185" s="841"/>
      <c r="BG1185" s="841"/>
      <c r="BH1185" s="841"/>
      <c r="BI1185" s="841"/>
      <c r="BJ1185" s="841"/>
      <c r="BK1185" s="841"/>
      <c r="BL1185" s="841"/>
      <c r="BM1185" s="841"/>
      <c r="BN1185" s="841"/>
      <c r="BO1185" s="841"/>
      <c r="BP1185" s="841"/>
      <c r="BQ1185" s="841"/>
      <c r="BR1185" s="841"/>
      <c r="BS1185" s="841"/>
      <c r="BT1185" s="841"/>
      <c r="BU1185" s="841"/>
    </row>
    <row r="1186" s="235" customFormat="true" ht="15" customHeight="true" x14ac:dyDescent="0.2">
      <c r="BA1186" s="841"/>
      <c r="BB1186" s="268"/>
      <c r="BC1186" s="841"/>
      <c r="BD1186" s="841"/>
      <c r="BE1186" s="841"/>
      <c r="BF1186" s="841"/>
      <c r="BG1186" s="841"/>
      <c r="BH1186" s="841"/>
      <c r="BI1186" s="841"/>
      <c r="BJ1186" s="841"/>
      <c r="BK1186" s="841"/>
      <c r="BL1186" s="841"/>
      <c r="BM1186" s="841"/>
      <c r="BN1186" s="841"/>
      <c r="BO1186" s="841"/>
      <c r="BP1186" s="841"/>
      <c r="BQ1186" s="841"/>
      <c r="BR1186" s="841"/>
      <c r="BS1186" s="841"/>
      <c r="BT1186" s="841"/>
      <c r="BU1186" s="841"/>
    </row>
    <row r="1187" s="235" customFormat="true" ht="15" customHeight="true" x14ac:dyDescent="0.2">
      <c r="BA1187" s="841"/>
      <c r="BB1187" s="268"/>
      <c r="BC1187" s="841"/>
      <c r="BD1187" s="841"/>
      <c r="BE1187" s="841"/>
      <c r="BF1187" s="841"/>
      <c r="BG1187" s="841"/>
      <c r="BH1187" s="841"/>
      <c r="BI1187" s="841"/>
      <c r="BJ1187" s="841"/>
      <c r="BK1187" s="841"/>
      <c r="BL1187" s="841"/>
      <c r="BM1187" s="841"/>
      <c r="BN1187" s="841"/>
      <c r="BO1187" s="841"/>
      <c r="BP1187" s="841"/>
      <c r="BQ1187" s="841"/>
      <c r="BR1187" s="841"/>
      <c r="BS1187" s="841"/>
      <c r="BT1187" s="841"/>
      <c r="BU1187" s="841"/>
    </row>
    <row r="1188" s="235" customFormat="true" ht="15" customHeight="true" x14ac:dyDescent="0.2">
      <c r="BA1188" s="841"/>
      <c r="BB1188" s="268"/>
      <c r="BC1188" s="841"/>
      <c r="BD1188" s="841"/>
      <c r="BE1188" s="841"/>
      <c r="BF1188" s="841"/>
      <c r="BG1188" s="841"/>
      <c r="BH1188" s="841"/>
      <c r="BI1188" s="841"/>
      <c r="BJ1188" s="841"/>
      <c r="BK1188" s="841"/>
      <c r="BL1188" s="841"/>
      <c r="BM1188" s="841"/>
      <c r="BN1188" s="841"/>
      <c r="BO1188" s="841"/>
      <c r="BP1188" s="841"/>
      <c r="BQ1188" s="841"/>
      <c r="BR1188" s="841"/>
      <c r="BS1188" s="841"/>
      <c r="BT1188" s="841"/>
      <c r="BU1188" s="841"/>
    </row>
    <row r="1189" s="235" customFormat="true" ht="15" customHeight="true" x14ac:dyDescent="0.2">
      <c r="BA1189" s="841"/>
      <c r="BB1189" s="268"/>
      <c r="BC1189" s="841"/>
      <c r="BD1189" s="841"/>
      <c r="BE1189" s="841"/>
      <c r="BF1189" s="841"/>
      <c r="BG1189" s="841"/>
      <c r="BH1189" s="841"/>
      <c r="BI1189" s="841"/>
      <c r="BJ1189" s="841"/>
      <c r="BK1189" s="841"/>
      <c r="BL1189" s="841"/>
      <c r="BM1189" s="841"/>
      <c r="BN1189" s="841"/>
      <c r="BO1189" s="841"/>
      <c r="BP1189" s="841"/>
      <c r="BQ1189" s="841"/>
      <c r="BR1189" s="841"/>
      <c r="BS1189" s="841"/>
      <c r="BT1189" s="841"/>
      <c r="BU1189" s="841"/>
    </row>
    <row r="1190" s="235" customFormat="true" ht="15" customHeight="true" x14ac:dyDescent="0.2">
      <c r="BA1190" s="841"/>
      <c r="BB1190" s="268"/>
      <c r="BC1190" s="841"/>
      <c r="BD1190" s="841"/>
      <c r="BE1190" s="841"/>
      <c r="BF1190" s="841"/>
      <c r="BG1190" s="841"/>
      <c r="BH1190" s="841"/>
      <c r="BI1190" s="841"/>
      <c r="BJ1190" s="841"/>
      <c r="BK1190" s="841"/>
      <c r="BL1190" s="841"/>
      <c r="BM1190" s="841"/>
      <c r="BN1190" s="841"/>
      <c r="BO1190" s="841"/>
      <c r="BP1190" s="841"/>
      <c r="BQ1190" s="841"/>
      <c r="BR1190" s="841"/>
      <c r="BS1190" s="841"/>
      <c r="BT1190" s="841"/>
      <c r="BU1190" s="841"/>
    </row>
    <row r="1191" s="235" customFormat="true" ht="15" customHeight="true" x14ac:dyDescent="0.2">
      <c r="BA1191" s="841"/>
      <c r="BB1191" s="268"/>
      <c r="BC1191" s="841"/>
      <c r="BD1191" s="841"/>
      <c r="BE1191" s="841"/>
      <c r="BF1191" s="841"/>
      <c r="BG1191" s="841"/>
      <c r="BH1191" s="841"/>
      <c r="BI1191" s="841"/>
      <c r="BJ1191" s="841"/>
      <c r="BK1191" s="841"/>
      <c r="BL1191" s="841"/>
      <c r="BM1191" s="841"/>
      <c r="BN1191" s="841"/>
      <c r="BO1191" s="841"/>
      <c r="BP1191" s="841"/>
      <c r="BQ1191" s="841"/>
      <c r="BR1191" s="841"/>
      <c r="BS1191" s="841"/>
      <c r="BT1191" s="841"/>
      <c r="BU1191" s="841"/>
    </row>
    <row r="1192" s="235" customFormat="true" ht="15" customHeight="true" x14ac:dyDescent="0.2">
      <c r="BA1192" s="841"/>
      <c r="BB1192" s="268"/>
      <c r="BC1192" s="841"/>
      <c r="BD1192" s="841"/>
      <c r="BE1192" s="841"/>
      <c r="BF1192" s="841"/>
      <c r="BG1192" s="841"/>
      <c r="BH1192" s="841"/>
      <c r="BI1192" s="841"/>
      <c r="BJ1192" s="841"/>
      <c r="BK1192" s="841"/>
      <c r="BL1192" s="841"/>
      <c r="BM1192" s="841"/>
      <c r="BN1192" s="841"/>
      <c r="BO1192" s="841"/>
      <c r="BP1192" s="841"/>
      <c r="BQ1192" s="841"/>
      <c r="BR1192" s="841"/>
      <c r="BS1192" s="841"/>
      <c r="BT1192" s="841"/>
      <c r="BU1192" s="841"/>
    </row>
    <row r="1193" s="235" customFormat="true" ht="15" customHeight="true" x14ac:dyDescent="0.2">
      <c r="BA1193" s="841"/>
      <c r="BB1193" s="268"/>
      <c r="BC1193" s="841"/>
      <c r="BD1193" s="841"/>
      <c r="BE1193" s="841"/>
      <c r="BF1193" s="841"/>
      <c r="BG1193" s="841"/>
      <c r="BH1193" s="841"/>
      <c r="BI1193" s="841"/>
      <c r="BJ1193" s="841"/>
      <c r="BK1193" s="841"/>
      <c r="BL1193" s="841"/>
      <c r="BM1193" s="841"/>
      <c r="BN1193" s="841"/>
      <c r="BO1193" s="841"/>
      <c r="BP1193" s="841"/>
      <c r="BQ1193" s="841"/>
      <c r="BR1193" s="841"/>
      <c r="BS1193" s="841"/>
      <c r="BT1193" s="841"/>
      <c r="BU1193" s="841"/>
    </row>
    <row r="1194" s="235" customFormat="true" ht="15" customHeight="true" x14ac:dyDescent="0.2">
      <c r="BA1194" s="841"/>
      <c r="BB1194" s="268"/>
      <c r="BC1194" s="841"/>
      <c r="BD1194" s="841"/>
      <c r="BE1194" s="841"/>
      <c r="BF1194" s="841"/>
      <c r="BG1194" s="841"/>
      <c r="BH1194" s="841"/>
      <c r="BI1194" s="841"/>
      <c r="BJ1194" s="841"/>
      <c r="BK1194" s="841"/>
      <c r="BL1194" s="841"/>
      <c r="BM1194" s="841"/>
      <c r="BN1194" s="841"/>
      <c r="BO1194" s="841"/>
      <c r="BP1194" s="841"/>
      <c r="BQ1194" s="841"/>
      <c r="BR1194" s="841"/>
      <c r="BS1194" s="841"/>
      <c r="BT1194" s="841"/>
      <c r="BU1194" s="841"/>
    </row>
    <row r="1195" s="235" customFormat="true" ht="15" customHeight="true" x14ac:dyDescent="0.2">
      <c r="BA1195" s="841"/>
      <c r="BB1195" s="268"/>
      <c r="BC1195" s="841"/>
      <c r="BD1195" s="841"/>
      <c r="BE1195" s="841"/>
      <c r="BF1195" s="841"/>
      <c r="BG1195" s="841"/>
      <c r="BH1195" s="841"/>
      <c r="BI1195" s="841"/>
      <c r="BJ1195" s="841"/>
      <c r="BK1195" s="841"/>
      <c r="BL1195" s="841"/>
      <c r="BM1195" s="841"/>
      <c r="BN1195" s="841"/>
      <c r="BO1195" s="841"/>
      <c r="BP1195" s="841"/>
      <c r="BQ1195" s="841"/>
      <c r="BR1195" s="841"/>
      <c r="BS1195" s="841"/>
      <c r="BT1195" s="841"/>
      <c r="BU1195" s="841"/>
    </row>
    <row r="1196" s="235" customFormat="true" ht="15" customHeight="true" x14ac:dyDescent="0.2">
      <c r="BA1196" s="841"/>
      <c r="BB1196" s="268"/>
      <c r="BC1196" s="841"/>
      <c r="BD1196" s="841"/>
      <c r="BE1196" s="841"/>
      <c r="BF1196" s="841"/>
      <c r="BG1196" s="841"/>
      <c r="BH1196" s="841"/>
      <c r="BI1196" s="841"/>
      <c r="BJ1196" s="841"/>
      <c r="BK1196" s="841"/>
      <c r="BL1196" s="841"/>
      <c r="BM1196" s="841"/>
      <c r="BN1196" s="841"/>
      <c r="BO1196" s="841"/>
      <c r="BP1196" s="841"/>
      <c r="BQ1196" s="841"/>
      <c r="BR1196" s="841"/>
      <c r="BS1196" s="841"/>
      <c r="BT1196" s="841"/>
      <c r="BU1196" s="841"/>
    </row>
    <row r="1197" s="235" customFormat="true" ht="15" customHeight="true" x14ac:dyDescent="0.2">
      <c r="BA1197" s="841"/>
      <c r="BB1197" s="268"/>
      <c r="BC1197" s="841"/>
      <c r="BD1197" s="841"/>
      <c r="BE1197" s="841"/>
      <c r="BF1197" s="841"/>
      <c r="BG1197" s="841"/>
      <c r="BH1197" s="841"/>
      <c r="BI1197" s="841"/>
      <c r="BJ1197" s="841"/>
      <c r="BK1197" s="841"/>
      <c r="BL1197" s="841"/>
      <c r="BM1197" s="841"/>
      <c r="BN1197" s="841"/>
      <c r="BO1197" s="841"/>
      <c r="BP1197" s="841"/>
      <c r="BQ1197" s="841"/>
      <c r="BR1197" s="841"/>
      <c r="BS1197" s="841"/>
      <c r="BT1197" s="841"/>
      <c r="BU1197" s="841"/>
    </row>
    <row r="1198" s="235" customFormat="true" ht="15" customHeight="true" x14ac:dyDescent="0.2">
      <c r="BA1198" s="841"/>
      <c r="BB1198" s="268"/>
      <c r="BC1198" s="841"/>
      <c r="BD1198" s="841"/>
      <c r="BE1198" s="841"/>
      <c r="BF1198" s="841"/>
      <c r="BG1198" s="841"/>
      <c r="BH1198" s="841"/>
      <c r="BI1198" s="841"/>
      <c r="BJ1198" s="841"/>
      <c r="BK1198" s="841"/>
      <c r="BL1198" s="841"/>
      <c r="BM1198" s="841"/>
      <c r="BN1198" s="841"/>
      <c r="BO1198" s="841"/>
      <c r="BP1198" s="841"/>
      <c r="BQ1198" s="841"/>
      <c r="BR1198" s="841"/>
      <c r="BS1198" s="841"/>
      <c r="BT1198" s="841"/>
      <c r="BU1198" s="841"/>
    </row>
    <row r="1199" s="235" customFormat="true" ht="15" customHeight="true" x14ac:dyDescent="0.2">
      <c r="BA1199" s="841"/>
      <c r="BB1199" s="268"/>
      <c r="BC1199" s="841"/>
      <c r="BD1199" s="841"/>
      <c r="BE1199" s="841"/>
      <c r="BF1199" s="841"/>
      <c r="BG1199" s="841"/>
      <c r="BH1199" s="841"/>
      <c r="BI1199" s="841"/>
      <c r="BJ1199" s="841"/>
      <c r="BK1199" s="841"/>
      <c r="BL1199" s="841"/>
      <c r="BM1199" s="841"/>
      <c r="BN1199" s="841"/>
      <c r="BO1199" s="841"/>
      <c r="BP1199" s="841"/>
      <c r="BQ1199" s="841"/>
      <c r="BR1199" s="841"/>
      <c r="BS1199" s="841"/>
      <c r="BT1199" s="841"/>
      <c r="BU1199" s="841"/>
    </row>
    <row r="1200" s="235" customFormat="true" ht="15" customHeight="true" x14ac:dyDescent="0.2">
      <c r="BA1200" s="841"/>
      <c r="BB1200" s="268"/>
      <c r="BC1200" s="841"/>
      <c r="BD1200" s="841"/>
      <c r="BE1200" s="841"/>
      <c r="BF1200" s="841"/>
      <c r="BG1200" s="841"/>
      <c r="BH1200" s="841"/>
      <c r="BI1200" s="841"/>
      <c r="BJ1200" s="841"/>
      <c r="BK1200" s="841"/>
      <c r="BL1200" s="841"/>
      <c r="BM1200" s="841"/>
      <c r="BN1200" s="841"/>
      <c r="BO1200" s="841"/>
      <c r="BP1200" s="841"/>
      <c r="BQ1200" s="841"/>
      <c r="BR1200" s="841"/>
      <c r="BS1200" s="841"/>
      <c r="BT1200" s="841"/>
      <c r="BU1200" s="841"/>
    </row>
  </sheetData>
  <mergeCells count="1315">
    <mergeCell ref="BA277:BA284"/>
    <mergeCell ref="BC339:BG339"/>
    <mergeCell ref="BH339:BL339"/>
    <mergeCell ref="BM339:BQ339"/>
    <mergeCell ref="BA341:BA342"/>
    <mergeCell ref="BA343:BA344"/>
    <mergeCell ref="BA345:BA346"/>
    <mergeCell ref="BA347:BA348"/>
    <mergeCell ref="BA349:BA350"/>
    <mergeCell ref="BA351:BA352"/>
    <mergeCell ref="BA353:BA35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140:BA143"/>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37:BA38"/>
    <mergeCell ref="A39:A40"/>
    <mergeCell ref="BA39:BA40"/>
    <mergeCell ref="BA41:BA42"/>
    <mergeCell ref="BA43:BA44"/>
    <mergeCell ref="BA45:BA46"/>
    <mergeCell ref="A18:A2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BA47:BA49"/>
    <mergeCell ref="A50:A52"/>
    <mergeCell ref="BA50:BA52"/>
    <mergeCell ref="A53:A55"/>
    <mergeCell ref="BA53:BA55"/>
    <mergeCell ref="A140:A143"/>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E532"/>
    <mergeCell ref="H532:J532"/>
    <mergeCell ref="M532:O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1:D492"/>
    <mergeCell ref="H491:I492"/>
    <mergeCell ref="M491:N492"/>
    <mergeCell ref="C493:D493"/>
    <mergeCell ref="H493:I493"/>
    <mergeCell ref="M493:N493"/>
    <mergeCell ref="C489:D489"/>
    <mergeCell ref="H489:I489"/>
    <mergeCell ref="M489:N489"/>
    <mergeCell ref="C490:E490"/>
    <mergeCell ref="H490:J490"/>
    <mergeCell ref="M490:O490"/>
    <mergeCell ref="C487:D487"/>
    <mergeCell ref="H487:I487"/>
    <mergeCell ref="M487:N487"/>
    <mergeCell ref="C488:D488"/>
    <mergeCell ref="H488:I488"/>
    <mergeCell ref="M488:N488"/>
    <mergeCell ref="C485:D486"/>
    <mergeCell ref="E485:G485"/>
    <mergeCell ref="H485:I486"/>
    <mergeCell ref="J485:L485"/>
    <mergeCell ref="M485:N486"/>
    <mergeCell ref="O485:Q485"/>
    <mergeCell ref="C484:G484"/>
    <mergeCell ref="H484:L484"/>
    <mergeCell ref="M484:Q484"/>
    <mergeCell ref="C473:D473"/>
    <mergeCell ref="H473:I473"/>
    <mergeCell ref="M473:N473"/>
    <mergeCell ref="C483:D483"/>
    <mergeCell ref="H483:I483"/>
    <mergeCell ref="M483:N483"/>
    <mergeCell ref="C480:D480"/>
    <mergeCell ref="H480:I480"/>
    <mergeCell ref="M480:N480"/>
    <mergeCell ref="C481:D481"/>
    <mergeCell ref="H481:I481"/>
    <mergeCell ref="M481:N481"/>
    <mergeCell ref="C479:D479"/>
    <mergeCell ref="H479:I479"/>
    <mergeCell ref="M479:N479"/>
    <mergeCell ref="C476:D476"/>
    <mergeCell ref="H476:I476"/>
    <mergeCell ref="M476:N476"/>
    <mergeCell ref="C477:D477"/>
    <mergeCell ref="H477:I477"/>
    <mergeCell ref="C478:D478"/>
    <mergeCell ref="H478:I478"/>
    <mergeCell ref="M478:N478"/>
    <mergeCell ref="C474:D474"/>
    <mergeCell ref="H474:I474"/>
    <mergeCell ref="M474:N474"/>
    <mergeCell ref="C475:D475"/>
    <mergeCell ref="H475:I475"/>
    <mergeCell ref="M475:N475"/>
    <mergeCell ref="M477:N477"/>
    <mergeCell ref="C472:D472"/>
    <mergeCell ref="H472:I472"/>
    <mergeCell ref="M472:N472"/>
    <mergeCell ref="C470:D470"/>
    <mergeCell ref="H470:I470"/>
    <mergeCell ref="M470:N470"/>
    <mergeCell ref="C471:D471"/>
    <mergeCell ref="H471:I471"/>
    <mergeCell ref="M471:N471"/>
    <mergeCell ref="C482:D482"/>
    <mergeCell ref="H482:I482"/>
    <mergeCell ref="M482:N482"/>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E443"/>
    <mergeCell ref="H443:J443"/>
    <mergeCell ref="M443:O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13:D413"/>
    <mergeCell ref="H413:I413"/>
    <mergeCell ref="M413:N413"/>
    <mergeCell ref="C410:D410"/>
    <mergeCell ref="H410:I410"/>
    <mergeCell ref="M410:N410"/>
    <mergeCell ref="C411:D411"/>
    <mergeCell ref="H411:I411"/>
    <mergeCell ref="M411:N411"/>
    <mergeCell ref="C420:D420"/>
    <mergeCell ref="H420:I420"/>
    <mergeCell ref="M420:N420"/>
    <mergeCell ref="C421:D421"/>
    <mergeCell ref="H421:I421"/>
    <mergeCell ref="M421:N421"/>
    <mergeCell ref="M408:N408"/>
    <mergeCell ref="C409:D409"/>
    <mergeCell ref="H409:I409"/>
    <mergeCell ref="M409:N409"/>
    <mergeCell ref="C418:D418"/>
    <mergeCell ref="H418:I418"/>
    <mergeCell ref="M418:N418"/>
    <mergeCell ref="C414:D414"/>
    <mergeCell ref="H414:I414"/>
    <mergeCell ref="M414:N414"/>
    <mergeCell ref="C415:D415"/>
    <mergeCell ref="H415:I415"/>
    <mergeCell ref="M415:N415"/>
    <mergeCell ref="C419:D419"/>
    <mergeCell ref="H419:I419"/>
    <mergeCell ref="M419:N419"/>
    <mergeCell ref="C416:D416"/>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2:D412"/>
    <mergeCell ref="H412:I412"/>
    <mergeCell ref="M412:N412"/>
    <mergeCell ref="A202:A204"/>
    <mergeCell ref="C133:G133"/>
    <mergeCell ref="H133:L133"/>
    <mergeCell ref="M133:Q133"/>
    <mergeCell ref="A135:A139"/>
    <mergeCell ref="M120:Q120"/>
    <mergeCell ref="A122:A123"/>
    <mergeCell ref="A124:A127"/>
    <mergeCell ref="A128:A129"/>
    <mergeCell ref="A130:A132"/>
    <mergeCell ref="A1025:C1025"/>
    <mergeCell ref="A1026:B1026"/>
    <mergeCell ref="A1031:A1033"/>
    <mergeCell ref="A1034:C1034"/>
    <mergeCell ref="C399:F399"/>
    <mergeCell ref="A222:A224"/>
    <mergeCell ref="A208:B208"/>
    <mergeCell ref="C220:G220"/>
    <mergeCell ref="H220:L220"/>
    <mergeCell ref="M220:Q220"/>
    <mergeCell ref="C406:D406"/>
    <mergeCell ref="H406:I406"/>
    <mergeCell ref="M406:N406"/>
    <mergeCell ref="C407:D407"/>
    <mergeCell ref="H407:I407"/>
    <mergeCell ref="M407:N407"/>
    <mergeCell ref="B402:B445"/>
    <mergeCell ref="C403:D403"/>
    <mergeCell ref="H403:I403"/>
    <mergeCell ref="M403:N403"/>
    <mergeCell ref="C408:D408"/>
    <mergeCell ref="H408:I408"/>
    <mergeCell ref="A22:A23"/>
    <mergeCell ref="A24:A26"/>
    <mergeCell ref="A47:A49"/>
    <mergeCell ref="BA153:BA158"/>
    <mergeCell ref="A108:B108"/>
    <mergeCell ref="C120:G120"/>
    <mergeCell ref="H120:L120"/>
    <mergeCell ref="A58:A71"/>
    <mergeCell ref="C56:G56"/>
    <mergeCell ref="H56:L56"/>
    <mergeCell ref="M56:Q56"/>
    <mergeCell ref="C14:G14"/>
    <mergeCell ref="H14:L14"/>
    <mergeCell ref="A29:A30"/>
    <mergeCell ref="A35:A36"/>
    <mergeCell ref="A37:A38"/>
    <mergeCell ref="A41:A42"/>
    <mergeCell ref="A43:A44"/>
    <mergeCell ref="A45:A46"/>
    <mergeCell ref="C27:G27"/>
    <mergeCell ref="H27:L27"/>
    <mergeCell ref="M27:Q27"/>
    <mergeCell ref="M14:Q14"/>
    <mergeCell ref="A16:A17"/>
    <mergeCell ref="A153:A157"/>
    <mergeCell ref="BA29:BA30"/>
    <mergeCell ref="A31:A32"/>
    <mergeCell ref="BA31:BA32"/>
    <mergeCell ref="A33:A34"/>
    <mergeCell ref="BA33:BA34"/>
    <mergeCell ref="BA35:BA36"/>
    <mergeCell ref="A144:A147"/>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171450</xdr:rowOff>
                  </from>
                  <to>
                    <xdr:col>1</xdr:col>
                    <xdr:colOff>1704975</xdr:colOff>
                    <xdr:row>400</xdr:row>
                    <xdr:rowOff>171450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B0142-DD55-4FA6-B166-7206F7DAD82D}">
  <sheetPr codeName="Feuil5"/>
  <dimension ref="A1:CZ1200"/>
  <sheetViews>
    <sheetView showGridLines="false" workbookViewId="0"/>
  </sheetViews>
  <sheetFormatPr defaultColWidth="9.140625" defaultRowHeight="15" customHeight="true" x14ac:dyDescent="0.2"/>
  <cols>
    <col min="1" max="1" width="31.5703125" style="761" customWidth="true"/>
    <col min="2" max="2" width="41.5703125" style="761" customWidth="true"/>
    <col min="3" max="17" width="10.7109375" style="761" customWidth="true"/>
    <col min="18" max="29" width="12.5703125" style="761" customWidth="true"/>
    <col min="30" max="52" width="12.5703125" style="235" customWidth="true"/>
    <col min="53" max="53" width="31.5703125" style="841" customWidth="true"/>
    <col min="54" max="54" width="41.5703125" style="268" customWidth="true"/>
    <col min="55" max="69" width="9.140625" style="841"/>
    <col min="70" max="77" width="12.5703125" style="841" customWidth="true"/>
    <col min="78" max="104" width="12.5703125" style="235" customWidth="true"/>
    <col min="105" max="16384" width="9.140625" style="761"/>
  </cols>
  <sheetData>
    <row r="1" s="111" customFormat="true" ht="18" customHeight="true" x14ac:dyDescent="0.2">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Congo</v>
      </c>
      <c r="B2" s="256"/>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2009</v>
      </c>
      <c r="B3" s="258"/>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AIS09</v>
      </c>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73" t="str">
        <f>B1028</f>
        <v/>
      </c>
      <c r="B10" s="1074"/>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73" t="str">
        <f>B1027</f>
        <v>Time to improved source based on:</v>
      </c>
      <c r="B11" s="1075" t="s">
        <v>266</v>
      </c>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76"/>
      <c r="B12" s="1074"/>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77"/>
      <c r="B13" s="1078"/>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5" customFormat="true" ht="15" customHeight="true" x14ac:dyDescent="0.2">
      <c r="A14" s="115" t="s">
        <v>96</v>
      </c>
      <c r="B14" s="232"/>
      <c r="C14" s="3010" t="s">
        <v>115</v>
      </c>
      <c r="D14" s="3011"/>
      <c r="E14" s="3011"/>
      <c r="F14" s="3011"/>
      <c r="G14" s="3012"/>
      <c r="H14" s="3242" t="s">
        <v>38</v>
      </c>
      <c r="I14" s="3243"/>
      <c r="J14" s="3243"/>
      <c r="K14" s="3243"/>
      <c r="L14" s="3244"/>
      <c r="M14" s="3236" t="s">
        <v>37</v>
      </c>
      <c r="N14" s="3237"/>
      <c r="O14" s="3237"/>
      <c r="P14" s="3237"/>
      <c r="Q14" s="3238"/>
      <c r="R14" s="2652" t="s">
        <v>141</v>
      </c>
      <c r="S14" s="2658"/>
      <c r="T14" s="2658"/>
      <c r="U14" s="2658"/>
      <c r="V14" s="2658"/>
      <c r="W14" s="2658"/>
      <c r="X14" s="2658"/>
      <c r="Y14" s="2658"/>
      <c r="Z14" s="2658"/>
      <c r="AA14" s="2658"/>
      <c r="AB14" s="2658"/>
      <c r="AC14" s="2659"/>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070"/>
      <c r="BA14" s="241" t="s">
        <v>131</v>
      </c>
      <c r="BB14" s="115" t="s">
        <v>96</v>
      </c>
      <c r="BC14" s="3107" t="s">
        <v>115</v>
      </c>
      <c r="BD14" s="3108"/>
      <c r="BE14" s="3108"/>
      <c r="BF14" s="3108"/>
      <c r="BG14" s="3109"/>
      <c r="BH14" s="3110" t="s">
        <v>38</v>
      </c>
      <c r="BI14" s="3108"/>
      <c r="BJ14" s="3108"/>
      <c r="BK14" s="3108"/>
      <c r="BL14" s="3109"/>
      <c r="BM14" s="3110" t="s">
        <v>37</v>
      </c>
      <c r="BN14" s="3108"/>
      <c r="BO14" s="3108"/>
      <c r="BP14" s="3108"/>
      <c r="BQ14" s="3111"/>
      <c r="BR14" s="2453" t="s">
        <v>141</v>
      </c>
      <c r="BS14" s="2454"/>
      <c r="BT14" s="2454"/>
      <c r="BU14" s="2454"/>
      <c r="BV14" s="2454"/>
      <c r="BW14" s="2454"/>
      <c r="BX14" s="2454"/>
      <c r="BY14" s="2455"/>
      <c r="BZ14" s="461"/>
      <c r="CA14" s="461"/>
      <c r="CB14" s="461"/>
      <c r="CC14" s="461"/>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5" customFormat="true" ht="12.75" x14ac:dyDescent="0.2">
      <c r="A15" s="201" t="s">
        <v>87</v>
      </c>
      <c r="B15" s="276"/>
      <c r="C15" s="401" t="s">
        <v>0</v>
      </c>
      <c r="D15" s="402" t="s">
        <v>1</v>
      </c>
      <c r="E15" s="402" t="s">
        <v>2</v>
      </c>
      <c r="F15" s="402" t="s">
        <v>3</v>
      </c>
      <c r="G15" s="403" t="s">
        <v>4</v>
      </c>
      <c r="H15" s="1901" t="s">
        <v>0</v>
      </c>
      <c r="I15" s="1861" t="s">
        <v>1</v>
      </c>
      <c r="J15" s="1861" t="s">
        <v>2</v>
      </c>
      <c r="K15" s="1861" t="s">
        <v>3</v>
      </c>
      <c r="L15" s="1862" t="s">
        <v>4</v>
      </c>
      <c r="M15" s="1891" t="s">
        <v>0</v>
      </c>
      <c r="N15" s="1861" t="s">
        <v>1</v>
      </c>
      <c r="O15" s="1861" t="s">
        <v>2</v>
      </c>
      <c r="P15" s="1861" t="s">
        <v>3</v>
      </c>
      <c r="Q15" s="1911" t="s">
        <v>4</v>
      </c>
      <c r="R15" s="1901" t="s">
        <v>313</v>
      </c>
      <c r="S15" s="1861" t="s">
        <v>248</v>
      </c>
      <c r="T15" s="1861" t="s">
        <v>314</v>
      </c>
      <c r="U15" s="1861" t="s">
        <v>315</v>
      </c>
      <c r="V15" s="1861" t="s">
        <v>316</v>
      </c>
      <c r="W15" s="1861" t="s">
        <v>317</v>
      </c>
      <c r="X15" s="1861" t="s">
        <v>318</v>
      </c>
      <c r="Y15" s="1861" t="s">
        <v>319</v>
      </c>
      <c r="Z15" s="1861" t="s">
        <v>320</v>
      </c>
      <c r="AA15" s="1861" t="s">
        <v>321</v>
      </c>
      <c r="AB15" s="1861" t="s">
        <v>322</v>
      </c>
      <c r="AC15" s="1863" t="s">
        <v>323</v>
      </c>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070"/>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313</v>
      </c>
      <c r="BS15" s="180" t="s">
        <v>248</v>
      </c>
      <c r="BT15" s="180" t="s">
        <v>314</v>
      </c>
      <c r="BU15" s="180" t="s">
        <v>315</v>
      </c>
      <c r="BV15" s="180" t="s">
        <v>316</v>
      </c>
      <c r="BW15" s="180" t="s">
        <v>317</v>
      </c>
      <c r="BX15" s="180" t="s">
        <v>318</v>
      </c>
      <c r="BY15" s="181" t="s">
        <v>319</v>
      </c>
      <c r="BZ15" s="181" t="s">
        <v>320</v>
      </c>
      <c r="CA15" s="181" t="s">
        <v>321</v>
      </c>
      <c r="CB15" s="181" t="s">
        <v>322</v>
      </c>
      <c r="CC15" s="181" t="s">
        <v>323</v>
      </c>
      <c r="CD15" s="2571"/>
      <c r="CE15" s="2571"/>
      <c r="CF15" s="2571"/>
      <c r="CG15" s="2571"/>
      <c r="CH15" s="2571"/>
      <c r="CI15" s="2571"/>
      <c r="CJ15" s="2571"/>
      <c r="CK15" s="2571"/>
      <c r="CL15" s="2571"/>
      <c r="CM15" s="2571"/>
      <c r="CN15" s="2571"/>
      <c r="CO15" s="2571"/>
      <c r="CP15" s="2571"/>
      <c r="CQ15" s="2571"/>
      <c r="CR15" s="2571"/>
      <c r="CS15" s="2571"/>
      <c r="CT15" s="2571"/>
      <c r="CU15" s="2571"/>
      <c r="CV15" s="2571"/>
      <c r="CW15" s="2571"/>
      <c r="CX15" s="2571"/>
      <c r="CY15" s="2571"/>
      <c r="CZ15" s="2571"/>
    </row>
    <row r="16" s="135" customFormat="true" ht="15" customHeight="true" x14ac:dyDescent="0.2">
      <c r="A16" s="3239" t="s">
        <v>13</v>
      </c>
      <c r="B16" s="2044" t="s">
        <v>14</v>
      </c>
      <c r="C16" s="1933">
        <v>28.317932825500197</v>
      </c>
      <c r="D16" s="1934">
        <v>67.139003092196347</v>
      </c>
      <c r="E16" s="1934">
        <v>93.050927106076287</v>
      </c>
      <c r="F16" s="1934">
        <v>97.055554761375348</v>
      </c>
      <c r="G16" s="1935">
        <v>98.35191709758098</v>
      </c>
      <c r="H16" s="1936">
        <v>91.077543957279488</v>
      </c>
      <c r="I16" s="1934">
        <v>96.431169481966023</v>
      </c>
      <c r="J16" s="1934">
        <v>97.730942469068523</v>
      </c>
      <c r="K16" s="1934">
        <v>99.25089239730346</v>
      </c>
      <c r="L16" s="1937">
        <v>98.731849500852192</v>
      </c>
      <c r="M16" s="1938">
        <v>13.438219925307143</v>
      </c>
      <c r="N16" s="1934">
        <v>34.003352910679567</v>
      </c>
      <c r="O16" s="1934">
        <v>38.655758243116175</v>
      </c>
      <c r="P16" s="1934">
        <v>47.402654937832963</v>
      </c>
      <c r="Q16" s="1935">
        <v>63.658693894267834</v>
      </c>
      <c r="R16" s="1936">
        <v>46.693070604656249</v>
      </c>
      <c r="S16" s="1934">
        <v>98.914723931607654</v>
      </c>
      <c r="T16" s="1934">
        <v>58.815162037348877</v>
      </c>
      <c r="U16" s="1934">
        <v>13.937795414179835</v>
      </c>
      <c r="V16" s="1934">
        <v>30.669797782985299</v>
      </c>
      <c r="W16" s="1934">
        <v>51.997760516958621</v>
      </c>
      <c r="X16" s="1934">
        <v>17.348046335394255</v>
      </c>
      <c r="Y16" s="1934">
        <v>63.261714127251103</v>
      </c>
      <c r="Z16" s="1934">
        <v>53.671940293706598</v>
      </c>
      <c r="AA16" s="1934">
        <v>94.036918470066141</v>
      </c>
      <c r="AB16" s="1934">
        <v>52.150683485163142</v>
      </c>
      <c r="AC16" s="2670">
        <v>52.79955890238589</v>
      </c>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070"/>
      <c r="BA16" s="3112" t="s">
        <v>13</v>
      </c>
      <c r="BB16" s="161" t="s">
        <v>14</v>
      </c>
      <c r="BC16" s="1479" t="s">
        <v>35</v>
      </c>
      <c r="BD16" s="1498" t="s">
        <v>35</v>
      </c>
      <c r="BE16" s="1498" t="s">
        <v>35</v>
      </c>
      <c r="BF16" s="1498" t="s">
        <v>35</v>
      </c>
      <c r="BG16" s="1518" t="s">
        <v>35</v>
      </c>
      <c r="BH16" s="1538" t="s">
        <v>35</v>
      </c>
      <c r="BI16" s="1498" t="s">
        <v>35</v>
      </c>
      <c r="BJ16" s="1498" t="s">
        <v>35</v>
      </c>
      <c r="BK16" s="1498" t="s">
        <v>35</v>
      </c>
      <c r="BL16" s="1518" t="s">
        <v>35</v>
      </c>
      <c r="BM16" s="1538" t="s">
        <v>35</v>
      </c>
      <c r="BN16" s="1498" t="s">
        <v>35</v>
      </c>
      <c r="BO16" s="1498" t="s">
        <v>35</v>
      </c>
      <c r="BP16" s="1498" t="s">
        <v>35</v>
      </c>
      <c r="BQ16" s="1518" t="s">
        <v>35</v>
      </c>
      <c r="BR16" s="1538" t="s">
        <v>35</v>
      </c>
      <c r="BS16" s="1498" t="s">
        <v>35</v>
      </c>
      <c r="BT16" s="1498" t="s">
        <v>35</v>
      </c>
      <c r="BU16" s="1498" t="s">
        <v>35</v>
      </c>
      <c r="BV16" s="1498" t="s">
        <v>35</v>
      </c>
      <c r="BW16" s="1498" t="s">
        <v>35</v>
      </c>
      <c r="BX16" s="1498" t="s">
        <v>35</v>
      </c>
      <c r="BY16" s="1559" t="s">
        <v>35</v>
      </c>
      <c r="BZ16" s="1559" t="s">
        <v>35</v>
      </c>
      <c r="CA16" s="1559" t="s">
        <v>35</v>
      </c>
      <c r="CB16" s="1559" t="s">
        <v>35</v>
      </c>
      <c r="CC16" s="1559" t="s">
        <v>35</v>
      </c>
      <c r="CD16" s="2573"/>
      <c r="CE16" s="2573"/>
      <c r="CF16" s="2573"/>
      <c r="CG16" s="2573"/>
      <c r="CH16" s="2573"/>
      <c r="CI16" s="2573"/>
      <c r="CJ16" s="2573"/>
      <c r="CK16" s="2573"/>
      <c r="CL16" s="2573"/>
      <c r="CM16" s="2573"/>
      <c r="CN16" s="2573"/>
      <c r="CO16" s="2573"/>
      <c r="CP16" s="2573"/>
      <c r="CQ16" s="2573"/>
      <c r="CR16" s="2573"/>
      <c r="CS16" s="2573"/>
      <c r="CT16" s="2573"/>
      <c r="CU16" s="2573"/>
      <c r="CV16" s="2573"/>
      <c r="CW16" s="2573"/>
      <c r="CX16" s="2573"/>
      <c r="CY16" s="2573"/>
      <c r="CZ16" s="2573"/>
    </row>
    <row r="17" s="135" customFormat="true" ht="15" customHeight="true" x14ac:dyDescent="0.2">
      <c r="A17" s="3240"/>
      <c r="B17" s="2045" t="s">
        <v>51</v>
      </c>
      <c r="C17" s="1939">
        <v>71.682067174500006</v>
      </c>
      <c r="D17" s="1940">
        <v>32.86099690780388</v>
      </c>
      <c r="E17" s="1940">
        <v>6.9490728939237094</v>
      </c>
      <c r="F17" s="1940">
        <v>2.9444452386245992</v>
      </c>
      <c r="G17" s="1941">
        <v>1.6480829024190027</v>
      </c>
      <c r="H17" s="1942">
        <v>8.9224560427205013</v>
      </c>
      <c r="I17" s="1940">
        <v>3.5688305180339963</v>
      </c>
      <c r="J17" s="1940">
        <v>2.2690575309314576</v>
      </c>
      <c r="K17" s="1940">
        <v>0.74910760269654164</v>
      </c>
      <c r="L17" s="1943">
        <v>1.2681504991477979</v>
      </c>
      <c r="M17" s="1944">
        <v>86.561780074692606</v>
      </c>
      <c r="N17" s="1940">
        <v>65.996647089320447</v>
      </c>
      <c r="O17" s="1940">
        <v>61.344241756883989</v>
      </c>
      <c r="P17" s="1940">
        <v>52.597345062167157</v>
      </c>
      <c r="Q17" s="1941">
        <v>36.341306105732265</v>
      </c>
      <c r="R17" s="1942">
        <v>53.306929395343481</v>
      </c>
      <c r="S17" s="1940">
        <v>1.0852760683923686</v>
      </c>
      <c r="T17" s="1940">
        <v>41.184837962650903</v>
      </c>
      <c r="U17" s="1940">
        <v>86.06220458582024</v>
      </c>
      <c r="V17" s="1940">
        <v>69.330202217014786</v>
      </c>
      <c r="W17" s="1940">
        <v>48.00223948304145</v>
      </c>
      <c r="X17" s="1940">
        <v>82.651953664605756</v>
      </c>
      <c r="Y17" s="1940">
        <v>36.738285872749024</v>
      </c>
      <c r="Z17" s="1940">
        <v>46.328059706293416</v>
      </c>
      <c r="AA17" s="1940">
        <v>5.9630815299338531</v>
      </c>
      <c r="AB17" s="1940">
        <v>47.849316514836914</v>
      </c>
      <c r="AC17" s="2671">
        <v>47.200441097614195</v>
      </c>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070"/>
      <c r="BA17" s="3113"/>
      <c r="BB17" s="162" t="s">
        <v>51</v>
      </c>
      <c r="BC17" s="1480" t="s">
        <v>35</v>
      </c>
      <c r="BD17" s="1499" t="s">
        <v>35</v>
      </c>
      <c r="BE17" s="1499" t="s">
        <v>35</v>
      </c>
      <c r="BF17" s="1499" t="s">
        <v>35</v>
      </c>
      <c r="BG17" s="1519" t="s">
        <v>35</v>
      </c>
      <c r="BH17" s="1539" t="s">
        <v>35</v>
      </c>
      <c r="BI17" s="1499" t="s">
        <v>35</v>
      </c>
      <c r="BJ17" s="1499" t="s">
        <v>35</v>
      </c>
      <c r="BK17" s="1499" t="s">
        <v>35</v>
      </c>
      <c r="BL17" s="1519" t="s">
        <v>35</v>
      </c>
      <c r="BM17" s="1539" t="s">
        <v>35</v>
      </c>
      <c r="BN17" s="1499" t="s">
        <v>35</v>
      </c>
      <c r="BO17" s="1499" t="s">
        <v>35</v>
      </c>
      <c r="BP17" s="1499" t="s">
        <v>35</v>
      </c>
      <c r="BQ17" s="1519" t="s">
        <v>35</v>
      </c>
      <c r="BR17" s="1539" t="s">
        <v>35</v>
      </c>
      <c r="BS17" s="1499" t="s">
        <v>35</v>
      </c>
      <c r="BT17" s="1499" t="s">
        <v>35</v>
      </c>
      <c r="BU17" s="1499" t="s">
        <v>35</v>
      </c>
      <c r="BV17" s="1499" t="s">
        <v>35</v>
      </c>
      <c r="BW17" s="1499" t="s">
        <v>35</v>
      </c>
      <c r="BX17" s="1499" t="s">
        <v>35</v>
      </c>
      <c r="BY17" s="1560" t="s">
        <v>35</v>
      </c>
      <c r="BZ17" s="1560" t="s">
        <v>35</v>
      </c>
      <c r="CA17" s="1560" t="s">
        <v>35</v>
      </c>
      <c r="CB17" s="1560" t="s">
        <v>35</v>
      </c>
      <c r="CC17" s="1560" t="s">
        <v>35</v>
      </c>
      <c r="CD17" s="2575"/>
      <c r="CE17" s="2575"/>
      <c r="CF17" s="2575"/>
      <c r="CG17" s="2575"/>
      <c r="CH17" s="2575"/>
      <c r="CI17" s="2575"/>
      <c r="CJ17" s="2575"/>
      <c r="CK17" s="2575"/>
      <c r="CL17" s="2575"/>
      <c r="CM17" s="2575"/>
      <c r="CN17" s="2575"/>
      <c r="CO17" s="2575"/>
      <c r="CP17" s="2575"/>
      <c r="CQ17" s="2575"/>
      <c r="CR17" s="2575"/>
      <c r="CS17" s="2575"/>
      <c r="CT17" s="2575"/>
      <c r="CU17" s="2575"/>
      <c r="CV17" s="2575"/>
      <c r="CW17" s="2575"/>
      <c r="CX17" s="2575"/>
      <c r="CY17" s="2575"/>
      <c r="CZ17" s="2575"/>
    </row>
    <row r="18" s="135" customFormat="true" ht="15" customHeight="true" x14ac:dyDescent="0.2">
      <c r="A18" s="3240" t="s">
        <v>60</v>
      </c>
      <c r="B18" s="2045" t="s">
        <v>15</v>
      </c>
      <c r="C18" s="1243">
        <f>C16*'DHS12'!C23/100</f>
        <v>20.757044761091642</v>
      </c>
      <c r="D18" s="1244">
        <f>D16*'DHS12'!D23/100</f>
        <v>49.212889266579921</v>
      </c>
      <c r="E18" s="1244">
        <f>E16*'DHS12'!E23/100</f>
        <v>74.719894466179255</v>
      </c>
      <c r="F18" s="1244">
        <f>F16*'DHS12'!F23/100</f>
        <v>83.855999313828306</v>
      </c>
      <c r="G18" s="1245">
        <f>G16*'DHS12'!G23/100</f>
        <v>86.746390880066429</v>
      </c>
      <c r="H18" s="1246">
        <f>H16*'DHS12'!H23/100</f>
        <v>67.033072352557696</v>
      </c>
      <c r="I18" s="1244">
        <f>I16*'DHS12'!I23/100</f>
        <v>81.098613534333424</v>
      </c>
      <c r="J18" s="1244">
        <f>J16*'DHS12'!J23/100</f>
        <v>84.537265235744272</v>
      </c>
      <c r="K18" s="1244">
        <f>K16*'DHS12'!K23/100</f>
        <v>84.561760322502565</v>
      </c>
      <c r="L18" s="1247">
        <f>L16*'DHS12'!L23/100</f>
        <v>88.36500530326272</v>
      </c>
      <c r="M18" s="1243">
        <f>M16*'DHS12'!M23/100</f>
        <v>10.629631960917949</v>
      </c>
      <c r="N18" s="1244">
        <f>N16*'DHS12'!N23/100</f>
        <v>24.516417448599963</v>
      </c>
      <c r="O18" s="1244">
        <f>O16*'DHS12'!O23/100</f>
        <v>26.556505913020814</v>
      </c>
      <c r="P18" s="1244">
        <f>P16*'DHS12'!P23/100</f>
        <v>33.892898280550568</v>
      </c>
      <c r="Q18" s="1245">
        <f>Q16*'DHS12'!Q23/100</f>
        <v>49.908416013105992</v>
      </c>
      <c r="R18" s="1246">
        <f>R16*'DHS12'!R23/100</f>
        <v>44.031565580190843</v>
      </c>
      <c r="S18" s="1244">
        <f>S16*'DHS12'!S23/100</f>
        <v>82.000306139302751</v>
      </c>
      <c r="T18" s="1244">
        <f>T16*'DHS12'!T23/100</f>
        <v>40.111940509471935</v>
      </c>
      <c r="U18" s="1244">
        <f>U16*'DHS12'!U23/100</f>
        <v>9.1292559962877924</v>
      </c>
      <c r="V18" s="1244">
        <f>V16*'DHS12'!V23/100</f>
        <v>20.640773907949107</v>
      </c>
      <c r="W18" s="1244">
        <f>W16*'DHS12'!W23/100</f>
        <v>42.066188258219526</v>
      </c>
      <c r="X18" s="1244">
        <f>X16*'DHS12'!X23/100</f>
        <v>15.006060080116031</v>
      </c>
      <c r="Y18" s="1244">
        <f>Y16*'DHS12'!Y23/100</f>
        <v>55.607046717853727</v>
      </c>
      <c r="Z18" s="1244">
        <f>Z16*'DHS12'!Z23/100</f>
        <v>47.28497939875551</v>
      </c>
      <c r="AA18" s="1244">
        <f>AA16*'DHS12'!AA23/100</f>
        <v>77.956605411684833</v>
      </c>
      <c r="AB18" s="1244">
        <f>AB16*'DHS12'!AB23/100</f>
        <v>25.605985591215102</v>
      </c>
      <c r="AC18" s="1247">
        <f>AC16*'DHS12'!AC23/100</f>
        <v>33.105323431795952</v>
      </c>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070"/>
      <c r="BA18" s="3113" t="s">
        <v>60</v>
      </c>
      <c r="BB18" s="162" t="s">
        <v>15</v>
      </c>
      <c r="BC18" s="1480" t="s">
        <v>35</v>
      </c>
      <c r="BD18" s="1499" t="s">
        <v>35</v>
      </c>
      <c r="BE18" s="1499" t="s">
        <v>35</v>
      </c>
      <c r="BF18" s="1499" t="s">
        <v>35</v>
      </c>
      <c r="BG18" s="1519" t="s">
        <v>35</v>
      </c>
      <c r="BH18" s="1539" t="s">
        <v>35</v>
      </c>
      <c r="BI18" s="1499" t="s">
        <v>35</v>
      </c>
      <c r="BJ18" s="1499" t="s">
        <v>35</v>
      </c>
      <c r="BK18" s="1499" t="s">
        <v>35</v>
      </c>
      <c r="BL18" s="1519" t="s">
        <v>35</v>
      </c>
      <c r="BM18" s="1539" t="s">
        <v>35</v>
      </c>
      <c r="BN18" s="1499" t="s">
        <v>35</v>
      </c>
      <c r="BO18" s="1499" t="s">
        <v>35</v>
      </c>
      <c r="BP18" s="1499" t="s">
        <v>35</v>
      </c>
      <c r="BQ18" s="1519" t="s">
        <v>35</v>
      </c>
      <c r="BR18" s="1539" t="s">
        <v>35</v>
      </c>
      <c r="BS18" s="1499" t="s">
        <v>35</v>
      </c>
      <c r="BT18" s="1499" t="s">
        <v>35</v>
      </c>
      <c r="BU18" s="1499" t="s">
        <v>35</v>
      </c>
      <c r="BV18" s="1499" t="s">
        <v>35</v>
      </c>
      <c r="BW18" s="1499" t="s">
        <v>35</v>
      </c>
      <c r="BX18" s="1499" t="s">
        <v>35</v>
      </c>
      <c r="BY18" s="1560" t="s">
        <v>35</v>
      </c>
      <c r="BZ18" s="1560" t="s">
        <v>35</v>
      </c>
      <c r="CA18" s="1560" t="s">
        <v>35</v>
      </c>
      <c r="CB18" s="1560" t="s">
        <v>35</v>
      </c>
      <c r="CC18" s="1560" t="s">
        <v>35</v>
      </c>
      <c r="CD18" s="2575"/>
      <c r="CE18" s="2575"/>
      <c r="CF18" s="2575"/>
      <c r="CG18" s="2575"/>
      <c r="CH18" s="2575"/>
      <c r="CI18" s="2575"/>
      <c r="CJ18" s="2575"/>
      <c r="CK18" s="2575"/>
      <c r="CL18" s="2575"/>
      <c r="CM18" s="2575"/>
      <c r="CN18" s="2575"/>
      <c r="CO18" s="2575"/>
      <c r="CP18" s="2575"/>
      <c r="CQ18" s="2575"/>
      <c r="CR18" s="2575"/>
      <c r="CS18" s="2575"/>
      <c r="CT18" s="2575"/>
      <c r="CU18" s="2575"/>
      <c r="CV18" s="2575"/>
      <c r="CW18" s="2575"/>
      <c r="CX18" s="2575"/>
      <c r="CY18" s="2575"/>
      <c r="CZ18" s="2575"/>
    </row>
    <row r="19" s="135" customFormat="true" ht="15" customHeight="true" x14ac:dyDescent="0.2">
      <c r="A19" s="3240"/>
      <c r="B19" s="2045" t="s">
        <v>16</v>
      </c>
      <c r="C19" s="1243">
        <f>C16*'DHS12'!C22/100</f>
        <v>7.5608880644085525</v>
      </c>
      <c r="D19" s="1244">
        <f>D16*'DHS12'!D22/100</f>
        <v>17.926113825616422</v>
      </c>
      <c r="E19" s="1244">
        <f>E16*'DHS12'!E22/100</f>
        <v>18.331032639897028</v>
      </c>
      <c r="F19" s="1244">
        <f>F16*'DHS12'!F22/100</f>
        <v>13.199555447547048</v>
      </c>
      <c r="G19" s="1245">
        <f>G16*'DHS12'!G22/100</f>
        <v>11.605526217514557</v>
      </c>
      <c r="H19" s="1246">
        <f>H16*'DHS12'!H22/100</f>
        <v>24.044471604721785</v>
      </c>
      <c r="I19" s="1244">
        <f>I16*'DHS12'!I22/100</f>
        <v>15.332555947632597</v>
      </c>
      <c r="J19" s="1244">
        <f>J16*'DHS12'!J22/100</f>
        <v>13.193677233324252</v>
      </c>
      <c r="K19" s="1244">
        <f>K16*'DHS12'!K22/100</f>
        <v>14.689132074800915</v>
      </c>
      <c r="L19" s="1247">
        <f>L16*'DHS12'!L22/100</f>
        <v>10.366844197589479</v>
      </c>
      <c r="M19" s="1243">
        <f>M16*'DHS12'!M22/100</f>
        <v>2.8085879643891927</v>
      </c>
      <c r="N19" s="1244">
        <f>N16*'DHS12'!N22/100</f>
        <v>9.4869354620795985</v>
      </c>
      <c r="O19" s="1244">
        <f>O16*'DHS12'!O22/100</f>
        <v>12.099252330095362</v>
      </c>
      <c r="P19" s="1244">
        <f>P16*'DHS12'!P22/100</f>
        <v>13.509756657282393</v>
      </c>
      <c r="Q19" s="1245">
        <f>Q16*'DHS12'!Q22/100</f>
        <v>13.750277881161853</v>
      </c>
      <c r="R19" s="1246">
        <f>R16*'DHS12'!R22/100</f>
        <v>2.6615050244654066</v>
      </c>
      <c r="S19" s="1244">
        <f>S16*'DHS12'!S22/100</f>
        <v>16.91441779230491</v>
      </c>
      <c r="T19" s="1244">
        <f>T16*'DHS12'!T22/100</f>
        <v>18.703221527876941</v>
      </c>
      <c r="U19" s="1244">
        <f>U16*'DHS12'!U22/100</f>
        <v>4.8085394178920433</v>
      </c>
      <c r="V19" s="1244">
        <f>V16*'DHS12'!V22/100</f>
        <v>10.029023875036193</v>
      </c>
      <c r="W19" s="1244">
        <f>W16*'DHS12'!W22/100</f>
        <v>9.9315722587390969</v>
      </c>
      <c r="X19" s="1244">
        <f>X16*'DHS12'!X22/100</f>
        <v>2.3419862552782242</v>
      </c>
      <c r="Y19" s="1244">
        <f>Y16*'DHS12'!Y22/100</f>
        <v>7.6546674093973834</v>
      </c>
      <c r="Z19" s="1244">
        <f>Z16*'DHS12'!Z22/100</f>
        <v>6.386960894951085</v>
      </c>
      <c r="AA19" s="1244">
        <f>AA16*'DHS12'!AA22/100</f>
        <v>16.080313058381311</v>
      </c>
      <c r="AB19" s="1244">
        <f>AB16*'DHS12'!AB22/100</f>
        <v>26.544697893948037</v>
      </c>
      <c r="AC19" s="1247">
        <f>AC16*'DHS12'!AC22/100</f>
        <v>19.694235470589934</v>
      </c>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070"/>
      <c r="BA19" s="3113"/>
      <c r="BB19" s="162" t="s">
        <v>16</v>
      </c>
      <c r="BC19" s="1480" t="s">
        <v>35</v>
      </c>
      <c r="BD19" s="1499" t="s">
        <v>35</v>
      </c>
      <c r="BE19" s="1499" t="s">
        <v>35</v>
      </c>
      <c r="BF19" s="1499" t="s">
        <v>35</v>
      </c>
      <c r="BG19" s="1519" t="s">
        <v>35</v>
      </c>
      <c r="BH19" s="1539" t="s">
        <v>35</v>
      </c>
      <c r="BI19" s="1499" t="s">
        <v>35</v>
      </c>
      <c r="BJ19" s="1499" t="s">
        <v>35</v>
      </c>
      <c r="BK19" s="1499" t="s">
        <v>35</v>
      </c>
      <c r="BL19" s="1519" t="s">
        <v>35</v>
      </c>
      <c r="BM19" s="1539" t="s">
        <v>35</v>
      </c>
      <c r="BN19" s="1499" t="s">
        <v>35</v>
      </c>
      <c r="BO19" s="1499" t="s">
        <v>35</v>
      </c>
      <c r="BP19" s="1499" t="s">
        <v>35</v>
      </c>
      <c r="BQ19" s="1519" t="s">
        <v>35</v>
      </c>
      <c r="BR19" s="1539" t="s">
        <v>35</v>
      </c>
      <c r="BS19" s="1499" t="s">
        <v>35</v>
      </c>
      <c r="BT19" s="1499" t="s">
        <v>35</v>
      </c>
      <c r="BU19" s="1499" t="s">
        <v>35</v>
      </c>
      <c r="BV19" s="1499" t="s">
        <v>35</v>
      </c>
      <c r="BW19" s="1499" t="s">
        <v>35</v>
      </c>
      <c r="BX19" s="1499" t="s">
        <v>35</v>
      </c>
      <c r="BY19" s="1560" t="s">
        <v>35</v>
      </c>
      <c r="BZ19" s="1560" t="s">
        <v>35</v>
      </c>
      <c r="CA19" s="1560" t="s">
        <v>35</v>
      </c>
      <c r="CB19" s="1560" t="s">
        <v>35</v>
      </c>
      <c r="CC19" s="1560" t="s">
        <v>35</v>
      </c>
      <c r="CD19" s="2575"/>
      <c r="CE19" s="2575"/>
      <c r="CF19" s="2575"/>
      <c r="CG19" s="2575"/>
      <c r="CH19" s="2575"/>
      <c r="CI19" s="2575"/>
      <c r="CJ19" s="2575"/>
      <c r="CK19" s="2575"/>
      <c r="CL19" s="2575"/>
      <c r="CM19" s="2575"/>
      <c r="CN19" s="2575"/>
      <c r="CO19" s="2575"/>
      <c r="CP19" s="2575"/>
      <c r="CQ19" s="2575"/>
      <c r="CR19" s="2575"/>
      <c r="CS19" s="2575"/>
      <c r="CT19" s="2575"/>
      <c r="CU19" s="2575"/>
      <c r="CV19" s="2575"/>
      <c r="CW19" s="2575"/>
      <c r="CX19" s="2575"/>
      <c r="CY19" s="2575"/>
      <c r="CZ19" s="2575"/>
    </row>
    <row r="20" s="135" customFormat="true" ht="15" customHeight="true" x14ac:dyDescent="0.2">
      <c r="A20" s="3240"/>
      <c r="B20" s="2045" t="s">
        <v>22</v>
      </c>
      <c r="C20" s="1243">
        <f>100-C18-C19-C21</f>
        <v>43.963293613527981</v>
      </c>
      <c r="D20" s="1244">
        <f t="shared" ref="D20:AC20" si="0">100-D18-D19-D21</f>
        <v>26.933094502497269</v>
      </c>
      <c r="E20" s="1244">
        <f t="shared" si="0"/>
        <v>6.5524855679723943</v>
      </c>
      <c r="F20" s="1244">
        <f t="shared" si="0"/>
        <v>2.6624183526827947</v>
      </c>
      <c r="G20" s="1245">
        <f t="shared" si="0"/>
        <v>1.5821371599338545</v>
      </c>
      <c r="H20" s="1246">
        <f t="shared" si="0"/>
        <v>8.9224560427205191</v>
      </c>
      <c r="I20" s="1244">
        <f t="shared" si="0"/>
        <v>3.5688305180339785</v>
      </c>
      <c r="J20" s="1244">
        <f t="shared" si="0"/>
        <v>2.2690575309314767</v>
      </c>
      <c r="K20" s="1244">
        <f t="shared" si="0"/>
        <v>0.74910760269652066</v>
      </c>
      <c r="L20" s="1247">
        <f t="shared" si="0"/>
        <v>1.2681504991478008</v>
      </c>
      <c r="M20" s="1243">
        <f t="shared" si="0"/>
        <v>44.658308205246335</v>
      </c>
      <c r="N20" s="1244">
        <f t="shared" si="0"/>
        <v>43.375402241548954</v>
      </c>
      <c r="O20" s="1244">
        <f t="shared" si="0"/>
        <v>44.713801338828716</v>
      </c>
      <c r="P20" s="1244">
        <f t="shared" si="0"/>
        <v>40.578613186472907</v>
      </c>
      <c r="Q20" s="1245">
        <f t="shared" si="0"/>
        <v>30.406613774438011</v>
      </c>
      <c r="R20" s="1246">
        <f t="shared" si="0"/>
        <v>41.531620989220848</v>
      </c>
      <c r="S20" s="1244">
        <f t="shared" si="0"/>
        <v>1.0852760683923393</v>
      </c>
      <c r="T20" s="1244">
        <f t="shared" si="0"/>
        <v>11.653959113183326</v>
      </c>
      <c r="U20" s="1244">
        <f t="shared" si="0"/>
        <v>76.183811170428129</v>
      </c>
      <c r="V20" s="1244">
        <f t="shared" si="0"/>
        <v>57.968346795974398</v>
      </c>
      <c r="W20" s="1244">
        <f t="shared" si="0"/>
        <v>41.295089741574323</v>
      </c>
      <c r="X20" s="1244">
        <f t="shared" si="0"/>
        <v>33.691620061673646</v>
      </c>
      <c r="Y20" s="1244">
        <f t="shared" si="0"/>
        <v>25.844197493301589</v>
      </c>
      <c r="Z20" s="1244">
        <f t="shared" si="0"/>
        <v>25.433013463970873</v>
      </c>
      <c r="AA20" s="1244">
        <f t="shared" si="0"/>
        <v>5.9630815299338558</v>
      </c>
      <c r="AB20" s="1244">
        <f t="shared" si="0"/>
        <v>34.596645785073733</v>
      </c>
      <c r="AC20" s="1247">
        <f t="shared" si="0"/>
        <v>35.923290374887088</v>
      </c>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070"/>
      <c r="BA20" s="3113"/>
      <c r="BB20" s="162" t="s">
        <v>22</v>
      </c>
      <c r="BC20" s="1480" t="s">
        <v>35</v>
      </c>
      <c r="BD20" s="1499" t="s">
        <v>35</v>
      </c>
      <c r="BE20" s="1499" t="s">
        <v>35</v>
      </c>
      <c r="BF20" s="1499" t="s">
        <v>35</v>
      </c>
      <c r="BG20" s="1519" t="s">
        <v>35</v>
      </c>
      <c r="BH20" s="1539" t="s">
        <v>35</v>
      </c>
      <c r="BI20" s="1499" t="s">
        <v>35</v>
      </c>
      <c r="BJ20" s="1499" t="s">
        <v>35</v>
      </c>
      <c r="BK20" s="1499" t="s">
        <v>35</v>
      </c>
      <c r="BL20" s="1519" t="s">
        <v>35</v>
      </c>
      <c r="BM20" s="1539" t="s">
        <v>35</v>
      </c>
      <c r="BN20" s="1499" t="s">
        <v>35</v>
      </c>
      <c r="BO20" s="1499" t="s">
        <v>35</v>
      </c>
      <c r="BP20" s="1499" t="s">
        <v>35</v>
      </c>
      <c r="BQ20" s="1519" t="s">
        <v>35</v>
      </c>
      <c r="BR20" s="1539" t="s">
        <v>35</v>
      </c>
      <c r="BS20" s="1499" t="s">
        <v>35</v>
      </c>
      <c r="BT20" s="1499" t="s">
        <v>35</v>
      </c>
      <c r="BU20" s="1499" t="s">
        <v>35</v>
      </c>
      <c r="BV20" s="1499" t="s">
        <v>35</v>
      </c>
      <c r="BW20" s="1499" t="s">
        <v>35</v>
      </c>
      <c r="BX20" s="1499" t="s">
        <v>35</v>
      </c>
      <c r="BY20" s="1560" t="s">
        <v>35</v>
      </c>
      <c r="BZ20" s="1560" t="s">
        <v>35</v>
      </c>
      <c r="CA20" s="1560" t="s">
        <v>35</v>
      </c>
      <c r="CB20" s="1560" t="s">
        <v>35</v>
      </c>
      <c r="CC20" s="1560" t="s">
        <v>35</v>
      </c>
      <c r="CD20" s="2575"/>
      <c r="CE20" s="2575"/>
      <c r="CF20" s="2575"/>
      <c r="CG20" s="2575"/>
      <c r="CH20" s="2575"/>
      <c r="CI20" s="2575"/>
      <c r="CJ20" s="2575"/>
      <c r="CK20" s="2575"/>
      <c r="CL20" s="2575"/>
      <c r="CM20" s="2575"/>
      <c r="CN20" s="2575"/>
      <c r="CO20" s="2575"/>
      <c r="CP20" s="2575"/>
      <c r="CQ20" s="2575"/>
      <c r="CR20" s="2575"/>
      <c r="CS20" s="2575"/>
      <c r="CT20" s="2575"/>
      <c r="CU20" s="2575"/>
      <c r="CV20" s="2575"/>
      <c r="CW20" s="2575"/>
      <c r="CX20" s="2575"/>
      <c r="CY20" s="2575"/>
      <c r="CZ20" s="2575"/>
    </row>
    <row r="21" s="135" customFormat="true" ht="15" customHeight="true" x14ac:dyDescent="0.2">
      <c r="A21" s="3240"/>
      <c r="B21" s="2045" t="s">
        <v>17</v>
      </c>
      <c r="C21" s="1939">
        <f t="shared" ref="C21:AC21" si="1">C66</f>
        <v>27.718773560971826</v>
      </c>
      <c r="D21" s="1945">
        <f t="shared" si="1"/>
        <v>5.9279024053063836</v>
      </c>
      <c r="E21" s="1945">
        <f t="shared" si="1"/>
        <v>0.39658732595132223</v>
      </c>
      <c r="F21" s="1945">
        <f t="shared" si="1"/>
        <v>0.28202688594185044</v>
      </c>
      <c r="G21" s="1946">
        <f t="shared" si="1"/>
        <v>6.5945742485160191E-2</v>
      </c>
      <c r="H21" s="1947">
        <f t="shared" si="1"/>
        <v>0</v>
      </c>
      <c r="I21" s="1945">
        <f t="shared" si="1"/>
        <v>0</v>
      </c>
      <c r="J21" s="1945">
        <f t="shared" si="1"/>
        <v>0</v>
      </c>
      <c r="K21" s="1945">
        <f t="shared" si="1"/>
        <v>0</v>
      </c>
      <c r="L21" s="1948">
        <f t="shared" si="1"/>
        <v>0</v>
      </c>
      <c r="M21" s="1939">
        <f t="shared" si="1"/>
        <v>41.903471869446527</v>
      </c>
      <c r="N21" s="1945">
        <f t="shared" si="1"/>
        <v>22.621244847771475</v>
      </c>
      <c r="O21" s="1945">
        <f t="shared" si="1"/>
        <v>16.630440418055112</v>
      </c>
      <c r="P21" s="1945">
        <f t="shared" si="1"/>
        <v>12.018731875694131</v>
      </c>
      <c r="Q21" s="1946">
        <f t="shared" si="1"/>
        <v>5.9346923312941486</v>
      </c>
      <c r="R21" s="1947">
        <f t="shared" si="1"/>
        <v>11.775308406122905</v>
      </c>
      <c r="S21" s="1945">
        <f t="shared" si="1"/>
        <v>0</v>
      </c>
      <c r="T21" s="1945">
        <f t="shared" si="1"/>
        <v>29.530878849467797</v>
      </c>
      <c r="U21" s="1945">
        <f t="shared" si="1"/>
        <v>9.8783934153920185</v>
      </c>
      <c r="V21" s="1945">
        <f t="shared" si="1"/>
        <v>11.361855421040307</v>
      </c>
      <c r="W21" s="1945">
        <f t="shared" si="1"/>
        <v>6.7071497414670569</v>
      </c>
      <c r="X21" s="1945">
        <f t="shared" si="1"/>
        <v>48.960333602932096</v>
      </c>
      <c r="Y21" s="1945">
        <f t="shared" si="1"/>
        <v>10.8940883794473</v>
      </c>
      <c r="Z21" s="1945">
        <f t="shared" si="1"/>
        <v>20.895046242322529</v>
      </c>
      <c r="AA21" s="1945">
        <f t="shared" si="1"/>
        <v>0</v>
      </c>
      <c r="AB21" s="1945">
        <f t="shared" si="1"/>
        <v>13.252670729763128</v>
      </c>
      <c r="AC21" s="1948">
        <f t="shared" si="1"/>
        <v>11.277150722727029</v>
      </c>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070"/>
      <c r="BA21" s="3113"/>
      <c r="BB21" s="162" t="s">
        <v>17</v>
      </c>
      <c r="BC21" s="1480" t="s">
        <v>35</v>
      </c>
      <c r="BD21" s="1499" t="s">
        <v>35</v>
      </c>
      <c r="BE21" s="1499" t="s">
        <v>35</v>
      </c>
      <c r="BF21" s="1499" t="s">
        <v>35</v>
      </c>
      <c r="BG21" s="1519" t="s">
        <v>35</v>
      </c>
      <c r="BH21" s="1539" t="s">
        <v>35</v>
      </c>
      <c r="BI21" s="1499" t="s">
        <v>35</v>
      </c>
      <c r="BJ21" s="1499" t="s">
        <v>35</v>
      </c>
      <c r="BK21" s="1499" t="s">
        <v>35</v>
      </c>
      <c r="BL21" s="1519" t="s">
        <v>35</v>
      </c>
      <c r="BM21" s="1539" t="s">
        <v>35</v>
      </c>
      <c r="BN21" s="1499" t="s">
        <v>35</v>
      </c>
      <c r="BO21" s="1499" t="s">
        <v>35</v>
      </c>
      <c r="BP21" s="1499" t="s">
        <v>35</v>
      </c>
      <c r="BQ21" s="1519" t="s">
        <v>35</v>
      </c>
      <c r="BR21" s="1539" t="s">
        <v>35</v>
      </c>
      <c r="BS21" s="1499" t="s">
        <v>35</v>
      </c>
      <c r="BT21" s="1499" t="s">
        <v>35</v>
      </c>
      <c r="BU21" s="1499" t="s">
        <v>35</v>
      </c>
      <c r="BV21" s="1499" t="s">
        <v>35</v>
      </c>
      <c r="BW21" s="1499" t="s">
        <v>35</v>
      </c>
      <c r="BX21" s="1499" t="s">
        <v>35</v>
      </c>
      <c r="BY21" s="1560" t="s">
        <v>35</v>
      </c>
      <c r="BZ21" s="1560" t="s">
        <v>35</v>
      </c>
      <c r="CA21" s="1560" t="s">
        <v>35</v>
      </c>
      <c r="CB21" s="1560" t="s">
        <v>35</v>
      </c>
      <c r="CC21" s="1560" t="s">
        <v>35</v>
      </c>
      <c r="CD21" s="2575"/>
      <c r="CE21" s="2575"/>
      <c r="CF21" s="2575"/>
      <c r="CG21" s="2575"/>
      <c r="CH21" s="2575"/>
      <c r="CI21" s="2575"/>
      <c r="CJ21" s="2575"/>
      <c r="CK21" s="2575"/>
      <c r="CL21" s="2575"/>
      <c r="CM21" s="2575"/>
      <c r="CN21" s="2575"/>
      <c r="CO21" s="2575"/>
      <c r="CP21" s="2575"/>
      <c r="CQ21" s="2575"/>
      <c r="CR21" s="2575"/>
      <c r="CS21" s="2575"/>
      <c r="CT21" s="2575"/>
      <c r="CU21" s="2575"/>
      <c r="CV21" s="2575"/>
      <c r="CW21" s="2575"/>
      <c r="CX21" s="2575"/>
      <c r="CY21" s="2575"/>
      <c r="CZ21" s="2575"/>
    </row>
    <row r="22" s="135" customFormat="true" ht="15" customHeight="true" x14ac:dyDescent="0.2">
      <c r="A22" s="3240" t="s">
        <v>54</v>
      </c>
      <c r="B22" s="2045" t="s">
        <v>49</v>
      </c>
      <c r="C22" s="2076" t="s">
        <v>35</v>
      </c>
      <c r="D22" s="2086" t="s">
        <v>35</v>
      </c>
      <c r="E22" s="2086" t="s">
        <v>35</v>
      </c>
      <c r="F22" s="2086" t="s">
        <v>35</v>
      </c>
      <c r="G22" s="2096" t="s">
        <v>35</v>
      </c>
      <c r="H22" s="2106" t="s">
        <v>35</v>
      </c>
      <c r="I22" s="2086" t="s">
        <v>35</v>
      </c>
      <c r="J22" s="2086" t="s">
        <v>35</v>
      </c>
      <c r="K22" s="2086" t="s">
        <v>35</v>
      </c>
      <c r="L22" s="2116" t="s">
        <v>35</v>
      </c>
      <c r="M22" s="2076" t="s">
        <v>35</v>
      </c>
      <c r="N22" s="2086" t="s">
        <v>35</v>
      </c>
      <c r="O22" s="2086" t="s">
        <v>35</v>
      </c>
      <c r="P22" s="2086" t="s">
        <v>35</v>
      </c>
      <c r="Q22" s="2096" t="s">
        <v>35</v>
      </c>
      <c r="R22" s="2106" t="s">
        <v>35</v>
      </c>
      <c r="S22" s="2086" t="s">
        <v>35</v>
      </c>
      <c r="T22" s="2086" t="s">
        <v>35</v>
      </c>
      <c r="U22" s="2086" t="s">
        <v>35</v>
      </c>
      <c r="V22" s="2086" t="s">
        <v>35</v>
      </c>
      <c r="W22" s="2086" t="s">
        <v>35</v>
      </c>
      <c r="X22" s="2086" t="s">
        <v>35</v>
      </c>
      <c r="Y22" s="2086" t="s">
        <v>35</v>
      </c>
      <c r="Z22" s="2086" t="s">
        <v>35</v>
      </c>
      <c r="AA22" s="2086" t="s">
        <v>35</v>
      </c>
      <c r="AB22" s="2086" t="s">
        <v>35</v>
      </c>
      <c r="AC22" s="2116" t="s">
        <v>35</v>
      </c>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070"/>
      <c r="BA22" s="3113" t="s">
        <v>54</v>
      </c>
      <c r="BB22" s="162" t="s">
        <v>49</v>
      </c>
      <c r="BC22" s="1480" t="s">
        <v>35</v>
      </c>
      <c r="BD22" s="1499" t="s">
        <v>35</v>
      </c>
      <c r="BE22" s="1499" t="s">
        <v>35</v>
      </c>
      <c r="BF22" s="1499" t="s">
        <v>35</v>
      </c>
      <c r="BG22" s="1519" t="s">
        <v>35</v>
      </c>
      <c r="BH22" s="1539" t="s">
        <v>35</v>
      </c>
      <c r="BI22" s="1499" t="s">
        <v>35</v>
      </c>
      <c r="BJ22" s="1499" t="s">
        <v>35</v>
      </c>
      <c r="BK22" s="1499" t="s">
        <v>35</v>
      </c>
      <c r="BL22" s="1519" t="s">
        <v>35</v>
      </c>
      <c r="BM22" s="1539" t="s">
        <v>35</v>
      </c>
      <c r="BN22" s="1499" t="s">
        <v>35</v>
      </c>
      <c r="BO22" s="1499" t="s">
        <v>35</v>
      </c>
      <c r="BP22" s="1499" t="s">
        <v>35</v>
      </c>
      <c r="BQ22" s="1519" t="s">
        <v>35</v>
      </c>
      <c r="BR22" s="1539" t="s">
        <v>35</v>
      </c>
      <c r="BS22" s="1499" t="s">
        <v>35</v>
      </c>
      <c r="BT22" s="1499" t="s">
        <v>35</v>
      </c>
      <c r="BU22" s="1499" t="s">
        <v>35</v>
      </c>
      <c r="BV22" s="1499" t="s">
        <v>35</v>
      </c>
      <c r="BW22" s="1499" t="s">
        <v>35</v>
      </c>
      <c r="BX22" s="1499" t="s">
        <v>35</v>
      </c>
      <c r="BY22" s="1560" t="s">
        <v>35</v>
      </c>
      <c r="BZ22" s="1560" t="s">
        <v>35</v>
      </c>
      <c r="CA22" s="1560" t="s">
        <v>35</v>
      </c>
      <c r="CB22" s="1560" t="s">
        <v>35</v>
      </c>
      <c r="CC22" s="1560" t="s">
        <v>35</v>
      </c>
      <c r="CD22" s="2575"/>
      <c r="CE22" s="2575"/>
      <c r="CF22" s="2575"/>
      <c r="CG22" s="2575"/>
      <c r="CH22" s="2575"/>
      <c r="CI22" s="2575"/>
      <c r="CJ22" s="2575"/>
      <c r="CK22" s="2575"/>
      <c r="CL22" s="2575"/>
      <c r="CM22" s="2575"/>
      <c r="CN22" s="2575"/>
      <c r="CO22" s="2575"/>
      <c r="CP22" s="2575"/>
      <c r="CQ22" s="2575"/>
      <c r="CR22" s="2575"/>
      <c r="CS22" s="2575"/>
      <c r="CT22" s="2575"/>
      <c r="CU22" s="2575"/>
      <c r="CV22" s="2575"/>
      <c r="CW22" s="2575"/>
      <c r="CX22" s="2575"/>
      <c r="CY22" s="2575"/>
      <c r="CZ22" s="2575"/>
    </row>
    <row r="23" s="135" customFormat="true" ht="15" customHeight="true" x14ac:dyDescent="0.2">
      <c r="A23" s="3241"/>
      <c r="B23" s="2046" t="s">
        <v>48</v>
      </c>
      <c r="C23" s="2077" t="s">
        <v>35</v>
      </c>
      <c r="D23" s="2087" t="s">
        <v>35</v>
      </c>
      <c r="E23" s="2087" t="s">
        <v>35</v>
      </c>
      <c r="F23" s="2087" t="s">
        <v>35</v>
      </c>
      <c r="G23" s="2097" t="s">
        <v>35</v>
      </c>
      <c r="H23" s="2107" t="s">
        <v>35</v>
      </c>
      <c r="I23" s="2087" t="s">
        <v>35</v>
      </c>
      <c r="J23" s="2087" t="s">
        <v>35</v>
      </c>
      <c r="K23" s="2087" t="s">
        <v>35</v>
      </c>
      <c r="L23" s="2117" t="s">
        <v>35</v>
      </c>
      <c r="M23" s="2077" t="s">
        <v>35</v>
      </c>
      <c r="N23" s="2087" t="s">
        <v>35</v>
      </c>
      <c r="O23" s="2087" t="s">
        <v>35</v>
      </c>
      <c r="P23" s="2087" t="s">
        <v>35</v>
      </c>
      <c r="Q23" s="2097" t="s">
        <v>35</v>
      </c>
      <c r="R23" s="2107" t="s">
        <v>35</v>
      </c>
      <c r="S23" s="2087" t="s">
        <v>35</v>
      </c>
      <c r="T23" s="2087" t="s">
        <v>35</v>
      </c>
      <c r="U23" s="2087" t="s">
        <v>35</v>
      </c>
      <c r="V23" s="2087" t="s">
        <v>35</v>
      </c>
      <c r="W23" s="2087" t="s">
        <v>35</v>
      </c>
      <c r="X23" s="2087" t="s">
        <v>35</v>
      </c>
      <c r="Y23" s="2087" t="s">
        <v>35</v>
      </c>
      <c r="Z23" s="2087" t="s">
        <v>35</v>
      </c>
      <c r="AA23" s="2087" t="s">
        <v>35</v>
      </c>
      <c r="AB23" s="2087" t="s">
        <v>35</v>
      </c>
      <c r="AC23" s="2117" t="s">
        <v>35</v>
      </c>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070"/>
      <c r="BA23" s="3114"/>
      <c r="BB23" s="163" t="s">
        <v>48</v>
      </c>
      <c r="BC23" s="1481" t="s">
        <v>35</v>
      </c>
      <c r="BD23" s="1500" t="s">
        <v>35</v>
      </c>
      <c r="BE23" s="1500" t="s">
        <v>35</v>
      </c>
      <c r="BF23" s="1500" t="s">
        <v>35</v>
      </c>
      <c r="BG23" s="1520" t="s">
        <v>35</v>
      </c>
      <c r="BH23" s="1540" t="s">
        <v>35</v>
      </c>
      <c r="BI23" s="1500" t="s">
        <v>35</v>
      </c>
      <c r="BJ23" s="1500" t="s">
        <v>35</v>
      </c>
      <c r="BK23" s="1500" t="s">
        <v>35</v>
      </c>
      <c r="BL23" s="1520" t="s">
        <v>35</v>
      </c>
      <c r="BM23" s="1540" t="s">
        <v>35</v>
      </c>
      <c r="BN23" s="1500" t="s">
        <v>35</v>
      </c>
      <c r="BO23" s="1500" t="s">
        <v>35</v>
      </c>
      <c r="BP23" s="1500" t="s">
        <v>35</v>
      </c>
      <c r="BQ23" s="1520" t="s">
        <v>35</v>
      </c>
      <c r="BR23" s="1540" t="s">
        <v>35</v>
      </c>
      <c r="BS23" s="1500" t="s">
        <v>35</v>
      </c>
      <c r="BT23" s="1500" t="s">
        <v>35</v>
      </c>
      <c r="BU23" s="1500" t="s">
        <v>35</v>
      </c>
      <c r="BV23" s="1500" t="s">
        <v>35</v>
      </c>
      <c r="BW23" s="1500" t="s">
        <v>35</v>
      </c>
      <c r="BX23" s="1500" t="s">
        <v>35</v>
      </c>
      <c r="BY23" s="1561" t="s">
        <v>35</v>
      </c>
      <c r="BZ23" s="1561" t="s">
        <v>35</v>
      </c>
      <c r="CA23" s="1561" t="s">
        <v>35</v>
      </c>
      <c r="CB23" s="1561" t="s">
        <v>35</v>
      </c>
      <c r="CC23" s="1561" t="s">
        <v>35</v>
      </c>
      <c r="CD23" s="2577"/>
      <c r="CE23" s="2577"/>
      <c r="CF23" s="2577"/>
      <c r="CG23" s="2577"/>
      <c r="CH23" s="2577"/>
      <c r="CI23" s="2577"/>
      <c r="CJ23" s="2577"/>
      <c r="CK23" s="2577"/>
      <c r="CL23" s="2577"/>
      <c r="CM23" s="2577"/>
      <c r="CN23" s="2577"/>
      <c r="CO23" s="2577"/>
      <c r="CP23" s="2577"/>
      <c r="CQ23" s="2577"/>
      <c r="CR23" s="2577"/>
      <c r="CS23" s="2577"/>
      <c r="CT23" s="2577"/>
      <c r="CU23" s="2577"/>
      <c r="CV23" s="2577"/>
      <c r="CW23" s="2577"/>
      <c r="CX23" s="2577"/>
      <c r="CY23" s="2577"/>
      <c r="CZ23" s="2577"/>
    </row>
    <row r="24" s="131" customFormat="true" ht="15" hidden="true" customHeight="true" x14ac:dyDescent="0.2">
      <c r="A24" s="2999"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9"/>
      <c r="AC24" s="339"/>
      <c r="AD24" s="1040"/>
      <c r="AE24" s="1040"/>
      <c r="AF24" s="1040"/>
      <c r="AG24" s="1040"/>
      <c r="AH24" s="1040"/>
      <c r="AI24" s="1040"/>
      <c r="AJ24" s="1040"/>
      <c r="AK24" s="1040"/>
      <c r="AL24" s="1040"/>
      <c r="AM24" s="1040"/>
      <c r="AN24" s="1040"/>
      <c r="AO24" s="1040"/>
      <c r="AP24" s="1040"/>
      <c r="AQ24" s="1040"/>
      <c r="AR24" s="1040"/>
      <c r="AS24" s="1040"/>
      <c r="AT24" s="1040"/>
      <c r="AU24" s="1040"/>
      <c r="AV24" s="1040"/>
      <c r="AW24" s="1040"/>
      <c r="AX24" s="1040"/>
      <c r="AY24" s="1040"/>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00"/>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1"/>
      <c r="AB25" s="344"/>
      <c r="AC25" s="344"/>
      <c r="AD25" s="1040"/>
      <c r="AE25" s="1040"/>
      <c r="AF25" s="1040"/>
      <c r="AG25" s="1040"/>
      <c r="AH25" s="1040"/>
      <c r="AI25" s="1040"/>
      <c r="AJ25" s="1040"/>
      <c r="AK25" s="1040"/>
      <c r="AL25" s="1040"/>
      <c r="AM25" s="1040"/>
      <c r="AN25" s="1040"/>
      <c r="AO25" s="1040"/>
      <c r="AP25" s="1040"/>
      <c r="AQ25" s="1040"/>
      <c r="AR25" s="1040"/>
      <c r="AS25" s="1040"/>
      <c r="AT25" s="1040"/>
      <c r="AU25" s="1040"/>
      <c r="AV25" s="1040"/>
      <c r="AW25" s="1040"/>
      <c r="AX25" s="1040"/>
      <c r="AY25" s="1040"/>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01"/>
      <c r="B26" s="274" t="s">
        <v>46</v>
      </c>
      <c r="C26" s="345"/>
      <c r="D26" s="346"/>
      <c r="E26" s="346"/>
      <c r="F26" s="346"/>
      <c r="G26" s="347"/>
      <c r="H26" s="348"/>
      <c r="I26" s="346"/>
      <c r="J26" s="346"/>
      <c r="K26" s="346"/>
      <c r="L26" s="349"/>
      <c r="M26" s="345"/>
      <c r="N26" s="346"/>
      <c r="O26" s="346"/>
      <c r="P26" s="346"/>
      <c r="Q26" s="347"/>
      <c r="R26" s="2480"/>
      <c r="S26" s="2481"/>
      <c r="T26" s="2481"/>
      <c r="U26" s="2481"/>
      <c r="V26" s="2481"/>
      <c r="W26" s="2481"/>
      <c r="X26" s="2481"/>
      <c r="Y26" s="2481"/>
      <c r="Z26" s="2481"/>
      <c r="AA26" s="2481"/>
      <c r="AB26" s="2497"/>
      <c r="AC26" s="2497"/>
      <c r="AD26" s="1040"/>
      <c r="AE26" s="1040"/>
      <c r="AF26" s="1040"/>
      <c r="AG26" s="1040"/>
      <c r="AH26" s="1040"/>
      <c r="AI26" s="1040"/>
      <c r="AJ26" s="1040"/>
      <c r="AK26" s="1040"/>
      <c r="AL26" s="1040"/>
      <c r="AM26" s="1040"/>
      <c r="AN26" s="1040"/>
      <c r="AO26" s="1040"/>
      <c r="AP26" s="1040"/>
      <c r="AQ26" s="1040"/>
      <c r="AR26" s="1040"/>
      <c r="AS26" s="1040"/>
      <c r="AT26" s="1040"/>
      <c r="AU26" s="1040"/>
      <c r="AV26" s="1040"/>
      <c r="AW26" s="1040"/>
      <c r="AX26" s="1040"/>
      <c r="AY26" s="1040"/>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5" customFormat="true" ht="15" customHeight="true" x14ac:dyDescent="0.2">
      <c r="A27" s="130"/>
      <c r="B27" s="202"/>
      <c r="C27" s="3002" t="s">
        <v>115</v>
      </c>
      <c r="D27" s="3003"/>
      <c r="E27" s="3003"/>
      <c r="F27" s="3003"/>
      <c r="G27" s="3004"/>
      <c r="H27" s="3232" t="s">
        <v>38</v>
      </c>
      <c r="I27" s="3233"/>
      <c r="J27" s="3233"/>
      <c r="K27" s="3233"/>
      <c r="L27" s="3234"/>
      <c r="M27" s="3235" t="s">
        <v>37</v>
      </c>
      <c r="N27" s="3233"/>
      <c r="O27" s="3233"/>
      <c r="P27" s="3233"/>
      <c r="Q27" s="3234"/>
      <c r="R27" s="2653" t="s">
        <v>141</v>
      </c>
      <c r="S27" s="2660"/>
      <c r="T27" s="2660"/>
      <c r="U27" s="2660"/>
      <c r="V27" s="2660"/>
      <c r="W27" s="2660"/>
      <c r="X27" s="2660"/>
      <c r="Y27" s="2660"/>
      <c r="Z27" s="2660"/>
      <c r="AA27" s="2660"/>
      <c r="AB27" s="2660"/>
      <c r="AC27" s="2661"/>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AZ27" s="1070"/>
      <c r="BA27" s="241" t="s">
        <v>131</v>
      </c>
      <c r="BB27" s="115" t="s">
        <v>96</v>
      </c>
      <c r="BC27" s="3115" t="s">
        <v>115</v>
      </c>
      <c r="BD27" s="3116"/>
      <c r="BE27" s="3116"/>
      <c r="BF27" s="3116"/>
      <c r="BG27" s="3117"/>
      <c r="BH27" s="3118" t="s">
        <v>38</v>
      </c>
      <c r="BI27" s="3116"/>
      <c r="BJ27" s="3116"/>
      <c r="BK27" s="3116"/>
      <c r="BL27" s="3117"/>
      <c r="BM27" s="3118" t="s">
        <v>37</v>
      </c>
      <c r="BN27" s="3116"/>
      <c r="BO27" s="3116"/>
      <c r="BP27" s="3116"/>
      <c r="BQ27" s="3119"/>
      <c r="BR27" s="2456" t="s">
        <v>141</v>
      </c>
      <c r="BS27" s="2457"/>
      <c r="BT27" s="2457"/>
      <c r="BU27" s="2457"/>
      <c r="BV27" s="2457"/>
      <c r="BW27" s="2457"/>
      <c r="BX27" s="2457"/>
      <c r="BY27" s="2458"/>
      <c r="BZ27" s="461"/>
      <c r="CA27" s="461"/>
      <c r="CB27" s="461"/>
      <c r="CC27" s="461"/>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5" customFormat="true" ht="12.75" x14ac:dyDescent="0.2">
      <c r="A28" s="203" t="s">
        <v>69</v>
      </c>
      <c r="B28" s="277"/>
      <c r="C28" s="404" t="s">
        <v>0</v>
      </c>
      <c r="D28" s="405" t="s">
        <v>1</v>
      </c>
      <c r="E28" s="405" t="s">
        <v>2</v>
      </c>
      <c r="F28" s="405" t="s">
        <v>3</v>
      </c>
      <c r="G28" s="406" t="s">
        <v>4</v>
      </c>
      <c r="H28" s="1902" t="s">
        <v>0</v>
      </c>
      <c r="I28" s="1864" t="s">
        <v>1</v>
      </c>
      <c r="J28" s="1864" t="s">
        <v>2</v>
      </c>
      <c r="K28" s="1864" t="s">
        <v>3</v>
      </c>
      <c r="L28" s="1865" t="s">
        <v>4</v>
      </c>
      <c r="M28" s="1892" t="s">
        <v>0</v>
      </c>
      <c r="N28" s="1864" t="s">
        <v>1</v>
      </c>
      <c r="O28" s="1864" t="s">
        <v>2</v>
      </c>
      <c r="P28" s="1864" t="s">
        <v>3</v>
      </c>
      <c r="Q28" s="1912" t="s">
        <v>4</v>
      </c>
      <c r="R28" s="1902" t="s">
        <v>313</v>
      </c>
      <c r="S28" s="1864" t="s">
        <v>248</v>
      </c>
      <c r="T28" s="1864" t="s">
        <v>314</v>
      </c>
      <c r="U28" s="1864" t="s">
        <v>315</v>
      </c>
      <c r="V28" s="1864" t="s">
        <v>316</v>
      </c>
      <c r="W28" s="1864" t="s">
        <v>317</v>
      </c>
      <c r="X28" s="1864" t="s">
        <v>318</v>
      </c>
      <c r="Y28" s="1864" t="s">
        <v>319</v>
      </c>
      <c r="Z28" s="1864" t="s">
        <v>320</v>
      </c>
      <c r="AA28" s="1864" t="s">
        <v>321</v>
      </c>
      <c r="AB28" s="1864" t="s">
        <v>322</v>
      </c>
      <c r="AC28" s="1866" t="s">
        <v>323</v>
      </c>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AZ28" s="1070"/>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313</v>
      </c>
      <c r="BS28" s="182" t="s">
        <v>248</v>
      </c>
      <c r="BT28" s="182" t="s">
        <v>314</v>
      </c>
      <c r="BU28" s="182" t="s">
        <v>315</v>
      </c>
      <c r="BV28" s="182" t="s">
        <v>316</v>
      </c>
      <c r="BW28" s="182" t="s">
        <v>317</v>
      </c>
      <c r="BX28" s="182" t="s">
        <v>318</v>
      </c>
      <c r="BY28" s="183" t="s">
        <v>319</v>
      </c>
      <c r="BZ28" s="183" t="s">
        <v>320</v>
      </c>
      <c r="CA28" s="183" t="s">
        <v>321</v>
      </c>
      <c r="CB28" s="183" t="s">
        <v>322</v>
      </c>
      <c r="CC28" s="183" t="s">
        <v>323</v>
      </c>
      <c r="CD28" s="2581"/>
      <c r="CE28" s="2581"/>
      <c r="CF28" s="2581"/>
      <c r="CG28" s="2581"/>
      <c r="CH28" s="2581"/>
      <c r="CI28" s="2581"/>
      <c r="CJ28" s="2581"/>
      <c r="CK28" s="2581"/>
      <c r="CL28" s="2581"/>
      <c r="CM28" s="2581"/>
      <c r="CN28" s="2581"/>
      <c r="CO28" s="2581"/>
      <c r="CP28" s="2581"/>
      <c r="CQ28" s="2581"/>
      <c r="CR28" s="2581"/>
      <c r="CS28" s="2581"/>
      <c r="CT28" s="2581"/>
      <c r="CU28" s="2581"/>
      <c r="CV28" s="2581"/>
      <c r="CW28" s="2581"/>
      <c r="CX28" s="2581"/>
      <c r="CY28" s="2581"/>
      <c r="CZ28" s="2581"/>
    </row>
    <row r="29" s="135" customFormat="true" ht="15" customHeight="true" x14ac:dyDescent="0.2">
      <c r="A29" s="3257" t="s">
        <v>57</v>
      </c>
      <c r="B29" s="2047" t="s">
        <v>49</v>
      </c>
      <c r="C29" s="1949">
        <v>5.2299978772873619</v>
      </c>
      <c r="D29" s="1950">
        <v>38.347805215880591</v>
      </c>
      <c r="E29" s="1950">
        <v>77.739145758979703</v>
      </c>
      <c r="F29" s="1950">
        <v>85.158006201334359</v>
      </c>
      <c r="G29" s="1951">
        <v>84.383773951328251</v>
      </c>
      <c r="H29" s="1952">
        <v>75.731830788903963</v>
      </c>
      <c r="I29" s="1950">
        <v>84.085544948881733</v>
      </c>
      <c r="J29" s="1950">
        <v>87.144639813628672</v>
      </c>
      <c r="K29" s="1950">
        <v>88.033439895323767</v>
      </c>
      <c r="L29" s="1953">
        <v>85.708939223524439</v>
      </c>
      <c r="M29" s="1954">
        <v>2.0609014241548977</v>
      </c>
      <c r="N29" s="1950">
        <v>5.7373114353571903</v>
      </c>
      <c r="O29" s="1950">
        <v>8.2568621484875226</v>
      </c>
      <c r="P29" s="1950">
        <v>9.0414878021748599</v>
      </c>
      <c r="Q29" s="1951">
        <v>21.583142394444582</v>
      </c>
      <c r="R29" s="1952">
        <v>24.556578766565774</v>
      </c>
      <c r="S29" s="1950">
        <v>85.128664447044102</v>
      </c>
      <c r="T29" s="1950">
        <v>23.799176838908732</v>
      </c>
      <c r="U29" s="1950">
        <v>10.70389082583236</v>
      </c>
      <c r="V29" s="1950">
        <v>0</v>
      </c>
      <c r="W29" s="1950">
        <v>46.355284767873243</v>
      </c>
      <c r="X29" s="1950">
        <v>2.1667479837724786</v>
      </c>
      <c r="Y29" s="1950">
        <v>40.668477384474336</v>
      </c>
      <c r="Z29" s="1950">
        <v>14.385592905334105</v>
      </c>
      <c r="AA29" s="1950">
        <v>83.464446548125935</v>
      </c>
      <c r="AB29" s="1950">
        <v>5.3332494327805495</v>
      </c>
      <c r="AC29" s="2672">
        <v>32.796403130947141</v>
      </c>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AZ29" s="1070"/>
      <c r="BA29" s="3044" t="s">
        <v>57</v>
      </c>
      <c r="BB29" s="164" t="s">
        <v>49</v>
      </c>
      <c r="BC29" s="1482" t="s">
        <v>35</v>
      </c>
      <c r="BD29" s="1501" t="s">
        <v>35</v>
      </c>
      <c r="BE29" s="1501" t="s">
        <v>35</v>
      </c>
      <c r="BF29" s="1501" t="s">
        <v>35</v>
      </c>
      <c r="BG29" s="1521" t="s">
        <v>35</v>
      </c>
      <c r="BH29" s="1541" t="s">
        <v>35</v>
      </c>
      <c r="BI29" s="1501" t="s">
        <v>35</v>
      </c>
      <c r="BJ29" s="1501" t="s">
        <v>35</v>
      </c>
      <c r="BK29" s="1501" t="s">
        <v>35</v>
      </c>
      <c r="BL29" s="1521" t="s">
        <v>35</v>
      </c>
      <c r="BM29" s="1541" t="s">
        <v>35</v>
      </c>
      <c r="BN29" s="1501" t="s">
        <v>35</v>
      </c>
      <c r="BO29" s="1501" t="s">
        <v>35</v>
      </c>
      <c r="BP29" s="1501" t="s">
        <v>35</v>
      </c>
      <c r="BQ29" s="1521" t="s">
        <v>35</v>
      </c>
      <c r="BR29" s="1541" t="s">
        <v>35</v>
      </c>
      <c r="BS29" s="1501" t="s">
        <v>35</v>
      </c>
      <c r="BT29" s="1501" t="s">
        <v>35</v>
      </c>
      <c r="BU29" s="1501" t="s">
        <v>35</v>
      </c>
      <c r="BV29" s="1501" t="s">
        <v>35</v>
      </c>
      <c r="BW29" s="1501" t="s">
        <v>35</v>
      </c>
      <c r="BX29" s="1501" t="s">
        <v>35</v>
      </c>
      <c r="BY29" s="1562" t="s">
        <v>35</v>
      </c>
      <c r="BZ29" s="1562" t="s">
        <v>35</v>
      </c>
      <c r="CA29" s="1562" t="s">
        <v>35</v>
      </c>
      <c r="CB29" s="1562" t="s">
        <v>35</v>
      </c>
      <c r="CC29" s="1562" t="s">
        <v>35</v>
      </c>
      <c r="CD29" s="2583"/>
      <c r="CE29" s="2583"/>
      <c r="CF29" s="2583"/>
      <c r="CG29" s="2583"/>
      <c r="CH29" s="2583"/>
      <c r="CI29" s="2583"/>
      <c r="CJ29" s="2583"/>
      <c r="CK29" s="2583"/>
      <c r="CL29" s="2583"/>
      <c r="CM29" s="2583"/>
      <c r="CN29" s="2583"/>
      <c r="CO29" s="2583"/>
      <c r="CP29" s="2583"/>
      <c r="CQ29" s="2583"/>
      <c r="CR29" s="2583"/>
      <c r="CS29" s="2583"/>
      <c r="CT29" s="2583"/>
      <c r="CU29" s="2583"/>
      <c r="CV29" s="2583"/>
      <c r="CW29" s="2583"/>
      <c r="CX29" s="2583"/>
      <c r="CY29" s="2583"/>
      <c r="CZ29" s="2583"/>
    </row>
    <row r="30" s="135" customFormat="true" ht="15" customHeight="true" x14ac:dyDescent="0.2">
      <c r="A30" s="3258"/>
      <c r="B30" s="2048" t="s">
        <v>48</v>
      </c>
      <c r="C30" s="1955">
        <v>94.77000212271264</v>
      </c>
      <c r="D30" s="1956">
        <v>61.652194784119494</v>
      </c>
      <c r="E30" s="1956">
        <v>22.260854241020336</v>
      </c>
      <c r="F30" s="1956">
        <v>14.841993798665662</v>
      </c>
      <c r="G30" s="1957">
        <v>15.616226048671722</v>
      </c>
      <c r="H30" s="1958">
        <v>24.268169211095994</v>
      </c>
      <c r="I30" s="1956">
        <v>15.914455051118276</v>
      </c>
      <c r="J30" s="1956">
        <v>12.855360186371279</v>
      </c>
      <c r="K30" s="1956">
        <v>11.966560104676233</v>
      </c>
      <c r="L30" s="1959">
        <v>14.291060776475536</v>
      </c>
      <c r="M30" s="1960">
        <v>97.93909857584508</v>
      </c>
      <c r="N30" s="1956">
        <v>94.262688564642801</v>
      </c>
      <c r="O30" s="1956">
        <v>91.743137851512586</v>
      </c>
      <c r="P30" s="1956">
        <v>90.958512197825243</v>
      </c>
      <c r="Q30" s="1957">
        <v>78.416857605555535</v>
      </c>
      <c r="R30" s="1958">
        <v>75.443421233434009</v>
      </c>
      <c r="S30" s="1956">
        <v>14.871335552955726</v>
      </c>
      <c r="T30" s="1956">
        <v>76.20082316109125</v>
      </c>
      <c r="U30" s="1956">
        <v>89.296109174167711</v>
      </c>
      <c r="V30" s="1956">
        <v>100</v>
      </c>
      <c r="W30" s="1956">
        <v>53.644715232126771</v>
      </c>
      <c r="X30" s="1956">
        <v>97.833252016227533</v>
      </c>
      <c r="Y30" s="1956">
        <v>59.331522615525778</v>
      </c>
      <c r="Z30" s="1956">
        <v>85.614407094665864</v>
      </c>
      <c r="AA30" s="1956">
        <v>16.535553451874019</v>
      </c>
      <c r="AB30" s="1956">
        <v>94.666750567219509</v>
      </c>
      <c r="AC30" s="2673">
        <v>67.203596869052888</v>
      </c>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AZ30" s="1070"/>
      <c r="BA30" s="3045"/>
      <c r="BB30" s="165" t="s">
        <v>48</v>
      </c>
      <c r="BC30" s="1483" t="s">
        <v>35</v>
      </c>
      <c r="BD30" s="1502" t="s">
        <v>35</v>
      </c>
      <c r="BE30" s="1502" t="s">
        <v>35</v>
      </c>
      <c r="BF30" s="1502" t="s">
        <v>35</v>
      </c>
      <c r="BG30" s="1522" t="s">
        <v>35</v>
      </c>
      <c r="BH30" s="1542" t="s">
        <v>35</v>
      </c>
      <c r="BI30" s="1502" t="s">
        <v>35</v>
      </c>
      <c r="BJ30" s="1502" t="s">
        <v>35</v>
      </c>
      <c r="BK30" s="1502" t="s">
        <v>35</v>
      </c>
      <c r="BL30" s="1522" t="s">
        <v>35</v>
      </c>
      <c r="BM30" s="1542" t="s">
        <v>35</v>
      </c>
      <c r="BN30" s="1502" t="s">
        <v>35</v>
      </c>
      <c r="BO30" s="1502" t="s">
        <v>35</v>
      </c>
      <c r="BP30" s="1502" t="s">
        <v>35</v>
      </c>
      <c r="BQ30" s="1522" t="s">
        <v>35</v>
      </c>
      <c r="BR30" s="1542" t="s">
        <v>35</v>
      </c>
      <c r="BS30" s="1502" t="s">
        <v>35</v>
      </c>
      <c r="BT30" s="1502" t="s">
        <v>35</v>
      </c>
      <c r="BU30" s="1502" t="s">
        <v>35</v>
      </c>
      <c r="BV30" s="1502" t="s">
        <v>35</v>
      </c>
      <c r="BW30" s="1502" t="s">
        <v>35</v>
      </c>
      <c r="BX30" s="1502" t="s">
        <v>35</v>
      </c>
      <c r="BY30" s="1563" t="s">
        <v>35</v>
      </c>
      <c r="BZ30" s="1563" t="s">
        <v>35</v>
      </c>
      <c r="CA30" s="1563" t="s">
        <v>35</v>
      </c>
      <c r="CB30" s="1563" t="s">
        <v>35</v>
      </c>
      <c r="CC30" s="1563" t="s">
        <v>35</v>
      </c>
      <c r="CD30" s="2585"/>
      <c r="CE30" s="2585"/>
      <c r="CF30" s="2585"/>
      <c r="CG30" s="2585"/>
      <c r="CH30" s="2585"/>
      <c r="CI30" s="2585"/>
      <c r="CJ30" s="2585"/>
      <c r="CK30" s="2585"/>
      <c r="CL30" s="2585"/>
      <c r="CM30" s="2585"/>
      <c r="CN30" s="2585"/>
      <c r="CO30" s="2585"/>
      <c r="CP30" s="2585"/>
      <c r="CQ30" s="2585"/>
      <c r="CR30" s="2585"/>
      <c r="CS30" s="2585"/>
      <c r="CT30" s="2585"/>
      <c r="CU30" s="2585"/>
      <c r="CV30" s="2585"/>
      <c r="CW30" s="2585"/>
      <c r="CX30" s="2585"/>
      <c r="CY30" s="2585"/>
      <c r="CZ30" s="2585"/>
    </row>
    <row r="31" s="130" customFormat="true" ht="15" customHeight="true" x14ac:dyDescent="0.2">
      <c r="A31" s="3016" t="s">
        <v>104</v>
      </c>
      <c r="B31" s="290" t="s">
        <v>49</v>
      </c>
      <c r="C31" s="1961">
        <v>0.24277103828326338</v>
      </c>
      <c r="D31" s="1962">
        <v>7.5075630653041774</v>
      </c>
      <c r="E31" s="1962">
        <v>20.879303068173595</v>
      </c>
      <c r="F31" s="1962">
        <v>38.3410988322197</v>
      </c>
      <c r="G31" s="1963">
        <v>49.304506562377206</v>
      </c>
      <c r="H31" s="1964">
        <v>14.938435237189612</v>
      </c>
      <c r="I31" s="1962">
        <v>24.72837585607024</v>
      </c>
      <c r="J31" s="1962">
        <v>36.451333067012129</v>
      </c>
      <c r="K31" s="1962">
        <v>46.655751099094559</v>
      </c>
      <c r="L31" s="1965">
        <v>50.345950837296691</v>
      </c>
      <c r="M31" s="1966">
        <v>0.34822449680472667</v>
      </c>
      <c r="N31" s="1962">
        <v>0.16016345769816856</v>
      </c>
      <c r="O31" s="1962">
        <v>0.25298192847814593</v>
      </c>
      <c r="P31" s="1962">
        <v>1.1671228876333231</v>
      </c>
      <c r="Q31" s="1963">
        <v>7.6715348714367346</v>
      </c>
      <c r="R31" s="1964">
        <v>10.778614137612276</v>
      </c>
      <c r="S31" s="1962">
        <v>36.481727475023305</v>
      </c>
      <c r="T31" s="1962">
        <v>8.4927701859430034</v>
      </c>
      <c r="U31" s="1962">
        <v>1.9040056922862445</v>
      </c>
      <c r="V31" s="1962">
        <v>0</v>
      </c>
      <c r="W31" s="1962">
        <v>11.121246670548382</v>
      </c>
      <c r="X31" s="1962">
        <v>0.91892646264604294</v>
      </c>
      <c r="Y31" s="1962">
        <v>14.957702571552097</v>
      </c>
      <c r="Z31" s="1962">
        <v>1.9139765296936655</v>
      </c>
      <c r="AA31" s="1962">
        <v>32.588652992889465</v>
      </c>
      <c r="AB31" s="1962">
        <v>0.2860789510703271</v>
      </c>
      <c r="AC31" s="2674">
        <v>5.1075685190505107</v>
      </c>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1070"/>
      <c r="BA31" s="3045" t="s">
        <v>104</v>
      </c>
      <c r="BB31" s="165" t="s">
        <v>49</v>
      </c>
      <c r="BC31" s="1483" t="s">
        <v>35</v>
      </c>
      <c r="BD31" s="1502" t="s">
        <v>35</v>
      </c>
      <c r="BE31" s="1502" t="s">
        <v>35</v>
      </c>
      <c r="BF31" s="1502" t="s">
        <v>35</v>
      </c>
      <c r="BG31" s="1522" t="s">
        <v>35</v>
      </c>
      <c r="BH31" s="1542" t="s">
        <v>35</v>
      </c>
      <c r="BI31" s="1502" t="s">
        <v>35</v>
      </c>
      <c r="BJ31" s="1502" t="s">
        <v>35</v>
      </c>
      <c r="BK31" s="1502" t="s">
        <v>35</v>
      </c>
      <c r="BL31" s="1522" t="s">
        <v>35</v>
      </c>
      <c r="BM31" s="1542" t="s">
        <v>35</v>
      </c>
      <c r="BN31" s="1502" t="s">
        <v>35</v>
      </c>
      <c r="BO31" s="1502" t="s">
        <v>35</v>
      </c>
      <c r="BP31" s="1502" t="s">
        <v>35</v>
      </c>
      <c r="BQ31" s="1522" t="s">
        <v>35</v>
      </c>
      <c r="BR31" s="1542" t="s">
        <v>35</v>
      </c>
      <c r="BS31" s="1502" t="s">
        <v>35</v>
      </c>
      <c r="BT31" s="1502" t="s">
        <v>35</v>
      </c>
      <c r="BU31" s="1502" t="s">
        <v>35</v>
      </c>
      <c r="BV31" s="1502" t="s">
        <v>35</v>
      </c>
      <c r="BW31" s="1502" t="s">
        <v>35</v>
      </c>
      <c r="BX31" s="1502" t="s">
        <v>35</v>
      </c>
      <c r="BY31" s="1563" t="s">
        <v>35</v>
      </c>
      <c r="BZ31" s="1563" t="s">
        <v>35</v>
      </c>
      <c r="CA31" s="1563" t="s">
        <v>35</v>
      </c>
      <c r="CB31" s="1563" t="s">
        <v>35</v>
      </c>
      <c r="CC31" s="1563" t="s">
        <v>35</v>
      </c>
      <c r="CD31" s="2585"/>
      <c r="CE31" s="2585"/>
      <c r="CF31" s="2585"/>
      <c r="CG31" s="2585"/>
      <c r="CH31" s="2585"/>
      <c r="CI31" s="2585"/>
      <c r="CJ31" s="2585"/>
      <c r="CK31" s="2585"/>
      <c r="CL31" s="2585"/>
      <c r="CM31" s="2585"/>
      <c r="CN31" s="2585"/>
      <c r="CO31" s="2585"/>
      <c r="CP31" s="2585"/>
      <c r="CQ31" s="2585"/>
      <c r="CR31" s="2585"/>
      <c r="CS31" s="2585"/>
      <c r="CT31" s="2585"/>
      <c r="CU31" s="2585"/>
      <c r="CV31" s="2585"/>
      <c r="CW31" s="2585"/>
      <c r="CX31" s="2585"/>
      <c r="CY31" s="2585"/>
      <c r="CZ31" s="2585"/>
    </row>
    <row r="32" s="130" customFormat="true" ht="15" customHeight="true" x14ac:dyDescent="0.2">
      <c r="A32" s="3016"/>
      <c r="B32" s="290" t="s">
        <v>48</v>
      </c>
      <c r="C32" s="1955">
        <v>99.757228961716777</v>
      </c>
      <c r="D32" s="1956">
        <v>92.492436934695917</v>
      </c>
      <c r="E32" s="1956">
        <v>79.120696931826444</v>
      </c>
      <c r="F32" s="1956">
        <v>61.658901167780357</v>
      </c>
      <c r="G32" s="1957">
        <v>50.695493437622709</v>
      </c>
      <c r="H32" s="1958">
        <v>85.061564762810335</v>
      </c>
      <c r="I32" s="1956">
        <v>75.271624143929756</v>
      </c>
      <c r="J32" s="1956">
        <v>63.548666932987786</v>
      </c>
      <c r="K32" s="1956">
        <v>53.344248900905477</v>
      </c>
      <c r="L32" s="1959">
        <v>49.654049162703295</v>
      </c>
      <c r="M32" s="1960">
        <v>99.651775503195267</v>
      </c>
      <c r="N32" s="1956">
        <v>99.839836542301839</v>
      </c>
      <c r="O32" s="1956">
        <v>99.74701807152185</v>
      </c>
      <c r="P32" s="1956">
        <v>98.832877112366688</v>
      </c>
      <c r="Q32" s="1957">
        <v>92.328465128563309</v>
      </c>
      <c r="R32" s="1958">
        <v>89.221385862387507</v>
      </c>
      <c r="S32" s="1956">
        <v>63.51827252497656</v>
      </c>
      <c r="T32" s="1956">
        <v>91.50722981405697</v>
      </c>
      <c r="U32" s="1956">
        <v>98.095994307713795</v>
      </c>
      <c r="V32" s="1956">
        <v>100</v>
      </c>
      <c r="W32" s="1956">
        <v>88.878753329451584</v>
      </c>
      <c r="X32" s="1956">
        <v>99.081073537353959</v>
      </c>
      <c r="Y32" s="1956">
        <v>85.042297428447924</v>
      </c>
      <c r="Z32" s="1956">
        <v>98.086023470306387</v>
      </c>
      <c r="AA32" s="1956">
        <v>67.411347007110507</v>
      </c>
      <c r="AB32" s="1956">
        <v>99.713921048929691</v>
      </c>
      <c r="AC32" s="2673">
        <v>94.89243148094954</v>
      </c>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1070"/>
      <c r="BA32" s="3045"/>
      <c r="BB32" s="165" t="s">
        <v>48</v>
      </c>
      <c r="BC32" s="1483" t="s">
        <v>35</v>
      </c>
      <c r="BD32" s="1502" t="s">
        <v>35</v>
      </c>
      <c r="BE32" s="1502" t="s">
        <v>35</v>
      </c>
      <c r="BF32" s="1502" t="s">
        <v>35</v>
      </c>
      <c r="BG32" s="1522" t="s">
        <v>35</v>
      </c>
      <c r="BH32" s="1542" t="s">
        <v>35</v>
      </c>
      <c r="BI32" s="1502" t="s">
        <v>35</v>
      </c>
      <c r="BJ32" s="1502" t="s">
        <v>35</v>
      </c>
      <c r="BK32" s="1502" t="s">
        <v>35</v>
      </c>
      <c r="BL32" s="1522" t="s">
        <v>35</v>
      </c>
      <c r="BM32" s="1542" t="s">
        <v>35</v>
      </c>
      <c r="BN32" s="1502" t="s">
        <v>35</v>
      </c>
      <c r="BO32" s="1502" t="s">
        <v>35</v>
      </c>
      <c r="BP32" s="1502" t="s">
        <v>35</v>
      </c>
      <c r="BQ32" s="1522" t="s">
        <v>35</v>
      </c>
      <c r="BR32" s="1542" t="s">
        <v>35</v>
      </c>
      <c r="BS32" s="1502" t="s">
        <v>35</v>
      </c>
      <c r="BT32" s="1502" t="s">
        <v>35</v>
      </c>
      <c r="BU32" s="1502" t="s">
        <v>35</v>
      </c>
      <c r="BV32" s="1502" t="s">
        <v>35</v>
      </c>
      <c r="BW32" s="1502" t="s">
        <v>35</v>
      </c>
      <c r="BX32" s="1502" t="s">
        <v>35</v>
      </c>
      <c r="BY32" s="1563" t="s">
        <v>35</v>
      </c>
      <c r="BZ32" s="1563" t="s">
        <v>35</v>
      </c>
      <c r="CA32" s="1563" t="s">
        <v>35</v>
      </c>
      <c r="CB32" s="1563" t="s">
        <v>35</v>
      </c>
      <c r="CC32" s="1563" t="s">
        <v>35</v>
      </c>
      <c r="CD32" s="2585"/>
      <c r="CE32" s="2585"/>
      <c r="CF32" s="2585"/>
      <c r="CG32" s="2585"/>
      <c r="CH32" s="2585"/>
      <c r="CI32" s="2585"/>
      <c r="CJ32" s="2585"/>
      <c r="CK32" s="2585"/>
      <c r="CL32" s="2585"/>
      <c r="CM32" s="2585"/>
      <c r="CN32" s="2585"/>
      <c r="CO32" s="2585"/>
      <c r="CP32" s="2585"/>
      <c r="CQ32" s="2585"/>
      <c r="CR32" s="2585"/>
      <c r="CS32" s="2585"/>
      <c r="CT32" s="2585"/>
      <c r="CU32" s="2585"/>
      <c r="CV32" s="2585"/>
      <c r="CW32" s="2585"/>
      <c r="CX32" s="2585"/>
      <c r="CY32" s="2585"/>
      <c r="CZ32" s="2585"/>
    </row>
    <row r="33" s="130" customFormat="true" ht="15" customHeight="true" x14ac:dyDescent="0.2">
      <c r="A33" s="3016" t="s">
        <v>105</v>
      </c>
      <c r="B33" s="290" t="s">
        <v>49</v>
      </c>
      <c r="C33" s="1434" t="s">
        <v>35</v>
      </c>
      <c r="D33" s="1441" t="s">
        <v>35</v>
      </c>
      <c r="E33" s="1441" t="s">
        <v>35</v>
      </c>
      <c r="F33" s="1441" t="s">
        <v>35</v>
      </c>
      <c r="G33" s="1449" t="s">
        <v>35</v>
      </c>
      <c r="H33" s="1457" t="s">
        <v>35</v>
      </c>
      <c r="I33" s="1441" t="s">
        <v>35</v>
      </c>
      <c r="J33" s="1441" t="s">
        <v>35</v>
      </c>
      <c r="K33" s="1441" t="s">
        <v>35</v>
      </c>
      <c r="L33" s="1465" t="s">
        <v>35</v>
      </c>
      <c r="M33" s="1473" t="s">
        <v>35</v>
      </c>
      <c r="N33" s="1441" t="s">
        <v>35</v>
      </c>
      <c r="O33" s="1441" t="s">
        <v>35</v>
      </c>
      <c r="P33" s="1441" t="s">
        <v>35</v>
      </c>
      <c r="Q33" s="1449" t="s">
        <v>35</v>
      </c>
      <c r="R33" s="1457" t="s">
        <v>35</v>
      </c>
      <c r="S33" s="1441" t="s">
        <v>35</v>
      </c>
      <c r="T33" s="1441" t="s">
        <v>35</v>
      </c>
      <c r="U33" s="1441" t="s">
        <v>35</v>
      </c>
      <c r="V33" s="1441" t="s">
        <v>35</v>
      </c>
      <c r="W33" s="1441" t="s">
        <v>35</v>
      </c>
      <c r="X33" s="1441" t="s">
        <v>35</v>
      </c>
      <c r="Y33" s="1477" t="s">
        <v>35</v>
      </c>
      <c r="Z33" s="1477" t="s">
        <v>35</v>
      </c>
      <c r="AA33" s="1477" t="s">
        <v>35</v>
      </c>
      <c r="AB33" s="1477" t="s">
        <v>35</v>
      </c>
      <c r="AC33" s="2675" t="s">
        <v>35</v>
      </c>
      <c r="AD33" s="2525"/>
      <c r="AE33" s="2525"/>
      <c r="AF33" s="2525"/>
      <c r="AG33" s="2525"/>
      <c r="AH33" s="2525"/>
      <c r="AI33" s="2525"/>
      <c r="AJ33" s="2525"/>
      <c r="AK33" s="2525"/>
      <c r="AL33" s="2525"/>
      <c r="AM33" s="2525"/>
      <c r="AN33" s="2525"/>
      <c r="AO33" s="2525"/>
      <c r="AP33" s="2525"/>
      <c r="AQ33" s="2525"/>
      <c r="AR33" s="2525"/>
      <c r="AS33" s="2525"/>
      <c r="AT33" s="2525"/>
      <c r="AU33" s="2525"/>
      <c r="AV33" s="2525"/>
      <c r="AW33" s="2525"/>
      <c r="AX33" s="2525"/>
      <c r="AY33" s="2525"/>
      <c r="AZ33" s="239"/>
      <c r="BA33" s="3045" t="s">
        <v>105</v>
      </c>
      <c r="BB33" s="165" t="s">
        <v>49</v>
      </c>
      <c r="BC33" s="1483" t="s">
        <v>35</v>
      </c>
      <c r="BD33" s="1502" t="s">
        <v>35</v>
      </c>
      <c r="BE33" s="1502" t="s">
        <v>35</v>
      </c>
      <c r="BF33" s="1502" t="s">
        <v>35</v>
      </c>
      <c r="BG33" s="1522" t="s">
        <v>35</v>
      </c>
      <c r="BH33" s="1542" t="s">
        <v>35</v>
      </c>
      <c r="BI33" s="1502" t="s">
        <v>35</v>
      </c>
      <c r="BJ33" s="1502" t="s">
        <v>35</v>
      </c>
      <c r="BK33" s="1502" t="s">
        <v>35</v>
      </c>
      <c r="BL33" s="1522" t="s">
        <v>35</v>
      </c>
      <c r="BM33" s="1542" t="s">
        <v>35</v>
      </c>
      <c r="BN33" s="1502" t="s">
        <v>35</v>
      </c>
      <c r="BO33" s="1502" t="s">
        <v>35</v>
      </c>
      <c r="BP33" s="1502" t="s">
        <v>35</v>
      </c>
      <c r="BQ33" s="1522" t="s">
        <v>35</v>
      </c>
      <c r="BR33" s="1542" t="s">
        <v>35</v>
      </c>
      <c r="BS33" s="1502" t="s">
        <v>35</v>
      </c>
      <c r="BT33" s="1502" t="s">
        <v>35</v>
      </c>
      <c r="BU33" s="1502" t="s">
        <v>35</v>
      </c>
      <c r="BV33" s="1502" t="s">
        <v>35</v>
      </c>
      <c r="BW33" s="1502" t="s">
        <v>35</v>
      </c>
      <c r="BX33" s="1502" t="s">
        <v>35</v>
      </c>
      <c r="BY33" s="1563" t="s">
        <v>35</v>
      </c>
      <c r="BZ33" s="1563" t="s">
        <v>35</v>
      </c>
      <c r="CA33" s="1563" t="s">
        <v>35</v>
      </c>
      <c r="CB33" s="1563" t="s">
        <v>35</v>
      </c>
      <c r="CC33" s="1563" t="s">
        <v>35</v>
      </c>
      <c r="CD33" s="2585"/>
      <c r="CE33" s="2585"/>
      <c r="CF33" s="2585"/>
      <c r="CG33" s="2585"/>
      <c r="CH33" s="2585"/>
      <c r="CI33" s="2585"/>
      <c r="CJ33" s="2585"/>
      <c r="CK33" s="2585"/>
      <c r="CL33" s="2585"/>
      <c r="CM33" s="2585"/>
      <c r="CN33" s="2585"/>
      <c r="CO33" s="2585"/>
      <c r="CP33" s="2585"/>
      <c r="CQ33" s="2585"/>
      <c r="CR33" s="2585"/>
      <c r="CS33" s="2585"/>
      <c r="CT33" s="2585"/>
      <c r="CU33" s="2585"/>
      <c r="CV33" s="2585"/>
      <c r="CW33" s="2585"/>
      <c r="CX33" s="2585"/>
      <c r="CY33" s="2585"/>
      <c r="CZ33" s="2585"/>
    </row>
    <row r="34" s="130" customFormat="true" ht="15" customHeight="true" x14ac:dyDescent="0.2">
      <c r="A34" s="3016"/>
      <c r="B34" s="290" t="s">
        <v>48</v>
      </c>
      <c r="C34" s="1434" t="s">
        <v>35</v>
      </c>
      <c r="D34" s="1441" t="s">
        <v>35</v>
      </c>
      <c r="E34" s="1441" t="s">
        <v>35</v>
      </c>
      <c r="F34" s="1441" t="s">
        <v>35</v>
      </c>
      <c r="G34" s="1449" t="s">
        <v>35</v>
      </c>
      <c r="H34" s="1457" t="s">
        <v>35</v>
      </c>
      <c r="I34" s="1441" t="s">
        <v>35</v>
      </c>
      <c r="J34" s="1441" t="s">
        <v>35</v>
      </c>
      <c r="K34" s="1441" t="s">
        <v>35</v>
      </c>
      <c r="L34" s="1465" t="s">
        <v>35</v>
      </c>
      <c r="M34" s="1473" t="s">
        <v>35</v>
      </c>
      <c r="N34" s="1441" t="s">
        <v>35</v>
      </c>
      <c r="O34" s="1441" t="s">
        <v>35</v>
      </c>
      <c r="P34" s="1441" t="s">
        <v>35</v>
      </c>
      <c r="Q34" s="1449" t="s">
        <v>35</v>
      </c>
      <c r="R34" s="1457" t="s">
        <v>35</v>
      </c>
      <c r="S34" s="1441" t="s">
        <v>35</v>
      </c>
      <c r="T34" s="1441" t="s">
        <v>35</v>
      </c>
      <c r="U34" s="1441" t="s">
        <v>35</v>
      </c>
      <c r="V34" s="1441" t="s">
        <v>35</v>
      </c>
      <c r="W34" s="1441" t="s">
        <v>35</v>
      </c>
      <c r="X34" s="1441" t="s">
        <v>35</v>
      </c>
      <c r="Y34" s="1477" t="s">
        <v>35</v>
      </c>
      <c r="Z34" s="1477" t="s">
        <v>35</v>
      </c>
      <c r="AA34" s="1477" t="s">
        <v>35</v>
      </c>
      <c r="AB34" s="1477" t="s">
        <v>35</v>
      </c>
      <c r="AC34" s="2675" t="s">
        <v>35</v>
      </c>
      <c r="AD34" s="2525"/>
      <c r="AE34" s="2525"/>
      <c r="AF34" s="2525"/>
      <c r="AG34" s="2525"/>
      <c r="AH34" s="2525"/>
      <c r="AI34" s="2525"/>
      <c r="AJ34" s="2525"/>
      <c r="AK34" s="2525"/>
      <c r="AL34" s="2525"/>
      <c r="AM34" s="2525"/>
      <c r="AN34" s="2525"/>
      <c r="AO34" s="2525"/>
      <c r="AP34" s="2525"/>
      <c r="AQ34" s="2525"/>
      <c r="AR34" s="2525"/>
      <c r="AS34" s="2525"/>
      <c r="AT34" s="2525"/>
      <c r="AU34" s="2525"/>
      <c r="AV34" s="2525"/>
      <c r="AW34" s="2525"/>
      <c r="AX34" s="2525"/>
      <c r="AY34" s="2525"/>
      <c r="AZ34" s="239"/>
      <c r="BA34" s="3045"/>
      <c r="BB34" s="165" t="s">
        <v>48</v>
      </c>
      <c r="BC34" s="1483" t="s">
        <v>35</v>
      </c>
      <c r="BD34" s="1502" t="s">
        <v>35</v>
      </c>
      <c r="BE34" s="1502" t="s">
        <v>35</v>
      </c>
      <c r="BF34" s="1502" t="s">
        <v>35</v>
      </c>
      <c r="BG34" s="1522" t="s">
        <v>35</v>
      </c>
      <c r="BH34" s="1542" t="s">
        <v>35</v>
      </c>
      <c r="BI34" s="1502" t="s">
        <v>35</v>
      </c>
      <c r="BJ34" s="1502" t="s">
        <v>35</v>
      </c>
      <c r="BK34" s="1502" t="s">
        <v>35</v>
      </c>
      <c r="BL34" s="1522" t="s">
        <v>35</v>
      </c>
      <c r="BM34" s="1542" t="s">
        <v>35</v>
      </c>
      <c r="BN34" s="1502" t="s">
        <v>35</v>
      </c>
      <c r="BO34" s="1502" t="s">
        <v>35</v>
      </c>
      <c r="BP34" s="1502" t="s">
        <v>35</v>
      </c>
      <c r="BQ34" s="1522" t="s">
        <v>35</v>
      </c>
      <c r="BR34" s="1542" t="s">
        <v>35</v>
      </c>
      <c r="BS34" s="1502" t="s">
        <v>35</v>
      </c>
      <c r="BT34" s="1502" t="s">
        <v>35</v>
      </c>
      <c r="BU34" s="1502" t="s">
        <v>35</v>
      </c>
      <c r="BV34" s="1502" t="s">
        <v>35</v>
      </c>
      <c r="BW34" s="1502" t="s">
        <v>35</v>
      </c>
      <c r="BX34" s="1502" t="s">
        <v>35</v>
      </c>
      <c r="BY34" s="1563" t="s">
        <v>35</v>
      </c>
      <c r="BZ34" s="1563" t="s">
        <v>35</v>
      </c>
      <c r="CA34" s="1563" t="s">
        <v>35</v>
      </c>
      <c r="CB34" s="1563" t="s">
        <v>35</v>
      </c>
      <c r="CC34" s="1563" t="s">
        <v>35</v>
      </c>
      <c r="CD34" s="2585"/>
      <c r="CE34" s="2585"/>
      <c r="CF34" s="2585"/>
      <c r="CG34" s="2585"/>
      <c r="CH34" s="2585"/>
      <c r="CI34" s="2585"/>
      <c r="CJ34" s="2585"/>
      <c r="CK34" s="2585"/>
      <c r="CL34" s="2585"/>
      <c r="CM34" s="2585"/>
      <c r="CN34" s="2585"/>
      <c r="CO34" s="2585"/>
      <c r="CP34" s="2585"/>
      <c r="CQ34" s="2585"/>
      <c r="CR34" s="2585"/>
      <c r="CS34" s="2585"/>
      <c r="CT34" s="2585"/>
      <c r="CU34" s="2585"/>
      <c r="CV34" s="2585"/>
      <c r="CW34" s="2585"/>
      <c r="CX34" s="2585"/>
      <c r="CY34" s="2585"/>
      <c r="CZ34" s="2585"/>
    </row>
    <row r="35" s="135" customFormat="true" ht="15" customHeight="true" x14ac:dyDescent="0.2">
      <c r="A35" s="3258" t="s">
        <v>55</v>
      </c>
      <c r="B35" s="2048" t="s">
        <v>49</v>
      </c>
      <c r="C35" s="2078" t="s">
        <v>35</v>
      </c>
      <c r="D35" s="2088" t="s">
        <v>35</v>
      </c>
      <c r="E35" s="2088" t="s">
        <v>35</v>
      </c>
      <c r="F35" s="2088" t="s">
        <v>35</v>
      </c>
      <c r="G35" s="2098" t="s">
        <v>35</v>
      </c>
      <c r="H35" s="2108" t="s">
        <v>35</v>
      </c>
      <c r="I35" s="2088" t="s">
        <v>35</v>
      </c>
      <c r="J35" s="2088" t="s">
        <v>35</v>
      </c>
      <c r="K35" s="2088" t="s">
        <v>35</v>
      </c>
      <c r="L35" s="2118" t="s">
        <v>35</v>
      </c>
      <c r="M35" s="2078" t="s">
        <v>35</v>
      </c>
      <c r="N35" s="2088" t="s">
        <v>35</v>
      </c>
      <c r="O35" s="2088" t="s">
        <v>35</v>
      </c>
      <c r="P35" s="2088" t="s">
        <v>35</v>
      </c>
      <c r="Q35" s="2098" t="s">
        <v>35</v>
      </c>
      <c r="R35" s="2108" t="s">
        <v>35</v>
      </c>
      <c r="S35" s="2088" t="s">
        <v>35</v>
      </c>
      <c r="T35" s="2088" t="s">
        <v>35</v>
      </c>
      <c r="U35" s="2088" t="s">
        <v>35</v>
      </c>
      <c r="V35" s="2088" t="s">
        <v>35</v>
      </c>
      <c r="W35" s="2088" t="s">
        <v>35</v>
      </c>
      <c r="X35" s="2088" t="s">
        <v>35</v>
      </c>
      <c r="Y35" s="2088" t="s">
        <v>35</v>
      </c>
      <c r="Z35" s="2088" t="s">
        <v>35</v>
      </c>
      <c r="AA35" s="2088" t="s">
        <v>35</v>
      </c>
      <c r="AB35" s="2088" t="s">
        <v>35</v>
      </c>
      <c r="AC35" s="2118" t="s">
        <v>35</v>
      </c>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AZ35" s="1070"/>
      <c r="BA35" s="3045" t="s">
        <v>55</v>
      </c>
      <c r="BB35" s="165" t="s">
        <v>49</v>
      </c>
      <c r="BC35" s="1483" t="s">
        <v>35</v>
      </c>
      <c r="BD35" s="1502" t="s">
        <v>35</v>
      </c>
      <c r="BE35" s="1502" t="s">
        <v>35</v>
      </c>
      <c r="BF35" s="1502" t="s">
        <v>35</v>
      </c>
      <c r="BG35" s="1522" t="s">
        <v>35</v>
      </c>
      <c r="BH35" s="1542" t="s">
        <v>35</v>
      </c>
      <c r="BI35" s="1502" t="s">
        <v>35</v>
      </c>
      <c r="BJ35" s="1502" t="s">
        <v>35</v>
      </c>
      <c r="BK35" s="1502" t="s">
        <v>35</v>
      </c>
      <c r="BL35" s="1522" t="s">
        <v>35</v>
      </c>
      <c r="BM35" s="1542" t="s">
        <v>35</v>
      </c>
      <c r="BN35" s="1502" t="s">
        <v>35</v>
      </c>
      <c r="BO35" s="1502" t="s">
        <v>35</v>
      </c>
      <c r="BP35" s="1502" t="s">
        <v>35</v>
      </c>
      <c r="BQ35" s="1522" t="s">
        <v>35</v>
      </c>
      <c r="BR35" s="1542" t="s">
        <v>35</v>
      </c>
      <c r="BS35" s="1502" t="s">
        <v>35</v>
      </c>
      <c r="BT35" s="1502" t="s">
        <v>35</v>
      </c>
      <c r="BU35" s="1502" t="s">
        <v>35</v>
      </c>
      <c r="BV35" s="1502" t="s">
        <v>35</v>
      </c>
      <c r="BW35" s="1502" t="s">
        <v>35</v>
      </c>
      <c r="BX35" s="1502" t="s">
        <v>35</v>
      </c>
      <c r="BY35" s="1563" t="s">
        <v>35</v>
      </c>
      <c r="BZ35" s="1563" t="s">
        <v>35</v>
      </c>
      <c r="CA35" s="1563" t="s">
        <v>35</v>
      </c>
      <c r="CB35" s="1563" t="s">
        <v>35</v>
      </c>
      <c r="CC35" s="1563" t="s">
        <v>35</v>
      </c>
      <c r="CD35" s="2585"/>
      <c r="CE35" s="2585"/>
      <c r="CF35" s="2585"/>
      <c r="CG35" s="2585"/>
      <c r="CH35" s="2585"/>
      <c r="CI35" s="2585"/>
      <c r="CJ35" s="2585"/>
      <c r="CK35" s="2585"/>
      <c r="CL35" s="2585"/>
      <c r="CM35" s="2585"/>
      <c r="CN35" s="2585"/>
      <c r="CO35" s="2585"/>
      <c r="CP35" s="2585"/>
      <c r="CQ35" s="2585"/>
      <c r="CR35" s="2585"/>
      <c r="CS35" s="2585"/>
      <c r="CT35" s="2585"/>
      <c r="CU35" s="2585"/>
      <c r="CV35" s="2585"/>
      <c r="CW35" s="2585"/>
      <c r="CX35" s="2585"/>
      <c r="CY35" s="2585"/>
      <c r="CZ35" s="2585"/>
    </row>
    <row r="36" s="135" customFormat="true" ht="15" customHeight="true" x14ac:dyDescent="0.2">
      <c r="A36" s="3258"/>
      <c r="B36" s="2048" t="s">
        <v>48</v>
      </c>
      <c r="C36" s="2078" t="s">
        <v>35</v>
      </c>
      <c r="D36" s="2088" t="s">
        <v>35</v>
      </c>
      <c r="E36" s="2088" t="s">
        <v>35</v>
      </c>
      <c r="F36" s="2088" t="s">
        <v>35</v>
      </c>
      <c r="G36" s="2098" t="s">
        <v>35</v>
      </c>
      <c r="H36" s="2108" t="s">
        <v>35</v>
      </c>
      <c r="I36" s="2088" t="s">
        <v>35</v>
      </c>
      <c r="J36" s="2088" t="s">
        <v>35</v>
      </c>
      <c r="K36" s="2088" t="s">
        <v>35</v>
      </c>
      <c r="L36" s="2118" t="s">
        <v>35</v>
      </c>
      <c r="M36" s="2078" t="s">
        <v>35</v>
      </c>
      <c r="N36" s="2088" t="s">
        <v>35</v>
      </c>
      <c r="O36" s="2088" t="s">
        <v>35</v>
      </c>
      <c r="P36" s="2088" t="s">
        <v>35</v>
      </c>
      <c r="Q36" s="2098" t="s">
        <v>35</v>
      </c>
      <c r="R36" s="2108" t="s">
        <v>35</v>
      </c>
      <c r="S36" s="2088" t="s">
        <v>35</v>
      </c>
      <c r="T36" s="2088" t="s">
        <v>35</v>
      </c>
      <c r="U36" s="2088" t="s">
        <v>35</v>
      </c>
      <c r="V36" s="2088" t="s">
        <v>35</v>
      </c>
      <c r="W36" s="2088" t="s">
        <v>35</v>
      </c>
      <c r="X36" s="2088" t="s">
        <v>35</v>
      </c>
      <c r="Y36" s="2088" t="s">
        <v>35</v>
      </c>
      <c r="Z36" s="2088" t="s">
        <v>35</v>
      </c>
      <c r="AA36" s="2088" t="s">
        <v>35</v>
      </c>
      <c r="AB36" s="2088" t="s">
        <v>35</v>
      </c>
      <c r="AC36" s="2118" t="s">
        <v>35</v>
      </c>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AZ36" s="1070"/>
      <c r="BA36" s="3045"/>
      <c r="BB36" s="165" t="s">
        <v>48</v>
      </c>
      <c r="BC36" s="1483" t="s">
        <v>35</v>
      </c>
      <c r="BD36" s="1502" t="s">
        <v>35</v>
      </c>
      <c r="BE36" s="1502" t="s">
        <v>35</v>
      </c>
      <c r="BF36" s="1502" t="s">
        <v>35</v>
      </c>
      <c r="BG36" s="1522" t="s">
        <v>35</v>
      </c>
      <c r="BH36" s="1542" t="s">
        <v>35</v>
      </c>
      <c r="BI36" s="1502" t="s">
        <v>35</v>
      </c>
      <c r="BJ36" s="1502" t="s">
        <v>35</v>
      </c>
      <c r="BK36" s="1502" t="s">
        <v>35</v>
      </c>
      <c r="BL36" s="1522" t="s">
        <v>35</v>
      </c>
      <c r="BM36" s="1542" t="s">
        <v>35</v>
      </c>
      <c r="BN36" s="1502" t="s">
        <v>35</v>
      </c>
      <c r="BO36" s="1502" t="s">
        <v>35</v>
      </c>
      <c r="BP36" s="1502" t="s">
        <v>35</v>
      </c>
      <c r="BQ36" s="1522" t="s">
        <v>35</v>
      </c>
      <c r="BR36" s="1542" t="s">
        <v>35</v>
      </c>
      <c r="BS36" s="1502" t="s">
        <v>35</v>
      </c>
      <c r="BT36" s="1502" t="s">
        <v>35</v>
      </c>
      <c r="BU36" s="1502" t="s">
        <v>35</v>
      </c>
      <c r="BV36" s="1502" t="s">
        <v>35</v>
      </c>
      <c r="BW36" s="1502" t="s">
        <v>35</v>
      </c>
      <c r="BX36" s="1502" t="s">
        <v>35</v>
      </c>
      <c r="BY36" s="1563" t="s">
        <v>35</v>
      </c>
      <c r="BZ36" s="1563" t="s">
        <v>35</v>
      </c>
      <c r="CA36" s="1563" t="s">
        <v>35</v>
      </c>
      <c r="CB36" s="1563" t="s">
        <v>35</v>
      </c>
      <c r="CC36" s="1563" t="s">
        <v>35</v>
      </c>
      <c r="CD36" s="2585"/>
      <c r="CE36" s="2585"/>
      <c r="CF36" s="2585"/>
      <c r="CG36" s="2585"/>
      <c r="CH36" s="2585"/>
      <c r="CI36" s="2585"/>
      <c r="CJ36" s="2585"/>
      <c r="CK36" s="2585"/>
      <c r="CL36" s="2585"/>
      <c r="CM36" s="2585"/>
      <c r="CN36" s="2585"/>
      <c r="CO36" s="2585"/>
      <c r="CP36" s="2585"/>
      <c r="CQ36" s="2585"/>
      <c r="CR36" s="2585"/>
      <c r="CS36" s="2585"/>
      <c r="CT36" s="2585"/>
      <c r="CU36" s="2585"/>
      <c r="CV36" s="2585"/>
      <c r="CW36" s="2585"/>
      <c r="CX36" s="2585"/>
      <c r="CY36" s="2585"/>
      <c r="CZ36" s="2585"/>
    </row>
    <row r="37" s="135" customFormat="true" ht="15" customHeight="true" x14ac:dyDescent="0.2">
      <c r="A37" s="3258" t="s">
        <v>156</v>
      </c>
      <c r="B37" s="2048" t="s">
        <v>49</v>
      </c>
      <c r="C37" s="2078" t="s">
        <v>35</v>
      </c>
      <c r="D37" s="2088" t="s">
        <v>35</v>
      </c>
      <c r="E37" s="2088" t="s">
        <v>35</v>
      </c>
      <c r="F37" s="2088" t="s">
        <v>35</v>
      </c>
      <c r="G37" s="2098" t="s">
        <v>35</v>
      </c>
      <c r="H37" s="2108" t="s">
        <v>35</v>
      </c>
      <c r="I37" s="2088" t="s">
        <v>35</v>
      </c>
      <c r="J37" s="2088" t="s">
        <v>35</v>
      </c>
      <c r="K37" s="2088" t="s">
        <v>35</v>
      </c>
      <c r="L37" s="2118" t="s">
        <v>35</v>
      </c>
      <c r="M37" s="2078" t="s">
        <v>35</v>
      </c>
      <c r="N37" s="2088" t="s">
        <v>35</v>
      </c>
      <c r="O37" s="2088" t="s">
        <v>35</v>
      </c>
      <c r="P37" s="2088" t="s">
        <v>35</v>
      </c>
      <c r="Q37" s="2098" t="s">
        <v>35</v>
      </c>
      <c r="R37" s="2108" t="s">
        <v>35</v>
      </c>
      <c r="S37" s="2088" t="s">
        <v>35</v>
      </c>
      <c r="T37" s="2088" t="s">
        <v>35</v>
      </c>
      <c r="U37" s="2088" t="s">
        <v>35</v>
      </c>
      <c r="V37" s="2088" t="s">
        <v>35</v>
      </c>
      <c r="W37" s="2088" t="s">
        <v>35</v>
      </c>
      <c r="X37" s="2088" t="s">
        <v>35</v>
      </c>
      <c r="Y37" s="2088" t="s">
        <v>35</v>
      </c>
      <c r="Z37" s="2088" t="s">
        <v>35</v>
      </c>
      <c r="AA37" s="2088" t="s">
        <v>35</v>
      </c>
      <c r="AB37" s="2088" t="s">
        <v>35</v>
      </c>
      <c r="AC37" s="2118" t="s">
        <v>35</v>
      </c>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AZ37" s="1070"/>
      <c r="BA37" s="3045" t="s">
        <v>126</v>
      </c>
      <c r="BB37" s="165" t="s">
        <v>49</v>
      </c>
      <c r="BC37" s="1483" t="s">
        <v>35</v>
      </c>
      <c r="BD37" s="1502" t="s">
        <v>35</v>
      </c>
      <c r="BE37" s="1502" t="s">
        <v>35</v>
      </c>
      <c r="BF37" s="1502" t="s">
        <v>35</v>
      </c>
      <c r="BG37" s="1522" t="s">
        <v>35</v>
      </c>
      <c r="BH37" s="1542" t="s">
        <v>35</v>
      </c>
      <c r="BI37" s="1502" t="s">
        <v>35</v>
      </c>
      <c r="BJ37" s="1502" t="s">
        <v>35</v>
      </c>
      <c r="BK37" s="1502" t="s">
        <v>35</v>
      </c>
      <c r="BL37" s="1522" t="s">
        <v>35</v>
      </c>
      <c r="BM37" s="1542" t="s">
        <v>35</v>
      </c>
      <c r="BN37" s="1502" t="s">
        <v>35</v>
      </c>
      <c r="BO37" s="1502" t="s">
        <v>35</v>
      </c>
      <c r="BP37" s="1502" t="s">
        <v>35</v>
      </c>
      <c r="BQ37" s="1522" t="s">
        <v>35</v>
      </c>
      <c r="BR37" s="1542" t="s">
        <v>35</v>
      </c>
      <c r="BS37" s="1502" t="s">
        <v>35</v>
      </c>
      <c r="BT37" s="1502" t="s">
        <v>35</v>
      </c>
      <c r="BU37" s="1502" t="s">
        <v>35</v>
      </c>
      <c r="BV37" s="1502" t="s">
        <v>35</v>
      </c>
      <c r="BW37" s="1502" t="s">
        <v>35</v>
      </c>
      <c r="BX37" s="1502" t="s">
        <v>35</v>
      </c>
      <c r="BY37" s="1563" t="s">
        <v>35</v>
      </c>
      <c r="BZ37" s="1563" t="s">
        <v>35</v>
      </c>
      <c r="CA37" s="1563" t="s">
        <v>35</v>
      </c>
      <c r="CB37" s="1563" t="s">
        <v>35</v>
      </c>
      <c r="CC37" s="1563" t="s">
        <v>35</v>
      </c>
      <c r="CD37" s="2585"/>
      <c r="CE37" s="2585"/>
      <c r="CF37" s="2585"/>
      <c r="CG37" s="2585"/>
      <c r="CH37" s="2585"/>
      <c r="CI37" s="2585"/>
      <c r="CJ37" s="2585"/>
      <c r="CK37" s="2585"/>
      <c r="CL37" s="2585"/>
      <c r="CM37" s="2585"/>
      <c r="CN37" s="2585"/>
      <c r="CO37" s="2585"/>
      <c r="CP37" s="2585"/>
      <c r="CQ37" s="2585"/>
      <c r="CR37" s="2585"/>
      <c r="CS37" s="2585"/>
      <c r="CT37" s="2585"/>
      <c r="CU37" s="2585"/>
      <c r="CV37" s="2585"/>
      <c r="CW37" s="2585"/>
      <c r="CX37" s="2585"/>
      <c r="CY37" s="2585"/>
      <c r="CZ37" s="2585"/>
    </row>
    <row r="38" s="135" customFormat="true" ht="15" customHeight="true" x14ac:dyDescent="0.2">
      <c r="A38" s="3258"/>
      <c r="B38" s="2048" t="s">
        <v>48</v>
      </c>
      <c r="C38" s="2078" t="s">
        <v>35</v>
      </c>
      <c r="D38" s="2088" t="s">
        <v>35</v>
      </c>
      <c r="E38" s="2088" t="s">
        <v>35</v>
      </c>
      <c r="F38" s="2088" t="s">
        <v>35</v>
      </c>
      <c r="G38" s="2098" t="s">
        <v>35</v>
      </c>
      <c r="H38" s="2108" t="s">
        <v>35</v>
      </c>
      <c r="I38" s="2088" t="s">
        <v>35</v>
      </c>
      <c r="J38" s="2088" t="s">
        <v>35</v>
      </c>
      <c r="K38" s="2088" t="s">
        <v>35</v>
      </c>
      <c r="L38" s="2118" t="s">
        <v>35</v>
      </c>
      <c r="M38" s="2078" t="s">
        <v>35</v>
      </c>
      <c r="N38" s="2088" t="s">
        <v>35</v>
      </c>
      <c r="O38" s="2088" t="s">
        <v>35</v>
      </c>
      <c r="P38" s="2088" t="s">
        <v>35</v>
      </c>
      <c r="Q38" s="2098" t="s">
        <v>35</v>
      </c>
      <c r="R38" s="2108" t="s">
        <v>35</v>
      </c>
      <c r="S38" s="2088" t="s">
        <v>35</v>
      </c>
      <c r="T38" s="2088" t="s">
        <v>35</v>
      </c>
      <c r="U38" s="2088" t="s">
        <v>35</v>
      </c>
      <c r="V38" s="2088" t="s">
        <v>35</v>
      </c>
      <c r="W38" s="2088" t="s">
        <v>35</v>
      </c>
      <c r="X38" s="2088" t="s">
        <v>35</v>
      </c>
      <c r="Y38" s="2088" t="s">
        <v>35</v>
      </c>
      <c r="Z38" s="2088" t="s">
        <v>35</v>
      </c>
      <c r="AA38" s="2088" t="s">
        <v>35</v>
      </c>
      <c r="AB38" s="2088" t="s">
        <v>35</v>
      </c>
      <c r="AC38" s="2118" t="s">
        <v>35</v>
      </c>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AZ38" s="1070"/>
      <c r="BA38" s="3045"/>
      <c r="BB38" s="165" t="s">
        <v>48</v>
      </c>
      <c r="BC38" s="1483" t="s">
        <v>35</v>
      </c>
      <c r="BD38" s="1502" t="s">
        <v>35</v>
      </c>
      <c r="BE38" s="1502" t="s">
        <v>35</v>
      </c>
      <c r="BF38" s="1502" t="s">
        <v>35</v>
      </c>
      <c r="BG38" s="1522" t="s">
        <v>35</v>
      </c>
      <c r="BH38" s="1542" t="s">
        <v>35</v>
      </c>
      <c r="BI38" s="1502" t="s">
        <v>35</v>
      </c>
      <c r="BJ38" s="1502" t="s">
        <v>35</v>
      </c>
      <c r="BK38" s="1502" t="s">
        <v>35</v>
      </c>
      <c r="BL38" s="1522" t="s">
        <v>35</v>
      </c>
      <c r="BM38" s="1542" t="s">
        <v>35</v>
      </c>
      <c r="BN38" s="1502" t="s">
        <v>35</v>
      </c>
      <c r="BO38" s="1502" t="s">
        <v>35</v>
      </c>
      <c r="BP38" s="1502" t="s">
        <v>35</v>
      </c>
      <c r="BQ38" s="1522" t="s">
        <v>35</v>
      </c>
      <c r="BR38" s="1542" t="s">
        <v>35</v>
      </c>
      <c r="BS38" s="1502" t="s">
        <v>35</v>
      </c>
      <c r="BT38" s="1502" t="s">
        <v>35</v>
      </c>
      <c r="BU38" s="1502" t="s">
        <v>35</v>
      </c>
      <c r="BV38" s="1502" t="s">
        <v>35</v>
      </c>
      <c r="BW38" s="1502" t="s">
        <v>35</v>
      </c>
      <c r="BX38" s="1502" t="s">
        <v>35</v>
      </c>
      <c r="BY38" s="1563" t="s">
        <v>35</v>
      </c>
      <c r="BZ38" s="1563" t="s">
        <v>35</v>
      </c>
      <c r="CA38" s="1563" t="s">
        <v>35</v>
      </c>
      <c r="CB38" s="1563" t="s">
        <v>35</v>
      </c>
      <c r="CC38" s="1563" t="s">
        <v>35</v>
      </c>
      <c r="CD38" s="2585"/>
      <c r="CE38" s="2585"/>
      <c r="CF38" s="2585"/>
      <c r="CG38" s="2585"/>
      <c r="CH38" s="2585"/>
      <c r="CI38" s="2585"/>
      <c r="CJ38" s="2585"/>
      <c r="CK38" s="2585"/>
      <c r="CL38" s="2585"/>
      <c r="CM38" s="2585"/>
      <c r="CN38" s="2585"/>
      <c r="CO38" s="2585"/>
      <c r="CP38" s="2585"/>
      <c r="CQ38" s="2585"/>
      <c r="CR38" s="2585"/>
      <c r="CS38" s="2585"/>
      <c r="CT38" s="2585"/>
      <c r="CU38" s="2585"/>
      <c r="CV38" s="2585"/>
      <c r="CW38" s="2585"/>
      <c r="CX38" s="2585"/>
      <c r="CY38" s="2585"/>
      <c r="CZ38" s="2585"/>
    </row>
    <row r="39" s="130" customFormat="true" ht="15" customHeight="true" x14ac:dyDescent="0.2">
      <c r="A39" s="3016" t="s">
        <v>123</v>
      </c>
      <c r="B39" s="290" t="s">
        <v>49</v>
      </c>
      <c r="C39" s="1434" t="s">
        <v>35</v>
      </c>
      <c r="D39" s="1441" t="s">
        <v>35</v>
      </c>
      <c r="E39" s="1441" t="s">
        <v>35</v>
      </c>
      <c r="F39" s="1441" t="s">
        <v>35</v>
      </c>
      <c r="G39" s="1449" t="s">
        <v>35</v>
      </c>
      <c r="H39" s="1457" t="s">
        <v>35</v>
      </c>
      <c r="I39" s="1441" t="s">
        <v>35</v>
      </c>
      <c r="J39" s="1441" t="s">
        <v>35</v>
      </c>
      <c r="K39" s="1441" t="s">
        <v>35</v>
      </c>
      <c r="L39" s="1465" t="s">
        <v>35</v>
      </c>
      <c r="M39" s="1473" t="s">
        <v>35</v>
      </c>
      <c r="N39" s="1441" t="s">
        <v>35</v>
      </c>
      <c r="O39" s="1441" t="s">
        <v>35</v>
      </c>
      <c r="P39" s="1441" t="s">
        <v>35</v>
      </c>
      <c r="Q39" s="1449" t="s">
        <v>35</v>
      </c>
      <c r="R39" s="1457" t="s">
        <v>35</v>
      </c>
      <c r="S39" s="1441" t="s">
        <v>35</v>
      </c>
      <c r="T39" s="1441" t="s">
        <v>35</v>
      </c>
      <c r="U39" s="1441" t="s">
        <v>35</v>
      </c>
      <c r="V39" s="1441" t="s">
        <v>35</v>
      </c>
      <c r="W39" s="1441" t="s">
        <v>35</v>
      </c>
      <c r="X39" s="1441" t="s">
        <v>35</v>
      </c>
      <c r="Y39" s="1477" t="s">
        <v>35</v>
      </c>
      <c r="Z39" s="1477" t="s">
        <v>35</v>
      </c>
      <c r="AA39" s="1477" t="s">
        <v>35</v>
      </c>
      <c r="AB39" s="1477" t="s">
        <v>35</v>
      </c>
      <c r="AC39" s="2675" t="s">
        <v>35</v>
      </c>
      <c r="AD39" s="2525"/>
      <c r="AE39" s="2525"/>
      <c r="AF39" s="2525"/>
      <c r="AG39" s="2525"/>
      <c r="AH39" s="2525"/>
      <c r="AI39" s="2525"/>
      <c r="AJ39" s="2525"/>
      <c r="AK39" s="2525"/>
      <c r="AL39" s="2525"/>
      <c r="AM39" s="2525"/>
      <c r="AN39" s="2525"/>
      <c r="AO39" s="2525"/>
      <c r="AP39" s="2525"/>
      <c r="AQ39" s="2525"/>
      <c r="AR39" s="2525"/>
      <c r="AS39" s="2525"/>
      <c r="AT39" s="2525"/>
      <c r="AU39" s="2525"/>
      <c r="AV39" s="2525"/>
      <c r="AW39" s="2525"/>
      <c r="AX39" s="2525"/>
      <c r="AY39" s="2525"/>
      <c r="AZ39" s="239"/>
      <c r="BA39" s="3045" t="s">
        <v>123</v>
      </c>
      <c r="BB39" s="165" t="s">
        <v>49</v>
      </c>
      <c r="BC39" s="1483" t="s">
        <v>35</v>
      </c>
      <c r="BD39" s="1502" t="s">
        <v>35</v>
      </c>
      <c r="BE39" s="1502" t="s">
        <v>35</v>
      </c>
      <c r="BF39" s="1502" t="s">
        <v>35</v>
      </c>
      <c r="BG39" s="1522" t="s">
        <v>35</v>
      </c>
      <c r="BH39" s="1542" t="s">
        <v>35</v>
      </c>
      <c r="BI39" s="1502" t="s">
        <v>35</v>
      </c>
      <c r="BJ39" s="1502" t="s">
        <v>35</v>
      </c>
      <c r="BK39" s="1502" t="s">
        <v>35</v>
      </c>
      <c r="BL39" s="1522" t="s">
        <v>35</v>
      </c>
      <c r="BM39" s="1542" t="s">
        <v>35</v>
      </c>
      <c r="BN39" s="1502" t="s">
        <v>35</v>
      </c>
      <c r="BO39" s="1502" t="s">
        <v>35</v>
      </c>
      <c r="BP39" s="1502" t="s">
        <v>35</v>
      </c>
      <c r="BQ39" s="1522" t="s">
        <v>35</v>
      </c>
      <c r="BR39" s="1542" t="s">
        <v>35</v>
      </c>
      <c r="BS39" s="1502" t="s">
        <v>35</v>
      </c>
      <c r="BT39" s="1502" t="s">
        <v>35</v>
      </c>
      <c r="BU39" s="1502" t="s">
        <v>35</v>
      </c>
      <c r="BV39" s="1502" t="s">
        <v>35</v>
      </c>
      <c r="BW39" s="1502" t="s">
        <v>35</v>
      </c>
      <c r="BX39" s="1502" t="s">
        <v>35</v>
      </c>
      <c r="BY39" s="1563" t="s">
        <v>35</v>
      </c>
      <c r="BZ39" s="1563" t="s">
        <v>35</v>
      </c>
      <c r="CA39" s="1563" t="s">
        <v>35</v>
      </c>
      <c r="CB39" s="1563" t="s">
        <v>35</v>
      </c>
      <c r="CC39" s="1563" t="s">
        <v>35</v>
      </c>
      <c r="CD39" s="2585"/>
      <c r="CE39" s="2585"/>
      <c r="CF39" s="2585"/>
      <c r="CG39" s="2585"/>
      <c r="CH39" s="2585"/>
      <c r="CI39" s="2585"/>
      <c r="CJ39" s="2585"/>
      <c r="CK39" s="2585"/>
      <c r="CL39" s="2585"/>
      <c r="CM39" s="2585"/>
      <c r="CN39" s="2585"/>
      <c r="CO39" s="2585"/>
      <c r="CP39" s="2585"/>
      <c r="CQ39" s="2585"/>
      <c r="CR39" s="2585"/>
      <c r="CS39" s="2585"/>
      <c r="CT39" s="2585"/>
      <c r="CU39" s="2585"/>
      <c r="CV39" s="2585"/>
      <c r="CW39" s="2585"/>
      <c r="CX39" s="2585"/>
      <c r="CY39" s="2585"/>
      <c r="CZ39" s="2585"/>
    </row>
    <row r="40" s="130" customFormat="true" ht="15" customHeight="true" x14ac:dyDescent="0.2">
      <c r="A40" s="3016"/>
      <c r="B40" s="290" t="s">
        <v>48</v>
      </c>
      <c r="C40" s="1434" t="s">
        <v>35</v>
      </c>
      <c r="D40" s="1441" t="s">
        <v>35</v>
      </c>
      <c r="E40" s="1441" t="s">
        <v>35</v>
      </c>
      <c r="F40" s="1441" t="s">
        <v>35</v>
      </c>
      <c r="G40" s="1449" t="s">
        <v>35</v>
      </c>
      <c r="H40" s="1457" t="s">
        <v>35</v>
      </c>
      <c r="I40" s="1441" t="s">
        <v>35</v>
      </c>
      <c r="J40" s="1441" t="s">
        <v>35</v>
      </c>
      <c r="K40" s="1441" t="s">
        <v>35</v>
      </c>
      <c r="L40" s="1465" t="s">
        <v>35</v>
      </c>
      <c r="M40" s="1473" t="s">
        <v>35</v>
      </c>
      <c r="N40" s="1441" t="s">
        <v>35</v>
      </c>
      <c r="O40" s="1441" t="s">
        <v>35</v>
      </c>
      <c r="P40" s="1441" t="s">
        <v>35</v>
      </c>
      <c r="Q40" s="1449" t="s">
        <v>35</v>
      </c>
      <c r="R40" s="1457" t="s">
        <v>35</v>
      </c>
      <c r="S40" s="1441" t="s">
        <v>35</v>
      </c>
      <c r="T40" s="1441" t="s">
        <v>35</v>
      </c>
      <c r="U40" s="1441" t="s">
        <v>35</v>
      </c>
      <c r="V40" s="1441" t="s">
        <v>35</v>
      </c>
      <c r="W40" s="1441" t="s">
        <v>35</v>
      </c>
      <c r="X40" s="1441" t="s">
        <v>35</v>
      </c>
      <c r="Y40" s="1477" t="s">
        <v>35</v>
      </c>
      <c r="Z40" s="1477" t="s">
        <v>35</v>
      </c>
      <c r="AA40" s="1477" t="s">
        <v>35</v>
      </c>
      <c r="AB40" s="1477" t="s">
        <v>35</v>
      </c>
      <c r="AC40" s="2675" t="s">
        <v>35</v>
      </c>
      <c r="AD40" s="2525"/>
      <c r="AE40" s="2525"/>
      <c r="AF40" s="2525"/>
      <c r="AG40" s="2525"/>
      <c r="AH40" s="2525"/>
      <c r="AI40" s="2525"/>
      <c r="AJ40" s="2525"/>
      <c r="AK40" s="2525"/>
      <c r="AL40" s="2525"/>
      <c r="AM40" s="2525"/>
      <c r="AN40" s="2525"/>
      <c r="AO40" s="2525"/>
      <c r="AP40" s="2525"/>
      <c r="AQ40" s="2525"/>
      <c r="AR40" s="2525"/>
      <c r="AS40" s="2525"/>
      <c r="AT40" s="2525"/>
      <c r="AU40" s="2525"/>
      <c r="AV40" s="2525"/>
      <c r="AW40" s="2525"/>
      <c r="AX40" s="2525"/>
      <c r="AY40" s="2525"/>
      <c r="AZ40" s="239"/>
      <c r="BA40" s="3045"/>
      <c r="BB40" s="165" t="s">
        <v>48</v>
      </c>
      <c r="BC40" s="1483" t="s">
        <v>35</v>
      </c>
      <c r="BD40" s="1502" t="s">
        <v>35</v>
      </c>
      <c r="BE40" s="1502" t="s">
        <v>35</v>
      </c>
      <c r="BF40" s="1502" t="s">
        <v>35</v>
      </c>
      <c r="BG40" s="1522" t="s">
        <v>35</v>
      </c>
      <c r="BH40" s="1542" t="s">
        <v>35</v>
      </c>
      <c r="BI40" s="1502" t="s">
        <v>35</v>
      </c>
      <c r="BJ40" s="1502" t="s">
        <v>35</v>
      </c>
      <c r="BK40" s="1502" t="s">
        <v>35</v>
      </c>
      <c r="BL40" s="1522" t="s">
        <v>35</v>
      </c>
      <c r="BM40" s="1542" t="s">
        <v>35</v>
      </c>
      <c r="BN40" s="1502" t="s">
        <v>35</v>
      </c>
      <c r="BO40" s="1502" t="s">
        <v>35</v>
      </c>
      <c r="BP40" s="1502" t="s">
        <v>35</v>
      </c>
      <c r="BQ40" s="1522" t="s">
        <v>35</v>
      </c>
      <c r="BR40" s="1542" t="s">
        <v>35</v>
      </c>
      <c r="BS40" s="1502" t="s">
        <v>35</v>
      </c>
      <c r="BT40" s="1502" t="s">
        <v>35</v>
      </c>
      <c r="BU40" s="1502" t="s">
        <v>35</v>
      </c>
      <c r="BV40" s="1502" t="s">
        <v>35</v>
      </c>
      <c r="BW40" s="1502" t="s">
        <v>35</v>
      </c>
      <c r="BX40" s="1502" t="s">
        <v>35</v>
      </c>
      <c r="BY40" s="1563" t="s">
        <v>35</v>
      </c>
      <c r="BZ40" s="1563" t="s">
        <v>35</v>
      </c>
      <c r="CA40" s="1563" t="s">
        <v>35</v>
      </c>
      <c r="CB40" s="1563" t="s">
        <v>35</v>
      </c>
      <c r="CC40" s="1563" t="s">
        <v>35</v>
      </c>
      <c r="CD40" s="2585"/>
      <c r="CE40" s="2585"/>
      <c r="CF40" s="2585"/>
      <c r="CG40" s="2585"/>
      <c r="CH40" s="2585"/>
      <c r="CI40" s="2585"/>
      <c r="CJ40" s="2585"/>
      <c r="CK40" s="2585"/>
      <c r="CL40" s="2585"/>
      <c r="CM40" s="2585"/>
      <c r="CN40" s="2585"/>
      <c r="CO40" s="2585"/>
      <c r="CP40" s="2585"/>
      <c r="CQ40" s="2585"/>
      <c r="CR40" s="2585"/>
      <c r="CS40" s="2585"/>
      <c r="CT40" s="2585"/>
      <c r="CU40" s="2585"/>
      <c r="CV40" s="2585"/>
      <c r="CW40" s="2585"/>
      <c r="CX40" s="2585"/>
      <c r="CY40" s="2585"/>
      <c r="CZ40" s="2585"/>
    </row>
    <row r="41" s="135" customFormat="true" ht="15" customHeight="true" x14ac:dyDescent="0.2">
      <c r="A41" s="3258" t="s">
        <v>56</v>
      </c>
      <c r="B41" s="2048" t="s">
        <v>49</v>
      </c>
      <c r="C41" s="2078" t="s">
        <v>35</v>
      </c>
      <c r="D41" s="2088" t="s">
        <v>35</v>
      </c>
      <c r="E41" s="2088" t="s">
        <v>35</v>
      </c>
      <c r="F41" s="2088" t="s">
        <v>35</v>
      </c>
      <c r="G41" s="2098" t="s">
        <v>35</v>
      </c>
      <c r="H41" s="2108" t="s">
        <v>35</v>
      </c>
      <c r="I41" s="2088" t="s">
        <v>35</v>
      </c>
      <c r="J41" s="2088" t="s">
        <v>35</v>
      </c>
      <c r="K41" s="2088" t="s">
        <v>35</v>
      </c>
      <c r="L41" s="2118" t="s">
        <v>35</v>
      </c>
      <c r="M41" s="2078" t="s">
        <v>35</v>
      </c>
      <c r="N41" s="2088" t="s">
        <v>35</v>
      </c>
      <c r="O41" s="2088" t="s">
        <v>35</v>
      </c>
      <c r="P41" s="2088" t="s">
        <v>35</v>
      </c>
      <c r="Q41" s="2098" t="s">
        <v>35</v>
      </c>
      <c r="R41" s="2108" t="s">
        <v>35</v>
      </c>
      <c r="S41" s="2088" t="s">
        <v>35</v>
      </c>
      <c r="T41" s="2088" t="s">
        <v>35</v>
      </c>
      <c r="U41" s="2088" t="s">
        <v>35</v>
      </c>
      <c r="V41" s="2088" t="s">
        <v>35</v>
      </c>
      <c r="W41" s="2088" t="s">
        <v>35</v>
      </c>
      <c r="X41" s="2088" t="s">
        <v>35</v>
      </c>
      <c r="Y41" s="2088" t="s">
        <v>35</v>
      </c>
      <c r="Z41" s="2088" t="s">
        <v>35</v>
      </c>
      <c r="AA41" s="2088" t="s">
        <v>35</v>
      </c>
      <c r="AB41" s="2088" t="s">
        <v>35</v>
      </c>
      <c r="AC41" s="2118" t="s">
        <v>35</v>
      </c>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AZ41" s="1070"/>
      <c r="BA41" s="3045" t="s">
        <v>56</v>
      </c>
      <c r="BB41" s="165" t="s">
        <v>49</v>
      </c>
      <c r="BC41" s="1483" t="s">
        <v>35</v>
      </c>
      <c r="BD41" s="1502" t="s">
        <v>35</v>
      </c>
      <c r="BE41" s="1502" t="s">
        <v>35</v>
      </c>
      <c r="BF41" s="1502" t="s">
        <v>35</v>
      </c>
      <c r="BG41" s="1522" t="s">
        <v>35</v>
      </c>
      <c r="BH41" s="1542" t="s">
        <v>35</v>
      </c>
      <c r="BI41" s="1502" t="s">
        <v>35</v>
      </c>
      <c r="BJ41" s="1502" t="s">
        <v>35</v>
      </c>
      <c r="BK41" s="1502" t="s">
        <v>35</v>
      </c>
      <c r="BL41" s="1522" t="s">
        <v>35</v>
      </c>
      <c r="BM41" s="1542" t="s">
        <v>35</v>
      </c>
      <c r="BN41" s="1502" t="s">
        <v>35</v>
      </c>
      <c r="BO41" s="1502" t="s">
        <v>35</v>
      </c>
      <c r="BP41" s="1502" t="s">
        <v>35</v>
      </c>
      <c r="BQ41" s="1522" t="s">
        <v>35</v>
      </c>
      <c r="BR41" s="1542" t="s">
        <v>35</v>
      </c>
      <c r="BS41" s="1502" t="s">
        <v>35</v>
      </c>
      <c r="BT41" s="1502" t="s">
        <v>35</v>
      </c>
      <c r="BU41" s="1502" t="s">
        <v>35</v>
      </c>
      <c r="BV41" s="1502" t="s">
        <v>35</v>
      </c>
      <c r="BW41" s="1502" t="s">
        <v>35</v>
      </c>
      <c r="BX41" s="1502" t="s">
        <v>35</v>
      </c>
      <c r="BY41" s="1563" t="s">
        <v>35</v>
      </c>
      <c r="BZ41" s="1563" t="s">
        <v>35</v>
      </c>
      <c r="CA41" s="1563" t="s">
        <v>35</v>
      </c>
      <c r="CB41" s="1563" t="s">
        <v>35</v>
      </c>
      <c r="CC41" s="1563" t="s">
        <v>35</v>
      </c>
      <c r="CD41" s="2585"/>
      <c r="CE41" s="2585"/>
      <c r="CF41" s="2585"/>
      <c r="CG41" s="2585"/>
      <c r="CH41" s="2585"/>
      <c r="CI41" s="2585"/>
      <c r="CJ41" s="2585"/>
      <c r="CK41" s="2585"/>
      <c r="CL41" s="2585"/>
      <c r="CM41" s="2585"/>
      <c r="CN41" s="2585"/>
      <c r="CO41" s="2585"/>
      <c r="CP41" s="2585"/>
      <c r="CQ41" s="2585"/>
      <c r="CR41" s="2585"/>
      <c r="CS41" s="2585"/>
      <c r="CT41" s="2585"/>
      <c r="CU41" s="2585"/>
      <c r="CV41" s="2585"/>
      <c r="CW41" s="2585"/>
      <c r="CX41" s="2585"/>
      <c r="CY41" s="2585"/>
      <c r="CZ41" s="2585"/>
    </row>
    <row r="42" s="135" customFormat="true" ht="15" customHeight="true" x14ac:dyDescent="0.2">
      <c r="A42" s="3258"/>
      <c r="B42" s="2048" t="s">
        <v>48</v>
      </c>
      <c r="C42" s="2078" t="s">
        <v>35</v>
      </c>
      <c r="D42" s="2088" t="s">
        <v>35</v>
      </c>
      <c r="E42" s="2088" t="s">
        <v>35</v>
      </c>
      <c r="F42" s="2088" t="s">
        <v>35</v>
      </c>
      <c r="G42" s="2098" t="s">
        <v>35</v>
      </c>
      <c r="H42" s="2108" t="s">
        <v>35</v>
      </c>
      <c r="I42" s="2088" t="s">
        <v>35</v>
      </c>
      <c r="J42" s="2088" t="s">
        <v>35</v>
      </c>
      <c r="K42" s="2088" t="s">
        <v>35</v>
      </c>
      <c r="L42" s="2118" t="s">
        <v>35</v>
      </c>
      <c r="M42" s="2078" t="s">
        <v>35</v>
      </c>
      <c r="N42" s="2088" t="s">
        <v>35</v>
      </c>
      <c r="O42" s="2088" t="s">
        <v>35</v>
      </c>
      <c r="P42" s="2088" t="s">
        <v>35</v>
      </c>
      <c r="Q42" s="2098" t="s">
        <v>35</v>
      </c>
      <c r="R42" s="2108" t="s">
        <v>35</v>
      </c>
      <c r="S42" s="2088" t="s">
        <v>35</v>
      </c>
      <c r="T42" s="2088" t="s">
        <v>35</v>
      </c>
      <c r="U42" s="2088" t="s">
        <v>35</v>
      </c>
      <c r="V42" s="2088" t="s">
        <v>35</v>
      </c>
      <c r="W42" s="2088" t="s">
        <v>35</v>
      </c>
      <c r="X42" s="2088" t="s">
        <v>35</v>
      </c>
      <c r="Y42" s="2088" t="s">
        <v>35</v>
      </c>
      <c r="Z42" s="2088" t="s">
        <v>35</v>
      </c>
      <c r="AA42" s="2088" t="s">
        <v>35</v>
      </c>
      <c r="AB42" s="2088" t="s">
        <v>35</v>
      </c>
      <c r="AC42" s="2118" t="s">
        <v>35</v>
      </c>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AZ42" s="1070"/>
      <c r="BA42" s="3045"/>
      <c r="BB42" s="165" t="s">
        <v>48</v>
      </c>
      <c r="BC42" s="1483" t="s">
        <v>35</v>
      </c>
      <c r="BD42" s="1502" t="s">
        <v>35</v>
      </c>
      <c r="BE42" s="1502" t="s">
        <v>35</v>
      </c>
      <c r="BF42" s="1502" t="s">
        <v>35</v>
      </c>
      <c r="BG42" s="1522" t="s">
        <v>35</v>
      </c>
      <c r="BH42" s="1542" t="s">
        <v>35</v>
      </c>
      <c r="BI42" s="1502" t="s">
        <v>35</v>
      </c>
      <c r="BJ42" s="1502" t="s">
        <v>35</v>
      </c>
      <c r="BK42" s="1502" t="s">
        <v>35</v>
      </c>
      <c r="BL42" s="1522" t="s">
        <v>35</v>
      </c>
      <c r="BM42" s="1542" t="s">
        <v>35</v>
      </c>
      <c r="BN42" s="1502" t="s">
        <v>35</v>
      </c>
      <c r="BO42" s="1502" t="s">
        <v>35</v>
      </c>
      <c r="BP42" s="1502" t="s">
        <v>35</v>
      </c>
      <c r="BQ42" s="1522" t="s">
        <v>35</v>
      </c>
      <c r="BR42" s="1542" t="s">
        <v>35</v>
      </c>
      <c r="BS42" s="1502" t="s">
        <v>35</v>
      </c>
      <c r="BT42" s="1502" t="s">
        <v>35</v>
      </c>
      <c r="BU42" s="1502" t="s">
        <v>35</v>
      </c>
      <c r="BV42" s="1502" t="s">
        <v>35</v>
      </c>
      <c r="BW42" s="1502" t="s">
        <v>35</v>
      </c>
      <c r="BX42" s="1502" t="s">
        <v>35</v>
      </c>
      <c r="BY42" s="1563" t="s">
        <v>35</v>
      </c>
      <c r="BZ42" s="1563" t="s">
        <v>35</v>
      </c>
      <c r="CA42" s="1563" t="s">
        <v>35</v>
      </c>
      <c r="CB42" s="1563" t="s">
        <v>35</v>
      </c>
      <c r="CC42" s="1563" t="s">
        <v>35</v>
      </c>
      <c r="CD42" s="2585"/>
      <c r="CE42" s="2585"/>
      <c r="CF42" s="2585"/>
      <c r="CG42" s="2585"/>
      <c r="CH42" s="2585"/>
      <c r="CI42" s="2585"/>
      <c r="CJ42" s="2585"/>
      <c r="CK42" s="2585"/>
      <c r="CL42" s="2585"/>
      <c r="CM42" s="2585"/>
      <c r="CN42" s="2585"/>
      <c r="CO42" s="2585"/>
      <c r="CP42" s="2585"/>
      <c r="CQ42" s="2585"/>
      <c r="CR42" s="2585"/>
      <c r="CS42" s="2585"/>
      <c r="CT42" s="2585"/>
      <c r="CU42" s="2585"/>
      <c r="CV42" s="2585"/>
      <c r="CW42" s="2585"/>
      <c r="CX42" s="2585"/>
      <c r="CY42" s="2585"/>
      <c r="CZ42" s="2585"/>
    </row>
    <row r="43" s="135" customFormat="true" ht="15" customHeight="true" x14ac:dyDescent="0.2">
      <c r="A43" s="3258" t="s">
        <v>53</v>
      </c>
      <c r="B43" s="2048" t="s">
        <v>49</v>
      </c>
      <c r="C43" s="2078" t="s">
        <v>35</v>
      </c>
      <c r="D43" s="2088" t="s">
        <v>35</v>
      </c>
      <c r="E43" s="2088" t="s">
        <v>35</v>
      </c>
      <c r="F43" s="2088" t="s">
        <v>35</v>
      </c>
      <c r="G43" s="2098" t="s">
        <v>35</v>
      </c>
      <c r="H43" s="2108" t="s">
        <v>35</v>
      </c>
      <c r="I43" s="2088" t="s">
        <v>35</v>
      </c>
      <c r="J43" s="2088" t="s">
        <v>35</v>
      </c>
      <c r="K43" s="2088" t="s">
        <v>35</v>
      </c>
      <c r="L43" s="2118" t="s">
        <v>35</v>
      </c>
      <c r="M43" s="2078" t="s">
        <v>35</v>
      </c>
      <c r="N43" s="2088" t="s">
        <v>35</v>
      </c>
      <c r="O43" s="2088" t="s">
        <v>35</v>
      </c>
      <c r="P43" s="2088" t="s">
        <v>35</v>
      </c>
      <c r="Q43" s="2098" t="s">
        <v>35</v>
      </c>
      <c r="R43" s="2108" t="s">
        <v>35</v>
      </c>
      <c r="S43" s="2088" t="s">
        <v>35</v>
      </c>
      <c r="T43" s="2088" t="s">
        <v>35</v>
      </c>
      <c r="U43" s="2088" t="s">
        <v>35</v>
      </c>
      <c r="V43" s="2088" t="s">
        <v>35</v>
      </c>
      <c r="W43" s="2088" t="s">
        <v>35</v>
      </c>
      <c r="X43" s="2088" t="s">
        <v>35</v>
      </c>
      <c r="Y43" s="2088" t="s">
        <v>35</v>
      </c>
      <c r="Z43" s="2088" t="s">
        <v>35</v>
      </c>
      <c r="AA43" s="2088" t="s">
        <v>35</v>
      </c>
      <c r="AB43" s="2088" t="s">
        <v>35</v>
      </c>
      <c r="AC43" s="2118" t="s">
        <v>35</v>
      </c>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AZ43" s="1070"/>
      <c r="BA43" s="3045" t="s">
        <v>53</v>
      </c>
      <c r="BB43" s="165" t="s">
        <v>49</v>
      </c>
      <c r="BC43" s="1483" t="s">
        <v>35</v>
      </c>
      <c r="BD43" s="1502" t="s">
        <v>35</v>
      </c>
      <c r="BE43" s="1502" t="s">
        <v>35</v>
      </c>
      <c r="BF43" s="1502" t="s">
        <v>35</v>
      </c>
      <c r="BG43" s="1522" t="s">
        <v>35</v>
      </c>
      <c r="BH43" s="1542" t="s">
        <v>35</v>
      </c>
      <c r="BI43" s="1502" t="s">
        <v>35</v>
      </c>
      <c r="BJ43" s="1502" t="s">
        <v>35</v>
      </c>
      <c r="BK43" s="1502" t="s">
        <v>35</v>
      </c>
      <c r="BL43" s="1522" t="s">
        <v>35</v>
      </c>
      <c r="BM43" s="1542" t="s">
        <v>35</v>
      </c>
      <c r="BN43" s="1502" t="s">
        <v>35</v>
      </c>
      <c r="BO43" s="1502" t="s">
        <v>35</v>
      </c>
      <c r="BP43" s="1502" t="s">
        <v>35</v>
      </c>
      <c r="BQ43" s="1522" t="s">
        <v>35</v>
      </c>
      <c r="BR43" s="1542" t="s">
        <v>35</v>
      </c>
      <c r="BS43" s="1502" t="s">
        <v>35</v>
      </c>
      <c r="BT43" s="1502" t="s">
        <v>35</v>
      </c>
      <c r="BU43" s="1502" t="s">
        <v>35</v>
      </c>
      <c r="BV43" s="1502" t="s">
        <v>35</v>
      </c>
      <c r="BW43" s="1502" t="s">
        <v>35</v>
      </c>
      <c r="BX43" s="1502" t="s">
        <v>35</v>
      </c>
      <c r="BY43" s="1563" t="s">
        <v>35</v>
      </c>
      <c r="BZ43" s="1563" t="s">
        <v>35</v>
      </c>
      <c r="CA43" s="1563" t="s">
        <v>35</v>
      </c>
      <c r="CB43" s="1563" t="s">
        <v>35</v>
      </c>
      <c r="CC43" s="1563" t="s">
        <v>35</v>
      </c>
      <c r="CD43" s="2585"/>
      <c r="CE43" s="2585"/>
      <c r="CF43" s="2585"/>
      <c r="CG43" s="2585"/>
      <c r="CH43" s="2585"/>
      <c r="CI43" s="2585"/>
      <c r="CJ43" s="2585"/>
      <c r="CK43" s="2585"/>
      <c r="CL43" s="2585"/>
      <c r="CM43" s="2585"/>
      <c r="CN43" s="2585"/>
      <c r="CO43" s="2585"/>
      <c r="CP43" s="2585"/>
      <c r="CQ43" s="2585"/>
      <c r="CR43" s="2585"/>
      <c r="CS43" s="2585"/>
      <c r="CT43" s="2585"/>
      <c r="CU43" s="2585"/>
      <c r="CV43" s="2585"/>
      <c r="CW43" s="2585"/>
      <c r="CX43" s="2585"/>
      <c r="CY43" s="2585"/>
      <c r="CZ43" s="2585"/>
    </row>
    <row r="44" s="135" customFormat="true" ht="15" customHeight="true" x14ac:dyDescent="0.2">
      <c r="A44" s="3258"/>
      <c r="B44" s="2048" t="s">
        <v>48</v>
      </c>
      <c r="C44" s="2078" t="s">
        <v>35</v>
      </c>
      <c r="D44" s="2088" t="s">
        <v>35</v>
      </c>
      <c r="E44" s="2088" t="s">
        <v>35</v>
      </c>
      <c r="F44" s="2088" t="s">
        <v>35</v>
      </c>
      <c r="G44" s="2098" t="s">
        <v>35</v>
      </c>
      <c r="H44" s="2108" t="s">
        <v>35</v>
      </c>
      <c r="I44" s="2088" t="s">
        <v>35</v>
      </c>
      <c r="J44" s="2088" t="s">
        <v>35</v>
      </c>
      <c r="K44" s="2088" t="s">
        <v>35</v>
      </c>
      <c r="L44" s="2118" t="s">
        <v>35</v>
      </c>
      <c r="M44" s="2078" t="s">
        <v>35</v>
      </c>
      <c r="N44" s="2088" t="s">
        <v>35</v>
      </c>
      <c r="O44" s="2088" t="s">
        <v>35</v>
      </c>
      <c r="P44" s="2088" t="s">
        <v>35</v>
      </c>
      <c r="Q44" s="2098" t="s">
        <v>35</v>
      </c>
      <c r="R44" s="2108" t="s">
        <v>35</v>
      </c>
      <c r="S44" s="2088" t="s">
        <v>35</v>
      </c>
      <c r="T44" s="2088" t="s">
        <v>35</v>
      </c>
      <c r="U44" s="2088" t="s">
        <v>35</v>
      </c>
      <c r="V44" s="2088" t="s">
        <v>35</v>
      </c>
      <c r="W44" s="2088" t="s">
        <v>35</v>
      </c>
      <c r="X44" s="2088" t="s">
        <v>35</v>
      </c>
      <c r="Y44" s="2088" t="s">
        <v>35</v>
      </c>
      <c r="Z44" s="2088" t="s">
        <v>35</v>
      </c>
      <c r="AA44" s="2088" t="s">
        <v>35</v>
      </c>
      <c r="AB44" s="2088" t="s">
        <v>35</v>
      </c>
      <c r="AC44" s="2118" t="s">
        <v>35</v>
      </c>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AZ44" s="1070"/>
      <c r="BA44" s="3045"/>
      <c r="BB44" s="165" t="s">
        <v>48</v>
      </c>
      <c r="BC44" s="1483" t="s">
        <v>35</v>
      </c>
      <c r="BD44" s="1502" t="s">
        <v>35</v>
      </c>
      <c r="BE44" s="1502" t="s">
        <v>35</v>
      </c>
      <c r="BF44" s="1502" t="s">
        <v>35</v>
      </c>
      <c r="BG44" s="1522" t="s">
        <v>35</v>
      </c>
      <c r="BH44" s="1542" t="s">
        <v>35</v>
      </c>
      <c r="BI44" s="1502" t="s">
        <v>35</v>
      </c>
      <c r="BJ44" s="1502" t="s">
        <v>35</v>
      </c>
      <c r="BK44" s="1502" t="s">
        <v>35</v>
      </c>
      <c r="BL44" s="1522" t="s">
        <v>35</v>
      </c>
      <c r="BM44" s="1542" t="s">
        <v>35</v>
      </c>
      <c r="BN44" s="1502" t="s">
        <v>35</v>
      </c>
      <c r="BO44" s="1502" t="s">
        <v>35</v>
      </c>
      <c r="BP44" s="1502" t="s">
        <v>35</v>
      </c>
      <c r="BQ44" s="1522" t="s">
        <v>35</v>
      </c>
      <c r="BR44" s="1542" t="s">
        <v>35</v>
      </c>
      <c r="BS44" s="1502" t="s">
        <v>35</v>
      </c>
      <c r="BT44" s="1502" t="s">
        <v>35</v>
      </c>
      <c r="BU44" s="1502" t="s">
        <v>35</v>
      </c>
      <c r="BV44" s="1502" t="s">
        <v>35</v>
      </c>
      <c r="BW44" s="1502" t="s">
        <v>35</v>
      </c>
      <c r="BX44" s="1502" t="s">
        <v>35</v>
      </c>
      <c r="BY44" s="1563" t="s">
        <v>35</v>
      </c>
      <c r="BZ44" s="1563" t="s">
        <v>35</v>
      </c>
      <c r="CA44" s="1563" t="s">
        <v>35</v>
      </c>
      <c r="CB44" s="1563" t="s">
        <v>35</v>
      </c>
      <c r="CC44" s="1563" t="s">
        <v>35</v>
      </c>
      <c r="CD44" s="2585"/>
      <c r="CE44" s="2585"/>
      <c r="CF44" s="2585"/>
      <c r="CG44" s="2585"/>
      <c r="CH44" s="2585"/>
      <c r="CI44" s="2585"/>
      <c r="CJ44" s="2585"/>
      <c r="CK44" s="2585"/>
      <c r="CL44" s="2585"/>
      <c r="CM44" s="2585"/>
      <c r="CN44" s="2585"/>
      <c r="CO44" s="2585"/>
      <c r="CP44" s="2585"/>
      <c r="CQ44" s="2585"/>
      <c r="CR44" s="2585"/>
      <c r="CS44" s="2585"/>
      <c r="CT44" s="2585"/>
      <c r="CU44" s="2585"/>
      <c r="CV44" s="2585"/>
      <c r="CW44" s="2585"/>
      <c r="CX44" s="2585"/>
      <c r="CY44" s="2585"/>
      <c r="CZ44" s="2585"/>
    </row>
    <row r="45" s="135" customFormat="true" ht="15" customHeight="true" x14ac:dyDescent="0.2">
      <c r="A45" s="3258" t="s">
        <v>52</v>
      </c>
      <c r="B45" s="2048" t="s">
        <v>49</v>
      </c>
      <c r="C45" s="2078" t="s">
        <v>35</v>
      </c>
      <c r="D45" s="2088" t="s">
        <v>35</v>
      </c>
      <c r="E45" s="2088" t="s">
        <v>35</v>
      </c>
      <c r="F45" s="2088" t="s">
        <v>35</v>
      </c>
      <c r="G45" s="2098" t="s">
        <v>35</v>
      </c>
      <c r="H45" s="2108" t="s">
        <v>35</v>
      </c>
      <c r="I45" s="2088" t="s">
        <v>35</v>
      </c>
      <c r="J45" s="2088" t="s">
        <v>35</v>
      </c>
      <c r="K45" s="2088" t="s">
        <v>35</v>
      </c>
      <c r="L45" s="2118" t="s">
        <v>35</v>
      </c>
      <c r="M45" s="2078" t="s">
        <v>35</v>
      </c>
      <c r="N45" s="2088" t="s">
        <v>35</v>
      </c>
      <c r="O45" s="2088" t="s">
        <v>35</v>
      </c>
      <c r="P45" s="2088" t="s">
        <v>35</v>
      </c>
      <c r="Q45" s="2098" t="s">
        <v>35</v>
      </c>
      <c r="R45" s="2108" t="s">
        <v>35</v>
      </c>
      <c r="S45" s="2088" t="s">
        <v>35</v>
      </c>
      <c r="T45" s="2088" t="s">
        <v>35</v>
      </c>
      <c r="U45" s="2088" t="s">
        <v>35</v>
      </c>
      <c r="V45" s="2088" t="s">
        <v>35</v>
      </c>
      <c r="W45" s="2088" t="s">
        <v>35</v>
      </c>
      <c r="X45" s="2088" t="s">
        <v>35</v>
      </c>
      <c r="Y45" s="2088" t="s">
        <v>35</v>
      </c>
      <c r="Z45" s="2088" t="s">
        <v>35</v>
      </c>
      <c r="AA45" s="2088" t="s">
        <v>35</v>
      </c>
      <c r="AB45" s="2088" t="s">
        <v>35</v>
      </c>
      <c r="AC45" s="2118" t="s">
        <v>35</v>
      </c>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AZ45" s="1070"/>
      <c r="BA45" s="3045" t="s">
        <v>52</v>
      </c>
      <c r="BB45" s="165" t="s">
        <v>49</v>
      </c>
      <c r="BC45" s="1483" t="s">
        <v>35</v>
      </c>
      <c r="BD45" s="1502" t="s">
        <v>35</v>
      </c>
      <c r="BE45" s="1502" t="s">
        <v>35</v>
      </c>
      <c r="BF45" s="1502" t="s">
        <v>35</v>
      </c>
      <c r="BG45" s="1522" t="s">
        <v>35</v>
      </c>
      <c r="BH45" s="1542" t="s">
        <v>35</v>
      </c>
      <c r="BI45" s="1502" t="s">
        <v>35</v>
      </c>
      <c r="BJ45" s="1502" t="s">
        <v>35</v>
      </c>
      <c r="BK45" s="1502" t="s">
        <v>35</v>
      </c>
      <c r="BL45" s="1522" t="s">
        <v>35</v>
      </c>
      <c r="BM45" s="1542" t="s">
        <v>35</v>
      </c>
      <c r="BN45" s="1502" t="s">
        <v>35</v>
      </c>
      <c r="BO45" s="1502" t="s">
        <v>35</v>
      </c>
      <c r="BP45" s="1502" t="s">
        <v>35</v>
      </c>
      <c r="BQ45" s="1522" t="s">
        <v>35</v>
      </c>
      <c r="BR45" s="1542" t="s">
        <v>35</v>
      </c>
      <c r="BS45" s="1502" t="s">
        <v>35</v>
      </c>
      <c r="BT45" s="1502" t="s">
        <v>35</v>
      </c>
      <c r="BU45" s="1502" t="s">
        <v>35</v>
      </c>
      <c r="BV45" s="1502" t="s">
        <v>35</v>
      </c>
      <c r="BW45" s="1502" t="s">
        <v>35</v>
      </c>
      <c r="BX45" s="1502" t="s">
        <v>35</v>
      </c>
      <c r="BY45" s="1563" t="s">
        <v>35</v>
      </c>
      <c r="BZ45" s="1563" t="s">
        <v>35</v>
      </c>
      <c r="CA45" s="1563" t="s">
        <v>35</v>
      </c>
      <c r="CB45" s="1563" t="s">
        <v>35</v>
      </c>
      <c r="CC45" s="1563" t="s">
        <v>35</v>
      </c>
      <c r="CD45" s="2585"/>
      <c r="CE45" s="2585"/>
      <c r="CF45" s="2585"/>
      <c r="CG45" s="2585"/>
      <c r="CH45" s="2585"/>
      <c r="CI45" s="2585"/>
      <c r="CJ45" s="2585"/>
      <c r="CK45" s="2585"/>
      <c r="CL45" s="2585"/>
      <c r="CM45" s="2585"/>
      <c r="CN45" s="2585"/>
      <c r="CO45" s="2585"/>
      <c r="CP45" s="2585"/>
      <c r="CQ45" s="2585"/>
      <c r="CR45" s="2585"/>
      <c r="CS45" s="2585"/>
      <c r="CT45" s="2585"/>
      <c r="CU45" s="2585"/>
      <c r="CV45" s="2585"/>
      <c r="CW45" s="2585"/>
      <c r="CX45" s="2585"/>
      <c r="CY45" s="2585"/>
      <c r="CZ45" s="2585"/>
    </row>
    <row r="46" s="135" customFormat="true" ht="15" customHeight="true" x14ac:dyDescent="0.2">
      <c r="A46" s="3258"/>
      <c r="B46" s="2048" t="s">
        <v>48</v>
      </c>
      <c r="C46" s="2078" t="s">
        <v>35</v>
      </c>
      <c r="D46" s="2088" t="s">
        <v>35</v>
      </c>
      <c r="E46" s="2088" t="s">
        <v>35</v>
      </c>
      <c r="F46" s="2088" t="s">
        <v>35</v>
      </c>
      <c r="G46" s="2098" t="s">
        <v>35</v>
      </c>
      <c r="H46" s="2108" t="s">
        <v>35</v>
      </c>
      <c r="I46" s="2088" t="s">
        <v>35</v>
      </c>
      <c r="J46" s="2088" t="s">
        <v>35</v>
      </c>
      <c r="K46" s="2088" t="s">
        <v>35</v>
      </c>
      <c r="L46" s="2118" t="s">
        <v>35</v>
      </c>
      <c r="M46" s="2078" t="s">
        <v>35</v>
      </c>
      <c r="N46" s="2088" t="s">
        <v>35</v>
      </c>
      <c r="O46" s="2088" t="s">
        <v>35</v>
      </c>
      <c r="P46" s="2088" t="s">
        <v>35</v>
      </c>
      <c r="Q46" s="2098" t="s">
        <v>35</v>
      </c>
      <c r="R46" s="2108" t="s">
        <v>35</v>
      </c>
      <c r="S46" s="2088" t="s">
        <v>35</v>
      </c>
      <c r="T46" s="2088" t="s">
        <v>35</v>
      </c>
      <c r="U46" s="2088" t="s">
        <v>35</v>
      </c>
      <c r="V46" s="2088" t="s">
        <v>35</v>
      </c>
      <c r="W46" s="2088" t="s">
        <v>35</v>
      </c>
      <c r="X46" s="2088" t="s">
        <v>35</v>
      </c>
      <c r="Y46" s="2088" t="s">
        <v>35</v>
      </c>
      <c r="Z46" s="2088" t="s">
        <v>35</v>
      </c>
      <c r="AA46" s="2088" t="s">
        <v>35</v>
      </c>
      <c r="AB46" s="2088" t="s">
        <v>35</v>
      </c>
      <c r="AC46" s="2118" t="s">
        <v>35</v>
      </c>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AZ46" s="1070"/>
      <c r="BA46" s="3045"/>
      <c r="BB46" s="165" t="s">
        <v>48</v>
      </c>
      <c r="BC46" s="1483" t="s">
        <v>35</v>
      </c>
      <c r="BD46" s="1502" t="s">
        <v>35</v>
      </c>
      <c r="BE46" s="1502" t="s">
        <v>35</v>
      </c>
      <c r="BF46" s="1502" t="s">
        <v>35</v>
      </c>
      <c r="BG46" s="1522" t="s">
        <v>35</v>
      </c>
      <c r="BH46" s="1542" t="s">
        <v>35</v>
      </c>
      <c r="BI46" s="1502" t="s">
        <v>35</v>
      </c>
      <c r="BJ46" s="1502" t="s">
        <v>35</v>
      </c>
      <c r="BK46" s="1502" t="s">
        <v>35</v>
      </c>
      <c r="BL46" s="1522" t="s">
        <v>35</v>
      </c>
      <c r="BM46" s="1542" t="s">
        <v>35</v>
      </c>
      <c r="BN46" s="1502" t="s">
        <v>35</v>
      </c>
      <c r="BO46" s="1502" t="s">
        <v>35</v>
      </c>
      <c r="BP46" s="1502" t="s">
        <v>35</v>
      </c>
      <c r="BQ46" s="1522" t="s">
        <v>35</v>
      </c>
      <c r="BR46" s="1542" t="s">
        <v>35</v>
      </c>
      <c r="BS46" s="1502" t="s">
        <v>35</v>
      </c>
      <c r="BT46" s="1502" t="s">
        <v>35</v>
      </c>
      <c r="BU46" s="1502" t="s">
        <v>35</v>
      </c>
      <c r="BV46" s="1502" t="s">
        <v>35</v>
      </c>
      <c r="BW46" s="1502" t="s">
        <v>35</v>
      </c>
      <c r="BX46" s="1502" t="s">
        <v>35</v>
      </c>
      <c r="BY46" s="1563" t="s">
        <v>35</v>
      </c>
      <c r="BZ46" s="1563" t="s">
        <v>35</v>
      </c>
      <c r="CA46" s="1563" t="s">
        <v>35</v>
      </c>
      <c r="CB46" s="1563" t="s">
        <v>35</v>
      </c>
      <c r="CC46" s="1563" t="s">
        <v>35</v>
      </c>
      <c r="CD46" s="2585"/>
      <c r="CE46" s="2585"/>
      <c r="CF46" s="2585"/>
      <c r="CG46" s="2585"/>
      <c r="CH46" s="2585"/>
      <c r="CI46" s="2585"/>
      <c r="CJ46" s="2585"/>
      <c r="CK46" s="2585"/>
      <c r="CL46" s="2585"/>
      <c r="CM46" s="2585"/>
      <c r="CN46" s="2585"/>
      <c r="CO46" s="2585"/>
      <c r="CP46" s="2585"/>
      <c r="CQ46" s="2585"/>
      <c r="CR46" s="2585"/>
      <c r="CS46" s="2585"/>
      <c r="CT46" s="2585"/>
      <c r="CU46" s="2585"/>
      <c r="CV46" s="2585"/>
      <c r="CW46" s="2585"/>
      <c r="CX46" s="2585"/>
      <c r="CY46" s="2585"/>
      <c r="CZ46" s="2585"/>
    </row>
    <row r="47" s="130" customFormat="true" ht="15" customHeight="true" x14ac:dyDescent="0.2">
      <c r="A47" s="3016" t="s">
        <v>102</v>
      </c>
      <c r="B47" s="291" t="s">
        <v>101</v>
      </c>
      <c r="C47" s="1434" t="s">
        <v>35</v>
      </c>
      <c r="D47" s="1441" t="s">
        <v>35</v>
      </c>
      <c r="E47" s="1441" t="s">
        <v>35</v>
      </c>
      <c r="F47" s="1441" t="s">
        <v>35</v>
      </c>
      <c r="G47" s="1449" t="s">
        <v>35</v>
      </c>
      <c r="H47" s="1457" t="s">
        <v>35</v>
      </c>
      <c r="I47" s="1441" t="s">
        <v>35</v>
      </c>
      <c r="J47" s="1441" t="s">
        <v>35</v>
      </c>
      <c r="K47" s="1441" t="s">
        <v>35</v>
      </c>
      <c r="L47" s="1465" t="s">
        <v>35</v>
      </c>
      <c r="M47" s="1473" t="s">
        <v>35</v>
      </c>
      <c r="N47" s="1441" t="s">
        <v>35</v>
      </c>
      <c r="O47" s="1441" t="s">
        <v>35</v>
      </c>
      <c r="P47" s="1441" t="s">
        <v>35</v>
      </c>
      <c r="Q47" s="1449" t="s">
        <v>35</v>
      </c>
      <c r="R47" s="1457" t="s">
        <v>35</v>
      </c>
      <c r="S47" s="1441" t="s">
        <v>35</v>
      </c>
      <c r="T47" s="1441" t="s">
        <v>35</v>
      </c>
      <c r="U47" s="1441" t="s">
        <v>35</v>
      </c>
      <c r="V47" s="1441" t="s">
        <v>35</v>
      </c>
      <c r="W47" s="1441" t="s">
        <v>35</v>
      </c>
      <c r="X47" s="1441" t="s">
        <v>35</v>
      </c>
      <c r="Y47" s="1477" t="s">
        <v>35</v>
      </c>
      <c r="Z47" s="1477" t="s">
        <v>35</v>
      </c>
      <c r="AA47" s="1477" t="s">
        <v>35</v>
      </c>
      <c r="AB47" s="1477" t="s">
        <v>35</v>
      </c>
      <c r="AC47" s="2675" t="s">
        <v>35</v>
      </c>
      <c r="AD47" s="2525"/>
      <c r="AE47" s="2525"/>
      <c r="AF47" s="2525"/>
      <c r="AG47" s="2525"/>
      <c r="AH47" s="2525"/>
      <c r="AI47" s="2525"/>
      <c r="AJ47" s="2525"/>
      <c r="AK47" s="2525"/>
      <c r="AL47" s="2525"/>
      <c r="AM47" s="2525"/>
      <c r="AN47" s="2525"/>
      <c r="AO47" s="2525"/>
      <c r="AP47" s="2525"/>
      <c r="AQ47" s="2525"/>
      <c r="AR47" s="2525"/>
      <c r="AS47" s="2525"/>
      <c r="AT47" s="2525"/>
      <c r="AU47" s="2525"/>
      <c r="AV47" s="2525"/>
      <c r="AW47" s="2525"/>
      <c r="AX47" s="2525"/>
      <c r="AY47" s="2525"/>
      <c r="AZ47" s="239"/>
      <c r="BA47" s="3045" t="s">
        <v>102</v>
      </c>
      <c r="BB47" s="165" t="s">
        <v>101</v>
      </c>
      <c r="BC47" s="1483" t="s">
        <v>35</v>
      </c>
      <c r="BD47" s="1502" t="s">
        <v>35</v>
      </c>
      <c r="BE47" s="1502" t="s">
        <v>35</v>
      </c>
      <c r="BF47" s="1502" t="s">
        <v>35</v>
      </c>
      <c r="BG47" s="1522" t="s">
        <v>35</v>
      </c>
      <c r="BH47" s="1542" t="s">
        <v>35</v>
      </c>
      <c r="BI47" s="1502" t="s">
        <v>35</v>
      </c>
      <c r="BJ47" s="1502" t="s">
        <v>35</v>
      </c>
      <c r="BK47" s="1502" t="s">
        <v>35</v>
      </c>
      <c r="BL47" s="1522" t="s">
        <v>35</v>
      </c>
      <c r="BM47" s="1542" t="s">
        <v>35</v>
      </c>
      <c r="BN47" s="1502" t="s">
        <v>35</v>
      </c>
      <c r="BO47" s="1502" t="s">
        <v>35</v>
      </c>
      <c r="BP47" s="1502" t="s">
        <v>35</v>
      </c>
      <c r="BQ47" s="1522" t="s">
        <v>35</v>
      </c>
      <c r="BR47" s="1542" t="s">
        <v>35</v>
      </c>
      <c r="BS47" s="1502" t="s">
        <v>35</v>
      </c>
      <c r="BT47" s="1502" t="s">
        <v>35</v>
      </c>
      <c r="BU47" s="1502" t="s">
        <v>35</v>
      </c>
      <c r="BV47" s="1502" t="s">
        <v>35</v>
      </c>
      <c r="BW47" s="1502" t="s">
        <v>35</v>
      </c>
      <c r="BX47" s="1502" t="s">
        <v>35</v>
      </c>
      <c r="BY47" s="1563" t="s">
        <v>35</v>
      </c>
      <c r="BZ47" s="1563" t="s">
        <v>35</v>
      </c>
      <c r="CA47" s="1563" t="s">
        <v>35</v>
      </c>
      <c r="CB47" s="1563" t="s">
        <v>35</v>
      </c>
      <c r="CC47" s="1563" t="s">
        <v>35</v>
      </c>
      <c r="CD47" s="2585"/>
      <c r="CE47" s="2585"/>
      <c r="CF47" s="2585"/>
      <c r="CG47" s="2585"/>
      <c r="CH47" s="2585"/>
      <c r="CI47" s="2585"/>
      <c r="CJ47" s="2585"/>
      <c r="CK47" s="2585"/>
      <c r="CL47" s="2585"/>
      <c r="CM47" s="2585"/>
      <c r="CN47" s="2585"/>
      <c r="CO47" s="2585"/>
      <c r="CP47" s="2585"/>
      <c r="CQ47" s="2585"/>
      <c r="CR47" s="2585"/>
      <c r="CS47" s="2585"/>
      <c r="CT47" s="2585"/>
      <c r="CU47" s="2585"/>
      <c r="CV47" s="2585"/>
      <c r="CW47" s="2585"/>
      <c r="CX47" s="2585"/>
      <c r="CY47" s="2585"/>
      <c r="CZ47" s="2585"/>
    </row>
    <row r="48" s="130" customFormat="true" ht="15" customHeight="true" x14ac:dyDescent="0.2">
      <c r="A48" s="3016"/>
      <c r="B48" s="291" t="s">
        <v>100</v>
      </c>
      <c r="C48" s="1434" t="s">
        <v>35</v>
      </c>
      <c r="D48" s="1441" t="s">
        <v>35</v>
      </c>
      <c r="E48" s="1441" t="s">
        <v>35</v>
      </c>
      <c r="F48" s="1441" t="s">
        <v>35</v>
      </c>
      <c r="G48" s="1449" t="s">
        <v>35</v>
      </c>
      <c r="H48" s="1457" t="s">
        <v>35</v>
      </c>
      <c r="I48" s="1441" t="s">
        <v>35</v>
      </c>
      <c r="J48" s="1441" t="s">
        <v>35</v>
      </c>
      <c r="K48" s="1441" t="s">
        <v>35</v>
      </c>
      <c r="L48" s="1465" t="s">
        <v>35</v>
      </c>
      <c r="M48" s="1473" t="s">
        <v>35</v>
      </c>
      <c r="N48" s="1441" t="s">
        <v>35</v>
      </c>
      <c r="O48" s="1441" t="s">
        <v>35</v>
      </c>
      <c r="P48" s="1441" t="s">
        <v>35</v>
      </c>
      <c r="Q48" s="1449" t="s">
        <v>35</v>
      </c>
      <c r="R48" s="1457" t="s">
        <v>35</v>
      </c>
      <c r="S48" s="1441" t="s">
        <v>35</v>
      </c>
      <c r="T48" s="1441" t="s">
        <v>35</v>
      </c>
      <c r="U48" s="1441" t="s">
        <v>35</v>
      </c>
      <c r="V48" s="1441" t="s">
        <v>35</v>
      </c>
      <c r="W48" s="1441" t="s">
        <v>35</v>
      </c>
      <c r="X48" s="1441" t="s">
        <v>35</v>
      </c>
      <c r="Y48" s="1477" t="s">
        <v>35</v>
      </c>
      <c r="Z48" s="1477" t="s">
        <v>35</v>
      </c>
      <c r="AA48" s="1477" t="s">
        <v>35</v>
      </c>
      <c r="AB48" s="1477" t="s">
        <v>35</v>
      </c>
      <c r="AC48" s="2675" t="s">
        <v>35</v>
      </c>
      <c r="AD48" s="2525"/>
      <c r="AE48" s="2525"/>
      <c r="AF48" s="2525"/>
      <c r="AG48" s="2525"/>
      <c r="AH48" s="2525"/>
      <c r="AI48" s="2525"/>
      <c r="AJ48" s="2525"/>
      <c r="AK48" s="2525"/>
      <c r="AL48" s="2525"/>
      <c r="AM48" s="2525"/>
      <c r="AN48" s="2525"/>
      <c r="AO48" s="2525"/>
      <c r="AP48" s="2525"/>
      <c r="AQ48" s="2525"/>
      <c r="AR48" s="2525"/>
      <c r="AS48" s="2525"/>
      <c r="AT48" s="2525"/>
      <c r="AU48" s="2525"/>
      <c r="AV48" s="2525"/>
      <c r="AW48" s="2525"/>
      <c r="AX48" s="2525"/>
      <c r="AY48" s="2525"/>
      <c r="AZ48" s="239"/>
      <c r="BA48" s="3045"/>
      <c r="BB48" s="165" t="s">
        <v>100</v>
      </c>
      <c r="BC48" s="1483" t="s">
        <v>35</v>
      </c>
      <c r="BD48" s="1502" t="s">
        <v>35</v>
      </c>
      <c r="BE48" s="1502" t="s">
        <v>35</v>
      </c>
      <c r="BF48" s="1502" t="s">
        <v>35</v>
      </c>
      <c r="BG48" s="1522" t="s">
        <v>35</v>
      </c>
      <c r="BH48" s="1542" t="s">
        <v>35</v>
      </c>
      <c r="BI48" s="1502" t="s">
        <v>35</v>
      </c>
      <c r="BJ48" s="1502" t="s">
        <v>35</v>
      </c>
      <c r="BK48" s="1502" t="s">
        <v>35</v>
      </c>
      <c r="BL48" s="1522" t="s">
        <v>35</v>
      </c>
      <c r="BM48" s="1542" t="s">
        <v>35</v>
      </c>
      <c r="BN48" s="1502" t="s">
        <v>35</v>
      </c>
      <c r="BO48" s="1502" t="s">
        <v>35</v>
      </c>
      <c r="BP48" s="1502" t="s">
        <v>35</v>
      </c>
      <c r="BQ48" s="1522" t="s">
        <v>35</v>
      </c>
      <c r="BR48" s="1542" t="s">
        <v>35</v>
      </c>
      <c r="BS48" s="1502" t="s">
        <v>35</v>
      </c>
      <c r="BT48" s="1502" t="s">
        <v>35</v>
      </c>
      <c r="BU48" s="1502" t="s">
        <v>35</v>
      </c>
      <c r="BV48" s="1502" t="s">
        <v>35</v>
      </c>
      <c r="BW48" s="1502" t="s">
        <v>35</v>
      </c>
      <c r="BX48" s="1502" t="s">
        <v>35</v>
      </c>
      <c r="BY48" s="1563" t="s">
        <v>35</v>
      </c>
      <c r="BZ48" s="1563" t="s">
        <v>35</v>
      </c>
      <c r="CA48" s="1563" t="s">
        <v>35</v>
      </c>
      <c r="CB48" s="1563" t="s">
        <v>35</v>
      </c>
      <c r="CC48" s="1563" t="s">
        <v>35</v>
      </c>
      <c r="CD48" s="2585"/>
      <c r="CE48" s="2585"/>
      <c r="CF48" s="2585"/>
      <c r="CG48" s="2585"/>
      <c r="CH48" s="2585"/>
      <c r="CI48" s="2585"/>
      <c r="CJ48" s="2585"/>
      <c r="CK48" s="2585"/>
      <c r="CL48" s="2585"/>
      <c r="CM48" s="2585"/>
      <c r="CN48" s="2585"/>
      <c r="CO48" s="2585"/>
      <c r="CP48" s="2585"/>
      <c r="CQ48" s="2585"/>
      <c r="CR48" s="2585"/>
      <c r="CS48" s="2585"/>
      <c r="CT48" s="2585"/>
      <c r="CU48" s="2585"/>
      <c r="CV48" s="2585"/>
      <c r="CW48" s="2585"/>
      <c r="CX48" s="2585"/>
      <c r="CY48" s="2585"/>
      <c r="CZ48" s="2585"/>
    </row>
    <row r="49" s="130" customFormat="true" ht="15" customHeight="true" x14ac:dyDescent="0.2">
      <c r="A49" s="3016"/>
      <c r="B49" s="291" t="s">
        <v>68</v>
      </c>
      <c r="C49" s="1434" t="s">
        <v>35</v>
      </c>
      <c r="D49" s="1441" t="s">
        <v>35</v>
      </c>
      <c r="E49" s="1441" t="s">
        <v>35</v>
      </c>
      <c r="F49" s="1441" t="s">
        <v>35</v>
      </c>
      <c r="G49" s="1449" t="s">
        <v>35</v>
      </c>
      <c r="H49" s="1457" t="s">
        <v>35</v>
      </c>
      <c r="I49" s="1441" t="s">
        <v>35</v>
      </c>
      <c r="J49" s="1441" t="s">
        <v>35</v>
      </c>
      <c r="K49" s="1441" t="s">
        <v>35</v>
      </c>
      <c r="L49" s="1465" t="s">
        <v>35</v>
      </c>
      <c r="M49" s="1473" t="s">
        <v>35</v>
      </c>
      <c r="N49" s="1441" t="s">
        <v>35</v>
      </c>
      <c r="O49" s="1441" t="s">
        <v>35</v>
      </c>
      <c r="P49" s="1441" t="s">
        <v>35</v>
      </c>
      <c r="Q49" s="1449" t="s">
        <v>35</v>
      </c>
      <c r="R49" s="1457" t="s">
        <v>35</v>
      </c>
      <c r="S49" s="1441" t="s">
        <v>35</v>
      </c>
      <c r="T49" s="1441" t="s">
        <v>35</v>
      </c>
      <c r="U49" s="1441" t="s">
        <v>35</v>
      </c>
      <c r="V49" s="1441" t="s">
        <v>35</v>
      </c>
      <c r="W49" s="1441" t="s">
        <v>35</v>
      </c>
      <c r="X49" s="1441" t="s">
        <v>35</v>
      </c>
      <c r="Y49" s="1477" t="s">
        <v>35</v>
      </c>
      <c r="Z49" s="1477" t="s">
        <v>35</v>
      </c>
      <c r="AA49" s="1477" t="s">
        <v>35</v>
      </c>
      <c r="AB49" s="1477" t="s">
        <v>35</v>
      </c>
      <c r="AC49" s="2675" t="s">
        <v>35</v>
      </c>
      <c r="AD49" s="2525"/>
      <c r="AE49" s="2525"/>
      <c r="AF49" s="2525"/>
      <c r="AG49" s="2525"/>
      <c r="AH49" s="2525"/>
      <c r="AI49" s="2525"/>
      <c r="AJ49" s="2525"/>
      <c r="AK49" s="2525"/>
      <c r="AL49" s="2525"/>
      <c r="AM49" s="2525"/>
      <c r="AN49" s="2525"/>
      <c r="AO49" s="2525"/>
      <c r="AP49" s="2525"/>
      <c r="AQ49" s="2525"/>
      <c r="AR49" s="2525"/>
      <c r="AS49" s="2525"/>
      <c r="AT49" s="2525"/>
      <c r="AU49" s="2525"/>
      <c r="AV49" s="2525"/>
      <c r="AW49" s="2525"/>
      <c r="AX49" s="2525"/>
      <c r="AY49" s="2525"/>
      <c r="AZ49" s="239"/>
      <c r="BA49" s="3045"/>
      <c r="BB49" s="165" t="s">
        <v>68</v>
      </c>
      <c r="BC49" s="1483" t="s">
        <v>35</v>
      </c>
      <c r="BD49" s="1502" t="s">
        <v>35</v>
      </c>
      <c r="BE49" s="1502" t="s">
        <v>35</v>
      </c>
      <c r="BF49" s="1502" t="s">
        <v>35</v>
      </c>
      <c r="BG49" s="1522" t="s">
        <v>35</v>
      </c>
      <c r="BH49" s="1542" t="s">
        <v>35</v>
      </c>
      <c r="BI49" s="1502" t="s">
        <v>35</v>
      </c>
      <c r="BJ49" s="1502" t="s">
        <v>35</v>
      </c>
      <c r="BK49" s="1502" t="s">
        <v>35</v>
      </c>
      <c r="BL49" s="1522" t="s">
        <v>35</v>
      </c>
      <c r="BM49" s="1542" t="s">
        <v>35</v>
      </c>
      <c r="BN49" s="1502" t="s">
        <v>35</v>
      </c>
      <c r="BO49" s="1502" t="s">
        <v>35</v>
      </c>
      <c r="BP49" s="1502" t="s">
        <v>35</v>
      </c>
      <c r="BQ49" s="1522" t="s">
        <v>35</v>
      </c>
      <c r="BR49" s="1542" t="s">
        <v>35</v>
      </c>
      <c r="BS49" s="1502" t="s">
        <v>35</v>
      </c>
      <c r="BT49" s="1502" t="s">
        <v>35</v>
      </c>
      <c r="BU49" s="1502" t="s">
        <v>35</v>
      </c>
      <c r="BV49" s="1502" t="s">
        <v>35</v>
      </c>
      <c r="BW49" s="1502" t="s">
        <v>35</v>
      </c>
      <c r="BX49" s="1502" t="s">
        <v>35</v>
      </c>
      <c r="BY49" s="1563" t="s">
        <v>35</v>
      </c>
      <c r="BZ49" s="1563" t="s">
        <v>35</v>
      </c>
      <c r="CA49" s="1563" t="s">
        <v>35</v>
      </c>
      <c r="CB49" s="1563" t="s">
        <v>35</v>
      </c>
      <c r="CC49" s="1563" t="s">
        <v>35</v>
      </c>
      <c r="CD49" s="2585"/>
      <c r="CE49" s="2585"/>
      <c r="CF49" s="2585"/>
      <c r="CG49" s="2585"/>
      <c r="CH49" s="2585"/>
      <c r="CI49" s="2585"/>
      <c r="CJ49" s="2585"/>
      <c r="CK49" s="2585"/>
      <c r="CL49" s="2585"/>
      <c r="CM49" s="2585"/>
      <c r="CN49" s="2585"/>
      <c r="CO49" s="2585"/>
      <c r="CP49" s="2585"/>
      <c r="CQ49" s="2585"/>
      <c r="CR49" s="2585"/>
      <c r="CS49" s="2585"/>
      <c r="CT49" s="2585"/>
      <c r="CU49" s="2585"/>
      <c r="CV49" s="2585"/>
      <c r="CW49" s="2585"/>
      <c r="CX49" s="2585"/>
      <c r="CY49" s="2585"/>
      <c r="CZ49" s="2585"/>
    </row>
    <row r="50" s="130" customFormat="true" ht="15" customHeight="true" x14ac:dyDescent="0.2">
      <c r="A50" s="3016" t="s">
        <v>103</v>
      </c>
      <c r="B50" s="291" t="s">
        <v>101</v>
      </c>
      <c r="C50" s="1434" t="s">
        <v>35</v>
      </c>
      <c r="D50" s="1441" t="s">
        <v>35</v>
      </c>
      <c r="E50" s="1441" t="s">
        <v>35</v>
      </c>
      <c r="F50" s="1441" t="s">
        <v>35</v>
      </c>
      <c r="G50" s="1449" t="s">
        <v>35</v>
      </c>
      <c r="H50" s="1457" t="s">
        <v>35</v>
      </c>
      <c r="I50" s="1441" t="s">
        <v>35</v>
      </c>
      <c r="J50" s="1441" t="s">
        <v>35</v>
      </c>
      <c r="K50" s="1441" t="s">
        <v>35</v>
      </c>
      <c r="L50" s="1465" t="s">
        <v>35</v>
      </c>
      <c r="M50" s="1473" t="s">
        <v>35</v>
      </c>
      <c r="N50" s="1441" t="s">
        <v>35</v>
      </c>
      <c r="O50" s="1441" t="s">
        <v>35</v>
      </c>
      <c r="P50" s="1441" t="s">
        <v>35</v>
      </c>
      <c r="Q50" s="1449" t="s">
        <v>35</v>
      </c>
      <c r="R50" s="1457" t="s">
        <v>35</v>
      </c>
      <c r="S50" s="1441" t="s">
        <v>35</v>
      </c>
      <c r="T50" s="1441" t="s">
        <v>35</v>
      </c>
      <c r="U50" s="1441" t="s">
        <v>35</v>
      </c>
      <c r="V50" s="1441" t="s">
        <v>35</v>
      </c>
      <c r="W50" s="1441" t="s">
        <v>35</v>
      </c>
      <c r="X50" s="1441" t="s">
        <v>35</v>
      </c>
      <c r="Y50" s="1477" t="s">
        <v>35</v>
      </c>
      <c r="Z50" s="1477" t="s">
        <v>35</v>
      </c>
      <c r="AA50" s="1477" t="s">
        <v>35</v>
      </c>
      <c r="AB50" s="1477" t="s">
        <v>35</v>
      </c>
      <c r="AC50" s="2675" t="s">
        <v>35</v>
      </c>
      <c r="AD50" s="2525"/>
      <c r="AE50" s="2525"/>
      <c r="AF50" s="2525"/>
      <c r="AG50" s="2525"/>
      <c r="AH50" s="2525"/>
      <c r="AI50" s="2525"/>
      <c r="AJ50" s="2525"/>
      <c r="AK50" s="2525"/>
      <c r="AL50" s="2525"/>
      <c r="AM50" s="2525"/>
      <c r="AN50" s="2525"/>
      <c r="AO50" s="2525"/>
      <c r="AP50" s="2525"/>
      <c r="AQ50" s="2525"/>
      <c r="AR50" s="2525"/>
      <c r="AS50" s="2525"/>
      <c r="AT50" s="2525"/>
      <c r="AU50" s="2525"/>
      <c r="AV50" s="2525"/>
      <c r="AW50" s="2525"/>
      <c r="AX50" s="2525"/>
      <c r="AY50" s="2525"/>
      <c r="AZ50" s="239"/>
      <c r="BA50" s="3045" t="s">
        <v>103</v>
      </c>
      <c r="BB50" s="165" t="s">
        <v>101</v>
      </c>
      <c r="BC50" s="1483" t="s">
        <v>35</v>
      </c>
      <c r="BD50" s="1502" t="s">
        <v>35</v>
      </c>
      <c r="BE50" s="1502" t="s">
        <v>35</v>
      </c>
      <c r="BF50" s="1502" t="s">
        <v>35</v>
      </c>
      <c r="BG50" s="1522" t="s">
        <v>35</v>
      </c>
      <c r="BH50" s="1542" t="s">
        <v>35</v>
      </c>
      <c r="BI50" s="1502" t="s">
        <v>35</v>
      </c>
      <c r="BJ50" s="1502" t="s">
        <v>35</v>
      </c>
      <c r="BK50" s="1502" t="s">
        <v>35</v>
      </c>
      <c r="BL50" s="1522" t="s">
        <v>35</v>
      </c>
      <c r="BM50" s="1542" t="s">
        <v>35</v>
      </c>
      <c r="BN50" s="1502" t="s">
        <v>35</v>
      </c>
      <c r="BO50" s="1502" t="s">
        <v>35</v>
      </c>
      <c r="BP50" s="1502" t="s">
        <v>35</v>
      </c>
      <c r="BQ50" s="1522" t="s">
        <v>35</v>
      </c>
      <c r="BR50" s="1542" t="s">
        <v>35</v>
      </c>
      <c r="BS50" s="1502" t="s">
        <v>35</v>
      </c>
      <c r="BT50" s="1502" t="s">
        <v>35</v>
      </c>
      <c r="BU50" s="1502" t="s">
        <v>35</v>
      </c>
      <c r="BV50" s="1502" t="s">
        <v>35</v>
      </c>
      <c r="BW50" s="1502" t="s">
        <v>35</v>
      </c>
      <c r="BX50" s="1502" t="s">
        <v>35</v>
      </c>
      <c r="BY50" s="1563" t="s">
        <v>35</v>
      </c>
      <c r="BZ50" s="1563" t="s">
        <v>35</v>
      </c>
      <c r="CA50" s="1563" t="s">
        <v>35</v>
      </c>
      <c r="CB50" s="1563" t="s">
        <v>35</v>
      </c>
      <c r="CC50" s="1563" t="s">
        <v>35</v>
      </c>
      <c r="CD50" s="2585"/>
      <c r="CE50" s="2585"/>
      <c r="CF50" s="2585"/>
      <c r="CG50" s="2585"/>
      <c r="CH50" s="2585"/>
      <c r="CI50" s="2585"/>
      <c r="CJ50" s="2585"/>
      <c r="CK50" s="2585"/>
      <c r="CL50" s="2585"/>
      <c r="CM50" s="2585"/>
      <c r="CN50" s="2585"/>
      <c r="CO50" s="2585"/>
      <c r="CP50" s="2585"/>
      <c r="CQ50" s="2585"/>
      <c r="CR50" s="2585"/>
      <c r="CS50" s="2585"/>
      <c r="CT50" s="2585"/>
      <c r="CU50" s="2585"/>
      <c r="CV50" s="2585"/>
      <c r="CW50" s="2585"/>
      <c r="CX50" s="2585"/>
      <c r="CY50" s="2585"/>
      <c r="CZ50" s="2585"/>
    </row>
    <row r="51" s="130" customFormat="true" ht="15" customHeight="true" x14ac:dyDescent="0.2">
      <c r="A51" s="3016"/>
      <c r="B51" s="291" t="s">
        <v>100</v>
      </c>
      <c r="C51" s="1434" t="s">
        <v>35</v>
      </c>
      <c r="D51" s="1441" t="s">
        <v>35</v>
      </c>
      <c r="E51" s="1441" t="s">
        <v>35</v>
      </c>
      <c r="F51" s="1441" t="s">
        <v>35</v>
      </c>
      <c r="G51" s="1449" t="s">
        <v>35</v>
      </c>
      <c r="H51" s="1457" t="s">
        <v>35</v>
      </c>
      <c r="I51" s="1441" t="s">
        <v>35</v>
      </c>
      <c r="J51" s="1441" t="s">
        <v>35</v>
      </c>
      <c r="K51" s="1441" t="s">
        <v>35</v>
      </c>
      <c r="L51" s="1465" t="s">
        <v>35</v>
      </c>
      <c r="M51" s="1473" t="s">
        <v>35</v>
      </c>
      <c r="N51" s="1441" t="s">
        <v>35</v>
      </c>
      <c r="O51" s="1441" t="s">
        <v>35</v>
      </c>
      <c r="P51" s="1441" t="s">
        <v>35</v>
      </c>
      <c r="Q51" s="1449" t="s">
        <v>35</v>
      </c>
      <c r="R51" s="1457" t="s">
        <v>35</v>
      </c>
      <c r="S51" s="1441" t="s">
        <v>35</v>
      </c>
      <c r="T51" s="1441" t="s">
        <v>35</v>
      </c>
      <c r="U51" s="1441" t="s">
        <v>35</v>
      </c>
      <c r="V51" s="1441" t="s">
        <v>35</v>
      </c>
      <c r="W51" s="1441" t="s">
        <v>35</v>
      </c>
      <c r="X51" s="1441" t="s">
        <v>35</v>
      </c>
      <c r="Y51" s="1477" t="s">
        <v>35</v>
      </c>
      <c r="Z51" s="1477" t="s">
        <v>35</v>
      </c>
      <c r="AA51" s="1477" t="s">
        <v>35</v>
      </c>
      <c r="AB51" s="1477" t="s">
        <v>35</v>
      </c>
      <c r="AC51" s="2675" t="s">
        <v>35</v>
      </c>
      <c r="AD51" s="2525"/>
      <c r="AE51" s="2525"/>
      <c r="AF51" s="2525"/>
      <c r="AG51" s="2525"/>
      <c r="AH51" s="2525"/>
      <c r="AI51" s="2525"/>
      <c r="AJ51" s="2525"/>
      <c r="AK51" s="2525"/>
      <c r="AL51" s="2525"/>
      <c r="AM51" s="2525"/>
      <c r="AN51" s="2525"/>
      <c r="AO51" s="2525"/>
      <c r="AP51" s="2525"/>
      <c r="AQ51" s="2525"/>
      <c r="AR51" s="2525"/>
      <c r="AS51" s="2525"/>
      <c r="AT51" s="2525"/>
      <c r="AU51" s="2525"/>
      <c r="AV51" s="2525"/>
      <c r="AW51" s="2525"/>
      <c r="AX51" s="2525"/>
      <c r="AY51" s="2525"/>
      <c r="AZ51" s="239"/>
      <c r="BA51" s="3045"/>
      <c r="BB51" s="165" t="s">
        <v>100</v>
      </c>
      <c r="BC51" s="1483" t="s">
        <v>35</v>
      </c>
      <c r="BD51" s="1502" t="s">
        <v>35</v>
      </c>
      <c r="BE51" s="1502" t="s">
        <v>35</v>
      </c>
      <c r="BF51" s="1502" t="s">
        <v>35</v>
      </c>
      <c r="BG51" s="1522" t="s">
        <v>35</v>
      </c>
      <c r="BH51" s="1542" t="s">
        <v>35</v>
      </c>
      <c r="BI51" s="1502" t="s">
        <v>35</v>
      </c>
      <c r="BJ51" s="1502" t="s">
        <v>35</v>
      </c>
      <c r="BK51" s="1502" t="s">
        <v>35</v>
      </c>
      <c r="BL51" s="1522" t="s">
        <v>35</v>
      </c>
      <c r="BM51" s="1542" t="s">
        <v>35</v>
      </c>
      <c r="BN51" s="1502" t="s">
        <v>35</v>
      </c>
      <c r="BO51" s="1502" t="s">
        <v>35</v>
      </c>
      <c r="BP51" s="1502" t="s">
        <v>35</v>
      </c>
      <c r="BQ51" s="1522" t="s">
        <v>35</v>
      </c>
      <c r="BR51" s="1542" t="s">
        <v>35</v>
      </c>
      <c r="BS51" s="1502" t="s">
        <v>35</v>
      </c>
      <c r="BT51" s="1502" t="s">
        <v>35</v>
      </c>
      <c r="BU51" s="1502" t="s">
        <v>35</v>
      </c>
      <c r="BV51" s="1502" t="s">
        <v>35</v>
      </c>
      <c r="BW51" s="1502" t="s">
        <v>35</v>
      </c>
      <c r="BX51" s="1502" t="s">
        <v>35</v>
      </c>
      <c r="BY51" s="1563" t="s">
        <v>35</v>
      </c>
      <c r="BZ51" s="1563" t="s">
        <v>35</v>
      </c>
      <c r="CA51" s="1563" t="s">
        <v>35</v>
      </c>
      <c r="CB51" s="1563" t="s">
        <v>35</v>
      </c>
      <c r="CC51" s="1563" t="s">
        <v>35</v>
      </c>
      <c r="CD51" s="2585"/>
      <c r="CE51" s="2585"/>
      <c r="CF51" s="2585"/>
      <c r="CG51" s="2585"/>
      <c r="CH51" s="2585"/>
      <c r="CI51" s="2585"/>
      <c r="CJ51" s="2585"/>
      <c r="CK51" s="2585"/>
      <c r="CL51" s="2585"/>
      <c r="CM51" s="2585"/>
      <c r="CN51" s="2585"/>
      <c r="CO51" s="2585"/>
      <c r="CP51" s="2585"/>
      <c r="CQ51" s="2585"/>
      <c r="CR51" s="2585"/>
      <c r="CS51" s="2585"/>
      <c r="CT51" s="2585"/>
      <c r="CU51" s="2585"/>
      <c r="CV51" s="2585"/>
      <c r="CW51" s="2585"/>
      <c r="CX51" s="2585"/>
      <c r="CY51" s="2585"/>
      <c r="CZ51" s="2585"/>
    </row>
    <row r="52" s="130" customFormat="true" ht="15" customHeight="true" x14ac:dyDescent="0.2">
      <c r="A52" s="3016"/>
      <c r="B52" s="291" t="s">
        <v>68</v>
      </c>
      <c r="C52" s="1434" t="s">
        <v>35</v>
      </c>
      <c r="D52" s="1441" t="s">
        <v>35</v>
      </c>
      <c r="E52" s="1441" t="s">
        <v>35</v>
      </c>
      <c r="F52" s="1441" t="s">
        <v>35</v>
      </c>
      <c r="G52" s="1449" t="s">
        <v>35</v>
      </c>
      <c r="H52" s="1457" t="s">
        <v>35</v>
      </c>
      <c r="I52" s="1441" t="s">
        <v>35</v>
      </c>
      <c r="J52" s="1441" t="s">
        <v>35</v>
      </c>
      <c r="K52" s="1441" t="s">
        <v>35</v>
      </c>
      <c r="L52" s="1465" t="s">
        <v>35</v>
      </c>
      <c r="M52" s="1473" t="s">
        <v>35</v>
      </c>
      <c r="N52" s="1441" t="s">
        <v>35</v>
      </c>
      <c r="O52" s="1441" t="s">
        <v>35</v>
      </c>
      <c r="P52" s="1441" t="s">
        <v>35</v>
      </c>
      <c r="Q52" s="1449" t="s">
        <v>35</v>
      </c>
      <c r="R52" s="1457" t="s">
        <v>35</v>
      </c>
      <c r="S52" s="1441" t="s">
        <v>35</v>
      </c>
      <c r="T52" s="1441" t="s">
        <v>35</v>
      </c>
      <c r="U52" s="1441" t="s">
        <v>35</v>
      </c>
      <c r="V52" s="1441" t="s">
        <v>35</v>
      </c>
      <c r="W52" s="1441" t="s">
        <v>35</v>
      </c>
      <c r="X52" s="1441" t="s">
        <v>35</v>
      </c>
      <c r="Y52" s="1477" t="s">
        <v>35</v>
      </c>
      <c r="Z52" s="1477" t="s">
        <v>35</v>
      </c>
      <c r="AA52" s="1477" t="s">
        <v>35</v>
      </c>
      <c r="AB52" s="1477" t="s">
        <v>35</v>
      </c>
      <c r="AC52" s="2675" t="s">
        <v>35</v>
      </c>
      <c r="AD52" s="2525"/>
      <c r="AE52" s="2525"/>
      <c r="AF52" s="2525"/>
      <c r="AG52" s="2525"/>
      <c r="AH52" s="2525"/>
      <c r="AI52" s="2525"/>
      <c r="AJ52" s="2525"/>
      <c r="AK52" s="2525"/>
      <c r="AL52" s="2525"/>
      <c r="AM52" s="2525"/>
      <c r="AN52" s="2525"/>
      <c r="AO52" s="2525"/>
      <c r="AP52" s="2525"/>
      <c r="AQ52" s="2525"/>
      <c r="AR52" s="2525"/>
      <c r="AS52" s="2525"/>
      <c r="AT52" s="2525"/>
      <c r="AU52" s="2525"/>
      <c r="AV52" s="2525"/>
      <c r="AW52" s="2525"/>
      <c r="AX52" s="2525"/>
      <c r="AY52" s="2525"/>
      <c r="AZ52" s="239"/>
      <c r="BA52" s="3045"/>
      <c r="BB52" s="165" t="s">
        <v>68</v>
      </c>
      <c r="BC52" s="1483" t="s">
        <v>35</v>
      </c>
      <c r="BD52" s="1502" t="s">
        <v>35</v>
      </c>
      <c r="BE52" s="1502" t="s">
        <v>35</v>
      </c>
      <c r="BF52" s="1502" t="s">
        <v>35</v>
      </c>
      <c r="BG52" s="1522" t="s">
        <v>35</v>
      </c>
      <c r="BH52" s="1542" t="s">
        <v>35</v>
      </c>
      <c r="BI52" s="1502" t="s">
        <v>35</v>
      </c>
      <c r="BJ52" s="1502" t="s">
        <v>35</v>
      </c>
      <c r="BK52" s="1502" t="s">
        <v>35</v>
      </c>
      <c r="BL52" s="1522" t="s">
        <v>35</v>
      </c>
      <c r="BM52" s="1542" t="s">
        <v>35</v>
      </c>
      <c r="BN52" s="1502" t="s">
        <v>35</v>
      </c>
      <c r="BO52" s="1502" t="s">
        <v>35</v>
      </c>
      <c r="BP52" s="1502" t="s">
        <v>35</v>
      </c>
      <c r="BQ52" s="1522" t="s">
        <v>35</v>
      </c>
      <c r="BR52" s="1542" t="s">
        <v>35</v>
      </c>
      <c r="BS52" s="1502" t="s">
        <v>35</v>
      </c>
      <c r="BT52" s="1502" t="s">
        <v>35</v>
      </c>
      <c r="BU52" s="1502" t="s">
        <v>35</v>
      </c>
      <c r="BV52" s="1502" t="s">
        <v>35</v>
      </c>
      <c r="BW52" s="1502" t="s">
        <v>35</v>
      </c>
      <c r="BX52" s="1502" t="s">
        <v>35</v>
      </c>
      <c r="BY52" s="1563" t="s">
        <v>35</v>
      </c>
      <c r="BZ52" s="1563" t="s">
        <v>35</v>
      </c>
      <c r="CA52" s="1563" t="s">
        <v>35</v>
      </c>
      <c r="CB52" s="1563" t="s">
        <v>35</v>
      </c>
      <c r="CC52" s="1563" t="s">
        <v>35</v>
      </c>
      <c r="CD52" s="2585"/>
      <c r="CE52" s="2585"/>
      <c r="CF52" s="2585"/>
      <c r="CG52" s="2585"/>
      <c r="CH52" s="2585"/>
      <c r="CI52" s="2585"/>
      <c r="CJ52" s="2585"/>
      <c r="CK52" s="2585"/>
      <c r="CL52" s="2585"/>
      <c r="CM52" s="2585"/>
      <c r="CN52" s="2585"/>
      <c r="CO52" s="2585"/>
      <c r="CP52" s="2585"/>
      <c r="CQ52" s="2585"/>
      <c r="CR52" s="2585"/>
      <c r="CS52" s="2585"/>
      <c r="CT52" s="2585"/>
      <c r="CU52" s="2585"/>
      <c r="CV52" s="2585"/>
      <c r="CW52" s="2585"/>
      <c r="CX52" s="2585"/>
      <c r="CY52" s="2585"/>
      <c r="CZ52" s="2585"/>
    </row>
    <row r="53" s="130" customFormat="true" ht="15" customHeight="true" x14ac:dyDescent="0.2">
      <c r="A53" s="3016" t="s">
        <v>106</v>
      </c>
      <c r="B53" s="291" t="s">
        <v>101</v>
      </c>
      <c r="C53" s="1434" t="s">
        <v>35</v>
      </c>
      <c r="D53" s="1441" t="s">
        <v>35</v>
      </c>
      <c r="E53" s="1441" t="s">
        <v>35</v>
      </c>
      <c r="F53" s="1441" t="s">
        <v>35</v>
      </c>
      <c r="G53" s="1449" t="s">
        <v>35</v>
      </c>
      <c r="H53" s="1457" t="s">
        <v>35</v>
      </c>
      <c r="I53" s="1441" t="s">
        <v>35</v>
      </c>
      <c r="J53" s="1441" t="s">
        <v>35</v>
      </c>
      <c r="K53" s="1441" t="s">
        <v>35</v>
      </c>
      <c r="L53" s="1465" t="s">
        <v>35</v>
      </c>
      <c r="M53" s="1473" t="s">
        <v>35</v>
      </c>
      <c r="N53" s="1441" t="s">
        <v>35</v>
      </c>
      <c r="O53" s="1441" t="s">
        <v>35</v>
      </c>
      <c r="P53" s="1441" t="s">
        <v>35</v>
      </c>
      <c r="Q53" s="1449" t="s">
        <v>35</v>
      </c>
      <c r="R53" s="1457" t="s">
        <v>35</v>
      </c>
      <c r="S53" s="1441" t="s">
        <v>35</v>
      </c>
      <c r="T53" s="1441" t="s">
        <v>35</v>
      </c>
      <c r="U53" s="1441" t="s">
        <v>35</v>
      </c>
      <c r="V53" s="1441" t="s">
        <v>35</v>
      </c>
      <c r="W53" s="1441" t="s">
        <v>35</v>
      </c>
      <c r="X53" s="1441" t="s">
        <v>35</v>
      </c>
      <c r="Y53" s="1477" t="s">
        <v>35</v>
      </c>
      <c r="Z53" s="1477" t="s">
        <v>35</v>
      </c>
      <c r="AA53" s="1477" t="s">
        <v>35</v>
      </c>
      <c r="AB53" s="1477" t="s">
        <v>35</v>
      </c>
      <c r="AC53" s="2675" t="s">
        <v>35</v>
      </c>
      <c r="AD53" s="2525"/>
      <c r="AE53" s="2525"/>
      <c r="AF53" s="2525"/>
      <c r="AG53" s="2525"/>
      <c r="AH53" s="2525"/>
      <c r="AI53" s="2525"/>
      <c r="AJ53" s="2525"/>
      <c r="AK53" s="2525"/>
      <c r="AL53" s="2525"/>
      <c r="AM53" s="2525"/>
      <c r="AN53" s="2525"/>
      <c r="AO53" s="2525"/>
      <c r="AP53" s="2525"/>
      <c r="AQ53" s="2525"/>
      <c r="AR53" s="2525"/>
      <c r="AS53" s="2525"/>
      <c r="AT53" s="2525"/>
      <c r="AU53" s="2525"/>
      <c r="AV53" s="2525"/>
      <c r="AW53" s="2525"/>
      <c r="AX53" s="2525"/>
      <c r="AY53" s="2525"/>
      <c r="AZ53" s="239"/>
      <c r="BA53" s="3045" t="s">
        <v>106</v>
      </c>
      <c r="BB53" s="165" t="s">
        <v>101</v>
      </c>
      <c r="BC53" s="1483" t="s">
        <v>35</v>
      </c>
      <c r="BD53" s="1502" t="s">
        <v>35</v>
      </c>
      <c r="BE53" s="1502" t="s">
        <v>35</v>
      </c>
      <c r="BF53" s="1502" t="s">
        <v>35</v>
      </c>
      <c r="BG53" s="1522" t="s">
        <v>35</v>
      </c>
      <c r="BH53" s="1542" t="s">
        <v>35</v>
      </c>
      <c r="BI53" s="1502" t="s">
        <v>35</v>
      </c>
      <c r="BJ53" s="1502" t="s">
        <v>35</v>
      </c>
      <c r="BK53" s="1502" t="s">
        <v>35</v>
      </c>
      <c r="BL53" s="1522" t="s">
        <v>35</v>
      </c>
      <c r="BM53" s="1542" t="s">
        <v>35</v>
      </c>
      <c r="BN53" s="1502" t="s">
        <v>35</v>
      </c>
      <c r="BO53" s="1502" t="s">
        <v>35</v>
      </c>
      <c r="BP53" s="1502" t="s">
        <v>35</v>
      </c>
      <c r="BQ53" s="1522" t="s">
        <v>35</v>
      </c>
      <c r="BR53" s="1542" t="s">
        <v>35</v>
      </c>
      <c r="BS53" s="1502" t="s">
        <v>35</v>
      </c>
      <c r="BT53" s="1502" t="s">
        <v>35</v>
      </c>
      <c r="BU53" s="1502" t="s">
        <v>35</v>
      </c>
      <c r="BV53" s="1502" t="s">
        <v>35</v>
      </c>
      <c r="BW53" s="1502" t="s">
        <v>35</v>
      </c>
      <c r="BX53" s="1502" t="s">
        <v>35</v>
      </c>
      <c r="BY53" s="1563" t="s">
        <v>35</v>
      </c>
      <c r="BZ53" s="1563" t="s">
        <v>35</v>
      </c>
      <c r="CA53" s="1563" t="s">
        <v>35</v>
      </c>
      <c r="CB53" s="1563" t="s">
        <v>35</v>
      </c>
      <c r="CC53" s="1563" t="s">
        <v>35</v>
      </c>
      <c r="CD53" s="2585"/>
      <c r="CE53" s="2585"/>
      <c r="CF53" s="2585"/>
      <c r="CG53" s="2585"/>
      <c r="CH53" s="2585"/>
      <c r="CI53" s="2585"/>
      <c r="CJ53" s="2585"/>
      <c r="CK53" s="2585"/>
      <c r="CL53" s="2585"/>
      <c r="CM53" s="2585"/>
      <c r="CN53" s="2585"/>
      <c r="CO53" s="2585"/>
      <c r="CP53" s="2585"/>
      <c r="CQ53" s="2585"/>
      <c r="CR53" s="2585"/>
      <c r="CS53" s="2585"/>
      <c r="CT53" s="2585"/>
      <c r="CU53" s="2585"/>
      <c r="CV53" s="2585"/>
      <c r="CW53" s="2585"/>
      <c r="CX53" s="2585"/>
      <c r="CY53" s="2585"/>
      <c r="CZ53" s="2585"/>
    </row>
    <row r="54" s="130" customFormat="true" ht="15" customHeight="true" x14ac:dyDescent="0.2">
      <c r="A54" s="3016"/>
      <c r="B54" s="291" t="s">
        <v>100</v>
      </c>
      <c r="C54" s="1434" t="s">
        <v>35</v>
      </c>
      <c r="D54" s="1441" t="s">
        <v>35</v>
      </c>
      <c r="E54" s="1441" t="s">
        <v>35</v>
      </c>
      <c r="F54" s="1441" t="s">
        <v>35</v>
      </c>
      <c r="G54" s="1449" t="s">
        <v>35</v>
      </c>
      <c r="H54" s="1457" t="s">
        <v>35</v>
      </c>
      <c r="I54" s="1441" t="s">
        <v>35</v>
      </c>
      <c r="J54" s="1441" t="s">
        <v>35</v>
      </c>
      <c r="K54" s="1441" t="s">
        <v>35</v>
      </c>
      <c r="L54" s="1465" t="s">
        <v>35</v>
      </c>
      <c r="M54" s="1473" t="s">
        <v>35</v>
      </c>
      <c r="N54" s="1441" t="s">
        <v>35</v>
      </c>
      <c r="O54" s="1441" t="s">
        <v>35</v>
      </c>
      <c r="P54" s="1441" t="s">
        <v>35</v>
      </c>
      <c r="Q54" s="1449" t="s">
        <v>35</v>
      </c>
      <c r="R54" s="1457" t="s">
        <v>35</v>
      </c>
      <c r="S54" s="1441" t="s">
        <v>35</v>
      </c>
      <c r="T54" s="1441" t="s">
        <v>35</v>
      </c>
      <c r="U54" s="1441" t="s">
        <v>35</v>
      </c>
      <c r="V54" s="1441" t="s">
        <v>35</v>
      </c>
      <c r="W54" s="1441" t="s">
        <v>35</v>
      </c>
      <c r="X54" s="1441" t="s">
        <v>35</v>
      </c>
      <c r="Y54" s="1477" t="s">
        <v>35</v>
      </c>
      <c r="Z54" s="1477" t="s">
        <v>35</v>
      </c>
      <c r="AA54" s="1477" t="s">
        <v>35</v>
      </c>
      <c r="AB54" s="1477" t="s">
        <v>35</v>
      </c>
      <c r="AC54" s="2675" t="s">
        <v>35</v>
      </c>
      <c r="AD54" s="2525"/>
      <c r="AE54" s="2525"/>
      <c r="AF54" s="2525"/>
      <c r="AG54" s="2525"/>
      <c r="AH54" s="2525"/>
      <c r="AI54" s="2525"/>
      <c r="AJ54" s="2525"/>
      <c r="AK54" s="2525"/>
      <c r="AL54" s="2525"/>
      <c r="AM54" s="2525"/>
      <c r="AN54" s="2525"/>
      <c r="AO54" s="2525"/>
      <c r="AP54" s="2525"/>
      <c r="AQ54" s="2525"/>
      <c r="AR54" s="2525"/>
      <c r="AS54" s="2525"/>
      <c r="AT54" s="2525"/>
      <c r="AU54" s="2525"/>
      <c r="AV54" s="2525"/>
      <c r="AW54" s="2525"/>
      <c r="AX54" s="2525"/>
      <c r="AY54" s="2525"/>
      <c r="AZ54" s="239"/>
      <c r="BA54" s="3045"/>
      <c r="BB54" s="165" t="s">
        <v>100</v>
      </c>
      <c r="BC54" s="1483" t="s">
        <v>35</v>
      </c>
      <c r="BD54" s="1502" t="s">
        <v>35</v>
      </c>
      <c r="BE54" s="1502" t="s">
        <v>35</v>
      </c>
      <c r="BF54" s="1502" t="s">
        <v>35</v>
      </c>
      <c r="BG54" s="1522" t="s">
        <v>35</v>
      </c>
      <c r="BH54" s="1542" t="s">
        <v>35</v>
      </c>
      <c r="BI54" s="1502" t="s">
        <v>35</v>
      </c>
      <c r="BJ54" s="1502" t="s">
        <v>35</v>
      </c>
      <c r="BK54" s="1502" t="s">
        <v>35</v>
      </c>
      <c r="BL54" s="1522" t="s">
        <v>35</v>
      </c>
      <c r="BM54" s="1542" t="s">
        <v>35</v>
      </c>
      <c r="BN54" s="1502" t="s">
        <v>35</v>
      </c>
      <c r="BO54" s="1502" t="s">
        <v>35</v>
      </c>
      <c r="BP54" s="1502" t="s">
        <v>35</v>
      </c>
      <c r="BQ54" s="1522" t="s">
        <v>35</v>
      </c>
      <c r="BR54" s="1542" t="s">
        <v>35</v>
      </c>
      <c r="BS54" s="1502" t="s">
        <v>35</v>
      </c>
      <c r="BT54" s="1502" t="s">
        <v>35</v>
      </c>
      <c r="BU54" s="1502" t="s">
        <v>35</v>
      </c>
      <c r="BV54" s="1502" t="s">
        <v>35</v>
      </c>
      <c r="BW54" s="1502" t="s">
        <v>35</v>
      </c>
      <c r="BX54" s="1502" t="s">
        <v>35</v>
      </c>
      <c r="BY54" s="1563" t="s">
        <v>35</v>
      </c>
      <c r="BZ54" s="1563" t="s">
        <v>35</v>
      </c>
      <c r="CA54" s="1563" t="s">
        <v>35</v>
      </c>
      <c r="CB54" s="1563" t="s">
        <v>35</v>
      </c>
      <c r="CC54" s="1563" t="s">
        <v>35</v>
      </c>
      <c r="CD54" s="2585"/>
      <c r="CE54" s="2585"/>
      <c r="CF54" s="2585"/>
      <c r="CG54" s="2585"/>
      <c r="CH54" s="2585"/>
      <c r="CI54" s="2585"/>
      <c r="CJ54" s="2585"/>
      <c r="CK54" s="2585"/>
      <c r="CL54" s="2585"/>
      <c r="CM54" s="2585"/>
      <c r="CN54" s="2585"/>
      <c r="CO54" s="2585"/>
      <c r="CP54" s="2585"/>
      <c r="CQ54" s="2585"/>
      <c r="CR54" s="2585"/>
      <c r="CS54" s="2585"/>
      <c r="CT54" s="2585"/>
      <c r="CU54" s="2585"/>
      <c r="CV54" s="2585"/>
      <c r="CW54" s="2585"/>
      <c r="CX54" s="2585"/>
      <c r="CY54" s="2585"/>
      <c r="CZ54" s="2585"/>
    </row>
    <row r="55" s="130" customFormat="true" ht="15" customHeight="true" x14ac:dyDescent="0.2">
      <c r="A55" s="3102"/>
      <c r="B55" s="292" t="s">
        <v>68</v>
      </c>
      <c r="C55" s="1436" t="s">
        <v>35</v>
      </c>
      <c r="D55" s="1444" t="s">
        <v>35</v>
      </c>
      <c r="E55" s="1444" t="s">
        <v>35</v>
      </c>
      <c r="F55" s="1444" t="s">
        <v>35</v>
      </c>
      <c r="G55" s="1452" t="s">
        <v>35</v>
      </c>
      <c r="H55" s="1460" t="s">
        <v>35</v>
      </c>
      <c r="I55" s="1444" t="s">
        <v>35</v>
      </c>
      <c r="J55" s="1444" t="s">
        <v>35</v>
      </c>
      <c r="K55" s="1444" t="s">
        <v>35</v>
      </c>
      <c r="L55" s="1468" t="s">
        <v>35</v>
      </c>
      <c r="M55" s="1475" t="s">
        <v>35</v>
      </c>
      <c r="N55" s="1444" t="s">
        <v>35</v>
      </c>
      <c r="O55" s="1444" t="s">
        <v>35</v>
      </c>
      <c r="P55" s="1444" t="s">
        <v>35</v>
      </c>
      <c r="Q55" s="1452" t="s">
        <v>35</v>
      </c>
      <c r="R55" s="2449" t="s">
        <v>35</v>
      </c>
      <c r="S55" s="2450" t="s">
        <v>35</v>
      </c>
      <c r="T55" s="2450" t="s">
        <v>35</v>
      </c>
      <c r="U55" s="2450" t="s">
        <v>35</v>
      </c>
      <c r="V55" s="2450" t="s">
        <v>35</v>
      </c>
      <c r="W55" s="2450" t="s">
        <v>35</v>
      </c>
      <c r="X55" s="2450" t="s">
        <v>35</v>
      </c>
      <c r="Y55" s="2450" t="s">
        <v>35</v>
      </c>
      <c r="Z55" s="2450" t="s">
        <v>35</v>
      </c>
      <c r="AA55" s="2450" t="s">
        <v>35</v>
      </c>
      <c r="AB55" s="2450" t="s">
        <v>35</v>
      </c>
      <c r="AC55" s="2502" t="s">
        <v>35</v>
      </c>
      <c r="AD55" s="2526"/>
      <c r="AE55" s="2526"/>
      <c r="AF55" s="2526"/>
      <c r="AG55" s="2526"/>
      <c r="AH55" s="2526"/>
      <c r="AI55" s="2526"/>
      <c r="AJ55" s="2526"/>
      <c r="AK55" s="2526"/>
      <c r="AL55" s="2526"/>
      <c r="AM55" s="2526"/>
      <c r="AN55" s="2526"/>
      <c r="AO55" s="2526"/>
      <c r="AP55" s="2526"/>
      <c r="AQ55" s="2526"/>
      <c r="AR55" s="2526"/>
      <c r="AS55" s="2526"/>
      <c r="AT55" s="2526"/>
      <c r="AU55" s="2526"/>
      <c r="AV55" s="2526"/>
      <c r="AW55" s="2526"/>
      <c r="AX55" s="2526"/>
      <c r="AY55" s="2526"/>
      <c r="AZ55" s="239"/>
      <c r="BA55" s="3103"/>
      <c r="BB55" s="166" t="s">
        <v>68</v>
      </c>
      <c r="BC55" s="1484" t="s">
        <v>35</v>
      </c>
      <c r="BD55" s="1503" t="s">
        <v>35</v>
      </c>
      <c r="BE55" s="1503" t="s">
        <v>35</v>
      </c>
      <c r="BF55" s="1503" t="s">
        <v>35</v>
      </c>
      <c r="BG55" s="1523" t="s">
        <v>35</v>
      </c>
      <c r="BH55" s="1543" t="s">
        <v>35</v>
      </c>
      <c r="BI55" s="1503" t="s">
        <v>35</v>
      </c>
      <c r="BJ55" s="1503" t="s">
        <v>35</v>
      </c>
      <c r="BK55" s="1503" t="s">
        <v>35</v>
      </c>
      <c r="BL55" s="1523" t="s">
        <v>35</v>
      </c>
      <c r="BM55" s="1543" t="s">
        <v>35</v>
      </c>
      <c r="BN55" s="1503" t="s">
        <v>35</v>
      </c>
      <c r="BO55" s="1503" t="s">
        <v>35</v>
      </c>
      <c r="BP55" s="1503" t="s">
        <v>35</v>
      </c>
      <c r="BQ55" s="1523" t="s">
        <v>35</v>
      </c>
      <c r="BR55" s="2451" t="s">
        <v>35</v>
      </c>
      <c r="BS55" s="2452" t="s">
        <v>35</v>
      </c>
      <c r="BT55" s="2452" t="s">
        <v>35</v>
      </c>
      <c r="BU55" s="2452" t="s">
        <v>35</v>
      </c>
      <c r="BV55" s="2452" t="s">
        <v>35</v>
      </c>
      <c r="BW55" s="2452" t="s">
        <v>35</v>
      </c>
      <c r="BX55" s="2452" t="s">
        <v>35</v>
      </c>
      <c r="BY55" s="2452" t="s">
        <v>35</v>
      </c>
      <c r="BZ55" s="1578" t="s">
        <v>35</v>
      </c>
      <c r="CA55" s="1578" t="s">
        <v>35</v>
      </c>
      <c r="CB55" s="1578" t="s">
        <v>35</v>
      </c>
      <c r="CC55" s="1578" t="s">
        <v>35</v>
      </c>
      <c r="CD55" s="2587"/>
      <c r="CE55" s="2587"/>
      <c r="CF55" s="2587"/>
      <c r="CG55" s="2587"/>
      <c r="CH55" s="2587"/>
      <c r="CI55" s="2587"/>
      <c r="CJ55" s="2587"/>
      <c r="CK55" s="2587"/>
      <c r="CL55" s="2587"/>
      <c r="CM55" s="2587"/>
      <c r="CN55" s="2587"/>
      <c r="CO55" s="2587"/>
      <c r="CP55" s="2587"/>
      <c r="CQ55" s="2587"/>
      <c r="CR55" s="2587"/>
      <c r="CS55" s="2587"/>
      <c r="CT55" s="2587"/>
      <c r="CU55" s="2587"/>
      <c r="CV55" s="2587"/>
      <c r="CW55" s="2587"/>
      <c r="CX55" s="2587"/>
      <c r="CY55" s="2587"/>
      <c r="CZ55" s="2587"/>
    </row>
    <row r="56" s="135" customFormat="true" ht="15" customHeight="true" x14ac:dyDescent="0.2">
      <c r="A56" s="132"/>
      <c r="B56" s="204"/>
      <c r="C56" s="3038" t="s">
        <v>115</v>
      </c>
      <c r="D56" s="3039"/>
      <c r="E56" s="3039"/>
      <c r="F56" s="3039"/>
      <c r="G56" s="3040"/>
      <c r="H56" s="3253" t="s">
        <v>38</v>
      </c>
      <c r="I56" s="3254"/>
      <c r="J56" s="3254"/>
      <c r="K56" s="3254"/>
      <c r="L56" s="3255"/>
      <c r="M56" s="3256" t="s">
        <v>37</v>
      </c>
      <c r="N56" s="3254"/>
      <c r="O56" s="3254"/>
      <c r="P56" s="3254"/>
      <c r="Q56" s="3255"/>
      <c r="R56" s="2654" t="s">
        <v>141</v>
      </c>
      <c r="S56" s="2662"/>
      <c r="T56" s="2662"/>
      <c r="U56" s="2662"/>
      <c r="V56" s="2662"/>
      <c r="W56" s="2662"/>
      <c r="X56" s="2662"/>
      <c r="Y56" s="2662"/>
      <c r="Z56" s="2662"/>
      <c r="AA56" s="2662"/>
      <c r="AB56" s="2662"/>
      <c r="AC56" s="2663"/>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AZ56" s="1070"/>
      <c r="BA56" s="241" t="s">
        <v>131</v>
      </c>
      <c r="BB56" s="115" t="s">
        <v>96</v>
      </c>
      <c r="BC56" s="3120" t="s">
        <v>115</v>
      </c>
      <c r="BD56" s="3121"/>
      <c r="BE56" s="3121"/>
      <c r="BF56" s="3121"/>
      <c r="BG56" s="3122"/>
      <c r="BH56" s="3123" t="s">
        <v>38</v>
      </c>
      <c r="BI56" s="3121"/>
      <c r="BJ56" s="3121"/>
      <c r="BK56" s="3121"/>
      <c r="BL56" s="3122"/>
      <c r="BM56" s="3123" t="s">
        <v>37</v>
      </c>
      <c r="BN56" s="3121"/>
      <c r="BO56" s="3121"/>
      <c r="BP56" s="3121"/>
      <c r="BQ56" s="3124"/>
      <c r="BR56" s="2448" t="s">
        <v>141</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5" customFormat="true" ht="12.75" x14ac:dyDescent="0.2">
      <c r="A57" s="205" t="s">
        <v>69</v>
      </c>
      <c r="B57" s="278"/>
      <c r="C57" s="407" t="s">
        <v>0</v>
      </c>
      <c r="D57" s="408" t="s">
        <v>1</v>
      </c>
      <c r="E57" s="408" t="s">
        <v>2</v>
      </c>
      <c r="F57" s="408" t="s">
        <v>3</v>
      </c>
      <c r="G57" s="409" t="s">
        <v>4</v>
      </c>
      <c r="H57" s="1903" t="s">
        <v>0</v>
      </c>
      <c r="I57" s="1867" t="s">
        <v>1</v>
      </c>
      <c r="J57" s="1867" t="s">
        <v>2</v>
      </c>
      <c r="K57" s="1867" t="s">
        <v>3</v>
      </c>
      <c r="L57" s="1868" t="s">
        <v>4</v>
      </c>
      <c r="M57" s="1893" t="s">
        <v>0</v>
      </c>
      <c r="N57" s="1867" t="s">
        <v>1</v>
      </c>
      <c r="O57" s="1867" t="s">
        <v>2</v>
      </c>
      <c r="P57" s="1867" t="s">
        <v>3</v>
      </c>
      <c r="Q57" s="1913" t="s">
        <v>4</v>
      </c>
      <c r="R57" s="1903" t="s">
        <v>313</v>
      </c>
      <c r="S57" s="1867" t="s">
        <v>248</v>
      </c>
      <c r="T57" s="1867" t="s">
        <v>314</v>
      </c>
      <c r="U57" s="1867" t="s">
        <v>315</v>
      </c>
      <c r="V57" s="1867" t="s">
        <v>316</v>
      </c>
      <c r="W57" s="1867" t="s">
        <v>317</v>
      </c>
      <c r="X57" s="1867" t="s">
        <v>318</v>
      </c>
      <c r="Y57" s="1867" t="s">
        <v>319</v>
      </c>
      <c r="Z57" s="1867" t="s">
        <v>320</v>
      </c>
      <c r="AA57" s="1867" t="s">
        <v>321</v>
      </c>
      <c r="AB57" s="1867" t="s">
        <v>322</v>
      </c>
      <c r="AC57" s="1869" t="s">
        <v>323</v>
      </c>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AZ57" s="1070"/>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313</v>
      </c>
      <c r="BS57" s="184" t="s">
        <v>248</v>
      </c>
      <c r="BT57" s="184" t="s">
        <v>314</v>
      </c>
      <c r="BU57" s="184" t="s">
        <v>315</v>
      </c>
      <c r="BV57" s="184" t="s">
        <v>316</v>
      </c>
      <c r="BW57" s="184" t="s">
        <v>317</v>
      </c>
      <c r="BX57" s="184" t="s">
        <v>318</v>
      </c>
      <c r="BY57" s="185" t="s">
        <v>319</v>
      </c>
      <c r="BZ57" s="185" t="s">
        <v>320</v>
      </c>
      <c r="CA57" s="185" t="s">
        <v>321</v>
      </c>
      <c r="CB57" s="185" t="s">
        <v>322</v>
      </c>
      <c r="CC57" s="185" t="s">
        <v>323</v>
      </c>
      <c r="CD57" s="2591"/>
      <c r="CE57" s="2591"/>
      <c r="CF57" s="2591"/>
      <c r="CG57" s="2591"/>
      <c r="CH57" s="2591"/>
      <c r="CI57" s="2591"/>
      <c r="CJ57" s="2591"/>
      <c r="CK57" s="2591"/>
      <c r="CL57" s="2591"/>
      <c r="CM57" s="2591"/>
      <c r="CN57" s="2591"/>
      <c r="CO57" s="2591"/>
      <c r="CP57" s="2591"/>
      <c r="CQ57" s="2591"/>
      <c r="CR57" s="2591"/>
      <c r="CS57" s="2591"/>
      <c r="CT57" s="2591"/>
      <c r="CU57" s="2591"/>
      <c r="CV57" s="2591"/>
      <c r="CW57" s="2591"/>
      <c r="CX57" s="2591"/>
      <c r="CY57" s="2591"/>
      <c r="CZ57" s="2591"/>
    </row>
    <row r="58" s="135" customFormat="true" ht="15" customHeight="true" x14ac:dyDescent="0.2">
      <c r="A58" s="3245" t="s">
        <v>252</v>
      </c>
      <c r="B58" s="2049" t="s">
        <v>253</v>
      </c>
      <c r="C58" s="1967">
        <v>9.9164980744232398E-2</v>
      </c>
      <c r="D58" s="1968">
        <v>0.57372577708597905</v>
      </c>
      <c r="E58" s="1968">
        <v>3.3461376204305977</v>
      </c>
      <c r="F58" s="1968">
        <v>5.8929573766754615</v>
      </c>
      <c r="G58" s="1969">
        <v>4.0285557040411408</v>
      </c>
      <c r="H58" s="1970">
        <v>0.55791419403689224</v>
      </c>
      <c r="I58" s="1968">
        <v>5.0465007995861022</v>
      </c>
      <c r="J58" s="1968">
        <v>5.1798245981271593</v>
      </c>
      <c r="K58" s="1968">
        <v>6.0300618879724235</v>
      </c>
      <c r="L58" s="1971">
        <v>3.9413583877626168</v>
      </c>
      <c r="M58" s="1972">
        <v>0.12552559842264865</v>
      </c>
      <c r="N58" s="1968">
        <v>0.1603203981177535</v>
      </c>
      <c r="O58" s="1968">
        <v>6.2065189048973325E-2</v>
      </c>
      <c r="P58" s="1968">
        <v>0.30482818347680268</v>
      </c>
      <c r="Q58" s="1969">
        <v>0.47252103973235854</v>
      </c>
      <c r="R58" s="1970">
        <v>2.1155542982098452</v>
      </c>
      <c r="S58" s="1968">
        <v>6.4172469261303586</v>
      </c>
      <c r="T58" s="1968">
        <v>0.74386387308836088</v>
      </c>
      <c r="U58" s="1968">
        <v>0.23640662371543048</v>
      </c>
      <c r="V58" s="1968">
        <v>0</v>
      </c>
      <c r="W58" s="1968">
        <v>0</v>
      </c>
      <c r="X58" s="1968">
        <v>0.71341998020182962</v>
      </c>
      <c r="Y58" s="1968">
        <v>0.70248734563117987</v>
      </c>
      <c r="Z58" s="1968">
        <v>0.53307880190417467</v>
      </c>
      <c r="AA58" s="1968">
        <v>0.58776438571024403</v>
      </c>
      <c r="AB58" s="1968">
        <v>5.0411719028253699E-2</v>
      </c>
      <c r="AC58" s="2676">
        <v>2.1734409262978769</v>
      </c>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AZ58" s="107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440"/>
      <c r="CB58" s="440"/>
      <c r="CC58" s="440"/>
      <c r="CD58" s="2593"/>
      <c r="CE58" s="2593"/>
      <c r="CF58" s="2593"/>
      <c r="CG58" s="2593"/>
      <c r="CH58" s="2593"/>
      <c r="CI58" s="2593"/>
      <c r="CJ58" s="2593"/>
      <c r="CK58" s="2593"/>
      <c r="CL58" s="2593"/>
      <c r="CM58" s="2593"/>
      <c r="CN58" s="2593"/>
      <c r="CO58" s="2593"/>
      <c r="CP58" s="2593"/>
      <c r="CQ58" s="2593"/>
      <c r="CR58" s="2593"/>
      <c r="CS58" s="2593"/>
      <c r="CT58" s="2593"/>
      <c r="CU58" s="2593"/>
      <c r="CV58" s="2593"/>
      <c r="CW58" s="2593"/>
      <c r="CX58" s="2593"/>
      <c r="CY58" s="2593"/>
      <c r="CZ58" s="2593"/>
    </row>
    <row r="59" s="135" customFormat="true" ht="15" customHeight="true" x14ac:dyDescent="0.2">
      <c r="A59" s="3246"/>
      <c r="B59" s="2050" t="s">
        <v>324</v>
      </c>
      <c r="C59" s="1973">
        <v>0.14368855045279483</v>
      </c>
      <c r="D59" s="1974">
        <v>6.9423856192499969</v>
      </c>
      <c r="E59" s="1974">
        <v>17.569858815095259</v>
      </c>
      <c r="F59" s="1974">
        <v>32.591392212966831</v>
      </c>
      <c r="G59" s="1975">
        <v>45.275950858336046</v>
      </c>
      <c r="H59" s="1976">
        <v>14.380521043152719</v>
      </c>
      <c r="I59" s="1974">
        <v>19.74812562505883</v>
      </c>
      <c r="J59" s="1974">
        <v>31.435664861494811</v>
      </c>
      <c r="K59" s="1974">
        <v>40.625689211122115</v>
      </c>
      <c r="L59" s="1977">
        <v>46.404592449534071</v>
      </c>
      <c r="M59" s="1978">
        <v>0.22269889838207804</v>
      </c>
      <c r="N59" s="1974">
        <v>0</v>
      </c>
      <c r="O59" s="1974">
        <v>0.19091673942917262</v>
      </c>
      <c r="P59" s="1974">
        <v>0.86613151606283678</v>
      </c>
      <c r="Q59" s="1975">
        <v>7.2170195982222438</v>
      </c>
      <c r="R59" s="1976">
        <v>8.6801113722823864</v>
      </c>
      <c r="S59" s="1974">
        <v>30.064480548892934</v>
      </c>
      <c r="T59" s="1974">
        <v>7.7489063128546407</v>
      </c>
      <c r="U59" s="1974">
        <v>1.6675990685708142</v>
      </c>
      <c r="V59" s="1974">
        <v>0</v>
      </c>
      <c r="W59" s="1974">
        <v>11.121246670548382</v>
      </c>
      <c r="X59" s="1974">
        <v>0.20550648244421327</v>
      </c>
      <c r="Y59" s="1974">
        <v>14.349900724275374</v>
      </c>
      <c r="Z59" s="1974">
        <v>1.3816620773735455</v>
      </c>
      <c r="AA59" s="1974">
        <v>32.083244968405516</v>
      </c>
      <c r="AB59" s="1974">
        <v>0.2356672320420734</v>
      </c>
      <c r="AC59" s="2677">
        <v>2.966874907178946</v>
      </c>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AZ59" s="107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442"/>
      <c r="CB59" s="442"/>
      <c r="CC59" s="442"/>
      <c r="CD59" s="2595"/>
      <c r="CE59" s="2595"/>
      <c r="CF59" s="2595"/>
      <c r="CG59" s="2595"/>
      <c r="CH59" s="2595"/>
      <c r="CI59" s="2595"/>
      <c r="CJ59" s="2595"/>
      <c r="CK59" s="2595"/>
      <c r="CL59" s="2595"/>
      <c r="CM59" s="2595"/>
      <c r="CN59" s="2595"/>
      <c r="CO59" s="2595"/>
      <c r="CP59" s="2595"/>
      <c r="CQ59" s="2595"/>
      <c r="CR59" s="2595"/>
      <c r="CS59" s="2595"/>
      <c r="CT59" s="2595"/>
      <c r="CU59" s="2595"/>
      <c r="CV59" s="2595"/>
      <c r="CW59" s="2595"/>
      <c r="CX59" s="2595"/>
      <c r="CY59" s="2595"/>
      <c r="CZ59" s="2595"/>
    </row>
    <row r="60" s="135" customFormat="true" ht="15" customHeight="true" x14ac:dyDescent="0.2">
      <c r="A60" s="3246"/>
      <c r="B60" s="2050" t="s">
        <v>325</v>
      </c>
      <c r="C60" s="1973">
        <v>4.9889214846111685</v>
      </c>
      <c r="D60" s="1974">
        <v>30.875357752897813</v>
      </c>
      <c r="E60" s="1974">
        <v>56.959768396594015</v>
      </c>
      <c r="F60" s="1974">
        <v>46.991825606856224</v>
      </c>
      <c r="G60" s="1975">
        <v>35.079267388951031</v>
      </c>
      <c r="H60" s="1976">
        <v>60.793395551714383</v>
      </c>
      <c r="I60" s="1974">
        <v>59.516194749177728</v>
      </c>
      <c r="J60" s="1974">
        <v>50.921601013651639</v>
      </c>
      <c r="K60" s="1974">
        <v>41.377688796229236</v>
      </c>
      <c r="L60" s="1977">
        <v>35.362988386227755</v>
      </c>
      <c r="M60" s="1978">
        <v>1.7126769273501712</v>
      </c>
      <c r="N60" s="1974">
        <v>5.5826128942903228</v>
      </c>
      <c r="O60" s="1974">
        <v>8.0038802200093748</v>
      </c>
      <c r="P60" s="1974">
        <v>7.9002511835702043</v>
      </c>
      <c r="Q60" s="1975">
        <v>13.944259288416641</v>
      </c>
      <c r="R60" s="1976">
        <v>13.799761069005079</v>
      </c>
      <c r="S60" s="1974">
        <v>48.646936972020789</v>
      </c>
      <c r="T60" s="1974">
        <v>15.306406652965734</v>
      </c>
      <c r="U60" s="1974">
        <v>8.7998851335461126</v>
      </c>
      <c r="V60" s="1974">
        <v>0</v>
      </c>
      <c r="W60" s="1974">
        <v>35.234038097324863</v>
      </c>
      <c r="X60" s="1974">
        <v>1.2478215211264359</v>
      </c>
      <c r="Y60" s="1974">
        <v>25.873529588570136</v>
      </c>
      <c r="Z60" s="1974">
        <v>12.476596935559186</v>
      </c>
      <c r="AA60" s="1974">
        <v>51.004364233890364</v>
      </c>
      <c r="AB60" s="1974">
        <v>5.0471704817102223</v>
      </c>
      <c r="AC60" s="2677">
        <v>27.866362327824856</v>
      </c>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AZ60" s="107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442"/>
      <c r="CB60" s="442"/>
      <c r="CC60" s="442"/>
      <c r="CD60" s="2595"/>
      <c r="CE60" s="2595"/>
      <c r="CF60" s="2595"/>
      <c r="CG60" s="2595"/>
      <c r="CH60" s="2595"/>
      <c r="CI60" s="2595"/>
      <c r="CJ60" s="2595"/>
      <c r="CK60" s="2595"/>
      <c r="CL60" s="2595"/>
      <c r="CM60" s="2595"/>
      <c r="CN60" s="2595"/>
      <c r="CO60" s="2595"/>
      <c r="CP60" s="2595"/>
      <c r="CQ60" s="2595"/>
      <c r="CR60" s="2595"/>
      <c r="CS60" s="2595"/>
      <c r="CT60" s="2595"/>
      <c r="CU60" s="2595"/>
      <c r="CV60" s="2595"/>
      <c r="CW60" s="2595"/>
      <c r="CX60" s="2595"/>
      <c r="CY60" s="2595"/>
      <c r="CZ60" s="2595"/>
    </row>
    <row r="61" s="135" customFormat="true" ht="15" customHeight="true" x14ac:dyDescent="0.2">
      <c r="A61" s="3246"/>
      <c r="B61" s="2050" t="s">
        <v>326</v>
      </c>
      <c r="C61" s="1973">
        <v>6.2451542924840977</v>
      </c>
      <c r="D61" s="1974">
        <v>10.826081879999386</v>
      </c>
      <c r="E61" s="1974">
        <v>7.6178663199236869</v>
      </c>
      <c r="F61" s="1974">
        <v>7.4120031579388819</v>
      </c>
      <c r="G61" s="1975">
        <v>9.1745763850670325</v>
      </c>
      <c r="H61" s="1976">
        <v>7.4743823436281387</v>
      </c>
      <c r="I61" s="1974">
        <v>7.1753098342632837</v>
      </c>
      <c r="J61" s="1974">
        <v>6.840355623471611</v>
      </c>
      <c r="K61" s="1974">
        <v>9.3855770061667396</v>
      </c>
      <c r="L61" s="1977">
        <v>7.7348514874304177</v>
      </c>
      <c r="M61" s="1978">
        <v>2.4527811991652992</v>
      </c>
      <c r="N61" s="1974">
        <v>10.264373227194993</v>
      </c>
      <c r="O61" s="1974">
        <v>5.693687229695545</v>
      </c>
      <c r="P61" s="1974">
        <v>13.336366818333278</v>
      </c>
      <c r="Q61" s="1975">
        <v>14.572373567289858</v>
      </c>
      <c r="R61" s="1976">
        <v>2.8131967615025113</v>
      </c>
      <c r="S61" s="1974">
        <v>10.140579731381123</v>
      </c>
      <c r="T61" s="1974">
        <v>19.37834215021434</v>
      </c>
      <c r="U61" s="1974">
        <v>1.5291198296610415</v>
      </c>
      <c r="V61" s="1974">
        <v>16.842984990267375</v>
      </c>
      <c r="W61" s="1974">
        <v>2.7465326491912285</v>
      </c>
      <c r="X61" s="1974">
        <v>2.6154622339454545</v>
      </c>
      <c r="Y61" s="1974">
        <v>9.4785549048290001</v>
      </c>
      <c r="Z61" s="1974">
        <v>1.0889573353891155</v>
      </c>
      <c r="AA61" s="1974">
        <v>4.7242667458896346</v>
      </c>
      <c r="AB61" s="1974">
        <v>15.955026061902943</v>
      </c>
      <c r="AC61" s="2677">
        <v>6.9543073526412647</v>
      </c>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AZ61" s="107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442"/>
      <c r="CB61" s="442"/>
      <c r="CC61" s="442"/>
      <c r="CD61" s="2595"/>
      <c r="CE61" s="2595"/>
      <c r="CF61" s="2595"/>
      <c r="CG61" s="2595"/>
      <c r="CH61" s="2595"/>
      <c r="CI61" s="2595"/>
      <c r="CJ61" s="2595"/>
      <c r="CK61" s="2595"/>
      <c r="CL61" s="2595"/>
      <c r="CM61" s="2595"/>
      <c r="CN61" s="2595"/>
      <c r="CO61" s="2595"/>
      <c r="CP61" s="2595"/>
      <c r="CQ61" s="2595"/>
      <c r="CR61" s="2595"/>
      <c r="CS61" s="2595"/>
      <c r="CT61" s="2595"/>
      <c r="CU61" s="2595"/>
      <c r="CV61" s="2595"/>
      <c r="CW61" s="2595"/>
      <c r="CX61" s="2595"/>
      <c r="CY61" s="2595"/>
      <c r="CZ61" s="2595"/>
    </row>
    <row r="62" s="135" customFormat="true" ht="15" customHeight="true" x14ac:dyDescent="0.2">
      <c r="A62" s="3246"/>
      <c r="B62" s="2050" t="s">
        <v>327</v>
      </c>
      <c r="C62" s="1973">
        <v>3.343208235254278</v>
      </c>
      <c r="D62" s="1974">
        <v>6.8083260236305261</v>
      </c>
      <c r="E62" s="1974">
        <v>4.8942610874855941</v>
      </c>
      <c r="F62" s="1974">
        <v>1.9325994467868781</v>
      </c>
      <c r="G62" s="1975">
        <v>1.1432275693532141</v>
      </c>
      <c r="H62" s="1976">
        <v>6.1254099304048264</v>
      </c>
      <c r="I62" s="1974">
        <v>2.8072494702549471</v>
      </c>
      <c r="J62" s="1974">
        <v>2.1777902409229464</v>
      </c>
      <c r="K62" s="1974">
        <v>0.50905007596919438</v>
      </c>
      <c r="L62" s="1977">
        <v>0.89750446890374014</v>
      </c>
      <c r="M62" s="1978">
        <v>1.7657884267937609</v>
      </c>
      <c r="N62" s="1974">
        <v>1.6094197922373938</v>
      </c>
      <c r="O62" s="1974">
        <v>7.116406221026601</v>
      </c>
      <c r="P62" s="1974">
        <v>8.1075137838594866</v>
      </c>
      <c r="Q62" s="1975">
        <v>10.049110035890363</v>
      </c>
      <c r="R62" s="1976">
        <v>15.985380809172463</v>
      </c>
      <c r="S62" s="1974">
        <v>0.35207282078313068</v>
      </c>
      <c r="T62" s="1974">
        <v>4.8547489370020553</v>
      </c>
      <c r="U62" s="1974">
        <v>0</v>
      </c>
      <c r="V62" s="1974">
        <v>0.95695852631128042</v>
      </c>
      <c r="W62" s="1974">
        <v>1.6328916568171474</v>
      </c>
      <c r="X62" s="1974">
        <v>10.885343915998112</v>
      </c>
      <c r="Y62" s="1974">
        <v>6.9861752064478493</v>
      </c>
      <c r="Z62" s="1974">
        <v>7.1352379991828571E-2</v>
      </c>
      <c r="AA62" s="1974">
        <v>4.8941744672497034</v>
      </c>
      <c r="AB62" s="1974">
        <v>1.1817627532525363</v>
      </c>
      <c r="AC62" s="2677">
        <v>2.2968818528700958</v>
      </c>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AZ62" s="107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442"/>
      <c r="CB62" s="442"/>
      <c r="CC62" s="442"/>
      <c r="CD62" s="2595"/>
      <c r="CE62" s="2595"/>
      <c r="CF62" s="2595"/>
      <c r="CG62" s="2595"/>
      <c r="CH62" s="2595"/>
      <c r="CI62" s="2595"/>
      <c r="CJ62" s="2595"/>
      <c r="CK62" s="2595"/>
      <c r="CL62" s="2595"/>
      <c r="CM62" s="2595"/>
      <c r="CN62" s="2595"/>
      <c r="CO62" s="2595"/>
      <c r="CP62" s="2595"/>
      <c r="CQ62" s="2595"/>
      <c r="CR62" s="2595"/>
      <c r="CS62" s="2595"/>
      <c r="CT62" s="2595"/>
      <c r="CU62" s="2595"/>
      <c r="CV62" s="2595"/>
      <c r="CW62" s="2595"/>
      <c r="CX62" s="2595"/>
      <c r="CY62" s="2595"/>
      <c r="CZ62" s="2595"/>
    </row>
    <row r="63" s="135" customFormat="true" ht="15" customHeight="true" x14ac:dyDescent="0.2">
      <c r="A63" s="3246"/>
      <c r="B63" s="2050" t="s">
        <v>328</v>
      </c>
      <c r="C63" s="1973">
        <v>13.529347613341214</v>
      </c>
      <c r="D63" s="1974">
        <v>10.75931501159701</v>
      </c>
      <c r="E63" s="1974">
        <v>4.676736328069488</v>
      </c>
      <c r="F63" s="1974">
        <v>1.268048844525683</v>
      </c>
      <c r="G63" s="1975">
        <v>0.73178653931814652</v>
      </c>
      <c r="H63" s="1976">
        <v>7.645571972176719</v>
      </c>
      <c r="I63" s="1974">
        <v>2.701649979525226</v>
      </c>
      <c r="J63" s="1974">
        <v>0.92212929057023596</v>
      </c>
      <c r="K63" s="1974">
        <v>0.45045214563397429</v>
      </c>
      <c r="L63" s="1977">
        <v>0.21912911973250918</v>
      </c>
      <c r="M63" s="1978">
        <v>12.120952401739487</v>
      </c>
      <c r="N63" s="1974">
        <v>11.154297470205933</v>
      </c>
      <c r="O63" s="1974">
        <v>16.775573012464886</v>
      </c>
      <c r="P63" s="1974">
        <v>11.628303685073943</v>
      </c>
      <c r="Q63" s="1975">
        <v>15.046377106748713</v>
      </c>
      <c r="R63" s="1976">
        <v>23.795430861963609</v>
      </c>
      <c r="S63" s="1974">
        <v>0.24137003714445149</v>
      </c>
      <c r="T63" s="1974">
        <v>5.8117859883302483</v>
      </c>
      <c r="U63" s="1974">
        <v>1.4686426219009932</v>
      </c>
      <c r="V63" s="1974">
        <v>6.5314700358499049</v>
      </c>
      <c r="W63" s="1974">
        <v>0.93560846962890654</v>
      </c>
      <c r="X63" s="1974">
        <v>16.370622482396698</v>
      </c>
      <c r="Y63" s="1974">
        <v>13.278082594510501</v>
      </c>
      <c r="Z63" s="1974">
        <v>18.29498729489503</v>
      </c>
      <c r="AA63" s="1974">
        <v>5.1307245407801378</v>
      </c>
      <c r="AB63" s="1974">
        <v>5.2561893218900906</v>
      </c>
      <c r="AC63" s="2677">
        <v>8.4604084109413478</v>
      </c>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AZ63" s="107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442"/>
      <c r="CB63" s="442"/>
      <c r="CC63" s="442"/>
      <c r="CD63" s="2595"/>
      <c r="CE63" s="2595"/>
      <c r="CF63" s="2595"/>
      <c r="CG63" s="2595"/>
      <c r="CH63" s="2595"/>
      <c r="CI63" s="2595"/>
      <c r="CJ63" s="2595"/>
      <c r="CK63" s="2595"/>
      <c r="CL63" s="2595"/>
      <c r="CM63" s="2595"/>
      <c r="CN63" s="2595"/>
      <c r="CO63" s="2595"/>
      <c r="CP63" s="2595"/>
      <c r="CQ63" s="2595"/>
      <c r="CR63" s="2595"/>
      <c r="CS63" s="2595"/>
      <c r="CT63" s="2595"/>
      <c r="CU63" s="2595"/>
      <c r="CV63" s="2595"/>
      <c r="CW63" s="2595"/>
      <c r="CX63" s="2595"/>
      <c r="CY63" s="2595"/>
      <c r="CZ63" s="2595"/>
    </row>
    <row r="64" s="135" customFormat="true" ht="15" customHeight="true" x14ac:dyDescent="0.2">
      <c r="A64" s="3246"/>
      <c r="B64" s="2050" t="s">
        <v>329</v>
      </c>
      <c r="C64" s="1973">
        <v>8.4353952456993238</v>
      </c>
      <c r="D64" s="1974">
        <v>7.3996813627423492</v>
      </c>
      <c r="E64" s="1974">
        <v>2.0835933452159754</v>
      </c>
      <c r="F64" s="1974">
        <v>1.9013286129749267</v>
      </c>
      <c r="G64" s="1975">
        <v>1.6752386517096054</v>
      </c>
      <c r="H64" s="1976">
        <v>1.7459208943425304</v>
      </c>
      <c r="I64" s="1974">
        <v>2.1945932796088652</v>
      </c>
      <c r="J64" s="1974">
        <v>1.6158315702309305</v>
      </c>
      <c r="K64" s="1974">
        <v>0.55955158976433139</v>
      </c>
      <c r="L64" s="1977">
        <v>1.912317503384809</v>
      </c>
      <c r="M64" s="1978">
        <v>4.6196916406273134</v>
      </c>
      <c r="N64" s="1974">
        <v>9.0070847459786645</v>
      </c>
      <c r="O64" s="1974">
        <v>12.115805562138112</v>
      </c>
      <c r="P64" s="1974">
        <v>10.574609634267471</v>
      </c>
      <c r="Q64" s="1975">
        <v>10.531868825594058</v>
      </c>
      <c r="R64" s="1976">
        <v>3.3729337155194035</v>
      </c>
      <c r="S64" s="1974">
        <v>2.2384538202381807</v>
      </c>
      <c r="T64" s="1974">
        <v>10.353611426711826</v>
      </c>
      <c r="U64" s="1974">
        <v>1.0638298067194369</v>
      </c>
      <c r="V64" s="1974">
        <v>12.96446736276105</v>
      </c>
      <c r="W64" s="1974">
        <v>1.263051443076985</v>
      </c>
      <c r="X64" s="1974">
        <v>1.6804922016782142</v>
      </c>
      <c r="Y64" s="1974">
        <v>6.2715267156470116</v>
      </c>
      <c r="Z64" s="1974">
        <v>1.003323163256187</v>
      </c>
      <c r="AA64" s="1974">
        <v>0.71942848199984233</v>
      </c>
      <c r="AB64" s="1974">
        <v>22.437911100592984</v>
      </c>
      <c r="AC64" s="2677">
        <v>10.152321947344275</v>
      </c>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AZ64" s="107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442"/>
      <c r="CC64" s="442"/>
      <c r="CD64" s="2595"/>
      <c r="CE64" s="2595"/>
      <c r="CF64" s="2595"/>
      <c r="CG64" s="2595"/>
      <c r="CH64" s="2595"/>
      <c r="CI64" s="2595"/>
      <c r="CJ64" s="2595"/>
      <c r="CK64" s="2595"/>
      <c r="CL64" s="2595"/>
      <c r="CM64" s="2595"/>
      <c r="CN64" s="2595"/>
      <c r="CO64" s="2595"/>
      <c r="CP64" s="2595"/>
      <c r="CQ64" s="2595"/>
      <c r="CR64" s="2595"/>
      <c r="CS64" s="2595"/>
      <c r="CT64" s="2595"/>
      <c r="CU64" s="2595"/>
      <c r="CV64" s="2595"/>
      <c r="CW64" s="2595"/>
      <c r="CX64" s="2595"/>
      <c r="CY64" s="2595"/>
      <c r="CZ64" s="2595"/>
    </row>
    <row r="65" s="135" customFormat="true" ht="15" customHeight="true" x14ac:dyDescent="0.2">
      <c r="A65" s="3246"/>
      <c r="B65" s="2050" t="s">
        <v>330</v>
      </c>
      <c r="C65" s="1973">
        <v>28.328896863808918</v>
      </c>
      <c r="D65" s="1974">
        <v>14.473056804561146</v>
      </c>
      <c r="E65" s="1974">
        <v>1.2452090343854796</v>
      </c>
      <c r="F65" s="1974">
        <v>0.66368798455037004</v>
      </c>
      <c r="G65" s="1975">
        <v>3.8388920661460067E-2</v>
      </c>
      <c r="H65" s="1976">
        <v>1.2155960973763957</v>
      </c>
      <c r="I65" s="1974">
        <v>0.546444379129847</v>
      </c>
      <c r="J65" s="1974">
        <v>0.54525237650507241</v>
      </c>
      <c r="K65" s="1974">
        <v>0.29865545706256735</v>
      </c>
      <c r="L65" s="1977">
        <v>0</v>
      </c>
      <c r="M65" s="1978">
        <v>30.330482985632134</v>
      </c>
      <c r="N65" s="1974">
        <v>29.957886979141257</v>
      </c>
      <c r="O65" s="1974">
        <v>26.197490397387334</v>
      </c>
      <c r="P65" s="1974">
        <v>25.768424205186751</v>
      </c>
      <c r="Q65" s="1975">
        <v>11.821554099375458</v>
      </c>
      <c r="R65" s="1976">
        <v>13.834087790523824</v>
      </c>
      <c r="S65" s="1974">
        <v>0.69172431938753587</v>
      </c>
      <c r="T65" s="1974">
        <v>5.4734016090128028</v>
      </c>
      <c r="U65" s="1974">
        <v>74.310250964284819</v>
      </c>
      <c r="V65" s="1974">
        <v>51.342263663770048</v>
      </c>
      <c r="W65" s="1974">
        <v>40.359481271945505</v>
      </c>
      <c r="X65" s="1974">
        <v>1.0212086805844955</v>
      </c>
      <c r="Y65" s="1974">
        <v>12.044330698729338</v>
      </c>
      <c r="Z65" s="1974">
        <v>6.9125901848502771</v>
      </c>
      <c r="AA65" s="1974">
        <v>0</v>
      </c>
      <c r="AB65" s="1974">
        <v>28.834449101015746</v>
      </c>
      <c r="AC65" s="2677">
        <v>27.124356156509659</v>
      </c>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107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442"/>
      <c r="CC65" s="442"/>
      <c r="CD65" s="2595"/>
      <c r="CE65" s="2595"/>
      <c r="CF65" s="2595"/>
      <c r="CG65" s="2595"/>
      <c r="CH65" s="2595"/>
      <c r="CI65" s="2595"/>
      <c r="CJ65" s="2595"/>
      <c r="CK65" s="2595"/>
      <c r="CL65" s="2595"/>
      <c r="CM65" s="2595"/>
      <c r="CN65" s="2595"/>
      <c r="CO65" s="2595"/>
      <c r="CP65" s="2595"/>
      <c r="CQ65" s="2595"/>
      <c r="CR65" s="2595"/>
      <c r="CS65" s="2595"/>
      <c r="CT65" s="2595"/>
      <c r="CU65" s="2595"/>
      <c r="CV65" s="2595"/>
      <c r="CW65" s="2595"/>
      <c r="CX65" s="2595"/>
      <c r="CY65" s="2595"/>
      <c r="CZ65" s="2595"/>
    </row>
    <row r="66" s="135" customFormat="true" ht="15" customHeight="true" x14ac:dyDescent="0.2">
      <c r="A66" s="3246"/>
      <c r="B66" s="2050" t="s">
        <v>331</v>
      </c>
      <c r="C66" s="1973">
        <v>27.718773560971826</v>
      </c>
      <c r="D66" s="1974">
        <v>5.9279024053063836</v>
      </c>
      <c r="E66" s="1974">
        <v>0.39658732595132223</v>
      </c>
      <c r="F66" s="1974">
        <v>0.28202688594185044</v>
      </c>
      <c r="G66" s="1975">
        <v>6.5945742485160191E-2</v>
      </c>
      <c r="H66" s="1976">
        <v>0</v>
      </c>
      <c r="I66" s="1974">
        <v>0</v>
      </c>
      <c r="J66" s="1974">
        <v>0</v>
      </c>
      <c r="K66" s="1974">
        <v>0</v>
      </c>
      <c r="L66" s="1977">
        <v>0</v>
      </c>
      <c r="M66" s="1978">
        <v>41.903471869446527</v>
      </c>
      <c r="N66" s="1974">
        <v>22.621244847771475</v>
      </c>
      <c r="O66" s="1974">
        <v>16.630440418055112</v>
      </c>
      <c r="P66" s="1974">
        <v>12.018731875694131</v>
      </c>
      <c r="Q66" s="1975">
        <v>5.9346923312941486</v>
      </c>
      <c r="R66" s="1976">
        <v>11.775308406122905</v>
      </c>
      <c r="S66" s="1974">
        <v>0</v>
      </c>
      <c r="T66" s="1974">
        <v>29.530878849467797</v>
      </c>
      <c r="U66" s="1974">
        <v>9.8783934153920185</v>
      </c>
      <c r="V66" s="1974">
        <v>11.361855421040307</v>
      </c>
      <c r="W66" s="1974">
        <v>6.7071497414670569</v>
      </c>
      <c r="X66" s="1974">
        <v>48.960333602932096</v>
      </c>
      <c r="Y66" s="1974">
        <v>10.8940883794473</v>
      </c>
      <c r="Z66" s="1974">
        <v>20.895046242322529</v>
      </c>
      <c r="AA66" s="1974">
        <v>0</v>
      </c>
      <c r="AB66" s="1974">
        <v>13.252670729763128</v>
      </c>
      <c r="AC66" s="2677">
        <v>11.277150722727029</v>
      </c>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AZ66" s="107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442"/>
      <c r="CC66" s="442"/>
      <c r="CD66" s="2595"/>
      <c r="CE66" s="2595"/>
      <c r="CF66" s="2595"/>
      <c r="CG66" s="2595"/>
      <c r="CH66" s="2595"/>
      <c r="CI66" s="2595"/>
      <c r="CJ66" s="2595"/>
      <c r="CK66" s="2595"/>
      <c r="CL66" s="2595"/>
      <c r="CM66" s="2595"/>
      <c r="CN66" s="2595"/>
      <c r="CO66" s="2595"/>
      <c r="CP66" s="2595"/>
      <c r="CQ66" s="2595"/>
      <c r="CR66" s="2595"/>
      <c r="CS66" s="2595"/>
      <c r="CT66" s="2595"/>
      <c r="CU66" s="2595"/>
      <c r="CV66" s="2595"/>
      <c r="CW66" s="2595"/>
      <c r="CX66" s="2595"/>
      <c r="CY66" s="2595"/>
      <c r="CZ66" s="2595"/>
    </row>
    <row r="67" s="135" customFormat="true" ht="15" customHeight="true" x14ac:dyDescent="0.2">
      <c r="A67" s="3246"/>
      <c r="B67" s="2050" t="s">
        <v>263</v>
      </c>
      <c r="C67" s="1973">
        <v>5.0720223899216084</v>
      </c>
      <c r="D67" s="1974">
        <v>3.6935556586928584</v>
      </c>
      <c r="E67" s="1974">
        <v>0.59405764379772008</v>
      </c>
      <c r="F67" s="1974">
        <v>0.34632676831913078</v>
      </c>
      <c r="G67" s="1975">
        <v>0.1956203534110843</v>
      </c>
      <c r="H67" s="1976">
        <v>0</v>
      </c>
      <c r="I67" s="1974">
        <v>0</v>
      </c>
      <c r="J67" s="1974">
        <v>0</v>
      </c>
      <c r="K67" s="1974">
        <v>0</v>
      </c>
      <c r="L67" s="1977">
        <v>0</v>
      </c>
      <c r="M67" s="1978">
        <v>2.5390572345658713</v>
      </c>
      <c r="N67" s="1974">
        <v>7.4128609416825295</v>
      </c>
      <c r="O67" s="1974">
        <v>5.2438381508430938</v>
      </c>
      <c r="P67" s="1974">
        <v>6.4206608781912031</v>
      </c>
      <c r="Q67" s="1975">
        <v>6.9329137272346077</v>
      </c>
      <c r="R67" s="1976">
        <v>0</v>
      </c>
      <c r="S67" s="1974">
        <v>0</v>
      </c>
      <c r="T67" s="1974">
        <v>0.34994470505049241</v>
      </c>
      <c r="U67" s="1974">
        <v>0.64095495196699481</v>
      </c>
      <c r="V67" s="1974">
        <v>0</v>
      </c>
      <c r="W67" s="1974">
        <v>0</v>
      </c>
      <c r="X67" s="1974">
        <v>0</v>
      </c>
      <c r="Y67" s="1974">
        <v>0</v>
      </c>
      <c r="Z67" s="1974">
        <v>37.138403575311337</v>
      </c>
      <c r="AA67" s="1974">
        <v>0</v>
      </c>
      <c r="AB67" s="1974">
        <v>6.9009696136721423</v>
      </c>
      <c r="AC67" s="2677">
        <v>0.35505344695814745</v>
      </c>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AZ67" s="107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442"/>
      <c r="CC67" s="442"/>
      <c r="CD67" s="2595"/>
      <c r="CE67" s="2595"/>
      <c r="CF67" s="2595"/>
      <c r="CG67" s="2595"/>
      <c r="CH67" s="2595"/>
      <c r="CI67" s="2595"/>
      <c r="CJ67" s="2595"/>
      <c r="CK67" s="2595"/>
      <c r="CL67" s="2595"/>
      <c r="CM67" s="2595"/>
      <c r="CN67" s="2595"/>
      <c r="CO67" s="2595"/>
      <c r="CP67" s="2595"/>
      <c r="CQ67" s="2595"/>
      <c r="CR67" s="2595"/>
      <c r="CS67" s="2595"/>
      <c r="CT67" s="2595"/>
      <c r="CU67" s="2595"/>
      <c r="CV67" s="2595"/>
      <c r="CW67" s="2595"/>
      <c r="CX67" s="2595"/>
      <c r="CY67" s="2595"/>
      <c r="CZ67" s="2595"/>
    </row>
    <row r="68" s="135" customFormat="true" ht="15" customHeight="true" x14ac:dyDescent="0.2">
      <c r="A68" s="3246"/>
      <c r="B68" s="2050" t="s">
        <v>264</v>
      </c>
      <c r="C68" s="1973">
        <v>0</v>
      </c>
      <c r="D68" s="1974">
        <v>7.9666877943439601E-2</v>
      </c>
      <c r="E68" s="1974">
        <v>0</v>
      </c>
      <c r="F68" s="1974">
        <v>0</v>
      </c>
      <c r="G68" s="1975">
        <v>0</v>
      </c>
      <c r="H68" s="1976">
        <v>0</v>
      </c>
      <c r="I68" s="1974">
        <v>0</v>
      </c>
      <c r="J68" s="1974">
        <v>0</v>
      </c>
      <c r="K68" s="1974">
        <v>0</v>
      </c>
      <c r="L68" s="1977">
        <v>0</v>
      </c>
      <c r="M68" s="1978">
        <v>0</v>
      </c>
      <c r="N68" s="1974">
        <v>0</v>
      </c>
      <c r="O68" s="1974">
        <v>0.22915893092529246</v>
      </c>
      <c r="P68" s="1974">
        <v>0</v>
      </c>
      <c r="Q68" s="1975">
        <v>0</v>
      </c>
      <c r="R68" s="1976">
        <v>0</v>
      </c>
      <c r="S68" s="1974">
        <v>0</v>
      </c>
      <c r="T68" s="1974">
        <v>0</v>
      </c>
      <c r="U68" s="1974">
        <v>0</v>
      </c>
      <c r="V68" s="1974">
        <v>0</v>
      </c>
      <c r="W68" s="1974">
        <v>0</v>
      </c>
      <c r="X68" s="1974">
        <v>0</v>
      </c>
      <c r="Y68" s="1974">
        <v>0</v>
      </c>
      <c r="Z68" s="1974">
        <v>0</v>
      </c>
      <c r="AA68" s="1974">
        <v>0</v>
      </c>
      <c r="AB68" s="1974">
        <v>0.24094108490548541</v>
      </c>
      <c r="AC68" s="2677">
        <v>0</v>
      </c>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AZ68" s="107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442"/>
      <c r="CC68" s="442"/>
      <c r="CD68" s="2595"/>
      <c r="CE68" s="2595"/>
      <c r="CF68" s="2595"/>
      <c r="CG68" s="2595"/>
      <c r="CH68" s="2595"/>
      <c r="CI68" s="2595"/>
      <c r="CJ68" s="2595"/>
      <c r="CK68" s="2595"/>
      <c r="CL68" s="2595"/>
      <c r="CM68" s="2595"/>
      <c r="CN68" s="2595"/>
      <c r="CO68" s="2595"/>
      <c r="CP68" s="2595"/>
      <c r="CQ68" s="2595"/>
      <c r="CR68" s="2595"/>
      <c r="CS68" s="2595"/>
      <c r="CT68" s="2595"/>
      <c r="CU68" s="2595"/>
      <c r="CV68" s="2595"/>
      <c r="CW68" s="2595"/>
      <c r="CX68" s="2595"/>
      <c r="CY68" s="2595"/>
      <c r="CZ68" s="2595"/>
    </row>
    <row r="69" s="135" customFormat="true" ht="15" customHeight="true" x14ac:dyDescent="0.2">
      <c r="A69" s="3246"/>
      <c r="B69" s="2050" t="s">
        <v>265</v>
      </c>
      <c r="C69" s="1973">
        <v>0</v>
      </c>
      <c r="D69" s="1974">
        <v>1.6668573847910918E-2</v>
      </c>
      <c r="E69" s="1974">
        <v>0.14891193398370042</v>
      </c>
      <c r="F69" s="1974">
        <v>0.34974242580975112</v>
      </c>
      <c r="G69" s="1975">
        <v>1.7794801867117807</v>
      </c>
      <c r="H69" s="1976">
        <v>0</v>
      </c>
      <c r="I69" s="1974">
        <v>0.20154749946996592</v>
      </c>
      <c r="J69" s="1974">
        <v>0</v>
      </c>
      <c r="K69" s="1974">
        <v>0.76327383007942284</v>
      </c>
      <c r="L69" s="1977">
        <v>2.4782368176087783</v>
      </c>
      <c r="M69" s="1978">
        <v>0</v>
      </c>
      <c r="N69" s="1974">
        <v>0</v>
      </c>
      <c r="O69" s="1974">
        <v>0</v>
      </c>
      <c r="P69" s="1974">
        <v>4.8124920391489655E-2</v>
      </c>
      <c r="Q69" s="1975">
        <v>8.8040360784496174E-2</v>
      </c>
      <c r="R69" s="1976">
        <v>0</v>
      </c>
      <c r="S69" s="1974">
        <v>1.054953112160913</v>
      </c>
      <c r="T69" s="1974">
        <v>7.9337979461497524E-2</v>
      </c>
      <c r="U69" s="1974">
        <v>0</v>
      </c>
      <c r="V69" s="1974">
        <v>0</v>
      </c>
      <c r="W69" s="1974">
        <v>0</v>
      </c>
      <c r="X69" s="1974">
        <v>0</v>
      </c>
      <c r="Y69" s="1974">
        <v>0</v>
      </c>
      <c r="Z69" s="1974">
        <v>0</v>
      </c>
      <c r="AA69" s="1974">
        <v>0.26132043196423227</v>
      </c>
      <c r="AB69" s="1974">
        <v>0.1008234380565074</v>
      </c>
      <c r="AC69" s="2677">
        <v>0.37284194870655363</v>
      </c>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AZ69" s="107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442"/>
      <c r="CC69" s="442"/>
      <c r="CD69" s="2595"/>
      <c r="CE69" s="2595"/>
      <c r="CF69" s="2595"/>
      <c r="CG69" s="2595"/>
      <c r="CH69" s="2595"/>
      <c r="CI69" s="2595"/>
      <c r="CJ69" s="2595"/>
      <c r="CK69" s="2595"/>
      <c r="CL69" s="2595"/>
      <c r="CM69" s="2595"/>
      <c r="CN69" s="2595"/>
      <c r="CO69" s="2595"/>
      <c r="CP69" s="2595"/>
      <c r="CQ69" s="2595"/>
      <c r="CR69" s="2595"/>
      <c r="CS69" s="2595"/>
      <c r="CT69" s="2595"/>
      <c r="CU69" s="2595"/>
      <c r="CV69" s="2595"/>
      <c r="CW69" s="2595"/>
      <c r="CX69" s="2595"/>
      <c r="CY69" s="2595"/>
      <c r="CZ69" s="2595"/>
    </row>
    <row r="70" s="135" customFormat="true" ht="15" customHeight="true" x14ac:dyDescent="0.2">
      <c r="A70" s="3246"/>
      <c r="B70" s="2050" t="s">
        <v>46</v>
      </c>
      <c r="C70" s="1973">
        <v>2.0954267827107262</v>
      </c>
      <c r="D70" s="1974">
        <v>1.6242762524452705</v>
      </c>
      <c r="E70" s="1974">
        <v>0.4670121490672019</v>
      </c>
      <c r="F70" s="1974">
        <v>0.36806067665403025</v>
      </c>
      <c r="G70" s="1975">
        <v>0.81196169995423584</v>
      </c>
      <c r="H70" s="1976">
        <v>6.1287973167386142E-2</v>
      </c>
      <c r="I70" s="1974">
        <v>6.238438392522689E-2</v>
      </c>
      <c r="J70" s="1974">
        <v>0.36155042502547396</v>
      </c>
      <c r="K70" s="1974">
        <v>0</v>
      </c>
      <c r="L70" s="1977">
        <v>1.0490213794152887</v>
      </c>
      <c r="M70" s="1978">
        <v>2.2068728178743866</v>
      </c>
      <c r="N70" s="1974">
        <v>2.2298987033797255</v>
      </c>
      <c r="O70" s="1974">
        <v>1.7407379289765914</v>
      </c>
      <c r="P70" s="1974">
        <v>3.0260533158924887</v>
      </c>
      <c r="Q70" s="1975">
        <v>3.3892700194170677</v>
      </c>
      <c r="R70" s="1976">
        <v>3.8282349156977786</v>
      </c>
      <c r="S70" s="1974">
        <v>0.15218171186038107</v>
      </c>
      <c r="T70" s="1974">
        <v>0.36877151584009821</v>
      </c>
      <c r="U70" s="1974">
        <v>0.4049175842424671</v>
      </c>
      <c r="V70" s="1974">
        <v>0</v>
      </c>
      <c r="W70" s="1974">
        <v>0</v>
      </c>
      <c r="X70" s="1974">
        <v>16.299788898692412</v>
      </c>
      <c r="Y70" s="1974">
        <v>0.121323841912462</v>
      </c>
      <c r="Z70" s="1974">
        <v>0.2040020091467018</v>
      </c>
      <c r="AA70" s="1974">
        <v>0.59471174411035699</v>
      </c>
      <c r="AB70" s="1974">
        <v>0.50600736216797004</v>
      </c>
      <c r="AC70" s="2677">
        <v>0</v>
      </c>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AZ70" s="107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442"/>
      <c r="CC70" s="442"/>
      <c r="CD70" s="2595"/>
      <c r="CE70" s="2595"/>
      <c r="CF70" s="2595"/>
      <c r="CG70" s="2595"/>
      <c r="CH70" s="2595"/>
      <c r="CI70" s="2595"/>
      <c r="CJ70" s="2595"/>
      <c r="CK70" s="2595"/>
      <c r="CL70" s="2595"/>
      <c r="CM70" s="2595"/>
      <c r="CN70" s="2595"/>
      <c r="CO70" s="2595"/>
      <c r="CP70" s="2595"/>
      <c r="CQ70" s="2595"/>
      <c r="CR70" s="2595"/>
      <c r="CS70" s="2595"/>
      <c r="CT70" s="2595"/>
      <c r="CU70" s="2595"/>
      <c r="CV70" s="2595"/>
      <c r="CW70" s="2595"/>
      <c r="CX70" s="2595"/>
      <c r="CY70" s="2595"/>
      <c r="CZ70" s="2595"/>
    </row>
    <row r="71" s="135" customFormat="true" ht="15" customHeight="true" x14ac:dyDescent="0.2">
      <c r="A71" s="1921"/>
      <c r="B71" s="2051"/>
      <c r="C71" s="1973"/>
      <c r="D71" s="1974"/>
      <c r="E71" s="1974"/>
      <c r="F71" s="1974"/>
      <c r="G71" s="1975"/>
      <c r="H71" s="1976"/>
      <c r="I71" s="1974"/>
      <c r="J71" s="1974"/>
      <c r="K71" s="1974"/>
      <c r="L71" s="1977"/>
      <c r="M71" s="1978"/>
      <c r="N71" s="1974"/>
      <c r="O71" s="1974"/>
      <c r="P71" s="1974"/>
      <c r="Q71" s="1975"/>
      <c r="R71" s="1976"/>
      <c r="S71" s="1974"/>
      <c r="T71" s="1974"/>
      <c r="U71" s="1974"/>
      <c r="V71" s="1974"/>
      <c r="W71" s="1974"/>
      <c r="X71" s="1974"/>
      <c r="Y71" s="1974"/>
      <c r="Z71" s="1974"/>
      <c r="AA71" s="1974"/>
      <c r="AB71" s="1974"/>
      <c r="AC71" s="2677"/>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107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442"/>
      <c r="CC71" s="442"/>
      <c r="CD71" s="2595"/>
      <c r="CE71" s="2595"/>
      <c r="CF71" s="2595"/>
      <c r="CG71" s="2595"/>
      <c r="CH71" s="2595"/>
      <c r="CI71" s="2595"/>
      <c r="CJ71" s="2595"/>
      <c r="CK71" s="2595"/>
      <c r="CL71" s="2595"/>
      <c r="CM71" s="2595"/>
      <c r="CN71" s="2595"/>
      <c r="CO71" s="2595"/>
      <c r="CP71" s="2595"/>
      <c r="CQ71" s="2595"/>
      <c r="CR71" s="2595"/>
      <c r="CS71" s="2595"/>
      <c r="CT71" s="2595"/>
      <c r="CU71" s="2595"/>
      <c r="CV71" s="2595"/>
      <c r="CW71" s="2595"/>
      <c r="CX71" s="2595"/>
      <c r="CY71" s="2595"/>
      <c r="CZ71" s="2595"/>
    </row>
    <row r="72" s="135" customFormat="true" ht="15" customHeight="true" x14ac:dyDescent="0.2">
      <c r="A72" s="1921"/>
      <c r="B72" s="2051"/>
      <c r="C72" s="1973"/>
      <c r="D72" s="1974"/>
      <c r="E72" s="1974"/>
      <c r="F72" s="1974"/>
      <c r="G72" s="1975"/>
      <c r="H72" s="1976"/>
      <c r="I72" s="1974"/>
      <c r="J72" s="1974"/>
      <c r="K72" s="1974"/>
      <c r="L72" s="1977"/>
      <c r="M72" s="1978"/>
      <c r="N72" s="1974"/>
      <c r="O72" s="1974"/>
      <c r="P72" s="1974"/>
      <c r="Q72" s="1975"/>
      <c r="R72" s="1976"/>
      <c r="S72" s="1974"/>
      <c r="T72" s="1974"/>
      <c r="U72" s="1974"/>
      <c r="V72" s="1974"/>
      <c r="W72" s="1974"/>
      <c r="X72" s="1974"/>
      <c r="Y72" s="1974"/>
      <c r="Z72" s="1974"/>
      <c r="AA72" s="1974"/>
      <c r="AB72" s="1974"/>
      <c r="AC72" s="2677"/>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AZ72" s="107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442"/>
      <c r="CC72" s="442"/>
      <c r="CD72" s="2595"/>
      <c r="CE72" s="2595"/>
      <c r="CF72" s="2595"/>
      <c r="CG72" s="2595"/>
      <c r="CH72" s="2595"/>
      <c r="CI72" s="2595"/>
      <c r="CJ72" s="2595"/>
      <c r="CK72" s="2595"/>
      <c r="CL72" s="2595"/>
      <c r="CM72" s="2595"/>
      <c r="CN72" s="2595"/>
      <c r="CO72" s="2595"/>
      <c r="CP72" s="2595"/>
      <c r="CQ72" s="2595"/>
      <c r="CR72" s="2595"/>
      <c r="CS72" s="2595"/>
      <c r="CT72" s="2595"/>
      <c r="CU72" s="2595"/>
      <c r="CV72" s="2595"/>
      <c r="CW72" s="2595"/>
      <c r="CX72" s="2595"/>
      <c r="CY72" s="2595"/>
      <c r="CZ72" s="2595"/>
    </row>
    <row r="73" s="135" customFormat="true" ht="15" customHeight="true" x14ac:dyDescent="0.2">
      <c r="A73" s="1921"/>
      <c r="B73" s="2051"/>
      <c r="C73" s="1973"/>
      <c r="D73" s="1974"/>
      <c r="E73" s="1974"/>
      <c r="F73" s="1974"/>
      <c r="G73" s="1975"/>
      <c r="H73" s="1976"/>
      <c r="I73" s="1974"/>
      <c r="J73" s="1974"/>
      <c r="K73" s="1974"/>
      <c r="L73" s="1977"/>
      <c r="M73" s="1978"/>
      <c r="N73" s="1974"/>
      <c r="O73" s="1974"/>
      <c r="P73" s="1974"/>
      <c r="Q73" s="1975"/>
      <c r="R73" s="1976"/>
      <c r="S73" s="1974"/>
      <c r="T73" s="1974"/>
      <c r="U73" s="1974"/>
      <c r="V73" s="1974"/>
      <c r="W73" s="1974"/>
      <c r="X73" s="1974"/>
      <c r="Y73" s="1974"/>
      <c r="Z73" s="1974"/>
      <c r="AA73" s="1974"/>
      <c r="AB73" s="1974"/>
      <c r="AC73" s="2677"/>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AZ73" s="107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442"/>
      <c r="CC73" s="442"/>
      <c r="CD73" s="2595"/>
      <c r="CE73" s="2595"/>
      <c r="CF73" s="2595"/>
      <c r="CG73" s="2595"/>
      <c r="CH73" s="2595"/>
      <c r="CI73" s="2595"/>
      <c r="CJ73" s="2595"/>
      <c r="CK73" s="2595"/>
      <c r="CL73" s="2595"/>
      <c r="CM73" s="2595"/>
      <c r="CN73" s="2595"/>
      <c r="CO73" s="2595"/>
      <c r="CP73" s="2595"/>
      <c r="CQ73" s="2595"/>
      <c r="CR73" s="2595"/>
      <c r="CS73" s="2595"/>
      <c r="CT73" s="2595"/>
      <c r="CU73" s="2595"/>
      <c r="CV73" s="2595"/>
      <c r="CW73" s="2595"/>
      <c r="CX73" s="2595"/>
      <c r="CY73" s="2595"/>
      <c r="CZ73" s="2595"/>
    </row>
    <row r="74" s="135" customFormat="true" ht="15" customHeight="true" x14ac:dyDescent="0.2">
      <c r="A74" s="1921"/>
      <c r="B74" s="2051"/>
      <c r="C74" s="1973"/>
      <c r="D74" s="1974"/>
      <c r="E74" s="1974"/>
      <c r="F74" s="1974"/>
      <c r="G74" s="1975"/>
      <c r="H74" s="1976"/>
      <c r="I74" s="1974"/>
      <c r="J74" s="1974"/>
      <c r="K74" s="1974"/>
      <c r="L74" s="1977"/>
      <c r="M74" s="1978"/>
      <c r="N74" s="1974"/>
      <c r="O74" s="1974"/>
      <c r="P74" s="1974"/>
      <c r="Q74" s="1975"/>
      <c r="R74" s="1976"/>
      <c r="S74" s="1974"/>
      <c r="T74" s="1974"/>
      <c r="U74" s="1974"/>
      <c r="V74" s="1974"/>
      <c r="W74" s="1974"/>
      <c r="X74" s="1974"/>
      <c r="Y74" s="1974"/>
      <c r="Z74" s="1974"/>
      <c r="AA74" s="1974"/>
      <c r="AB74" s="1974"/>
      <c r="AC74" s="2677"/>
      <c r="AD74" s="450"/>
      <c r="AE74" s="450"/>
      <c r="AF74" s="450"/>
      <c r="AG74" s="450"/>
      <c r="AH74" s="450"/>
      <c r="AI74" s="450"/>
      <c r="AJ74" s="450"/>
      <c r="AK74" s="450"/>
      <c r="AL74" s="450"/>
      <c r="AM74" s="450"/>
      <c r="AN74" s="450"/>
      <c r="AO74" s="450"/>
      <c r="AP74" s="450"/>
      <c r="AQ74" s="450"/>
      <c r="AR74" s="450"/>
      <c r="AS74" s="450"/>
      <c r="AT74" s="450"/>
      <c r="AU74" s="450"/>
      <c r="AV74" s="450"/>
      <c r="AW74" s="450"/>
      <c r="AX74" s="450"/>
      <c r="AY74" s="450"/>
      <c r="AZ74" s="107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442"/>
      <c r="CC74" s="442"/>
      <c r="CD74" s="2595"/>
      <c r="CE74" s="2595"/>
      <c r="CF74" s="2595"/>
      <c r="CG74" s="2595"/>
      <c r="CH74" s="2595"/>
      <c r="CI74" s="2595"/>
      <c r="CJ74" s="2595"/>
      <c r="CK74" s="2595"/>
      <c r="CL74" s="2595"/>
      <c r="CM74" s="2595"/>
      <c r="CN74" s="2595"/>
      <c r="CO74" s="2595"/>
      <c r="CP74" s="2595"/>
      <c r="CQ74" s="2595"/>
      <c r="CR74" s="2595"/>
      <c r="CS74" s="2595"/>
      <c r="CT74" s="2595"/>
      <c r="CU74" s="2595"/>
      <c r="CV74" s="2595"/>
      <c r="CW74" s="2595"/>
      <c r="CX74" s="2595"/>
      <c r="CY74" s="2595"/>
      <c r="CZ74" s="2595"/>
    </row>
    <row r="75" s="135" customFormat="true" ht="15" customHeight="true" x14ac:dyDescent="0.2">
      <c r="A75" s="1921"/>
      <c r="B75" s="2051"/>
      <c r="C75" s="1973"/>
      <c r="D75" s="1974"/>
      <c r="E75" s="1974"/>
      <c r="F75" s="1974"/>
      <c r="G75" s="1975"/>
      <c r="H75" s="1976"/>
      <c r="I75" s="1974"/>
      <c r="J75" s="1974"/>
      <c r="K75" s="1974"/>
      <c r="L75" s="1977"/>
      <c r="M75" s="1978"/>
      <c r="N75" s="1974"/>
      <c r="O75" s="1974"/>
      <c r="P75" s="1974"/>
      <c r="Q75" s="1975"/>
      <c r="R75" s="1976"/>
      <c r="S75" s="1974"/>
      <c r="T75" s="1974"/>
      <c r="U75" s="1974"/>
      <c r="V75" s="1974"/>
      <c r="W75" s="1974"/>
      <c r="X75" s="1974"/>
      <c r="Y75" s="1974"/>
      <c r="Z75" s="1974"/>
      <c r="AA75" s="1974"/>
      <c r="AB75" s="1974"/>
      <c r="AC75" s="2677"/>
      <c r="AD75" s="450"/>
      <c r="AE75" s="450"/>
      <c r="AF75" s="450"/>
      <c r="AG75" s="450"/>
      <c r="AH75" s="450"/>
      <c r="AI75" s="450"/>
      <c r="AJ75" s="450"/>
      <c r="AK75" s="450"/>
      <c r="AL75" s="450"/>
      <c r="AM75" s="450"/>
      <c r="AN75" s="450"/>
      <c r="AO75" s="450"/>
      <c r="AP75" s="450"/>
      <c r="AQ75" s="450"/>
      <c r="AR75" s="450"/>
      <c r="AS75" s="450"/>
      <c r="AT75" s="450"/>
      <c r="AU75" s="450"/>
      <c r="AV75" s="450"/>
      <c r="AW75" s="450"/>
      <c r="AX75" s="450"/>
      <c r="AY75" s="450"/>
      <c r="AZ75" s="107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442"/>
      <c r="CC75" s="442"/>
      <c r="CD75" s="2595"/>
      <c r="CE75" s="2595"/>
      <c r="CF75" s="2595"/>
      <c r="CG75" s="2595"/>
      <c r="CH75" s="2595"/>
      <c r="CI75" s="2595"/>
      <c r="CJ75" s="2595"/>
      <c r="CK75" s="2595"/>
      <c r="CL75" s="2595"/>
      <c r="CM75" s="2595"/>
      <c r="CN75" s="2595"/>
      <c r="CO75" s="2595"/>
      <c r="CP75" s="2595"/>
      <c r="CQ75" s="2595"/>
      <c r="CR75" s="2595"/>
      <c r="CS75" s="2595"/>
      <c r="CT75" s="2595"/>
      <c r="CU75" s="2595"/>
      <c r="CV75" s="2595"/>
      <c r="CW75" s="2595"/>
      <c r="CX75" s="2595"/>
      <c r="CY75" s="2595"/>
      <c r="CZ75" s="2595"/>
    </row>
    <row r="76" s="135" customFormat="true" ht="15" customHeight="true" x14ac:dyDescent="0.2">
      <c r="A76" s="1921"/>
      <c r="B76" s="2051"/>
      <c r="C76" s="1973"/>
      <c r="D76" s="1974"/>
      <c r="E76" s="1974"/>
      <c r="F76" s="1974"/>
      <c r="G76" s="1975"/>
      <c r="H76" s="1976"/>
      <c r="I76" s="1974"/>
      <c r="J76" s="1974"/>
      <c r="K76" s="1974"/>
      <c r="L76" s="1977"/>
      <c r="M76" s="1978"/>
      <c r="N76" s="1974"/>
      <c r="O76" s="1974"/>
      <c r="P76" s="1974"/>
      <c r="Q76" s="1975"/>
      <c r="R76" s="1976"/>
      <c r="S76" s="1974"/>
      <c r="T76" s="1974"/>
      <c r="U76" s="1974"/>
      <c r="V76" s="1974"/>
      <c r="W76" s="1974"/>
      <c r="X76" s="1974"/>
      <c r="Y76" s="1974"/>
      <c r="Z76" s="1974"/>
      <c r="AA76" s="1974"/>
      <c r="AB76" s="1974"/>
      <c r="AC76" s="2677"/>
      <c r="AD76" s="450"/>
      <c r="AE76" s="450"/>
      <c r="AF76" s="450"/>
      <c r="AG76" s="450"/>
      <c r="AH76" s="450"/>
      <c r="AI76" s="450"/>
      <c r="AJ76" s="450"/>
      <c r="AK76" s="450"/>
      <c r="AL76" s="450"/>
      <c r="AM76" s="450"/>
      <c r="AN76" s="450"/>
      <c r="AO76" s="450"/>
      <c r="AP76" s="450"/>
      <c r="AQ76" s="450"/>
      <c r="AR76" s="450"/>
      <c r="AS76" s="450"/>
      <c r="AT76" s="450"/>
      <c r="AU76" s="450"/>
      <c r="AV76" s="450"/>
      <c r="AW76" s="450"/>
      <c r="AX76" s="450"/>
      <c r="AY76" s="450"/>
      <c r="AZ76" s="107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442"/>
      <c r="CC76" s="442"/>
      <c r="CD76" s="2595"/>
      <c r="CE76" s="2595"/>
      <c r="CF76" s="2595"/>
      <c r="CG76" s="2595"/>
      <c r="CH76" s="2595"/>
      <c r="CI76" s="2595"/>
      <c r="CJ76" s="2595"/>
      <c r="CK76" s="2595"/>
      <c r="CL76" s="2595"/>
      <c r="CM76" s="2595"/>
      <c r="CN76" s="2595"/>
      <c r="CO76" s="2595"/>
      <c r="CP76" s="2595"/>
      <c r="CQ76" s="2595"/>
      <c r="CR76" s="2595"/>
      <c r="CS76" s="2595"/>
      <c r="CT76" s="2595"/>
      <c r="CU76" s="2595"/>
      <c r="CV76" s="2595"/>
      <c r="CW76" s="2595"/>
      <c r="CX76" s="2595"/>
      <c r="CY76" s="2595"/>
      <c r="CZ76" s="2595"/>
    </row>
    <row r="77" s="135" customFormat="true" ht="15" customHeight="true" x14ac:dyDescent="0.2">
      <c r="A77" s="1921"/>
      <c r="B77" s="2051"/>
      <c r="C77" s="1973"/>
      <c r="D77" s="1974"/>
      <c r="E77" s="1974"/>
      <c r="F77" s="1974"/>
      <c r="G77" s="1975"/>
      <c r="H77" s="1976"/>
      <c r="I77" s="1974"/>
      <c r="J77" s="1974"/>
      <c r="K77" s="1974"/>
      <c r="L77" s="1977"/>
      <c r="M77" s="1978"/>
      <c r="N77" s="1974"/>
      <c r="O77" s="1974"/>
      <c r="P77" s="1974"/>
      <c r="Q77" s="1975"/>
      <c r="R77" s="1976"/>
      <c r="S77" s="1974"/>
      <c r="T77" s="1974"/>
      <c r="U77" s="1974"/>
      <c r="V77" s="1974"/>
      <c r="W77" s="1974"/>
      <c r="X77" s="1974"/>
      <c r="Y77" s="1974"/>
      <c r="Z77" s="1974"/>
      <c r="AA77" s="1974"/>
      <c r="AB77" s="1974"/>
      <c r="AC77" s="2677"/>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107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442"/>
      <c r="CC77" s="442"/>
      <c r="CD77" s="2595"/>
      <c r="CE77" s="2595"/>
      <c r="CF77" s="2595"/>
      <c r="CG77" s="2595"/>
      <c r="CH77" s="2595"/>
      <c r="CI77" s="2595"/>
      <c r="CJ77" s="2595"/>
      <c r="CK77" s="2595"/>
      <c r="CL77" s="2595"/>
      <c r="CM77" s="2595"/>
      <c r="CN77" s="2595"/>
      <c r="CO77" s="2595"/>
      <c r="CP77" s="2595"/>
      <c r="CQ77" s="2595"/>
      <c r="CR77" s="2595"/>
      <c r="CS77" s="2595"/>
      <c r="CT77" s="2595"/>
      <c r="CU77" s="2595"/>
      <c r="CV77" s="2595"/>
      <c r="CW77" s="2595"/>
      <c r="CX77" s="2595"/>
      <c r="CY77" s="2595"/>
      <c r="CZ77" s="2595"/>
    </row>
    <row r="78" s="135" customFormat="true" ht="15" customHeight="true" x14ac:dyDescent="0.2">
      <c r="A78" s="1922"/>
      <c r="B78" s="2052"/>
      <c r="C78" s="1979"/>
      <c r="D78" s="1980"/>
      <c r="E78" s="1980"/>
      <c r="F78" s="1980"/>
      <c r="G78" s="1981"/>
      <c r="H78" s="1982"/>
      <c r="I78" s="1980"/>
      <c r="J78" s="1980"/>
      <c r="K78" s="1980"/>
      <c r="L78" s="1983"/>
      <c r="M78" s="1984"/>
      <c r="N78" s="1980"/>
      <c r="O78" s="1980"/>
      <c r="P78" s="1980"/>
      <c r="Q78" s="1981"/>
      <c r="R78" s="1982"/>
      <c r="S78" s="1980"/>
      <c r="T78" s="1980"/>
      <c r="U78" s="1980"/>
      <c r="V78" s="1980"/>
      <c r="W78" s="1980"/>
      <c r="X78" s="1980"/>
      <c r="Y78" s="1980"/>
      <c r="Z78" s="1980"/>
      <c r="AA78" s="1980"/>
      <c r="AB78" s="1980"/>
      <c r="AC78" s="2678"/>
      <c r="AD78" s="450"/>
      <c r="AE78" s="450"/>
      <c r="AF78" s="450"/>
      <c r="AG78" s="450"/>
      <c r="AH78" s="450"/>
      <c r="AI78" s="450"/>
      <c r="AJ78" s="450"/>
      <c r="AK78" s="450"/>
      <c r="AL78" s="450"/>
      <c r="AM78" s="450"/>
      <c r="AN78" s="450"/>
      <c r="AO78" s="450"/>
      <c r="AP78" s="450"/>
      <c r="AQ78" s="450"/>
      <c r="AR78" s="450"/>
      <c r="AS78" s="450"/>
      <c r="AT78" s="450"/>
      <c r="AU78" s="450"/>
      <c r="AV78" s="450"/>
      <c r="AW78" s="450"/>
      <c r="AX78" s="450"/>
      <c r="AY78" s="450"/>
      <c r="AZ78" s="107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442"/>
      <c r="CC78" s="442"/>
      <c r="CD78" s="2595"/>
      <c r="CE78" s="2595"/>
      <c r="CF78" s="2595"/>
      <c r="CG78" s="2595"/>
      <c r="CH78" s="2595"/>
      <c r="CI78" s="2595"/>
      <c r="CJ78" s="2595"/>
      <c r="CK78" s="2595"/>
      <c r="CL78" s="2595"/>
      <c r="CM78" s="2595"/>
      <c r="CN78" s="2595"/>
      <c r="CO78" s="2595"/>
      <c r="CP78" s="2595"/>
      <c r="CQ78" s="2595"/>
      <c r="CR78" s="2595"/>
      <c r="CS78" s="2595"/>
      <c r="CT78" s="2595"/>
      <c r="CU78" s="2595"/>
      <c r="CV78" s="2595"/>
      <c r="CW78" s="2595"/>
      <c r="CX78" s="2595"/>
      <c r="CY78" s="2595"/>
      <c r="CZ78" s="2595"/>
    </row>
    <row r="79" s="818" customFormat="true" ht="15" customHeight="true" x14ac:dyDescent="0.2">
      <c r="A79" s="1206"/>
      <c r="B79" s="1221"/>
      <c r="C79" s="1293"/>
      <c r="D79" s="1294"/>
      <c r="E79" s="1294"/>
      <c r="F79" s="1294"/>
      <c r="G79" s="1295"/>
      <c r="H79" s="1296"/>
      <c r="I79" s="1294"/>
      <c r="J79" s="1294"/>
      <c r="K79" s="1294"/>
      <c r="L79" s="1297"/>
      <c r="M79" s="1298"/>
      <c r="N79" s="1294"/>
      <c r="O79" s="1294"/>
      <c r="P79" s="1294"/>
      <c r="Q79" s="1295"/>
      <c r="R79" s="1296"/>
      <c r="S79" s="1294"/>
      <c r="T79" s="1294"/>
      <c r="U79" s="1294"/>
      <c r="V79" s="1294"/>
      <c r="W79" s="1294"/>
      <c r="X79" s="1294"/>
      <c r="Y79" s="1294"/>
      <c r="Z79" s="1294"/>
      <c r="AA79" s="1294"/>
      <c r="AB79" s="1985"/>
      <c r="AC79" s="1309"/>
      <c r="AD79" s="1040"/>
      <c r="AE79" s="1040"/>
      <c r="AF79" s="1040"/>
      <c r="AG79" s="1040"/>
      <c r="AH79" s="1040"/>
      <c r="AI79" s="1040"/>
      <c r="AJ79" s="1040"/>
      <c r="AK79" s="1040"/>
      <c r="AL79" s="1040"/>
      <c r="AM79" s="1040"/>
      <c r="AN79" s="1040"/>
      <c r="AO79" s="1040"/>
      <c r="AP79" s="1040"/>
      <c r="AQ79" s="1040"/>
      <c r="AR79" s="1040"/>
      <c r="AS79" s="1040"/>
      <c r="AT79" s="1040"/>
      <c r="AU79" s="1040"/>
      <c r="AV79" s="1040"/>
      <c r="AW79" s="1040"/>
      <c r="AX79" s="1040"/>
      <c r="AY79" s="1040"/>
      <c r="AZ79" s="24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442"/>
      <c r="CC79" s="442"/>
      <c r="CD79" s="2595"/>
      <c r="CE79" s="2595"/>
      <c r="CF79" s="2595"/>
      <c r="CG79" s="2595"/>
      <c r="CH79" s="2595"/>
      <c r="CI79" s="2595"/>
      <c r="CJ79" s="2595"/>
      <c r="CK79" s="2595"/>
      <c r="CL79" s="2595"/>
      <c r="CM79" s="2595"/>
      <c r="CN79" s="2595"/>
      <c r="CO79" s="2595"/>
      <c r="CP79" s="2595"/>
      <c r="CQ79" s="2595"/>
      <c r="CR79" s="2595"/>
      <c r="CS79" s="2595"/>
      <c r="CT79" s="2595"/>
      <c r="CU79" s="2595"/>
      <c r="CV79" s="2595"/>
      <c r="CW79" s="2595"/>
      <c r="CX79" s="2595"/>
      <c r="CY79" s="2595"/>
      <c r="CZ79" s="2595"/>
    </row>
    <row r="80" s="818" customFormat="true" ht="15" customHeight="true" x14ac:dyDescent="0.2">
      <c r="A80" s="1206"/>
      <c r="B80" s="1221"/>
      <c r="C80" s="1293"/>
      <c r="D80" s="1294"/>
      <c r="E80" s="1294"/>
      <c r="F80" s="1294"/>
      <c r="G80" s="1295"/>
      <c r="H80" s="1296"/>
      <c r="I80" s="1294"/>
      <c r="J80" s="1294"/>
      <c r="K80" s="1294"/>
      <c r="L80" s="1297"/>
      <c r="M80" s="1298"/>
      <c r="N80" s="1294"/>
      <c r="O80" s="1294"/>
      <c r="P80" s="1294"/>
      <c r="Q80" s="1295"/>
      <c r="R80" s="1296"/>
      <c r="S80" s="1294"/>
      <c r="T80" s="1294"/>
      <c r="U80" s="1294"/>
      <c r="V80" s="1294"/>
      <c r="W80" s="1294"/>
      <c r="X80" s="1294"/>
      <c r="Y80" s="1294"/>
      <c r="Z80" s="1294"/>
      <c r="AA80" s="1294"/>
      <c r="AB80" s="1985"/>
      <c r="AC80" s="1309"/>
      <c r="AD80" s="1040"/>
      <c r="AE80" s="1040"/>
      <c r="AF80" s="1040"/>
      <c r="AG80" s="1040"/>
      <c r="AH80" s="1040"/>
      <c r="AI80" s="1040"/>
      <c r="AJ80" s="1040"/>
      <c r="AK80" s="1040"/>
      <c r="AL80" s="1040"/>
      <c r="AM80" s="1040"/>
      <c r="AN80" s="1040"/>
      <c r="AO80" s="1040"/>
      <c r="AP80" s="1040"/>
      <c r="AQ80" s="1040"/>
      <c r="AR80" s="1040"/>
      <c r="AS80" s="1040"/>
      <c r="AT80" s="1040"/>
      <c r="AU80" s="1040"/>
      <c r="AV80" s="1040"/>
      <c r="AW80" s="1040"/>
      <c r="AX80" s="1040"/>
      <c r="AY80" s="1040"/>
      <c r="AZ80" s="24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442"/>
      <c r="CC80" s="442"/>
      <c r="CD80" s="2595"/>
      <c r="CE80" s="2595"/>
      <c r="CF80" s="2595"/>
      <c r="CG80" s="2595"/>
      <c r="CH80" s="2595"/>
      <c r="CI80" s="2595"/>
      <c r="CJ80" s="2595"/>
      <c r="CK80" s="2595"/>
      <c r="CL80" s="2595"/>
      <c r="CM80" s="2595"/>
      <c r="CN80" s="2595"/>
      <c r="CO80" s="2595"/>
      <c r="CP80" s="2595"/>
      <c r="CQ80" s="2595"/>
      <c r="CR80" s="2595"/>
      <c r="CS80" s="2595"/>
      <c r="CT80" s="2595"/>
      <c r="CU80" s="2595"/>
      <c r="CV80" s="2595"/>
      <c r="CW80" s="2595"/>
      <c r="CX80" s="2595"/>
      <c r="CY80" s="2595"/>
      <c r="CZ80" s="2595"/>
    </row>
    <row r="81" s="818" customFormat="true" ht="15" customHeight="true" x14ac:dyDescent="0.2">
      <c r="A81" s="1206"/>
      <c r="B81" s="1221"/>
      <c r="C81" s="1293"/>
      <c r="D81" s="1294"/>
      <c r="E81" s="1294"/>
      <c r="F81" s="1294"/>
      <c r="G81" s="1295"/>
      <c r="H81" s="1296"/>
      <c r="I81" s="1294"/>
      <c r="J81" s="1294"/>
      <c r="K81" s="1294"/>
      <c r="L81" s="1297"/>
      <c r="M81" s="1298"/>
      <c r="N81" s="1294"/>
      <c r="O81" s="1294"/>
      <c r="P81" s="1294"/>
      <c r="Q81" s="1295"/>
      <c r="R81" s="1296"/>
      <c r="S81" s="1294"/>
      <c r="T81" s="1294"/>
      <c r="U81" s="1294"/>
      <c r="V81" s="1294"/>
      <c r="W81" s="1294"/>
      <c r="X81" s="1294"/>
      <c r="Y81" s="1294"/>
      <c r="Z81" s="1294"/>
      <c r="AA81" s="1294"/>
      <c r="AB81" s="1985"/>
      <c r="AC81" s="1309"/>
      <c r="AD81" s="1040"/>
      <c r="AE81" s="1040"/>
      <c r="AF81" s="1040"/>
      <c r="AG81" s="1040"/>
      <c r="AH81" s="1040"/>
      <c r="AI81" s="1040"/>
      <c r="AJ81" s="1040"/>
      <c r="AK81" s="1040"/>
      <c r="AL81" s="1040"/>
      <c r="AM81" s="1040"/>
      <c r="AN81" s="1040"/>
      <c r="AO81" s="1040"/>
      <c r="AP81" s="1040"/>
      <c r="AQ81" s="1040"/>
      <c r="AR81" s="1040"/>
      <c r="AS81" s="1040"/>
      <c r="AT81" s="1040"/>
      <c r="AU81" s="1040"/>
      <c r="AV81" s="1040"/>
      <c r="AW81" s="1040"/>
      <c r="AX81" s="1040"/>
      <c r="AY81" s="1040"/>
      <c r="AZ81" s="24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442"/>
      <c r="CC81" s="442"/>
      <c r="CD81" s="2595"/>
      <c r="CE81" s="2595"/>
      <c r="CF81" s="2595"/>
      <c r="CG81" s="2595"/>
      <c r="CH81" s="2595"/>
      <c r="CI81" s="2595"/>
      <c r="CJ81" s="2595"/>
      <c r="CK81" s="2595"/>
      <c r="CL81" s="2595"/>
      <c r="CM81" s="2595"/>
      <c r="CN81" s="2595"/>
      <c r="CO81" s="2595"/>
      <c r="CP81" s="2595"/>
      <c r="CQ81" s="2595"/>
      <c r="CR81" s="2595"/>
      <c r="CS81" s="2595"/>
      <c r="CT81" s="2595"/>
      <c r="CU81" s="2595"/>
      <c r="CV81" s="2595"/>
      <c r="CW81" s="2595"/>
      <c r="CX81" s="2595"/>
      <c r="CY81" s="2595"/>
      <c r="CZ81" s="2595"/>
    </row>
    <row r="82" s="818" customFormat="true" ht="15" customHeight="true" x14ac:dyDescent="0.2">
      <c r="A82" s="1206"/>
      <c r="B82" s="1221"/>
      <c r="C82" s="1293"/>
      <c r="D82" s="1294"/>
      <c r="E82" s="1294"/>
      <c r="F82" s="1294"/>
      <c r="G82" s="1295"/>
      <c r="H82" s="1296"/>
      <c r="I82" s="1294"/>
      <c r="J82" s="1294"/>
      <c r="K82" s="1294"/>
      <c r="L82" s="1297"/>
      <c r="M82" s="1298"/>
      <c r="N82" s="1294"/>
      <c r="O82" s="1294"/>
      <c r="P82" s="1294"/>
      <c r="Q82" s="1295"/>
      <c r="R82" s="1296"/>
      <c r="S82" s="1294"/>
      <c r="T82" s="1294"/>
      <c r="U82" s="1294"/>
      <c r="V82" s="1294"/>
      <c r="W82" s="1294"/>
      <c r="X82" s="1294"/>
      <c r="Y82" s="1294"/>
      <c r="Z82" s="1294"/>
      <c r="AA82" s="1294"/>
      <c r="AB82" s="1985"/>
      <c r="AC82" s="1309"/>
      <c r="AD82" s="1040"/>
      <c r="AE82" s="1040"/>
      <c r="AF82" s="1040"/>
      <c r="AG82" s="1040"/>
      <c r="AH82" s="1040"/>
      <c r="AI82" s="1040"/>
      <c r="AJ82" s="1040"/>
      <c r="AK82" s="1040"/>
      <c r="AL82" s="1040"/>
      <c r="AM82" s="1040"/>
      <c r="AN82" s="1040"/>
      <c r="AO82" s="1040"/>
      <c r="AP82" s="1040"/>
      <c r="AQ82" s="1040"/>
      <c r="AR82" s="1040"/>
      <c r="AS82" s="1040"/>
      <c r="AT82" s="1040"/>
      <c r="AU82" s="1040"/>
      <c r="AV82" s="1040"/>
      <c r="AW82" s="1040"/>
      <c r="AX82" s="1040"/>
      <c r="AY82" s="1040"/>
      <c r="AZ82" s="24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442"/>
      <c r="CC82" s="442"/>
      <c r="CD82" s="2595"/>
      <c r="CE82" s="2595"/>
      <c r="CF82" s="2595"/>
      <c r="CG82" s="2595"/>
      <c r="CH82" s="2595"/>
      <c r="CI82" s="2595"/>
      <c r="CJ82" s="2595"/>
      <c r="CK82" s="2595"/>
      <c r="CL82" s="2595"/>
      <c r="CM82" s="2595"/>
      <c r="CN82" s="2595"/>
      <c r="CO82" s="2595"/>
      <c r="CP82" s="2595"/>
      <c r="CQ82" s="2595"/>
      <c r="CR82" s="2595"/>
      <c r="CS82" s="2595"/>
      <c r="CT82" s="2595"/>
      <c r="CU82" s="2595"/>
      <c r="CV82" s="2595"/>
      <c r="CW82" s="2595"/>
      <c r="CX82" s="2595"/>
      <c r="CY82" s="2595"/>
      <c r="CZ82" s="2595"/>
    </row>
    <row r="83" s="818" customFormat="true" ht="15" customHeight="true" x14ac:dyDescent="0.2">
      <c r="A83" s="1206"/>
      <c r="B83" s="1221"/>
      <c r="C83" s="1293"/>
      <c r="D83" s="1294"/>
      <c r="E83" s="1294"/>
      <c r="F83" s="1294"/>
      <c r="G83" s="1295"/>
      <c r="H83" s="1296"/>
      <c r="I83" s="1294"/>
      <c r="J83" s="1294"/>
      <c r="K83" s="1294"/>
      <c r="L83" s="1297"/>
      <c r="M83" s="1298"/>
      <c r="N83" s="1294"/>
      <c r="O83" s="1294"/>
      <c r="P83" s="1294"/>
      <c r="Q83" s="1295"/>
      <c r="R83" s="1296"/>
      <c r="S83" s="1294"/>
      <c r="T83" s="1294"/>
      <c r="U83" s="1294"/>
      <c r="V83" s="1294"/>
      <c r="W83" s="1294"/>
      <c r="X83" s="1294"/>
      <c r="Y83" s="1294"/>
      <c r="Z83" s="1294"/>
      <c r="AA83" s="1294"/>
      <c r="AB83" s="1985"/>
      <c r="AC83" s="1309"/>
      <c r="AD83" s="1040"/>
      <c r="AE83" s="1040"/>
      <c r="AF83" s="1040"/>
      <c r="AG83" s="1040"/>
      <c r="AH83" s="1040"/>
      <c r="AI83" s="1040"/>
      <c r="AJ83" s="1040"/>
      <c r="AK83" s="1040"/>
      <c r="AL83" s="1040"/>
      <c r="AM83" s="1040"/>
      <c r="AN83" s="1040"/>
      <c r="AO83" s="1040"/>
      <c r="AP83" s="1040"/>
      <c r="AQ83" s="1040"/>
      <c r="AR83" s="1040"/>
      <c r="AS83" s="1040"/>
      <c r="AT83" s="1040"/>
      <c r="AU83" s="1040"/>
      <c r="AV83" s="1040"/>
      <c r="AW83" s="1040"/>
      <c r="AX83" s="1040"/>
      <c r="AY83" s="1040"/>
      <c r="AZ83" s="24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442"/>
      <c r="CC83" s="442"/>
      <c r="CD83" s="2595"/>
      <c r="CE83" s="2595"/>
      <c r="CF83" s="2595"/>
      <c r="CG83" s="2595"/>
      <c r="CH83" s="2595"/>
      <c r="CI83" s="2595"/>
      <c r="CJ83" s="2595"/>
      <c r="CK83" s="2595"/>
      <c r="CL83" s="2595"/>
      <c r="CM83" s="2595"/>
      <c r="CN83" s="2595"/>
      <c r="CO83" s="2595"/>
      <c r="CP83" s="2595"/>
      <c r="CQ83" s="2595"/>
      <c r="CR83" s="2595"/>
      <c r="CS83" s="2595"/>
      <c r="CT83" s="2595"/>
      <c r="CU83" s="2595"/>
      <c r="CV83" s="2595"/>
      <c r="CW83" s="2595"/>
      <c r="CX83" s="2595"/>
      <c r="CY83" s="2595"/>
      <c r="CZ83" s="2595"/>
    </row>
    <row r="84" s="818" customFormat="true" ht="15" customHeight="true" x14ac:dyDescent="0.2">
      <c r="A84" s="1206"/>
      <c r="B84" s="1221"/>
      <c r="C84" s="1293"/>
      <c r="D84" s="1294"/>
      <c r="E84" s="1294"/>
      <c r="F84" s="1294"/>
      <c r="G84" s="1295"/>
      <c r="H84" s="1296"/>
      <c r="I84" s="1294"/>
      <c r="J84" s="1294"/>
      <c r="K84" s="1294"/>
      <c r="L84" s="1297"/>
      <c r="M84" s="1298"/>
      <c r="N84" s="1294"/>
      <c r="O84" s="1294"/>
      <c r="P84" s="1294"/>
      <c r="Q84" s="1295"/>
      <c r="R84" s="1296"/>
      <c r="S84" s="1294"/>
      <c r="T84" s="1294"/>
      <c r="U84" s="1294"/>
      <c r="V84" s="1294"/>
      <c r="W84" s="1294"/>
      <c r="X84" s="1294"/>
      <c r="Y84" s="1294"/>
      <c r="Z84" s="1294"/>
      <c r="AA84" s="1294"/>
      <c r="AB84" s="1985"/>
      <c r="AC84" s="1309"/>
      <c r="AD84" s="1040"/>
      <c r="AE84" s="1040"/>
      <c r="AF84" s="1040"/>
      <c r="AG84" s="1040"/>
      <c r="AH84" s="1040"/>
      <c r="AI84" s="1040"/>
      <c r="AJ84" s="1040"/>
      <c r="AK84" s="1040"/>
      <c r="AL84" s="1040"/>
      <c r="AM84" s="1040"/>
      <c r="AN84" s="1040"/>
      <c r="AO84" s="1040"/>
      <c r="AP84" s="1040"/>
      <c r="AQ84" s="1040"/>
      <c r="AR84" s="1040"/>
      <c r="AS84" s="1040"/>
      <c r="AT84" s="1040"/>
      <c r="AU84" s="1040"/>
      <c r="AV84" s="1040"/>
      <c r="AW84" s="1040"/>
      <c r="AX84" s="1040"/>
      <c r="AY84" s="1040"/>
      <c r="AZ84" s="24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442"/>
      <c r="CC84" s="442"/>
      <c r="CD84" s="2595"/>
      <c r="CE84" s="2595"/>
      <c r="CF84" s="2595"/>
      <c r="CG84" s="2595"/>
      <c r="CH84" s="2595"/>
      <c r="CI84" s="2595"/>
      <c r="CJ84" s="2595"/>
      <c r="CK84" s="2595"/>
      <c r="CL84" s="2595"/>
      <c r="CM84" s="2595"/>
      <c r="CN84" s="2595"/>
      <c r="CO84" s="2595"/>
      <c r="CP84" s="2595"/>
      <c r="CQ84" s="2595"/>
      <c r="CR84" s="2595"/>
      <c r="CS84" s="2595"/>
      <c r="CT84" s="2595"/>
      <c r="CU84" s="2595"/>
      <c r="CV84" s="2595"/>
      <c r="CW84" s="2595"/>
      <c r="CX84" s="2595"/>
      <c r="CY84" s="2595"/>
      <c r="CZ84" s="2595"/>
    </row>
    <row r="85" s="818" customFormat="true" ht="15" customHeight="true" x14ac:dyDescent="0.2">
      <c r="A85" s="1206"/>
      <c r="B85" s="1221"/>
      <c r="C85" s="1293"/>
      <c r="D85" s="1294"/>
      <c r="E85" s="1294"/>
      <c r="F85" s="1294"/>
      <c r="G85" s="1295"/>
      <c r="H85" s="1296"/>
      <c r="I85" s="1294"/>
      <c r="J85" s="1294"/>
      <c r="K85" s="1294"/>
      <c r="L85" s="1297"/>
      <c r="M85" s="1298"/>
      <c r="N85" s="1294"/>
      <c r="O85" s="1294"/>
      <c r="P85" s="1294"/>
      <c r="Q85" s="1295"/>
      <c r="R85" s="1296"/>
      <c r="S85" s="1294"/>
      <c r="T85" s="1294"/>
      <c r="U85" s="1294"/>
      <c r="V85" s="1294"/>
      <c r="W85" s="1294"/>
      <c r="X85" s="1294"/>
      <c r="Y85" s="1294"/>
      <c r="Z85" s="1294"/>
      <c r="AA85" s="1294"/>
      <c r="AB85" s="1985"/>
      <c r="AC85" s="1309"/>
      <c r="AD85" s="1040"/>
      <c r="AE85" s="1040"/>
      <c r="AF85" s="1040"/>
      <c r="AG85" s="1040"/>
      <c r="AH85" s="1040"/>
      <c r="AI85" s="1040"/>
      <c r="AJ85" s="1040"/>
      <c r="AK85" s="1040"/>
      <c r="AL85" s="1040"/>
      <c r="AM85" s="1040"/>
      <c r="AN85" s="1040"/>
      <c r="AO85" s="1040"/>
      <c r="AP85" s="1040"/>
      <c r="AQ85" s="1040"/>
      <c r="AR85" s="1040"/>
      <c r="AS85" s="1040"/>
      <c r="AT85" s="1040"/>
      <c r="AU85" s="1040"/>
      <c r="AV85" s="1040"/>
      <c r="AW85" s="1040"/>
      <c r="AX85" s="1040"/>
      <c r="AY85" s="1040"/>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442"/>
      <c r="CC85" s="442"/>
      <c r="CD85" s="2595"/>
      <c r="CE85" s="2595"/>
      <c r="CF85" s="2595"/>
      <c r="CG85" s="2595"/>
      <c r="CH85" s="2595"/>
      <c r="CI85" s="2595"/>
      <c r="CJ85" s="2595"/>
      <c r="CK85" s="2595"/>
      <c r="CL85" s="2595"/>
      <c r="CM85" s="2595"/>
      <c r="CN85" s="2595"/>
      <c r="CO85" s="2595"/>
      <c r="CP85" s="2595"/>
      <c r="CQ85" s="2595"/>
      <c r="CR85" s="2595"/>
      <c r="CS85" s="2595"/>
      <c r="CT85" s="2595"/>
      <c r="CU85" s="2595"/>
      <c r="CV85" s="2595"/>
      <c r="CW85" s="2595"/>
      <c r="CX85" s="2595"/>
      <c r="CY85" s="2595"/>
      <c r="CZ85" s="2595"/>
    </row>
    <row r="86" s="818" customFormat="true" ht="15" customHeight="true" x14ac:dyDescent="0.2">
      <c r="A86" s="1206"/>
      <c r="B86" s="1221"/>
      <c r="C86" s="1293"/>
      <c r="D86" s="1294"/>
      <c r="E86" s="1294"/>
      <c r="F86" s="1294"/>
      <c r="G86" s="1295"/>
      <c r="H86" s="1296"/>
      <c r="I86" s="1294"/>
      <c r="J86" s="1294"/>
      <c r="K86" s="1294"/>
      <c r="L86" s="1297"/>
      <c r="M86" s="1298"/>
      <c r="N86" s="1294"/>
      <c r="O86" s="1294"/>
      <c r="P86" s="1294"/>
      <c r="Q86" s="1295"/>
      <c r="R86" s="1296"/>
      <c r="S86" s="1294"/>
      <c r="T86" s="1294"/>
      <c r="U86" s="1294"/>
      <c r="V86" s="1294"/>
      <c r="W86" s="1294"/>
      <c r="X86" s="1294"/>
      <c r="Y86" s="1294"/>
      <c r="Z86" s="1294"/>
      <c r="AA86" s="1294"/>
      <c r="AB86" s="1985"/>
      <c r="AC86" s="1309"/>
      <c r="AD86" s="1040"/>
      <c r="AE86" s="1040"/>
      <c r="AF86" s="1040"/>
      <c r="AG86" s="1040"/>
      <c r="AH86" s="1040"/>
      <c r="AI86" s="1040"/>
      <c r="AJ86" s="1040"/>
      <c r="AK86" s="1040"/>
      <c r="AL86" s="1040"/>
      <c r="AM86" s="1040"/>
      <c r="AN86" s="1040"/>
      <c r="AO86" s="1040"/>
      <c r="AP86" s="1040"/>
      <c r="AQ86" s="1040"/>
      <c r="AR86" s="1040"/>
      <c r="AS86" s="1040"/>
      <c r="AT86" s="1040"/>
      <c r="AU86" s="1040"/>
      <c r="AV86" s="1040"/>
      <c r="AW86" s="1040"/>
      <c r="AX86" s="1040"/>
      <c r="AY86" s="1040"/>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442"/>
      <c r="CC86" s="442"/>
      <c r="CD86" s="2595"/>
      <c r="CE86" s="2595"/>
      <c r="CF86" s="2595"/>
      <c r="CG86" s="2595"/>
      <c r="CH86" s="2595"/>
      <c r="CI86" s="2595"/>
      <c r="CJ86" s="2595"/>
      <c r="CK86" s="2595"/>
      <c r="CL86" s="2595"/>
      <c r="CM86" s="2595"/>
      <c r="CN86" s="2595"/>
      <c r="CO86" s="2595"/>
      <c r="CP86" s="2595"/>
      <c r="CQ86" s="2595"/>
      <c r="CR86" s="2595"/>
      <c r="CS86" s="2595"/>
      <c r="CT86" s="2595"/>
      <c r="CU86" s="2595"/>
      <c r="CV86" s="2595"/>
      <c r="CW86" s="2595"/>
      <c r="CX86" s="2595"/>
      <c r="CY86" s="2595"/>
      <c r="CZ86" s="2595"/>
    </row>
    <row r="87" s="818" customFormat="true" ht="15" customHeight="true" x14ac:dyDescent="0.2">
      <c r="A87" s="1206"/>
      <c r="B87" s="1221"/>
      <c r="C87" s="1293"/>
      <c r="D87" s="1294"/>
      <c r="E87" s="1294"/>
      <c r="F87" s="1294"/>
      <c r="G87" s="1295"/>
      <c r="H87" s="1296"/>
      <c r="I87" s="1294"/>
      <c r="J87" s="1294"/>
      <c r="K87" s="1294"/>
      <c r="L87" s="1297"/>
      <c r="M87" s="1298"/>
      <c r="N87" s="1294"/>
      <c r="O87" s="1294"/>
      <c r="P87" s="1294"/>
      <c r="Q87" s="1295"/>
      <c r="R87" s="1296"/>
      <c r="S87" s="1294"/>
      <c r="T87" s="1294"/>
      <c r="U87" s="1294"/>
      <c r="V87" s="1294"/>
      <c r="W87" s="1294"/>
      <c r="X87" s="1294"/>
      <c r="Y87" s="1294"/>
      <c r="Z87" s="1294"/>
      <c r="AA87" s="1294"/>
      <c r="AB87" s="1985"/>
      <c r="AC87" s="1309"/>
      <c r="AD87" s="1040"/>
      <c r="AE87" s="1040"/>
      <c r="AF87" s="1040"/>
      <c r="AG87" s="1040"/>
      <c r="AH87" s="1040"/>
      <c r="AI87" s="1040"/>
      <c r="AJ87" s="1040"/>
      <c r="AK87" s="1040"/>
      <c r="AL87" s="1040"/>
      <c r="AM87" s="1040"/>
      <c r="AN87" s="1040"/>
      <c r="AO87" s="1040"/>
      <c r="AP87" s="1040"/>
      <c r="AQ87" s="1040"/>
      <c r="AR87" s="1040"/>
      <c r="AS87" s="1040"/>
      <c r="AT87" s="1040"/>
      <c r="AU87" s="1040"/>
      <c r="AV87" s="1040"/>
      <c r="AW87" s="1040"/>
      <c r="AX87" s="1040"/>
      <c r="AY87" s="1040"/>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442"/>
      <c r="CC87" s="442"/>
      <c r="CD87" s="2595"/>
      <c r="CE87" s="2595"/>
      <c r="CF87" s="2595"/>
      <c r="CG87" s="2595"/>
      <c r="CH87" s="2595"/>
      <c r="CI87" s="2595"/>
      <c r="CJ87" s="2595"/>
      <c r="CK87" s="2595"/>
      <c r="CL87" s="2595"/>
      <c r="CM87" s="2595"/>
      <c r="CN87" s="2595"/>
      <c r="CO87" s="2595"/>
      <c r="CP87" s="2595"/>
      <c r="CQ87" s="2595"/>
      <c r="CR87" s="2595"/>
      <c r="CS87" s="2595"/>
      <c r="CT87" s="2595"/>
      <c r="CU87" s="2595"/>
      <c r="CV87" s="2595"/>
      <c r="CW87" s="2595"/>
      <c r="CX87" s="2595"/>
      <c r="CY87" s="2595"/>
      <c r="CZ87" s="2595"/>
    </row>
    <row r="88" s="818" customFormat="true" ht="15" customHeight="true" x14ac:dyDescent="0.2">
      <c r="A88" s="1206"/>
      <c r="B88" s="1221"/>
      <c r="C88" s="1293"/>
      <c r="D88" s="1294"/>
      <c r="E88" s="1294"/>
      <c r="F88" s="1294"/>
      <c r="G88" s="1295"/>
      <c r="H88" s="1296"/>
      <c r="I88" s="1294"/>
      <c r="J88" s="1294"/>
      <c r="K88" s="1294"/>
      <c r="L88" s="1297"/>
      <c r="M88" s="1298"/>
      <c r="N88" s="1294"/>
      <c r="O88" s="1294"/>
      <c r="P88" s="1294"/>
      <c r="Q88" s="1295"/>
      <c r="R88" s="1296"/>
      <c r="S88" s="1294"/>
      <c r="T88" s="1294"/>
      <c r="U88" s="1294"/>
      <c r="V88" s="1294"/>
      <c r="W88" s="1294"/>
      <c r="X88" s="1294"/>
      <c r="Y88" s="1294"/>
      <c r="Z88" s="1294"/>
      <c r="AA88" s="1294"/>
      <c r="AB88" s="1985"/>
      <c r="AC88" s="1309"/>
      <c r="AD88" s="1040"/>
      <c r="AE88" s="1040"/>
      <c r="AF88" s="1040"/>
      <c r="AG88" s="1040"/>
      <c r="AH88" s="1040"/>
      <c r="AI88" s="1040"/>
      <c r="AJ88" s="1040"/>
      <c r="AK88" s="1040"/>
      <c r="AL88" s="1040"/>
      <c r="AM88" s="1040"/>
      <c r="AN88" s="1040"/>
      <c r="AO88" s="1040"/>
      <c r="AP88" s="1040"/>
      <c r="AQ88" s="1040"/>
      <c r="AR88" s="1040"/>
      <c r="AS88" s="1040"/>
      <c r="AT88" s="1040"/>
      <c r="AU88" s="1040"/>
      <c r="AV88" s="1040"/>
      <c r="AW88" s="1040"/>
      <c r="AX88" s="1040"/>
      <c r="AY88" s="1040"/>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442"/>
      <c r="CC88" s="442"/>
      <c r="CD88" s="2595"/>
      <c r="CE88" s="2595"/>
      <c r="CF88" s="2595"/>
      <c r="CG88" s="2595"/>
      <c r="CH88" s="2595"/>
      <c r="CI88" s="2595"/>
      <c r="CJ88" s="2595"/>
      <c r="CK88" s="2595"/>
      <c r="CL88" s="2595"/>
      <c r="CM88" s="2595"/>
      <c r="CN88" s="2595"/>
      <c r="CO88" s="2595"/>
      <c r="CP88" s="2595"/>
      <c r="CQ88" s="2595"/>
      <c r="CR88" s="2595"/>
      <c r="CS88" s="2595"/>
      <c r="CT88" s="2595"/>
      <c r="CU88" s="2595"/>
      <c r="CV88" s="2595"/>
      <c r="CW88" s="2595"/>
      <c r="CX88" s="2595"/>
      <c r="CY88" s="2595"/>
      <c r="CZ88" s="2595"/>
    </row>
    <row r="89" s="818" customFormat="true" ht="15" customHeight="true" x14ac:dyDescent="0.2">
      <c r="A89" s="1206"/>
      <c r="B89" s="1221"/>
      <c r="C89" s="1293"/>
      <c r="D89" s="1294"/>
      <c r="E89" s="1294"/>
      <c r="F89" s="1294"/>
      <c r="G89" s="1295"/>
      <c r="H89" s="1296"/>
      <c r="I89" s="1294"/>
      <c r="J89" s="1294"/>
      <c r="K89" s="1294"/>
      <c r="L89" s="1297"/>
      <c r="M89" s="1298"/>
      <c r="N89" s="1294"/>
      <c r="O89" s="1294"/>
      <c r="P89" s="1294"/>
      <c r="Q89" s="1295"/>
      <c r="R89" s="1296"/>
      <c r="S89" s="1294"/>
      <c r="T89" s="1294"/>
      <c r="U89" s="1294"/>
      <c r="V89" s="1294"/>
      <c r="W89" s="1294"/>
      <c r="X89" s="1294"/>
      <c r="Y89" s="1294"/>
      <c r="Z89" s="1294"/>
      <c r="AA89" s="1294"/>
      <c r="AB89" s="1985"/>
      <c r="AC89" s="1309"/>
      <c r="AD89" s="1040"/>
      <c r="AE89" s="1040"/>
      <c r="AF89" s="1040"/>
      <c r="AG89" s="1040"/>
      <c r="AH89" s="1040"/>
      <c r="AI89" s="1040"/>
      <c r="AJ89" s="1040"/>
      <c r="AK89" s="1040"/>
      <c r="AL89" s="1040"/>
      <c r="AM89" s="1040"/>
      <c r="AN89" s="1040"/>
      <c r="AO89" s="1040"/>
      <c r="AP89" s="1040"/>
      <c r="AQ89" s="1040"/>
      <c r="AR89" s="1040"/>
      <c r="AS89" s="1040"/>
      <c r="AT89" s="1040"/>
      <c r="AU89" s="1040"/>
      <c r="AV89" s="1040"/>
      <c r="AW89" s="1040"/>
      <c r="AX89" s="1040"/>
      <c r="AY89" s="1040"/>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442"/>
      <c r="CC89" s="442"/>
      <c r="CD89" s="2595"/>
      <c r="CE89" s="2595"/>
      <c r="CF89" s="2595"/>
      <c r="CG89" s="2595"/>
      <c r="CH89" s="2595"/>
      <c r="CI89" s="2595"/>
      <c r="CJ89" s="2595"/>
      <c r="CK89" s="2595"/>
      <c r="CL89" s="2595"/>
      <c r="CM89" s="2595"/>
      <c r="CN89" s="2595"/>
      <c r="CO89" s="2595"/>
      <c r="CP89" s="2595"/>
      <c r="CQ89" s="2595"/>
      <c r="CR89" s="2595"/>
      <c r="CS89" s="2595"/>
      <c r="CT89" s="2595"/>
      <c r="CU89" s="2595"/>
      <c r="CV89" s="2595"/>
      <c r="CW89" s="2595"/>
      <c r="CX89" s="2595"/>
      <c r="CY89" s="2595"/>
      <c r="CZ89" s="2595"/>
    </row>
    <row r="90" s="818" customFormat="true" ht="15" customHeight="true" x14ac:dyDescent="0.2">
      <c r="A90" s="1207"/>
      <c r="B90" s="1222"/>
      <c r="C90" s="1302"/>
      <c r="D90" s="1303"/>
      <c r="E90" s="1303"/>
      <c r="F90" s="1303"/>
      <c r="G90" s="1304"/>
      <c r="H90" s="1305"/>
      <c r="I90" s="1303"/>
      <c r="J90" s="1303"/>
      <c r="K90" s="1303"/>
      <c r="L90" s="1306"/>
      <c r="M90" s="1307"/>
      <c r="N90" s="1303"/>
      <c r="O90" s="1303"/>
      <c r="P90" s="1303"/>
      <c r="Q90" s="1304"/>
      <c r="R90" s="1305"/>
      <c r="S90" s="1303"/>
      <c r="T90" s="1303"/>
      <c r="U90" s="1303"/>
      <c r="V90" s="1303"/>
      <c r="W90" s="1303"/>
      <c r="X90" s="1303"/>
      <c r="Y90" s="1303"/>
      <c r="Z90" s="1303"/>
      <c r="AA90" s="1303"/>
      <c r="AB90" s="1986"/>
      <c r="AC90" s="1309"/>
      <c r="AD90" s="1040"/>
      <c r="AE90" s="1040"/>
      <c r="AF90" s="1040"/>
      <c r="AG90" s="1040"/>
      <c r="AH90" s="1040"/>
      <c r="AI90" s="1040"/>
      <c r="AJ90" s="1040"/>
      <c r="AK90" s="1040"/>
      <c r="AL90" s="1040"/>
      <c r="AM90" s="1040"/>
      <c r="AN90" s="1040"/>
      <c r="AO90" s="1040"/>
      <c r="AP90" s="1040"/>
      <c r="AQ90" s="1040"/>
      <c r="AR90" s="1040"/>
      <c r="AS90" s="1040"/>
      <c r="AT90" s="1040"/>
      <c r="AU90" s="1040"/>
      <c r="AV90" s="1040"/>
      <c r="AW90" s="1040"/>
      <c r="AX90" s="1040"/>
      <c r="AY90" s="1040"/>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442"/>
      <c r="CC90" s="442"/>
      <c r="CD90" s="2595"/>
      <c r="CE90" s="2595"/>
      <c r="CF90" s="2595"/>
      <c r="CG90" s="2595"/>
      <c r="CH90" s="2595"/>
      <c r="CI90" s="2595"/>
      <c r="CJ90" s="2595"/>
      <c r="CK90" s="2595"/>
      <c r="CL90" s="2595"/>
      <c r="CM90" s="2595"/>
      <c r="CN90" s="2595"/>
      <c r="CO90" s="2595"/>
      <c r="CP90" s="2595"/>
      <c r="CQ90" s="2595"/>
      <c r="CR90" s="2595"/>
      <c r="CS90" s="2595"/>
      <c r="CT90" s="2595"/>
      <c r="CU90" s="2595"/>
      <c r="CV90" s="2595"/>
      <c r="CW90" s="2595"/>
      <c r="CX90" s="2595"/>
      <c r="CY90" s="2595"/>
      <c r="CZ90" s="2595"/>
    </row>
    <row r="91" s="818" customFormat="true" ht="15" customHeight="true" x14ac:dyDescent="0.2">
      <c r="A91" s="1143"/>
      <c r="B91" s="1223"/>
      <c r="C91" s="1308"/>
      <c r="D91" s="1300"/>
      <c r="E91" s="1300"/>
      <c r="F91" s="1300"/>
      <c r="G91" s="1301"/>
      <c r="H91" s="1299"/>
      <c r="I91" s="1300"/>
      <c r="J91" s="1300"/>
      <c r="K91" s="1300"/>
      <c r="L91" s="1309"/>
      <c r="M91" s="1308"/>
      <c r="N91" s="1300"/>
      <c r="O91" s="1300"/>
      <c r="P91" s="1300"/>
      <c r="Q91" s="1301"/>
      <c r="R91" s="1299"/>
      <c r="S91" s="1300"/>
      <c r="T91" s="1300"/>
      <c r="U91" s="1300"/>
      <c r="V91" s="1300"/>
      <c r="W91" s="1300"/>
      <c r="X91" s="1300"/>
      <c r="Y91" s="1300"/>
      <c r="Z91" s="1300"/>
      <c r="AA91" s="1300"/>
      <c r="AB91" s="1300"/>
      <c r="AC91" s="1309"/>
      <c r="AD91" s="1040"/>
      <c r="AE91" s="1040"/>
      <c r="AF91" s="1040"/>
      <c r="AG91" s="1040"/>
      <c r="AH91" s="1040"/>
      <c r="AI91" s="1040"/>
      <c r="AJ91" s="1040"/>
      <c r="AK91" s="1040"/>
      <c r="AL91" s="1040"/>
      <c r="AM91" s="1040"/>
      <c r="AN91" s="1040"/>
      <c r="AO91" s="1040"/>
      <c r="AP91" s="1040"/>
      <c r="AQ91" s="1040"/>
      <c r="AR91" s="1040"/>
      <c r="AS91" s="1040"/>
      <c r="AT91" s="1040"/>
      <c r="AU91" s="1040"/>
      <c r="AV91" s="1040"/>
      <c r="AW91" s="1040"/>
      <c r="AX91" s="1040"/>
      <c r="AY91" s="1040"/>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442"/>
      <c r="CC91" s="442"/>
      <c r="CD91" s="2595"/>
      <c r="CE91" s="2595"/>
      <c r="CF91" s="2595"/>
      <c r="CG91" s="2595"/>
      <c r="CH91" s="2595"/>
      <c r="CI91" s="2595"/>
      <c r="CJ91" s="2595"/>
      <c r="CK91" s="2595"/>
      <c r="CL91" s="2595"/>
      <c r="CM91" s="2595"/>
      <c r="CN91" s="2595"/>
      <c r="CO91" s="2595"/>
      <c r="CP91" s="2595"/>
      <c r="CQ91" s="2595"/>
      <c r="CR91" s="2595"/>
      <c r="CS91" s="2595"/>
      <c r="CT91" s="2595"/>
      <c r="CU91" s="2595"/>
      <c r="CV91" s="2595"/>
      <c r="CW91" s="2595"/>
      <c r="CX91" s="2595"/>
      <c r="CY91" s="2595"/>
      <c r="CZ91" s="2595"/>
    </row>
    <row r="92" s="818" customFormat="true" ht="15" customHeight="true" x14ac:dyDescent="0.2">
      <c r="A92" s="1143"/>
      <c r="B92" s="1223"/>
      <c r="C92" s="1308"/>
      <c r="D92" s="1300"/>
      <c r="E92" s="1300"/>
      <c r="F92" s="1300"/>
      <c r="G92" s="1301"/>
      <c r="H92" s="1299"/>
      <c r="I92" s="1300"/>
      <c r="J92" s="1300"/>
      <c r="K92" s="1300"/>
      <c r="L92" s="1309"/>
      <c r="M92" s="1308"/>
      <c r="N92" s="1300"/>
      <c r="O92" s="1300"/>
      <c r="P92" s="1300"/>
      <c r="Q92" s="1301"/>
      <c r="R92" s="1299"/>
      <c r="S92" s="1300"/>
      <c r="T92" s="1300"/>
      <c r="U92" s="1300"/>
      <c r="V92" s="1300"/>
      <c r="W92" s="1300"/>
      <c r="X92" s="1300"/>
      <c r="Y92" s="1300"/>
      <c r="Z92" s="1300"/>
      <c r="AA92" s="1300"/>
      <c r="AB92" s="1300"/>
      <c r="AC92" s="1309"/>
      <c r="AD92" s="1040"/>
      <c r="AE92" s="1040"/>
      <c r="AF92" s="1040"/>
      <c r="AG92" s="1040"/>
      <c r="AH92" s="1040"/>
      <c r="AI92" s="1040"/>
      <c r="AJ92" s="1040"/>
      <c r="AK92" s="1040"/>
      <c r="AL92" s="1040"/>
      <c r="AM92" s="1040"/>
      <c r="AN92" s="1040"/>
      <c r="AO92" s="1040"/>
      <c r="AP92" s="1040"/>
      <c r="AQ92" s="1040"/>
      <c r="AR92" s="1040"/>
      <c r="AS92" s="1040"/>
      <c r="AT92" s="1040"/>
      <c r="AU92" s="1040"/>
      <c r="AV92" s="1040"/>
      <c r="AW92" s="1040"/>
      <c r="AX92" s="1040"/>
      <c r="AY92" s="1040"/>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442"/>
      <c r="CC92" s="442"/>
      <c r="CD92" s="2595"/>
      <c r="CE92" s="2595"/>
      <c r="CF92" s="2595"/>
      <c r="CG92" s="2595"/>
      <c r="CH92" s="2595"/>
      <c r="CI92" s="2595"/>
      <c r="CJ92" s="2595"/>
      <c r="CK92" s="2595"/>
      <c r="CL92" s="2595"/>
      <c r="CM92" s="2595"/>
      <c r="CN92" s="2595"/>
      <c r="CO92" s="2595"/>
      <c r="CP92" s="2595"/>
      <c r="CQ92" s="2595"/>
      <c r="CR92" s="2595"/>
      <c r="CS92" s="2595"/>
      <c r="CT92" s="2595"/>
      <c r="CU92" s="2595"/>
      <c r="CV92" s="2595"/>
      <c r="CW92" s="2595"/>
      <c r="CX92" s="2595"/>
      <c r="CY92" s="2595"/>
      <c r="CZ92" s="2595"/>
    </row>
    <row r="93" s="818" customFormat="true" ht="15" customHeight="true" x14ac:dyDescent="0.2">
      <c r="A93" s="1208"/>
      <c r="B93" s="1224"/>
      <c r="C93" s="1146"/>
      <c r="D93" s="1147"/>
      <c r="E93" s="1147"/>
      <c r="F93" s="1147"/>
      <c r="G93" s="1196"/>
      <c r="H93" s="1186"/>
      <c r="I93" s="1147"/>
      <c r="J93" s="1147"/>
      <c r="K93" s="1147"/>
      <c r="L93" s="1163"/>
      <c r="M93" s="1146"/>
      <c r="N93" s="1147"/>
      <c r="O93" s="1147"/>
      <c r="P93" s="1147"/>
      <c r="Q93" s="1196"/>
      <c r="R93" s="1186"/>
      <c r="S93" s="1147"/>
      <c r="T93" s="1147"/>
      <c r="U93" s="1147"/>
      <c r="V93" s="1147"/>
      <c r="W93" s="1147"/>
      <c r="X93" s="1147"/>
      <c r="Y93" s="1147"/>
      <c r="Z93" s="1147"/>
      <c r="AA93" s="1147"/>
      <c r="AB93" s="1147"/>
      <c r="AC93" s="1309"/>
      <c r="AD93" s="1040"/>
      <c r="AE93" s="1040"/>
      <c r="AF93" s="1040"/>
      <c r="AG93" s="1040"/>
      <c r="AH93" s="1040"/>
      <c r="AI93" s="1040"/>
      <c r="AJ93" s="1040"/>
      <c r="AK93" s="1040"/>
      <c r="AL93" s="1040"/>
      <c r="AM93" s="1040"/>
      <c r="AN93" s="1040"/>
      <c r="AO93" s="1040"/>
      <c r="AP93" s="1040"/>
      <c r="AQ93" s="1040"/>
      <c r="AR93" s="1040"/>
      <c r="AS93" s="1040"/>
      <c r="AT93" s="1040"/>
      <c r="AU93" s="1040"/>
      <c r="AV93" s="1040"/>
      <c r="AW93" s="1040"/>
      <c r="AX93" s="1040"/>
      <c r="AY93" s="1040"/>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442"/>
      <c r="CC93" s="442"/>
      <c r="CD93" s="2595"/>
      <c r="CE93" s="2595"/>
      <c r="CF93" s="2595"/>
      <c r="CG93" s="2595"/>
      <c r="CH93" s="2595"/>
      <c r="CI93" s="2595"/>
      <c r="CJ93" s="2595"/>
      <c r="CK93" s="2595"/>
      <c r="CL93" s="2595"/>
      <c r="CM93" s="2595"/>
      <c r="CN93" s="2595"/>
      <c r="CO93" s="2595"/>
      <c r="CP93" s="2595"/>
      <c r="CQ93" s="2595"/>
      <c r="CR93" s="2595"/>
      <c r="CS93" s="2595"/>
      <c r="CT93" s="2595"/>
      <c r="CU93" s="2595"/>
      <c r="CV93" s="2595"/>
      <c r="CW93" s="2595"/>
      <c r="CX93" s="2595"/>
      <c r="CY93" s="2595"/>
      <c r="CZ93" s="2595"/>
    </row>
    <row r="94" s="818" customFormat="true" ht="15" customHeight="true" x14ac:dyDescent="0.2">
      <c r="A94" s="1401"/>
      <c r="B94" s="1224"/>
      <c r="C94" s="1146"/>
      <c r="D94" s="1148"/>
      <c r="E94" s="1148"/>
      <c r="F94" s="1148"/>
      <c r="G94" s="1197"/>
      <c r="H94" s="1186"/>
      <c r="I94" s="1148"/>
      <c r="J94" s="1148"/>
      <c r="K94" s="1148"/>
      <c r="L94" s="1164"/>
      <c r="M94" s="1146"/>
      <c r="N94" s="1148"/>
      <c r="O94" s="1148"/>
      <c r="P94" s="1148"/>
      <c r="Q94" s="1197"/>
      <c r="R94" s="1186"/>
      <c r="S94" s="1148"/>
      <c r="T94" s="1148"/>
      <c r="U94" s="1148"/>
      <c r="V94" s="1148"/>
      <c r="W94" s="1148"/>
      <c r="X94" s="1148"/>
      <c r="Y94" s="1148"/>
      <c r="Z94" s="1148"/>
      <c r="AA94" s="1148"/>
      <c r="AB94" s="1148"/>
      <c r="AC94" s="1309"/>
      <c r="AD94" s="1040"/>
      <c r="AE94" s="1040"/>
      <c r="AF94" s="1040"/>
      <c r="AG94" s="1040"/>
      <c r="AH94" s="1040"/>
      <c r="AI94" s="1040"/>
      <c r="AJ94" s="1040"/>
      <c r="AK94" s="1040"/>
      <c r="AL94" s="1040"/>
      <c r="AM94" s="1040"/>
      <c r="AN94" s="1040"/>
      <c r="AO94" s="1040"/>
      <c r="AP94" s="1040"/>
      <c r="AQ94" s="1040"/>
      <c r="AR94" s="1040"/>
      <c r="AS94" s="1040"/>
      <c r="AT94" s="1040"/>
      <c r="AU94" s="1040"/>
      <c r="AV94" s="1040"/>
      <c r="AW94" s="1040"/>
      <c r="AX94" s="1040"/>
      <c r="AY94" s="1040"/>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442"/>
      <c r="CC94" s="442"/>
      <c r="CD94" s="2595"/>
      <c r="CE94" s="2595"/>
      <c r="CF94" s="2595"/>
      <c r="CG94" s="2595"/>
      <c r="CH94" s="2595"/>
      <c r="CI94" s="2595"/>
      <c r="CJ94" s="2595"/>
      <c r="CK94" s="2595"/>
      <c r="CL94" s="2595"/>
      <c r="CM94" s="2595"/>
      <c r="CN94" s="2595"/>
      <c r="CO94" s="2595"/>
      <c r="CP94" s="2595"/>
      <c r="CQ94" s="2595"/>
      <c r="CR94" s="2595"/>
      <c r="CS94" s="2595"/>
      <c r="CT94" s="2595"/>
      <c r="CU94" s="2595"/>
      <c r="CV94" s="2595"/>
      <c r="CW94" s="2595"/>
      <c r="CX94" s="2595"/>
      <c r="CY94" s="2595"/>
      <c r="CZ94" s="2595"/>
    </row>
    <row r="95" s="818" customFormat="true" ht="15" customHeight="true" x14ac:dyDescent="0.2">
      <c r="A95" s="1208"/>
      <c r="B95" s="1225"/>
      <c r="C95" s="1310"/>
      <c r="D95" s="1311"/>
      <c r="E95" s="1311"/>
      <c r="F95" s="1311"/>
      <c r="G95" s="1312"/>
      <c r="H95" s="1313"/>
      <c r="I95" s="1311"/>
      <c r="J95" s="1311"/>
      <c r="K95" s="1311"/>
      <c r="L95" s="1314"/>
      <c r="M95" s="1310"/>
      <c r="N95" s="1311"/>
      <c r="O95" s="1311"/>
      <c r="P95" s="1311"/>
      <c r="Q95" s="1312"/>
      <c r="R95" s="1313"/>
      <c r="S95" s="1311"/>
      <c r="T95" s="1311"/>
      <c r="U95" s="1311"/>
      <c r="V95" s="1311"/>
      <c r="W95" s="1311"/>
      <c r="X95" s="1311"/>
      <c r="Y95" s="1311"/>
      <c r="Z95" s="1311"/>
      <c r="AA95" s="1311"/>
      <c r="AB95" s="1311"/>
      <c r="AC95" s="1309"/>
      <c r="AD95" s="1040"/>
      <c r="AE95" s="1040"/>
      <c r="AF95" s="1040"/>
      <c r="AG95" s="1040"/>
      <c r="AH95" s="1040"/>
      <c r="AI95" s="1040"/>
      <c r="AJ95" s="1040"/>
      <c r="AK95" s="1040"/>
      <c r="AL95" s="1040"/>
      <c r="AM95" s="1040"/>
      <c r="AN95" s="1040"/>
      <c r="AO95" s="1040"/>
      <c r="AP95" s="1040"/>
      <c r="AQ95" s="1040"/>
      <c r="AR95" s="1040"/>
      <c r="AS95" s="1040"/>
      <c r="AT95" s="1040"/>
      <c r="AU95" s="1040"/>
      <c r="AV95" s="1040"/>
      <c r="AW95" s="1040"/>
      <c r="AX95" s="1040"/>
      <c r="AY95" s="1040"/>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442"/>
      <c r="CC95" s="442"/>
      <c r="CD95" s="2595"/>
      <c r="CE95" s="2595"/>
      <c r="CF95" s="2595"/>
      <c r="CG95" s="2595"/>
      <c r="CH95" s="2595"/>
      <c r="CI95" s="2595"/>
      <c r="CJ95" s="2595"/>
      <c r="CK95" s="2595"/>
      <c r="CL95" s="2595"/>
      <c r="CM95" s="2595"/>
      <c r="CN95" s="2595"/>
      <c r="CO95" s="2595"/>
      <c r="CP95" s="2595"/>
      <c r="CQ95" s="2595"/>
      <c r="CR95" s="2595"/>
      <c r="CS95" s="2595"/>
      <c r="CT95" s="2595"/>
      <c r="CU95" s="2595"/>
      <c r="CV95" s="2595"/>
      <c r="CW95" s="2595"/>
      <c r="CX95" s="2595"/>
      <c r="CY95" s="2595"/>
      <c r="CZ95" s="2595"/>
    </row>
    <row r="96" s="131" customFormat="true" ht="15" customHeight="true" x14ac:dyDescent="0.2">
      <c r="A96" s="1401"/>
      <c r="B96" s="1225"/>
      <c r="C96" s="1310"/>
      <c r="D96" s="1311"/>
      <c r="E96" s="1311"/>
      <c r="F96" s="1311"/>
      <c r="G96" s="1312"/>
      <c r="H96" s="1313"/>
      <c r="I96" s="1311"/>
      <c r="J96" s="1311"/>
      <c r="K96" s="1311"/>
      <c r="L96" s="1314"/>
      <c r="M96" s="1310"/>
      <c r="N96" s="1311"/>
      <c r="O96" s="1311"/>
      <c r="P96" s="1311"/>
      <c r="Q96" s="1312"/>
      <c r="R96" s="1313"/>
      <c r="S96" s="1311"/>
      <c r="T96" s="1311"/>
      <c r="U96" s="1311"/>
      <c r="V96" s="1311"/>
      <c r="W96" s="1311"/>
      <c r="X96" s="1311"/>
      <c r="Y96" s="1311"/>
      <c r="Z96" s="1311"/>
      <c r="AA96" s="1311"/>
      <c r="AB96" s="1311"/>
      <c r="AC96" s="1309"/>
      <c r="AD96" s="1040"/>
      <c r="AE96" s="1040"/>
      <c r="AF96" s="1040"/>
      <c r="AG96" s="1040"/>
      <c r="AH96" s="1040"/>
      <c r="AI96" s="1040"/>
      <c r="AJ96" s="1040"/>
      <c r="AK96" s="1040"/>
      <c r="AL96" s="1040"/>
      <c r="AM96" s="1040"/>
      <c r="AN96" s="1040"/>
      <c r="AO96" s="1040"/>
      <c r="AP96" s="1040"/>
      <c r="AQ96" s="1040"/>
      <c r="AR96" s="1040"/>
      <c r="AS96" s="1040"/>
      <c r="AT96" s="1040"/>
      <c r="AU96" s="1040"/>
      <c r="AV96" s="1040"/>
      <c r="AW96" s="1040"/>
      <c r="AX96" s="1040"/>
      <c r="AY96" s="1040"/>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442"/>
      <c r="CC96" s="442"/>
      <c r="CD96" s="2595"/>
      <c r="CE96" s="2595"/>
      <c r="CF96" s="2595"/>
      <c r="CG96" s="2595"/>
      <c r="CH96" s="2595"/>
      <c r="CI96" s="2595"/>
      <c r="CJ96" s="2595"/>
      <c r="CK96" s="2595"/>
      <c r="CL96" s="2595"/>
      <c r="CM96" s="2595"/>
      <c r="CN96" s="2595"/>
      <c r="CO96" s="2595"/>
      <c r="CP96" s="2595"/>
      <c r="CQ96" s="2595"/>
      <c r="CR96" s="2595"/>
      <c r="CS96" s="2595"/>
      <c r="CT96" s="2595"/>
      <c r="CU96" s="2595"/>
      <c r="CV96" s="2595"/>
      <c r="CW96" s="2595"/>
      <c r="CX96" s="2595"/>
      <c r="CY96" s="2595"/>
      <c r="CZ96" s="2595"/>
    </row>
    <row r="97" s="131" customFormat="true" ht="15" customHeight="true" x14ac:dyDescent="0.2">
      <c r="A97" s="1208"/>
      <c r="B97" s="1225"/>
      <c r="C97" s="1310"/>
      <c r="D97" s="1311"/>
      <c r="E97" s="1311"/>
      <c r="F97" s="1311"/>
      <c r="G97" s="1312"/>
      <c r="H97" s="1313"/>
      <c r="I97" s="1311"/>
      <c r="J97" s="1311"/>
      <c r="K97" s="1311"/>
      <c r="L97" s="1314"/>
      <c r="M97" s="1310"/>
      <c r="N97" s="1311"/>
      <c r="O97" s="1311"/>
      <c r="P97" s="1311"/>
      <c r="Q97" s="1312"/>
      <c r="R97" s="1313"/>
      <c r="S97" s="1311"/>
      <c r="T97" s="1311"/>
      <c r="U97" s="1311"/>
      <c r="V97" s="1311"/>
      <c r="W97" s="1311"/>
      <c r="X97" s="1311"/>
      <c r="Y97" s="1311"/>
      <c r="Z97" s="1311"/>
      <c r="AA97" s="1311"/>
      <c r="AB97" s="1311"/>
      <c r="AC97" s="1309"/>
      <c r="AD97" s="1040"/>
      <c r="AE97" s="1040"/>
      <c r="AF97" s="1040"/>
      <c r="AG97" s="1040"/>
      <c r="AH97" s="1040"/>
      <c r="AI97" s="1040"/>
      <c r="AJ97" s="1040"/>
      <c r="AK97" s="1040"/>
      <c r="AL97" s="1040"/>
      <c r="AM97" s="1040"/>
      <c r="AN97" s="1040"/>
      <c r="AO97" s="1040"/>
      <c r="AP97" s="1040"/>
      <c r="AQ97" s="1040"/>
      <c r="AR97" s="1040"/>
      <c r="AS97" s="1040"/>
      <c r="AT97" s="1040"/>
      <c r="AU97" s="1040"/>
      <c r="AV97" s="1040"/>
      <c r="AW97" s="1040"/>
      <c r="AX97" s="1040"/>
      <c r="AY97" s="1040"/>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442"/>
      <c r="CC97" s="442"/>
      <c r="CD97" s="2595"/>
      <c r="CE97" s="2595"/>
      <c r="CF97" s="2595"/>
      <c r="CG97" s="2595"/>
      <c r="CH97" s="2595"/>
      <c r="CI97" s="2595"/>
      <c r="CJ97" s="2595"/>
      <c r="CK97" s="2595"/>
      <c r="CL97" s="2595"/>
      <c r="CM97" s="2595"/>
      <c r="CN97" s="2595"/>
      <c r="CO97" s="2595"/>
      <c r="CP97" s="2595"/>
      <c r="CQ97" s="2595"/>
      <c r="CR97" s="2595"/>
      <c r="CS97" s="2595"/>
      <c r="CT97" s="2595"/>
      <c r="CU97" s="2595"/>
      <c r="CV97" s="2595"/>
      <c r="CW97" s="2595"/>
      <c r="CX97" s="2595"/>
      <c r="CY97" s="2595"/>
      <c r="CZ97" s="2595"/>
    </row>
    <row r="98" s="131" customFormat="true" ht="15" customHeight="true" x14ac:dyDescent="0.2">
      <c r="A98" s="1401"/>
      <c r="B98" s="1225"/>
      <c r="C98" s="1310"/>
      <c r="D98" s="1311"/>
      <c r="E98" s="1311"/>
      <c r="F98" s="1311"/>
      <c r="G98" s="1312"/>
      <c r="H98" s="1313"/>
      <c r="I98" s="1311"/>
      <c r="J98" s="1311"/>
      <c r="K98" s="1311"/>
      <c r="L98" s="1314"/>
      <c r="M98" s="1310"/>
      <c r="N98" s="1311"/>
      <c r="O98" s="1311"/>
      <c r="P98" s="1311"/>
      <c r="Q98" s="1312"/>
      <c r="R98" s="1313"/>
      <c r="S98" s="1311"/>
      <c r="T98" s="1311"/>
      <c r="U98" s="1311"/>
      <c r="V98" s="1311"/>
      <c r="W98" s="1311"/>
      <c r="X98" s="1311"/>
      <c r="Y98" s="1311"/>
      <c r="Z98" s="1311"/>
      <c r="AA98" s="1311"/>
      <c r="AB98" s="1311"/>
      <c r="AC98" s="1309"/>
      <c r="AD98" s="1040"/>
      <c r="AE98" s="1040"/>
      <c r="AF98" s="1040"/>
      <c r="AG98" s="1040"/>
      <c r="AH98" s="1040"/>
      <c r="AI98" s="1040"/>
      <c r="AJ98" s="1040"/>
      <c r="AK98" s="1040"/>
      <c r="AL98" s="1040"/>
      <c r="AM98" s="1040"/>
      <c r="AN98" s="1040"/>
      <c r="AO98" s="1040"/>
      <c r="AP98" s="1040"/>
      <c r="AQ98" s="1040"/>
      <c r="AR98" s="1040"/>
      <c r="AS98" s="1040"/>
      <c r="AT98" s="1040"/>
      <c r="AU98" s="1040"/>
      <c r="AV98" s="1040"/>
      <c r="AW98" s="1040"/>
      <c r="AX98" s="1040"/>
      <c r="AY98" s="1040"/>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442"/>
      <c r="CC98" s="442"/>
      <c r="CD98" s="2595"/>
      <c r="CE98" s="2595"/>
      <c r="CF98" s="2595"/>
      <c r="CG98" s="2595"/>
      <c r="CH98" s="2595"/>
      <c r="CI98" s="2595"/>
      <c r="CJ98" s="2595"/>
      <c r="CK98" s="2595"/>
      <c r="CL98" s="2595"/>
      <c r="CM98" s="2595"/>
      <c r="CN98" s="2595"/>
      <c r="CO98" s="2595"/>
      <c r="CP98" s="2595"/>
      <c r="CQ98" s="2595"/>
      <c r="CR98" s="2595"/>
      <c r="CS98" s="2595"/>
      <c r="CT98" s="2595"/>
      <c r="CU98" s="2595"/>
      <c r="CV98" s="2595"/>
      <c r="CW98" s="2595"/>
      <c r="CX98" s="2595"/>
      <c r="CY98" s="2595"/>
      <c r="CZ98" s="2595"/>
    </row>
    <row r="99" s="131" customFormat="true" ht="15" customHeight="true" x14ac:dyDescent="0.2">
      <c r="A99" s="1401"/>
      <c r="B99" s="1225"/>
      <c r="C99" s="1310"/>
      <c r="D99" s="1311"/>
      <c r="E99" s="1311"/>
      <c r="F99" s="1311"/>
      <c r="G99" s="1312"/>
      <c r="H99" s="1313"/>
      <c r="I99" s="1311"/>
      <c r="J99" s="1311"/>
      <c r="K99" s="1311"/>
      <c r="L99" s="1314"/>
      <c r="M99" s="1310"/>
      <c r="N99" s="1311"/>
      <c r="O99" s="1311"/>
      <c r="P99" s="1311"/>
      <c r="Q99" s="1312"/>
      <c r="R99" s="1313"/>
      <c r="S99" s="1311"/>
      <c r="T99" s="1311"/>
      <c r="U99" s="1311"/>
      <c r="V99" s="1311"/>
      <c r="W99" s="1311"/>
      <c r="X99" s="1311"/>
      <c r="Y99" s="1311"/>
      <c r="Z99" s="1311"/>
      <c r="AA99" s="1311"/>
      <c r="AB99" s="1311"/>
      <c r="AC99" s="1309"/>
      <c r="AD99" s="1040"/>
      <c r="AE99" s="1040"/>
      <c r="AF99" s="1040"/>
      <c r="AG99" s="1040"/>
      <c r="AH99" s="1040"/>
      <c r="AI99" s="1040"/>
      <c r="AJ99" s="1040"/>
      <c r="AK99" s="1040"/>
      <c r="AL99" s="1040"/>
      <c r="AM99" s="1040"/>
      <c r="AN99" s="1040"/>
      <c r="AO99" s="1040"/>
      <c r="AP99" s="1040"/>
      <c r="AQ99" s="1040"/>
      <c r="AR99" s="1040"/>
      <c r="AS99" s="1040"/>
      <c r="AT99" s="1040"/>
      <c r="AU99" s="1040"/>
      <c r="AV99" s="1040"/>
      <c r="AW99" s="1040"/>
      <c r="AX99" s="1040"/>
      <c r="AY99" s="1040"/>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442"/>
      <c r="CC99" s="442"/>
      <c r="CD99" s="2595"/>
      <c r="CE99" s="2595"/>
      <c r="CF99" s="2595"/>
      <c r="CG99" s="2595"/>
      <c r="CH99" s="2595"/>
      <c r="CI99" s="2595"/>
      <c r="CJ99" s="2595"/>
      <c r="CK99" s="2595"/>
      <c r="CL99" s="2595"/>
      <c r="CM99" s="2595"/>
      <c r="CN99" s="2595"/>
      <c r="CO99" s="2595"/>
      <c r="CP99" s="2595"/>
      <c r="CQ99" s="2595"/>
      <c r="CR99" s="2595"/>
      <c r="CS99" s="2595"/>
      <c r="CT99" s="2595"/>
      <c r="CU99" s="2595"/>
      <c r="CV99" s="2595"/>
      <c r="CW99" s="2595"/>
      <c r="CX99" s="2595"/>
      <c r="CY99" s="2595"/>
      <c r="CZ99" s="2595"/>
    </row>
    <row r="100" s="131" customFormat="true" ht="15" customHeight="true" x14ac:dyDescent="0.2">
      <c r="A100" s="1401"/>
      <c r="B100" s="1225"/>
      <c r="C100" s="1310"/>
      <c r="D100" s="1311"/>
      <c r="E100" s="1311"/>
      <c r="F100" s="1311"/>
      <c r="G100" s="1312"/>
      <c r="H100" s="1313"/>
      <c r="I100" s="1311"/>
      <c r="J100" s="1311"/>
      <c r="K100" s="1311"/>
      <c r="L100" s="1314"/>
      <c r="M100" s="1310"/>
      <c r="N100" s="1311"/>
      <c r="O100" s="1311"/>
      <c r="P100" s="1311"/>
      <c r="Q100" s="1312"/>
      <c r="R100" s="1313"/>
      <c r="S100" s="1311"/>
      <c r="T100" s="1311"/>
      <c r="U100" s="1311"/>
      <c r="V100" s="1311"/>
      <c r="W100" s="1311"/>
      <c r="X100" s="1311"/>
      <c r="Y100" s="1311"/>
      <c r="Z100" s="1311"/>
      <c r="AA100" s="1311"/>
      <c r="AB100" s="1311"/>
      <c r="AC100" s="1309"/>
      <c r="AD100" s="1040"/>
      <c r="AE100" s="1040"/>
      <c r="AF100" s="1040"/>
      <c r="AG100" s="1040"/>
      <c r="AH100" s="1040"/>
      <c r="AI100" s="1040"/>
      <c r="AJ100" s="1040"/>
      <c r="AK100" s="1040"/>
      <c r="AL100" s="1040"/>
      <c r="AM100" s="1040"/>
      <c r="AN100" s="1040"/>
      <c r="AO100" s="1040"/>
      <c r="AP100" s="1040"/>
      <c r="AQ100" s="1040"/>
      <c r="AR100" s="1040"/>
      <c r="AS100" s="1040"/>
      <c r="AT100" s="1040"/>
      <c r="AU100" s="1040"/>
      <c r="AV100" s="1040"/>
      <c r="AW100" s="1040"/>
      <c r="AX100" s="1040"/>
      <c r="AY100" s="1040"/>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442"/>
      <c r="CC100" s="442"/>
      <c r="CD100" s="2595"/>
      <c r="CE100" s="2595"/>
      <c r="CF100" s="2595"/>
      <c r="CG100" s="2595"/>
      <c r="CH100" s="2595"/>
      <c r="CI100" s="2595"/>
      <c r="CJ100" s="2595"/>
      <c r="CK100" s="2595"/>
      <c r="CL100" s="2595"/>
      <c r="CM100" s="2595"/>
      <c r="CN100" s="2595"/>
      <c r="CO100" s="2595"/>
      <c r="CP100" s="2595"/>
      <c r="CQ100" s="2595"/>
      <c r="CR100" s="2595"/>
      <c r="CS100" s="2595"/>
      <c r="CT100" s="2595"/>
      <c r="CU100" s="2595"/>
      <c r="CV100" s="2595"/>
      <c r="CW100" s="2595"/>
      <c r="CX100" s="2595"/>
      <c r="CY100" s="2595"/>
      <c r="CZ100" s="2595"/>
    </row>
    <row r="101" s="131" customFormat="true" ht="15" customHeight="true" x14ac:dyDescent="0.2">
      <c r="A101" s="1208"/>
      <c r="B101" s="1225"/>
      <c r="C101" s="1310"/>
      <c r="D101" s="1311"/>
      <c r="E101" s="1311"/>
      <c r="F101" s="1311"/>
      <c r="G101" s="1312"/>
      <c r="H101" s="1313"/>
      <c r="I101" s="1311"/>
      <c r="J101" s="1311"/>
      <c r="K101" s="1311"/>
      <c r="L101" s="1314"/>
      <c r="M101" s="1310"/>
      <c r="N101" s="1311"/>
      <c r="O101" s="1311"/>
      <c r="P101" s="1311"/>
      <c r="Q101" s="1312"/>
      <c r="R101" s="1313"/>
      <c r="S101" s="1311"/>
      <c r="T101" s="1311"/>
      <c r="U101" s="1311"/>
      <c r="V101" s="1311"/>
      <c r="W101" s="1311"/>
      <c r="X101" s="1311"/>
      <c r="Y101" s="1311"/>
      <c r="Z101" s="1311"/>
      <c r="AA101" s="1311"/>
      <c r="AB101" s="1311"/>
      <c r="AC101" s="1309"/>
      <c r="AD101" s="1040"/>
      <c r="AE101" s="1040"/>
      <c r="AF101" s="1040"/>
      <c r="AG101" s="1040"/>
      <c r="AH101" s="1040"/>
      <c r="AI101" s="1040"/>
      <c r="AJ101" s="1040"/>
      <c r="AK101" s="1040"/>
      <c r="AL101" s="1040"/>
      <c r="AM101" s="1040"/>
      <c r="AN101" s="1040"/>
      <c r="AO101" s="1040"/>
      <c r="AP101" s="1040"/>
      <c r="AQ101" s="1040"/>
      <c r="AR101" s="1040"/>
      <c r="AS101" s="1040"/>
      <c r="AT101" s="1040"/>
      <c r="AU101" s="1040"/>
      <c r="AV101" s="1040"/>
      <c r="AW101" s="1040"/>
      <c r="AX101" s="1040"/>
      <c r="AY101" s="1040"/>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442"/>
      <c r="CC101" s="442"/>
      <c r="CD101" s="2595"/>
      <c r="CE101" s="2595"/>
      <c r="CF101" s="2595"/>
      <c r="CG101" s="2595"/>
      <c r="CH101" s="2595"/>
      <c r="CI101" s="2595"/>
      <c r="CJ101" s="2595"/>
      <c r="CK101" s="2595"/>
      <c r="CL101" s="2595"/>
      <c r="CM101" s="2595"/>
      <c r="CN101" s="2595"/>
      <c r="CO101" s="2595"/>
      <c r="CP101" s="2595"/>
      <c r="CQ101" s="2595"/>
      <c r="CR101" s="2595"/>
      <c r="CS101" s="2595"/>
      <c r="CT101" s="2595"/>
      <c r="CU101" s="2595"/>
      <c r="CV101" s="2595"/>
      <c r="CW101" s="2595"/>
      <c r="CX101" s="2595"/>
      <c r="CY101" s="2595"/>
      <c r="CZ101" s="2595"/>
    </row>
    <row r="102" s="131" customFormat="true" ht="15" customHeight="true" x14ac:dyDescent="0.2">
      <c r="A102" s="1401"/>
      <c r="B102" s="1225"/>
      <c r="C102" s="1310"/>
      <c r="D102" s="1311"/>
      <c r="E102" s="1311"/>
      <c r="F102" s="1311"/>
      <c r="G102" s="1312"/>
      <c r="H102" s="1313"/>
      <c r="I102" s="1311"/>
      <c r="J102" s="1311"/>
      <c r="K102" s="1311"/>
      <c r="L102" s="1314"/>
      <c r="M102" s="1310"/>
      <c r="N102" s="1311"/>
      <c r="O102" s="1311"/>
      <c r="P102" s="1311"/>
      <c r="Q102" s="1312"/>
      <c r="R102" s="1313"/>
      <c r="S102" s="1311"/>
      <c r="T102" s="1311"/>
      <c r="U102" s="1311"/>
      <c r="V102" s="1311"/>
      <c r="W102" s="1311"/>
      <c r="X102" s="1311"/>
      <c r="Y102" s="1311"/>
      <c r="Z102" s="1311"/>
      <c r="AA102" s="1311"/>
      <c r="AB102" s="1311"/>
      <c r="AC102" s="1309"/>
      <c r="AD102" s="1040"/>
      <c r="AE102" s="1040"/>
      <c r="AF102" s="1040"/>
      <c r="AG102" s="1040"/>
      <c r="AH102" s="1040"/>
      <c r="AI102" s="1040"/>
      <c r="AJ102" s="1040"/>
      <c r="AK102" s="1040"/>
      <c r="AL102" s="1040"/>
      <c r="AM102" s="1040"/>
      <c r="AN102" s="1040"/>
      <c r="AO102" s="1040"/>
      <c r="AP102" s="1040"/>
      <c r="AQ102" s="1040"/>
      <c r="AR102" s="1040"/>
      <c r="AS102" s="1040"/>
      <c r="AT102" s="1040"/>
      <c r="AU102" s="1040"/>
      <c r="AV102" s="1040"/>
      <c r="AW102" s="1040"/>
      <c r="AX102" s="1040"/>
      <c r="AY102" s="1040"/>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442"/>
      <c r="CC102" s="442"/>
      <c r="CD102" s="2595"/>
      <c r="CE102" s="2595"/>
      <c r="CF102" s="2595"/>
      <c r="CG102" s="2595"/>
      <c r="CH102" s="2595"/>
      <c r="CI102" s="2595"/>
      <c r="CJ102" s="2595"/>
      <c r="CK102" s="2595"/>
      <c r="CL102" s="2595"/>
      <c r="CM102" s="2595"/>
      <c r="CN102" s="2595"/>
      <c r="CO102" s="2595"/>
      <c r="CP102" s="2595"/>
      <c r="CQ102" s="2595"/>
      <c r="CR102" s="2595"/>
      <c r="CS102" s="2595"/>
      <c r="CT102" s="2595"/>
      <c r="CU102" s="2595"/>
      <c r="CV102" s="2595"/>
      <c r="CW102" s="2595"/>
      <c r="CX102" s="2595"/>
      <c r="CY102" s="2595"/>
      <c r="CZ102" s="2595"/>
    </row>
    <row r="103" s="131" customFormat="true" ht="15" customHeight="true" x14ac:dyDescent="0.2">
      <c r="A103" s="1401"/>
      <c r="B103" s="1225"/>
      <c r="C103" s="1310"/>
      <c r="D103" s="1311"/>
      <c r="E103" s="1311"/>
      <c r="F103" s="1311"/>
      <c r="G103" s="1312"/>
      <c r="H103" s="1313"/>
      <c r="I103" s="1311"/>
      <c r="J103" s="1311"/>
      <c r="K103" s="1311"/>
      <c r="L103" s="1314"/>
      <c r="M103" s="1310"/>
      <c r="N103" s="1311"/>
      <c r="O103" s="1311"/>
      <c r="P103" s="1311"/>
      <c r="Q103" s="1312"/>
      <c r="R103" s="1313"/>
      <c r="S103" s="1311"/>
      <c r="T103" s="1311"/>
      <c r="U103" s="1311"/>
      <c r="V103" s="1311"/>
      <c r="W103" s="1311"/>
      <c r="X103" s="1311"/>
      <c r="Y103" s="1311"/>
      <c r="Z103" s="1311"/>
      <c r="AA103" s="1311"/>
      <c r="AB103" s="1311"/>
      <c r="AC103" s="1309"/>
      <c r="AD103" s="1040"/>
      <c r="AE103" s="1040"/>
      <c r="AF103" s="1040"/>
      <c r="AG103" s="1040"/>
      <c r="AH103" s="1040"/>
      <c r="AI103" s="1040"/>
      <c r="AJ103" s="1040"/>
      <c r="AK103" s="1040"/>
      <c r="AL103" s="1040"/>
      <c r="AM103" s="1040"/>
      <c r="AN103" s="1040"/>
      <c r="AO103" s="1040"/>
      <c r="AP103" s="1040"/>
      <c r="AQ103" s="1040"/>
      <c r="AR103" s="1040"/>
      <c r="AS103" s="1040"/>
      <c r="AT103" s="1040"/>
      <c r="AU103" s="1040"/>
      <c r="AV103" s="1040"/>
      <c r="AW103" s="1040"/>
      <c r="AX103" s="1040"/>
      <c r="AY103" s="1040"/>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442"/>
      <c r="CC103" s="442"/>
      <c r="CD103" s="2595"/>
      <c r="CE103" s="2595"/>
      <c r="CF103" s="2595"/>
      <c r="CG103" s="2595"/>
      <c r="CH103" s="2595"/>
      <c r="CI103" s="2595"/>
      <c r="CJ103" s="2595"/>
      <c r="CK103" s="2595"/>
      <c r="CL103" s="2595"/>
      <c r="CM103" s="2595"/>
      <c r="CN103" s="2595"/>
      <c r="CO103" s="2595"/>
      <c r="CP103" s="2595"/>
      <c r="CQ103" s="2595"/>
      <c r="CR103" s="2595"/>
      <c r="CS103" s="2595"/>
      <c r="CT103" s="2595"/>
      <c r="CU103" s="2595"/>
      <c r="CV103" s="2595"/>
      <c r="CW103" s="2595"/>
      <c r="CX103" s="2595"/>
      <c r="CY103" s="2595"/>
      <c r="CZ103" s="2595"/>
    </row>
    <row r="104" s="131" customFormat="true" ht="15" customHeight="true" x14ac:dyDescent="0.2">
      <c r="A104" s="1401"/>
      <c r="B104" s="1225"/>
      <c r="C104" s="1310"/>
      <c r="D104" s="1311"/>
      <c r="E104" s="1311"/>
      <c r="F104" s="1311"/>
      <c r="G104" s="1312"/>
      <c r="H104" s="1313"/>
      <c r="I104" s="1311"/>
      <c r="J104" s="1311"/>
      <c r="K104" s="1311"/>
      <c r="L104" s="1314"/>
      <c r="M104" s="1310"/>
      <c r="N104" s="1311"/>
      <c r="O104" s="1311"/>
      <c r="P104" s="1311"/>
      <c r="Q104" s="1312"/>
      <c r="R104" s="1313"/>
      <c r="S104" s="1311"/>
      <c r="T104" s="1311"/>
      <c r="U104" s="1311"/>
      <c r="V104" s="1311"/>
      <c r="W104" s="1311"/>
      <c r="X104" s="1311"/>
      <c r="Y104" s="1311"/>
      <c r="Z104" s="1311"/>
      <c r="AA104" s="1311"/>
      <c r="AB104" s="1311"/>
      <c r="AC104" s="1309"/>
      <c r="AD104" s="1040"/>
      <c r="AE104" s="1040"/>
      <c r="AF104" s="1040"/>
      <c r="AG104" s="1040"/>
      <c r="AH104" s="1040"/>
      <c r="AI104" s="1040"/>
      <c r="AJ104" s="1040"/>
      <c r="AK104" s="1040"/>
      <c r="AL104" s="1040"/>
      <c r="AM104" s="1040"/>
      <c r="AN104" s="1040"/>
      <c r="AO104" s="1040"/>
      <c r="AP104" s="1040"/>
      <c r="AQ104" s="1040"/>
      <c r="AR104" s="1040"/>
      <c r="AS104" s="1040"/>
      <c r="AT104" s="1040"/>
      <c r="AU104" s="1040"/>
      <c r="AV104" s="1040"/>
      <c r="AW104" s="1040"/>
      <c r="AX104" s="1040"/>
      <c r="AY104" s="1040"/>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442"/>
      <c r="CC104" s="442"/>
      <c r="CD104" s="2595"/>
      <c r="CE104" s="2595"/>
      <c r="CF104" s="2595"/>
      <c r="CG104" s="2595"/>
      <c r="CH104" s="2595"/>
      <c r="CI104" s="2595"/>
      <c r="CJ104" s="2595"/>
      <c r="CK104" s="2595"/>
      <c r="CL104" s="2595"/>
      <c r="CM104" s="2595"/>
      <c r="CN104" s="2595"/>
      <c r="CO104" s="2595"/>
      <c r="CP104" s="2595"/>
      <c r="CQ104" s="2595"/>
      <c r="CR104" s="2595"/>
      <c r="CS104" s="2595"/>
      <c r="CT104" s="2595"/>
      <c r="CU104" s="2595"/>
      <c r="CV104" s="2595"/>
      <c r="CW104" s="2595"/>
      <c r="CX104" s="2595"/>
      <c r="CY104" s="2595"/>
      <c r="CZ104" s="2595"/>
    </row>
    <row r="105" s="131" customFormat="true" ht="15" customHeight="true" x14ac:dyDescent="0.2">
      <c r="A105" s="1220"/>
      <c r="B105" s="1226"/>
      <c r="C105" s="1315"/>
      <c r="D105" s="1316"/>
      <c r="E105" s="1316"/>
      <c r="F105" s="1316"/>
      <c r="G105" s="1317"/>
      <c r="H105" s="1318"/>
      <c r="I105" s="1316"/>
      <c r="J105" s="1316"/>
      <c r="K105" s="1316"/>
      <c r="L105" s="1319"/>
      <c r="M105" s="1315"/>
      <c r="N105" s="1316"/>
      <c r="O105" s="1316"/>
      <c r="P105" s="1316"/>
      <c r="Q105" s="1317"/>
      <c r="R105" s="1318"/>
      <c r="S105" s="1316"/>
      <c r="T105" s="1316"/>
      <c r="U105" s="1316"/>
      <c r="V105" s="1316"/>
      <c r="W105" s="1316"/>
      <c r="X105" s="1316"/>
      <c r="Y105" s="1316"/>
      <c r="Z105" s="1316"/>
      <c r="AA105" s="1316"/>
      <c r="AB105" s="1316"/>
      <c r="AC105" s="1768"/>
      <c r="AD105" s="1040"/>
      <c r="AE105" s="1040"/>
      <c r="AF105" s="1040"/>
      <c r="AG105" s="1040"/>
      <c r="AH105" s="1040"/>
      <c r="AI105" s="1040"/>
      <c r="AJ105" s="1040"/>
      <c r="AK105" s="1040"/>
      <c r="AL105" s="1040"/>
      <c r="AM105" s="1040"/>
      <c r="AN105" s="1040"/>
      <c r="AO105" s="1040"/>
      <c r="AP105" s="1040"/>
      <c r="AQ105" s="1040"/>
      <c r="AR105" s="1040"/>
      <c r="AS105" s="1040"/>
      <c r="AT105" s="1040"/>
      <c r="AU105" s="1040"/>
      <c r="AV105" s="1040"/>
      <c r="AW105" s="1040"/>
      <c r="AX105" s="1040"/>
      <c r="AY105" s="1040"/>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503"/>
      <c r="CC105" s="503"/>
      <c r="CD105" s="2595"/>
      <c r="CE105" s="2595"/>
      <c r="CF105" s="2595"/>
      <c r="CG105" s="2595"/>
      <c r="CH105" s="2595"/>
      <c r="CI105" s="2595"/>
      <c r="CJ105" s="2595"/>
      <c r="CK105" s="2595"/>
      <c r="CL105" s="2595"/>
      <c r="CM105" s="2595"/>
      <c r="CN105" s="2595"/>
      <c r="CO105" s="2595"/>
      <c r="CP105" s="2595"/>
      <c r="CQ105" s="2595"/>
      <c r="CR105" s="2595"/>
      <c r="CS105" s="2595"/>
      <c r="CT105" s="2595"/>
      <c r="CU105" s="2595"/>
      <c r="CV105" s="2595"/>
      <c r="CW105" s="2595"/>
      <c r="CX105" s="2595"/>
      <c r="CY105" s="2595"/>
      <c r="CZ105" s="2595"/>
    </row>
    <row r="106" s="131" customFormat="true" ht="250.15" customHeight="true" x14ac:dyDescent="0.2">
      <c r="A106" s="764"/>
      <c r="B106" s="1079"/>
      <c r="C106" s="1080"/>
      <c r="D106" s="1080"/>
      <c r="E106" s="1080"/>
      <c r="F106" s="1080"/>
      <c r="G106" s="1080"/>
      <c r="H106" s="1080"/>
      <c r="I106" s="1080"/>
      <c r="J106" s="1080"/>
      <c r="K106" s="1080"/>
      <c r="L106" s="1080"/>
      <c r="M106" s="1080"/>
      <c r="N106" s="1080"/>
      <c r="O106" s="1080"/>
      <c r="P106" s="1080"/>
      <c r="Q106" s="1080"/>
      <c r="R106" s="1080"/>
      <c r="S106" s="1080"/>
      <c r="T106" s="1080"/>
      <c r="U106" s="1080"/>
      <c r="V106" s="1080"/>
      <c r="W106" s="1080"/>
      <c r="X106" s="1080"/>
      <c r="Y106" s="1080"/>
      <c r="Z106" s="1080"/>
      <c r="AA106" s="1080"/>
      <c r="AB106" s="108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436"/>
      <c r="CC106" s="436"/>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4"/>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410"/>
      <c r="AB107" s="410"/>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35" t="str">
        <f>A1026</f>
        <v>Congo</v>
      </c>
      <c r="B108" s="3036"/>
      <c r="C108" s="113"/>
      <c r="D108" s="113"/>
      <c r="E108" s="113"/>
      <c r="F108" s="113"/>
      <c r="G108" s="113"/>
      <c r="H108" s="113"/>
      <c r="I108" s="113"/>
      <c r="J108" s="113"/>
      <c r="K108" s="113"/>
      <c r="L108" s="113"/>
      <c r="M108" s="113"/>
      <c r="N108" s="113"/>
      <c r="O108" s="113"/>
      <c r="P108" s="113"/>
      <c r="Q108" s="113"/>
      <c r="R108" s="113"/>
      <c r="S108" s="113"/>
      <c r="T108" s="113"/>
      <c r="U108" s="113"/>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2009</v>
      </c>
      <c r="B109" s="139"/>
      <c r="C109" s="113"/>
      <c r="D109" s="113"/>
      <c r="E109" s="113"/>
      <c r="F109" s="113"/>
      <c r="G109" s="113"/>
      <c r="H109" s="113"/>
      <c r="I109" s="113"/>
      <c r="J109" s="113"/>
      <c r="K109" s="113"/>
      <c r="L109" s="113"/>
      <c r="M109" s="113"/>
      <c r="N109" s="113"/>
      <c r="O109" s="113"/>
      <c r="P109" s="113"/>
      <c r="Q109" s="113"/>
      <c r="R109" s="113"/>
      <c r="S109" s="113"/>
      <c r="T109" s="113"/>
      <c r="U109" s="113"/>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47" t="s">
        <v>98</v>
      </c>
      <c r="B112" s="248"/>
      <c r="C112" s="113"/>
      <c r="D112" s="113"/>
      <c r="E112" s="113"/>
      <c r="F112" s="113"/>
      <c r="G112" s="113"/>
      <c r="H112" s="113"/>
      <c r="I112" s="113"/>
      <c r="J112" s="113"/>
      <c r="K112" s="113"/>
      <c r="L112" s="113"/>
      <c r="M112" s="113"/>
      <c r="N112" s="113"/>
      <c r="O112" s="113"/>
      <c r="P112" s="113"/>
      <c r="Q112" s="113"/>
      <c r="R112" s="113"/>
      <c r="S112" s="113"/>
      <c r="T112" s="113"/>
      <c r="U112" s="113"/>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AIS09</v>
      </c>
      <c r="C115" s="113"/>
      <c r="D115" s="113"/>
      <c r="E115" s="113"/>
      <c r="F115" s="113"/>
      <c r="G115" s="113"/>
      <c r="H115" s="113"/>
      <c r="I115" s="113"/>
      <c r="J115" s="113"/>
      <c r="K115" s="113"/>
      <c r="L115" s="113"/>
      <c r="M115" s="113"/>
      <c r="N115" s="113"/>
      <c r="O115" s="113"/>
      <c r="P115" s="113"/>
      <c r="Q115" s="113"/>
      <c r="R115" s="113"/>
      <c r="S115" s="113"/>
      <c r="T115" s="113"/>
      <c r="U115" s="113"/>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73" t="str">
        <f>B1030</f>
        <v>Ratio of Improved latrines based on:</v>
      </c>
      <c r="B116" s="1074" t="s">
        <v>266</v>
      </c>
      <c r="C116" s="113"/>
      <c r="D116" s="113"/>
      <c r="E116" s="113"/>
      <c r="F116" s="113"/>
      <c r="G116" s="113"/>
      <c r="H116" s="113"/>
      <c r="I116" s="113"/>
      <c r="J116" s="113"/>
      <c r="K116" s="113"/>
      <c r="L116" s="113"/>
      <c r="M116" s="113"/>
      <c r="N116" s="113"/>
      <c r="O116" s="113"/>
      <c r="P116" s="113"/>
      <c r="Q116" s="113"/>
      <c r="R116" s="113"/>
      <c r="S116" s="113"/>
      <c r="T116" s="113"/>
      <c r="U116" s="113"/>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73" t="str">
        <f>B1029</f>
        <v>Ratio of Shared improved based on:</v>
      </c>
      <c r="B117" s="1075" t="s">
        <v>266</v>
      </c>
      <c r="C117" s="113"/>
      <c r="D117" s="113"/>
      <c r="E117" s="113"/>
      <c r="F117" s="113"/>
      <c r="G117" s="113"/>
      <c r="H117" s="113"/>
      <c r="I117" s="113"/>
      <c r="J117" s="113"/>
      <c r="K117" s="113"/>
      <c r="L117" s="113"/>
      <c r="M117" s="113"/>
      <c r="N117" s="113"/>
      <c r="O117" s="113"/>
      <c r="P117" s="113"/>
      <c r="Q117" s="113"/>
      <c r="R117" s="113"/>
      <c r="S117" s="113"/>
      <c r="T117" s="113"/>
      <c r="U117" s="113"/>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76"/>
      <c r="B118" s="1074"/>
      <c r="C118" s="113"/>
      <c r="D118" s="113"/>
      <c r="E118" s="113"/>
      <c r="F118" s="113"/>
      <c r="G118" s="113"/>
      <c r="H118" s="113"/>
      <c r="I118" s="113"/>
      <c r="J118" s="113"/>
      <c r="K118" s="113"/>
      <c r="L118" s="113"/>
      <c r="M118" s="113"/>
      <c r="N118" s="113"/>
      <c r="O118" s="113"/>
      <c r="P118" s="113"/>
      <c r="Q118" s="113"/>
      <c r="R118" s="113"/>
      <c r="S118" s="113"/>
      <c r="T118" s="113"/>
      <c r="U118" s="113"/>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77"/>
      <c r="B119" s="1078"/>
      <c r="C119" s="113"/>
      <c r="D119" s="113"/>
      <c r="E119" s="113"/>
      <c r="F119" s="113"/>
      <c r="G119" s="113"/>
      <c r="H119" s="113"/>
      <c r="I119" s="113"/>
      <c r="J119" s="113"/>
      <c r="K119" s="113"/>
      <c r="L119" s="113"/>
      <c r="M119" s="113"/>
      <c r="N119" s="113"/>
      <c r="O119" s="113"/>
      <c r="P119" s="113"/>
      <c r="Q119" s="113"/>
      <c r="R119" s="113"/>
      <c r="S119" s="113"/>
      <c r="T119" s="113"/>
      <c r="U119" s="113"/>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5" customFormat="true" ht="15" customHeight="true" x14ac:dyDescent="0.2">
      <c r="A120" s="116" t="s">
        <v>99</v>
      </c>
      <c r="B120" s="231"/>
      <c r="C120" s="3019" t="s">
        <v>115</v>
      </c>
      <c r="D120" s="3020"/>
      <c r="E120" s="3020"/>
      <c r="F120" s="3020"/>
      <c r="G120" s="3021"/>
      <c r="H120" s="3247" t="s">
        <v>38</v>
      </c>
      <c r="I120" s="3248"/>
      <c r="J120" s="3248"/>
      <c r="K120" s="3248"/>
      <c r="L120" s="3249"/>
      <c r="M120" s="3250" t="s">
        <v>37</v>
      </c>
      <c r="N120" s="3251"/>
      <c r="O120" s="3251"/>
      <c r="P120" s="3251"/>
      <c r="Q120" s="3252"/>
      <c r="R120" s="2655" t="s">
        <v>141</v>
      </c>
      <c r="S120" s="2664"/>
      <c r="T120" s="2664"/>
      <c r="U120" s="2664"/>
      <c r="V120" s="2664"/>
      <c r="W120" s="2664"/>
      <c r="X120" s="2664"/>
      <c r="Y120" s="2664"/>
      <c r="Z120" s="2664"/>
      <c r="AA120" s="2664"/>
      <c r="AB120" s="2664"/>
      <c r="AC120" s="2665"/>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AZ120" s="1070"/>
      <c r="BA120" s="241" t="s">
        <v>131</v>
      </c>
      <c r="BB120" s="116" t="s">
        <v>99</v>
      </c>
      <c r="BC120" s="3125" t="s">
        <v>115</v>
      </c>
      <c r="BD120" s="3126"/>
      <c r="BE120" s="3126"/>
      <c r="BF120" s="3126"/>
      <c r="BG120" s="3127"/>
      <c r="BH120" s="3128" t="s">
        <v>38</v>
      </c>
      <c r="BI120" s="3126"/>
      <c r="BJ120" s="3126"/>
      <c r="BK120" s="3126"/>
      <c r="BL120" s="3127"/>
      <c r="BM120" s="3128" t="s">
        <v>37</v>
      </c>
      <c r="BN120" s="3126"/>
      <c r="BO120" s="3126"/>
      <c r="BP120" s="3126"/>
      <c r="BQ120" s="3129"/>
      <c r="BR120" s="2459" t="s">
        <v>141</v>
      </c>
      <c r="BS120" s="2460"/>
      <c r="BT120" s="2460"/>
      <c r="BU120" s="2460"/>
      <c r="BV120" s="2460"/>
      <c r="BW120" s="2460"/>
      <c r="BX120" s="2460"/>
      <c r="BY120" s="2461"/>
      <c r="BZ120" s="461"/>
      <c r="CA120" s="461"/>
      <c r="CB120" s="461"/>
      <c r="CC120" s="461"/>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5" customFormat="true" ht="12.75" x14ac:dyDescent="0.2">
      <c r="A121" s="206" t="s">
        <v>87</v>
      </c>
      <c r="B121" s="279"/>
      <c r="C121" s="411" t="s">
        <v>0</v>
      </c>
      <c r="D121" s="412" t="s">
        <v>1</v>
      </c>
      <c r="E121" s="412" t="s">
        <v>2</v>
      </c>
      <c r="F121" s="412" t="s">
        <v>3</v>
      </c>
      <c r="G121" s="413" t="s">
        <v>4</v>
      </c>
      <c r="H121" s="1904" t="s">
        <v>0</v>
      </c>
      <c r="I121" s="1870" t="s">
        <v>1</v>
      </c>
      <c r="J121" s="1870" t="s">
        <v>2</v>
      </c>
      <c r="K121" s="1870" t="s">
        <v>3</v>
      </c>
      <c r="L121" s="1871" t="s">
        <v>4</v>
      </c>
      <c r="M121" s="1894" t="s">
        <v>0</v>
      </c>
      <c r="N121" s="1870" t="s">
        <v>1</v>
      </c>
      <c r="O121" s="1870" t="s">
        <v>2</v>
      </c>
      <c r="P121" s="1870" t="s">
        <v>3</v>
      </c>
      <c r="Q121" s="1916" t="s">
        <v>4</v>
      </c>
      <c r="R121" s="1904" t="s">
        <v>313</v>
      </c>
      <c r="S121" s="1870" t="s">
        <v>248</v>
      </c>
      <c r="T121" s="1870" t="s">
        <v>314</v>
      </c>
      <c r="U121" s="1870" t="s">
        <v>315</v>
      </c>
      <c r="V121" s="1870" t="s">
        <v>316</v>
      </c>
      <c r="W121" s="1870" t="s">
        <v>317</v>
      </c>
      <c r="X121" s="1870" t="s">
        <v>318</v>
      </c>
      <c r="Y121" s="1870" t="s">
        <v>319</v>
      </c>
      <c r="Z121" s="1870" t="s">
        <v>320</v>
      </c>
      <c r="AA121" s="1870" t="s">
        <v>321</v>
      </c>
      <c r="AB121" s="1870" t="s">
        <v>322</v>
      </c>
      <c r="AC121" s="1872" t="s">
        <v>323</v>
      </c>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AZ121" s="1070"/>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313</v>
      </c>
      <c r="BS121" s="186" t="s">
        <v>248</v>
      </c>
      <c r="BT121" s="186" t="s">
        <v>314</v>
      </c>
      <c r="BU121" s="186" t="s">
        <v>315</v>
      </c>
      <c r="BV121" s="186" t="s">
        <v>316</v>
      </c>
      <c r="BW121" s="186" t="s">
        <v>317</v>
      </c>
      <c r="BX121" s="186" t="s">
        <v>318</v>
      </c>
      <c r="BY121" s="187" t="s">
        <v>319</v>
      </c>
      <c r="BZ121" s="187" t="s">
        <v>320</v>
      </c>
      <c r="CA121" s="187" t="s">
        <v>321</v>
      </c>
      <c r="CB121" s="187" t="s">
        <v>322</v>
      </c>
      <c r="CC121" s="187" t="s">
        <v>323</v>
      </c>
      <c r="CD121" s="2599"/>
      <c r="CE121" s="2599"/>
      <c r="CF121" s="2599"/>
      <c r="CG121" s="2599"/>
      <c r="CH121" s="2599"/>
      <c r="CI121" s="2599"/>
      <c r="CJ121" s="2599"/>
      <c r="CK121" s="2599"/>
      <c r="CL121" s="2599"/>
      <c r="CM121" s="2599"/>
      <c r="CN121" s="2599"/>
      <c r="CO121" s="2599"/>
      <c r="CP121" s="2599"/>
      <c r="CQ121" s="2599"/>
      <c r="CR121" s="2599"/>
      <c r="CS121" s="2599"/>
      <c r="CT121" s="2599"/>
      <c r="CU121" s="2599"/>
      <c r="CV121" s="2599"/>
      <c r="CW121" s="2599"/>
      <c r="CX121" s="2599"/>
      <c r="CY121" s="2599"/>
      <c r="CZ121" s="2599"/>
    </row>
    <row r="122" s="135" customFormat="true" ht="15" customHeight="true" x14ac:dyDescent="0.2">
      <c r="A122" s="3267" t="s">
        <v>18</v>
      </c>
      <c r="B122" s="2053" t="s">
        <v>14</v>
      </c>
      <c r="C122" s="1987">
        <f>C153+(C154+C155)*'DHS12'!C130/100</f>
        <v>4.3824575070878495</v>
      </c>
      <c r="D122" s="1988">
        <f>D153+(D154+D155)*'DHS12'!D130/100</f>
        <v>25.308266053288246</v>
      </c>
      <c r="E122" s="1988">
        <f>E153+(E154+E155)*'DHS12'!E130/100</f>
        <v>44.044619423385683</v>
      </c>
      <c r="F122" s="1988">
        <f>F153+(F154+F155)*'DHS12'!F130/100</f>
        <v>59.533293430248278</v>
      </c>
      <c r="G122" s="1989">
        <f>G153+(G154+G155)*'DHS12'!G130/100</f>
        <v>71.990629342926951</v>
      </c>
      <c r="H122" s="1990">
        <f>H153+(H154+H155)*'DHS12'!H130/100</f>
        <v>36.572387450665893</v>
      </c>
      <c r="I122" s="1988">
        <f>I153+(I154+I155)*'DHS12'!I130/100</f>
        <v>44.749362456625647</v>
      </c>
      <c r="J122" s="1988">
        <f>J153+(J154+J155)*'DHS12'!J130/100</f>
        <v>56.993691452028777</v>
      </c>
      <c r="K122" s="1988">
        <f>K153+(K154+K155)*'DHS12'!K130/100</f>
        <v>65.586041136206546</v>
      </c>
      <c r="L122" s="1991">
        <f>L153+(L154+L155)*'DHS12'!L130/100</f>
        <v>77.850769412969697</v>
      </c>
      <c r="M122" s="1987">
        <f>M153+(M154+M155)*'DHS12'!M130/100</f>
        <v>1.7165819827252136</v>
      </c>
      <c r="N122" s="1988">
        <f>N153+(N154+N155)*'DHS12'!N130/100</f>
        <v>4.2390220968596806</v>
      </c>
      <c r="O122" s="1988">
        <f>O153+(O154+O155)*'DHS12'!O130/100</f>
        <v>7.3148140822795344</v>
      </c>
      <c r="P122" s="1988">
        <f>P153+(P154+P155)*'DHS12'!P130/100</f>
        <v>13.761273110771825</v>
      </c>
      <c r="Q122" s="1989">
        <f>Q153+(Q154+Q155)*'DHS12'!Q130/100</f>
        <v>40.732876485406578</v>
      </c>
      <c r="R122" s="1990">
        <f>R153+(R154+R155)*'DHS12'!R130/100</f>
        <v>49.908274875304528</v>
      </c>
      <c r="S122" s="1988">
        <f>S153+(S154+S155)*'DHS12'!S130/100</f>
        <v>57.363063568337054</v>
      </c>
      <c r="T122" s="1988">
        <f>T153+(T154+T155)*'DHS12'!T130/100</f>
        <v>12.887938269973837</v>
      </c>
      <c r="U122" s="1988">
        <f>U153+(U154+U155)*'DHS12'!U130/100</f>
        <v>2.8780174847973661</v>
      </c>
      <c r="V122" s="1988">
        <f>V153+(V154+V155)*'DHS12'!V130/100</f>
        <v>8.4672191457672312</v>
      </c>
      <c r="W122" s="1988">
        <f>W153+(W154+W155)*'DHS12'!W130/100</f>
        <v>21.244531034955411</v>
      </c>
      <c r="X122" s="1988">
        <f>X153+(X154+X155)*'DHS12'!X130/100</f>
        <v>9.6243921370005712</v>
      </c>
      <c r="Y122" s="1988">
        <f>Y153+(Y154+Y155)*'DHS12'!Y130/100</f>
        <v>45.414051906144948</v>
      </c>
      <c r="Z122" s="1988">
        <f>Z153+(Z154+Z155)*'DHS12'!Z130/100</f>
        <v>2.9053249103125602</v>
      </c>
      <c r="AA122" s="1988">
        <f>AA153+(AA154+AA155)*'DHS12'!AA130/100</f>
        <v>44.088843101241395</v>
      </c>
      <c r="AB122" s="1988">
        <f>AB153+(AB154+AB155)*'DHS12'!AB130/100</f>
        <v>9.1256726256207941</v>
      </c>
      <c r="AC122" s="1991">
        <f>AC153+(AC154+AC155)*'DHS12'!AC130/100</f>
        <v>13.341522817720561</v>
      </c>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AZ122" s="1070"/>
      <c r="BA122" s="3130" t="s">
        <v>18</v>
      </c>
      <c r="BB122" s="169" t="s">
        <v>14</v>
      </c>
      <c r="BC122" s="1859" t="s">
        <v>35</v>
      </c>
      <c r="BD122" s="1558" t="s">
        <v>35</v>
      </c>
      <c r="BE122" s="1558" t="s">
        <v>35</v>
      </c>
      <c r="BF122" s="1558" t="s">
        <v>35</v>
      </c>
      <c r="BG122" s="1860" t="s">
        <v>35</v>
      </c>
      <c r="BH122" s="1557" t="s">
        <v>35</v>
      </c>
      <c r="BI122" s="1558" t="s">
        <v>35</v>
      </c>
      <c r="BJ122" s="1558" t="s">
        <v>35</v>
      </c>
      <c r="BK122" s="1558" t="s">
        <v>35</v>
      </c>
      <c r="BL122" s="1860" t="s">
        <v>35</v>
      </c>
      <c r="BM122" s="1557" t="s">
        <v>35</v>
      </c>
      <c r="BN122" s="1558" t="s">
        <v>35</v>
      </c>
      <c r="BO122" s="1558" t="s">
        <v>35</v>
      </c>
      <c r="BP122" s="1558" t="s">
        <v>35</v>
      </c>
      <c r="BQ122" s="1860" t="s">
        <v>35</v>
      </c>
      <c r="BR122" s="1557" t="s">
        <v>35</v>
      </c>
      <c r="BS122" s="1558" t="s">
        <v>35</v>
      </c>
      <c r="BT122" s="1558" t="s">
        <v>35</v>
      </c>
      <c r="BU122" s="1558" t="s">
        <v>35</v>
      </c>
      <c r="BV122" s="1558" t="s">
        <v>35</v>
      </c>
      <c r="BW122" s="1558" t="s">
        <v>35</v>
      </c>
      <c r="BX122" s="1558" t="s">
        <v>35</v>
      </c>
      <c r="BY122" s="1564" t="s">
        <v>35</v>
      </c>
      <c r="BZ122" s="1564" t="s">
        <v>35</v>
      </c>
      <c r="CA122" s="1564" t="s">
        <v>35</v>
      </c>
      <c r="CB122" s="1564" t="s">
        <v>35</v>
      </c>
      <c r="CC122" s="1564" t="s">
        <v>35</v>
      </c>
      <c r="CD122" s="2601"/>
      <c r="CE122" s="2601"/>
      <c r="CF122" s="2601"/>
      <c r="CG122" s="2601"/>
      <c r="CH122" s="2601"/>
      <c r="CI122" s="2601"/>
      <c r="CJ122" s="2601"/>
      <c r="CK122" s="2601"/>
      <c r="CL122" s="2601"/>
      <c r="CM122" s="2601"/>
      <c r="CN122" s="2601"/>
      <c r="CO122" s="2601"/>
      <c r="CP122" s="2601"/>
      <c r="CQ122" s="2601"/>
      <c r="CR122" s="2601"/>
      <c r="CS122" s="2601"/>
      <c r="CT122" s="2601"/>
      <c r="CU122" s="2601"/>
      <c r="CV122" s="2601"/>
      <c r="CW122" s="2601"/>
      <c r="CX122" s="2601"/>
      <c r="CY122" s="2601"/>
      <c r="CZ122" s="2601"/>
    </row>
    <row r="123" s="135" customFormat="true" ht="15" customHeight="true" x14ac:dyDescent="0.2">
      <c r="A123" s="3268"/>
      <c r="B123" s="2054" t="s">
        <v>51</v>
      </c>
      <c r="C123" s="1992">
        <f>100-C122</f>
        <v>95.61754249291215</v>
      </c>
      <c r="D123" s="1993">
        <f t="shared" ref="D123:AC123" si="2">100-D122</f>
        <v>74.69173394671175</v>
      </c>
      <c r="E123" s="1993">
        <f t="shared" si="2"/>
        <v>55.955380576614317</v>
      </c>
      <c r="F123" s="1993">
        <f t="shared" si="2"/>
        <v>40.466706569751722</v>
      </c>
      <c r="G123" s="1994">
        <f t="shared" si="2"/>
        <v>28.009370657073049</v>
      </c>
      <c r="H123" s="1995">
        <f t="shared" si="2"/>
        <v>63.427612549334107</v>
      </c>
      <c r="I123" s="1993">
        <f t="shared" si="2"/>
        <v>55.250637543374353</v>
      </c>
      <c r="J123" s="1993">
        <f t="shared" si="2"/>
        <v>43.006308547971223</v>
      </c>
      <c r="K123" s="1993">
        <f t="shared" si="2"/>
        <v>34.413958863793454</v>
      </c>
      <c r="L123" s="1996">
        <f t="shared" si="2"/>
        <v>22.149230587030303</v>
      </c>
      <c r="M123" s="1992">
        <f t="shared" si="2"/>
        <v>98.283418017274784</v>
      </c>
      <c r="N123" s="1993">
        <f t="shared" si="2"/>
        <v>95.760977903140315</v>
      </c>
      <c r="O123" s="1993">
        <f t="shared" si="2"/>
        <v>92.68518591772046</v>
      </c>
      <c r="P123" s="1993">
        <f t="shared" si="2"/>
        <v>86.238726889228175</v>
      </c>
      <c r="Q123" s="1994">
        <f t="shared" si="2"/>
        <v>59.267123514593422</v>
      </c>
      <c r="R123" s="1995">
        <f t="shared" si="2"/>
        <v>50.091725124695472</v>
      </c>
      <c r="S123" s="1993">
        <f t="shared" si="2"/>
        <v>42.636936431662946</v>
      </c>
      <c r="T123" s="1993">
        <f t="shared" si="2"/>
        <v>87.11206173002617</v>
      </c>
      <c r="U123" s="1993">
        <f t="shared" si="2"/>
        <v>97.121982515202632</v>
      </c>
      <c r="V123" s="1993">
        <f t="shared" si="2"/>
        <v>91.532780854232769</v>
      </c>
      <c r="W123" s="1993">
        <f t="shared" si="2"/>
        <v>78.755468965044585</v>
      </c>
      <c r="X123" s="1993">
        <f t="shared" si="2"/>
        <v>90.375607862999431</v>
      </c>
      <c r="Y123" s="1993">
        <f t="shared" si="2"/>
        <v>54.585948093855052</v>
      </c>
      <c r="Z123" s="1993">
        <f t="shared" si="2"/>
        <v>97.094675089687442</v>
      </c>
      <c r="AA123" s="1993">
        <f t="shared" si="2"/>
        <v>55.911156898758605</v>
      </c>
      <c r="AB123" s="1993">
        <f t="shared" si="2"/>
        <v>90.874327374379206</v>
      </c>
      <c r="AC123" s="1996">
        <f t="shared" si="2"/>
        <v>86.658477182279441</v>
      </c>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AZ123" s="1070"/>
      <c r="BA123" s="3131"/>
      <c r="BB123" s="170" t="s">
        <v>51</v>
      </c>
      <c r="BC123" s="1485" t="s">
        <v>35</v>
      </c>
      <c r="BD123" s="1504" t="s">
        <v>35</v>
      </c>
      <c r="BE123" s="1504" t="s">
        <v>35</v>
      </c>
      <c r="BF123" s="1504" t="s">
        <v>35</v>
      </c>
      <c r="BG123" s="1524" t="s">
        <v>35</v>
      </c>
      <c r="BH123" s="1544" t="s">
        <v>35</v>
      </c>
      <c r="BI123" s="1504" t="s">
        <v>35</v>
      </c>
      <c r="BJ123" s="1504" t="s">
        <v>35</v>
      </c>
      <c r="BK123" s="1504" t="s">
        <v>35</v>
      </c>
      <c r="BL123" s="1524" t="s">
        <v>35</v>
      </c>
      <c r="BM123" s="1544" t="s">
        <v>35</v>
      </c>
      <c r="BN123" s="1504" t="s">
        <v>35</v>
      </c>
      <c r="BO123" s="1504" t="s">
        <v>35</v>
      </c>
      <c r="BP123" s="1504" t="s">
        <v>35</v>
      </c>
      <c r="BQ123" s="1524" t="s">
        <v>35</v>
      </c>
      <c r="BR123" s="1544" t="s">
        <v>35</v>
      </c>
      <c r="BS123" s="1504" t="s">
        <v>35</v>
      </c>
      <c r="BT123" s="1504" t="s">
        <v>35</v>
      </c>
      <c r="BU123" s="1504" t="s">
        <v>35</v>
      </c>
      <c r="BV123" s="1504" t="s">
        <v>35</v>
      </c>
      <c r="BW123" s="1504" t="s">
        <v>35</v>
      </c>
      <c r="BX123" s="1504" t="s">
        <v>35</v>
      </c>
      <c r="BY123" s="1565" t="s">
        <v>35</v>
      </c>
      <c r="BZ123" s="1565" t="s">
        <v>35</v>
      </c>
      <c r="CA123" s="1565" t="s">
        <v>35</v>
      </c>
      <c r="CB123" s="1565" t="s">
        <v>35</v>
      </c>
      <c r="CC123" s="1565" t="s">
        <v>35</v>
      </c>
      <c r="CD123" s="2603"/>
      <c r="CE123" s="2603"/>
      <c r="CF123" s="2603"/>
      <c r="CG123" s="2603"/>
      <c r="CH123" s="2603"/>
      <c r="CI123" s="2603"/>
      <c r="CJ123" s="2603"/>
      <c r="CK123" s="2603"/>
      <c r="CL123" s="2603"/>
      <c r="CM123" s="2603"/>
      <c r="CN123" s="2603"/>
      <c r="CO123" s="2603"/>
      <c r="CP123" s="2603"/>
      <c r="CQ123" s="2603"/>
      <c r="CR123" s="2603"/>
      <c r="CS123" s="2603"/>
      <c r="CT123" s="2603"/>
      <c r="CU123" s="2603"/>
      <c r="CV123" s="2603"/>
      <c r="CW123" s="2603"/>
      <c r="CX123" s="2603"/>
      <c r="CY123" s="2603"/>
      <c r="CZ123" s="2603"/>
    </row>
    <row r="124" s="135" customFormat="true" ht="15" customHeight="true" x14ac:dyDescent="0.2">
      <c r="A124" s="3268" t="s">
        <v>50</v>
      </c>
      <c r="B124" s="2054" t="s">
        <v>15</v>
      </c>
      <c r="C124" s="1335">
        <f>C122*'DHS12'!C129/100</f>
        <v>1.9125906771510832</v>
      </c>
      <c r="D124" s="1336">
        <f>D122*'DHS12'!D129/100</f>
        <v>7.3654592109034764</v>
      </c>
      <c r="E124" s="1336">
        <f>E122*'DHS12'!E129/100</f>
        <v>9.473310308957883</v>
      </c>
      <c r="F124" s="1336">
        <f>F122*'DHS12'!F129/100</f>
        <v>13.292389607837169</v>
      </c>
      <c r="G124" s="1337">
        <f>G122*'DHS12'!G129/100</f>
        <v>32.08633711653242</v>
      </c>
      <c r="H124" s="1338">
        <f>H122*'DHS12'!H129/100</f>
        <v>9.2275961907742143</v>
      </c>
      <c r="I124" s="1336">
        <f>I122*'DHS12'!I129/100</f>
        <v>7.5895801362391566</v>
      </c>
      <c r="J124" s="1336">
        <f>J122*'DHS12'!J129/100</f>
        <v>10.532638714783561</v>
      </c>
      <c r="K124" s="1336">
        <f>K122*'DHS12'!K129/100</f>
        <v>18.45031421450388</v>
      </c>
      <c r="L124" s="1339">
        <f>L122*'DHS12'!L129/100</f>
        <v>38.288402968217113</v>
      </c>
      <c r="M124" s="1335">
        <f>M122*'DHS12'!M129/100</f>
        <v>0.4941116060243656</v>
      </c>
      <c r="N124" s="1336">
        <f>N122*'DHS12'!N129/100</f>
        <v>1.7512134957743564</v>
      </c>
      <c r="O124" s="1336">
        <f>O122*'DHS12'!O129/100</f>
        <v>3.2669359815154491</v>
      </c>
      <c r="P124" s="1336">
        <f>P122*'DHS12'!P129/100</f>
        <v>5.1841834388775387</v>
      </c>
      <c r="Q124" s="1337">
        <f>Q122*'DHS12'!Q129/100</f>
        <v>17.658080331967984</v>
      </c>
      <c r="R124" s="1338">
        <f>R122*'DHS12'!R129/100</f>
        <v>18.644862931225664</v>
      </c>
      <c r="S124" s="1336">
        <f>S122*'DHS12'!S129/100</f>
        <v>16.098610340429016</v>
      </c>
      <c r="T124" s="1336">
        <f>T122*'DHS12'!T129/100</f>
        <v>6.8049818350719304</v>
      </c>
      <c r="U124" s="1336">
        <f>U122*'DHS12'!U129/100</f>
        <v>0.94375304305035657</v>
      </c>
      <c r="V124" s="1336">
        <f>V122*'DHS12'!V129/100</f>
        <v>5.262774027543486</v>
      </c>
      <c r="W124" s="1336">
        <f>W122*'DHS12'!W129/100</f>
        <v>10.231284817785346</v>
      </c>
      <c r="X124" s="1336">
        <f>X122*'DHS12'!X129/100</f>
        <v>2.4762959328236915</v>
      </c>
      <c r="Y124" s="1336">
        <f>Y122*'DHS12'!Y129/100</f>
        <v>12.682516098440512</v>
      </c>
      <c r="Z124" s="1336">
        <f>Z122*'DHS12'!Z129/100</f>
        <v>0.91918878393192405</v>
      </c>
      <c r="AA124" s="1336">
        <f>AA122*'DHS12'!AA129/100</f>
        <v>14.960451853735274</v>
      </c>
      <c r="AB124" s="1336">
        <f>AB122*'DHS12'!AB129/100</f>
        <v>3.5510571937986879</v>
      </c>
      <c r="AC124" s="1339">
        <f>AC122*'DHS12'!AC129/100</f>
        <v>5.8135353316713632</v>
      </c>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AZ124" s="1070"/>
      <c r="BA124" s="3131" t="s">
        <v>50</v>
      </c>
      <c r="BB124" s="170" t="s">
        <v>15</v>
      </c>
      <c r="BC124" s="1485" t="s">
        <v>35</v>
      </c>
      <c r="BD124" s="1504" t="s">
        <v>35</v>
      </c>
      <c r="BE124" s="1504" t="s">
        <v>35</v>
      </c>
      <c r="BF124" s="1504" t="s">
        <v>35</v>
      </c>
      <c r="BG124" s="1524" t="s">
        <v>35</v>
      </c>
      <c r="BH124" s="1544" t="s">
        <v>35</v>
      </c>
      <c r="BI124" s="1504" t="s">
        <v>35</v>
      </c>
      <c r="BJ124" s="1504" t="s">
        <v>35</v>
      </c>
      <c r="BK124" s="1504" t="s">
        <v>35</v>
      </c>
      <c r="BL124" s="1524" t="s">
        <v>35</v>
      </c>
      <c r="BM124" s="1544" t="s">
        <v>35</v>
      </c>
      <c r="BN124" s="1504" t="s">
        <v>35</v>
      </c>
      <c r="BO124" s="1504" t="s">
        <v>35</v>
      </c>
      <c r="BP124" s="1504" t="s">
        <v>35</v>
      </c>
      <c r="BQ124" s="1524" t="s">
        <v>35</v>
      </c>
      <c r="BR124" s="1544" t="s">
        <v>35</v>
      </c>
      <c r="BS124" s="1504" t="s">
        <v>35</v>
      </c>
      <c r="BT124" s="1504" t="s">
        <v>35</v>
      </c>
      <c r="BU124" s="1504" t="s">
        <v>35</v>
      </c>
      <c r="BV124" s="1504" t="s">
        <v>35</v>
      </c>
      <c r="BW124" s="1504" t="s">
        <v>35</v>
      </c>
      <c r="BX124" s="1504" t="s">
        <v>35</v>
      </c>
      <c r="BY124" s="1565" t="s">
        <v>35</v>
      </c>
      <c r="BZ124" s="1565" t="s">
        <v>35</v>
      </c>
      <c r="CA124" s="1565" t="s">
        <v>35</v>
      </c>
      <c r="CB124" s="1565" t="s">
        <v>35</v>
      </c>
      <c r="CC124" s="1565" t="s">
        <v>35</v>
      </c>
      <c r="CD124" s="2603"/>
      <c r="CE124" s="2603"/>
      <c r="CF124" s="2603"/>
      <c r="CG124" s="2603"/>
      <c r="CH124" s="2603"/>
      <c r="CI124" s="2603"/>
      <c r="CJ124" s="2603"/>
      <c r="CK124" s="2603"/>
      <c r="CL124" s="2603"/>
      <c r="CM124" s="2603"/>
      <c r="CN124" s="2603"/>
      <c r="CO124" s="2603"/>
      <c r="CP124" s="2603"/>
      <c r="CQ124" s="2603"/>
      <c r="CR124" s="2603"/>
      <c r="CS124" s="2603"/>
      <c r="CT124" s="2603"/>
      <c r="CU124" s="2603"/>
      <c r="CV124" s="2603"/>
      <c r="CW124" s="2603"/>
      <c r="CX124" s="2603"/>
      <c r="CY124" s="2603"/>
      <c r="CZ124" s="2603"/>
    </row>
    <row r="125" s="135" customFormat="true" ht="15" customHeight="true" x14ac:dyDescent="0.2">
      <c r="A125" s="3268"/>
      <c r="B125" s="2054" t="s">
        <v>16</v>
      </c>
      <c r="C125" s="1335">
        <f>C122*'DHS12'!C128/100</f>
        <v>2.4698668299367643</v>
      </c>
      <c r="D125" s="1336">
        <f>D122*'DHS12'!D128/100</f>
        <v>17.942806842384766</v>
      </c>
      <c r="E125" s="1336">
        <f>E122*'DHS12'!E128/100</f>
        <v>34.571309114427848</v>
      </c>
      <c r="F125" s="1336">
        <f>F122*'DHS12'!F128/100</f>
        <v>46.240903822411134</v>
      </c>
      <c r="G125" s="1337">
        <f>G122*'DHS12'!G128/100</f>
        <v>39.904292226394539</v>
      </c>
      <c r="H125" s="1338">
        <f>H122*'DHS12'!H128/100</f>
        <v>27.344791259891675</v>
      </c>
      <c r="I125" s="1336">
        <f>I122*'DHS12'!I128/100</f>
        <v>37.159782320386491</v>
      </c>
      <c r="J125" s="1336">
        <f>J122*'DHS12'!J128/100</f>
        <v>46.461052737245218</v>
      </c>
      <c r="K125" s="1336">
        <f>K122*'DHS12'!K128/100</f>
        <v>47.135726921702684</v>
      </c>
      <c r="L125" s="1339">
        <f>L122*'DHS12'!L128/100</f>
        <v>39.562366444752577</v>
      </c>
      <c r="M125" s="1335">
        <f>M122*'DHS12'!M128/100</f>
        <v>1.2224703767008478</v>
      </c>
      <c r="N125" s="1336">
        <f>N122*'DHS12'!N128/100</f>
        <v>2.487808601085324</v>
      </c>
      <c r="O125" s="1336">
        <f>O122*'DHS12'!O128/100</f>
        <v>4.0478781007640832</v>
      </c>
      <c r="P125" s="1336">
        <f>P122*'DHS12'!P128/100</f>
        <v>8.5770896718942851</v>
      </c>
      <c r="Q125" s="1337">
        <f>Q122*'DHS12'!Q128/100</f>
        <v>23.074796153438598</v>
      </c>
      <c r="R125" s="1338">
        <f>R122*'DHS12'!R128/100</f>
        <v>31.263411944078875</v>
      </c>
      <c r="S125" s="1336">
        <f>S122*'DHS12'!S128/100</f>
        <v>41.264453227908035</v>
      </c>
      <c r="T125" s="1336">
        <f>T122*'DHS12'!T128/100</f>
        <v>6.0829564349019059</v>
      </c>
      <c r="U125" s="1336">
        <f>U122*'DHS12'!U128/100</f>
        <v>1.9342644417470083</v>
      </c>
      <c r="V125" s="1336">
        <f>V122*'DHS12'!V128/100</f>
        <v>3.2044451182237452</v>
      </c>
      <c r="W125" s="1336">
        <f>W122*'DHS12'!W128/100</f>
        <v>11.013246217170094</v>
      </c>
      <c r="X125" s="1336">
        <f>X122*'DHS12'!X128/100</f>
        <v>7.1480962041768779</v>
      </c>
      <c r="Y125" s="1336">
        <f>Y122*'DHS12'!Y128/100</f>
        <v>32.731535807704446</v>
      </c>
      <c r="Z125" s="1336">
        <f>Z122*'DHS12'!Z128/100</f>
        <v>1.9861361263806352</v>
      </c>
      <c r="AA125" s="1336">
        <f>AA122*'DHS12'!AA128/100</f>
        <v>29.128391247506105</v>
      </c>
      <c r="AB125" s="1336">
        <f>AB122*'DHS12'!AB128/100</f>
        <v>5.5746154318221057</v>
      </c>
      <c r="AC125" s="1339">
        <f>AC122*'DHS12'!AC128/100</f>
        <v>7.5279874860491987</v>
      </c>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AZ125" s="1070"/>
      <c r="BA125" s="3131"/>
      <c r="BB125" s="170" t="s">
        <v>16</v>
      </c>
      <c r="BC125" s="1485" t="s">
        <v>35</v>
      </c>
      <c r="BD125" s="1504" t="s">
        <v>35</v>
      </c>
      <c r="BE125" s="1504" t="s">
        <v>35</v>
      </c>
      <c r="BF125" s="1504" t="s">
        <v>35</v>
      </c>
      <c r="BG125" s="1524" t="s">
        <v>35</v>
      </c>
      <c r="BH125" s="1544" t="s">
        <v>35</v>
      </c>
      <c r="BI125" s="1504" t="s">
        <v>35</v>
      </c>
      <c r="BJ125" s="1504" t="s">
        <v>35</v>
      </c>
      <c r="BK125" s="1504" t="s">
        <v>35</v>
      </c>
      <c r="BL125" s="1524" t="s">
        <v>35</v>
      </c>
      <c r="BM125" s="1544" t="s">
        <v>35</v>
      </c>
      <c r="BN125" s="1504" t="s">
        <v>35</v>
      </c>
      <c r="BO125" s="1504" t="s">
        <v>35</v>
      </c>
      <c r="BP125" s="1504" t="s">
        <v>35</v>
      </c>
      <c r="BQ125" s="1524" t="s">
        <v>35</v>
      </c>
      <c r="BR125" s="1544" t="s">
        <v>35</v>
      </c>
      <c r="BS125" s="1504" t="s">
        <v>35</v>
      </c>
      <c r="BT125" s="1504" t="s">
        <v>35</v>
      </c>
      <c r="BU125" s="1504" t="s">
        <v>35</v>
      </c>
      <c r="BV125" s="1504" t="s">
        <v>35</v>
      </c>
      <c r="BW125" s="1504" t="s">
        <v>35</v>
      </c>
      <c r="BX125" s="1504" t="s">
        <v>35</v>
      </c>
      <c r="BY125" s="1565" t="s">
        <v>35</v>
      </c>
      <c r="BZ125" s="1565" t="s">
        <v>35</v>
      </c>
      <c r="CA125" s="1565" t="s">
        <v>35</v>
      </c>
      <c r="CB125" s="1565" t="s">
        <v>35</v>
      </c>
      <c r="CC125" s="1565" t="s">
        <v>35</v>
      </c>
      <c r="CD125" s="2603"/>
      <c r="CE125" s="2603"/>
      <c r="CF125" s="2603"/>
      <c r="CG125" s="2603"/>
      <c r="CH125" s="2603"/>
      <c r="CI125" s="2603"/>
      <c r="CJ125" s="2603"/>
      <c r="CK125" s="2603"/>
      <c r="CL125" s="2603"/>
      <c r="CM125" s="2603"/>
      <c r="CN125" s="2603"/>
      <c r="CO125" s="2603"/>
      <c r="CP125" s="2603"/>
      <c r="CQ125" s="2603"/>
      <c r="CR125" s="2603"/>
      <c r="CS125" s="2603"/>
      <c r="CT125" s="2603"/>
      <c r="CU125" s="2603"/>
      <c r="CV125" s="2603"/>
      <c r="CW125" s="2603"/>
      <c r="CX125" s="2603"/>
      <c r="CY125" s="2603"/>
      <c r="CZ125" s="2603"/>
    </row>
    <row r="126" s="135" customFormat="true" ht="15" customHeight="true" x14ac:dyDescent="0.2">
      <c r="A126" s="3268"/>
      <c r="B126" s="2054" t="s">
        <v>22</v>
      </c>
      <c r="C126" s="1335">
        <f>100-C124-C125-C127</f>
        <v>70.023752224142783</v>
      </c>
      <c r="D126" s="1336">
        <f t="shared" ref="D126:AC126" si="3">100-D124-D125-D127</f>
        <v>67.2943030700836</v>
      </c>
      <c r="E126" s="1336">
        <f t="shared" si="3"/>
        <v>53.734102508181998</v>
      </c>
      <c r="F126" s="1336">
        <f t="shared" si="3"/>
        <v>37.714022850211784</v>
      </c>
      <c r="G126" s="1337">
        <f t="shared" si="3"/>
        <v>26.804949910483728</v>
      </c>
      <c r="H126" s="1338">
        <f t="shared" si="3"/>
        <v>58.677649087510702</v>
      </c>
      <c r="I126" s="1336">
        <f t="shared" si="3"/>
        <v>53.868667862588566</v>
      </c>
      <c r="J126" s="1336">
        <f t="shared" si="3"/>
        <v>39.484837045450682</v>
      </c>
      <c r="K126" s="1336">
        <f t="shared" si="3"/>
        <v>32.799475527554755</v>
      </c>
      <c r="L126" s="1339">
        <f t="shared" si="3"/>
        <v>21.13801088674181</v>
      </c>
      <c r="M126" s="1335">
        <f t="shared" si="3"/>
        <v>60.459184375598589</v>
      </c>
      <c r="N126" s="1336">
        <f t="shared" si="3"/>
        <v>72.99463105354738</v>
      </c>
      <c r="O126" s="1336">
        <f t="shared" si="3"/>
        <v>77.852252224638491</v>
      </c>
      <c r="P126" s="1336">
        <f t="shared" si="3"/>
        <v>76.71422033685306</v>
      </c>
      <c r="Q126" s="1337">
        <f t="shared" si="3"/>
        <v>54.428232790177169</v>
      </c>
      <c r="R126" s="1338">
        <f t="shared" si="3"/>
        <v>45.816481036113551</v>
      </c>
      <c r="S126" s="1336">
        <f t="shared" si="3"/>
        <v>39.872115597397922</v>
      </c>
      <c r="T126" s="1336">
        <f t="shared" si="3"/>
        <v>60.119502938694396</v>
      </c>
      <c r="U126" s="1336">
        <f t="shared" si="3"/>
        <v>65.0064255382282</v>
      </c>
      <c r="V126" s="1336">
        <f t="shared" si="3"/>
        <v>81.300928046707256</v>
      </c>
      <c r="W126" s="1336">
        <f t="shared" si="3"/>
        <v>58.015223043341024</v>
      </c>
      <c r="X126" s="1336">
        <f t="shared" si="3"/>
        <v>65.389048322240143</v>
      </c>
      <c r="Y126" s="1336">
        <f t="shared" si="3"/>
        <v>51.147634578139062</v>
      </c>
      <c r="Z126" s="1336">
        <f t="shared" si="3"/>
        <v>52.991023709337341</v>
      </c>
      <c r="AA126" s="1336">
        <f t="shared" si="3"/>
        <v>53.874092037156409</v>
      </c>
      <c r="AB126" s="1336">
        <f t="shared" si="3"/>
        <v>81.123048439719781</v>
      </c>
      <c r="AC126" s="1339">
        <f t="shared" si="3"/>
        <v>72.055738227232311</v>
      </c>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AZ126" s="1070"/>
      <c r="BA126" s="3131"/>
      <c r="BB126" s="170" t="s">
        <v>22</v>
      </c>
      <c r="BC126" s="1485" t="s">
        <v>35</v>
      </c>
      <c r="BD126" s="1504" t="s">
        <v>35</v>
      </c>
      <c r="BE126" s="1504" t="s">
        <v>35</v>
      </c>
      <c r="BF126" s="1504" t="s">
        <v>35</v>
      </c>
      <c r="BG126" s="1524" t="s">
        <v>35</v>
      </c>
      <c r="BH126" s="1544" t="s">
        <v>35</v>
      </c>
      <c r="BI126" s="1504" t="s">
        <v>35</v>
      </c>
      <c r="BJ126" s="1504" t="s">
        <v>35</v>
      </c>
      <c r="BK126" s="1504" t="s">
        <v>35</v>
      </c>
      <c r="BL126" s="1524" t="s">
        <v>35</v>
      </c>
      <c r="BM126" s="1544" t="s">
        <v>35</v>
      </c>
      <c r="BN126" s="1504" t="s">
        <v>35</v>
      </c>
      <c r="BO126" s="1504" t="s">
        <v>35</v>
      </c>
      <c r="BP126" s="1504" t="s">
        <v>35</v>
      </c>
      <c r="BQ126" s="1524" t="s">
        <v>35</v>
      </c>
      <c r="BR126" s="1544" t="s">
        <v>35</v>
      </c>
      <c r="BS126" s="1504" t="s">
        <v>35</v>
      </c>
      <c r="BT126" s="1504" t="s">
        <v>35</v>
      </c>
      <c r="BU126" s="1504" t="s">
        <v>35</v>
      </c>
      <c r="BV126" s="1504" t="s">
        <v>35</v>
      </c>
      <c r="BW126" s="1504" t="s">
        <v>35</v>
      </c>
      <c r="BX126" s="1504" t="s">
        <v>35</v>
      </c>
      <c r="BY126" s="1565" t="s">
        <v>35</v>
      </c>
      <c r="BZ126" s="1565" t="s">
        <v>35</v>
      </c>
      <c r="CA126" s="1565" t="s">
        <v>35</v>
      </c>
      <c r="CB126" s="1565" t="s">
        <v>35</v>
      </c>
      <c r="CC126" s="1565" t="s">
        <v>35</v>
      </c>
      <c r="CD126" s="2603"/>
      <c r="CE126" s="2603"/>
      <c r="CF126" s="2603"/>
      <c r="CG126" s="2603"/>
      <c r="CH126" s="2603"/>
      <c r="CI126" s="2603"/>
      <c r="CJ126" s="2603"/>
      <c r="CK126" s="2603"/>
      <c r="CL126" s="2603"/>
      <c r="CM126" s="2603"/>
      <c r="CN126" s="2603"/>
      <c r="CO126" s="2603"/>
      <c r="CP126" s="2603"/>
      <c r="CQ126" s="2603"/>
      <c r="CR126" s="2603"/>
      <c r="CS126" s="2603"/>
      <c r="CT126" s="2603"/>
      <c r="CU126" s="2603"/>
      <c r="CV126" s="2603"/>
      <c r="CW126" s="2603"/>
      <c r="CX126" s="2603"/>
      <c r="CY126" s="2603"/>
      <c r="CZ126" s="2603"/>
    </row>
    <row r="127" s="135" customFormat="true" ht="15" customHeight="true" x14ac:dyDescent="0.2">
      <c r="A127" s="3268"/>
      <c r="B127" s="2054" t="s">
        <v>19</v>
      </c>
      <c r="C127" s="1992">
        <f>C156</f>
        <v>25.593790268769368</v>
      </c>
      <c r="D127" s="1993">
        <f t="shared" ref="D127:AC127" si="4">D156</f>
        <v>7.3974308766281442</v>
      </c>
      <c r="E127" s="1993">
        <f t="shared" si="4"/>
        <v>2.2212780684322739</v>
      </c>
      <c r="F127" s="1993">
        <f t="shared" si="4"/>
        <v>2.7526837195399185</v>
      </c>
      <c r="G127" s="1994">
        <f t="shared" si="4"/>
        <v>1.2044207465893124</v>
      </c>
      <c r="H127" s="1995">
        <f t="shared" si="4"/>
        <v>4.7499634618233966</v>
      </c>
      <c r="I127" s="1993">
        <f t="shared" si="4"/>
        <v>1.3819696807857769</v>
      </c>
      <c r="J127" s="1993">
        <f t="shared" si="4"/>
        <v>3.5214715025205421</v>
      </c>
      <c r="K127" s="1993">
        <f t="shared" si="4"/>
        <v>1.6144833362386826</v>
      </c>
      <c r="L127" s="1996">
        <f t="shared" si="4"/>
        <v>1.0112197002885006</v>
      </c>
      <c r="M127" s="1992">
        <f t="shared" si="4"/>
        <v>37.824233641676194</v>
      </c>
      <c r="N127" s="1993">
        <f t="shared" si="4"/>
        <v>22.766346849592942</v>
      </c>
      <c r="O127" s="1993">
        <f t="shared" si="4"/>
        <v>14.832933693081982</v>
      </c>
      <c r="P127" s="1993">
        <f t="shared" si="4"/>
        <v>9.524506552375108</v>
      </c>
      <c r="Q127" s="1994">
        <f t="shared" si="4"/>
        <v>4.8388907244162542</v>
      </c>
      <c r="R127" s="1995">
        <f t="shared" si="4"/>
        <v>4.2752440885819158</v>
      </c>
      <c r="S127" s="1993">
        <f t="shared" si="4"/>
        <v>2.7648208342650249</v>
      </c>
      <c r="T127" s="1993">
        <f t="shared" si="4"/>
        <v>26.992558791331771</v>
      </c>
      <c r="U127" s="1993">
        <f t="shared" si="4"/>
        <v>32.115556976974446</v>
      </c>
      <c r="V127" s="1993">
        <f t="shared" si="4"/>
        <v>10.231852807525515</v>
      </c>
      <c r="W127" s="1993">
        <f t="shared" si="4"/>
        <v>20.740245921703533</v>
      </c>
      <c r="X127" s="1993">
        <f t="shared" si="4"/>
        <v>24.986559540759291</v>
      </c>
      <c r="Y127" s="1993">
        <f t="shared" si="4"/>
        <v>3.4383135157159761</v>
      </c>
      <c r="Z127" s="1993">
        <f t="shared" si="4"/>
        <v>44.103651380350101</v>
      </c>
      <c r="AA127" s="1993">
        <f t="shared" si="4"/>
        <v>2.0370648616022082</v>
      </c>
      <c r="AB127" s="1993">
        <f t="shared" si="4"/>
        <v>9.7512789346594246</v>
      </c>
      <c r="AC127" s="1996">
        <f t="shared" si="4"/>
        <v>14.602738955047133</v>
      </c>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AZ127" s="1070"/>
      <c r="BA127" s="3131"/>
      <c r="BB127" s="170" t="s">
        <v>19</v>
      </c>
      <c r="BC127" s="1485" t="s">
        <v>35</v>
      </c>
      <c r="BD127" s="1504" t="s">
        <v>35</v>
      </c>
      <c r="BE127" s="1504" t="s">
        <v>35</v>
      </c>
      <c r="BF127" s="1504" t="s">
        <v>35</v>
      </c>
      <c r="BG127" s="1524" t="s">
        <v>35</v>
      </c>
      <c r="BH127" s="1544" t="s">
        <v>35</v>
      </c>
      <c r="BI127" s="1504" t="s">
        <v>35</v>
      </c>
      <c r="BJ127" s="1504" t="s">
        <v>35</v>
      </c>
      <c r="BK127" s="1504" t="s">
        <v>35</v>
      </c>
      <c r="BL127" s="1524" t="s">
        <v>35</v>
      </c>
      <c r="BM127" s="1544" t="s">
        <v>35</v>
      </c>
      <c r="BN127" s="1504" t="s">
        <v>35</v>
      </c>
      <c r="BO127" s="1504" t="s">
        <v>35</v>
      </c>
      <c r="BP127" s="1504" t="s">
        <v>35</v>
      </c>
      <c r="BQ127" s="1524" t="s">
        <v>35</v>
      </c>
      <c r="BR127" s="1544" t="s">
        <v>35</v>
      </c>
      <c r="BS127" s="1504" t="s">
        <v>35</v>
      </c>
      <c r="BT127" s="1504" t="s">
        <v>35</v>
      </c>
      <c r="BU127" s="1504" t="s">
        <v>35</v>
      </c>
      <c r="BV127" s="1504" t="s">
        <v>35</v>
      </c>
      <c r="BW127" s="1504" t="s">
        <v>35</v>
      </c>
      <c r="BX127" s="1504" t="s">
        <v>35</v>
      </c>
      <c r="BY127" s="1565" t="s">
        <v>35</v>
      </c>
      <c r="BZ127" s="1565" t="s">
        <v>35</v>
      </c>
      <c r="CA127" s="1565" t="s">
        <v>35</v>
      </c>
      <c r="CB127" s="1565" t="s">
        <v>35</v>
      </c>
      <c r="CC127" s="1565" t="s">
        <v>35</v>
      </c>
      <c r="CD127" s="2603"/>
      <c r="CE127" s="2603"/>
      <c r="CF127" s="2603"/>
      <c r="CG127" s="2603"/>
      <c r="CH127" s="2603"/>
      <c r="CI127" s="2603"/>
      <c r="CJ127" s="2603"/>
      <c r="CK127" s="2603"/>
      <c r="CL127" s="2603"/>
      <c r="CM127" s="2603"/>
      <c r="CN127" s="2603"/>
      <c r="CO127" s="2603"/>
      <c r="CP127" s="2603"/>
      <c r="CQ127" s="2603"/>
      <c r="CR127" s="2603"/>
      <c r="CS127" s="2603"/>
      <c r="CT127" s="2603"/>
      <c r="CU127" s="2603"/>
      <c r="CV127" s="2603"/>
      <c r="CW127" s="2603"/>
      <c r="CX127" s="2603"/>
      <c r="CY127" s="2603"/>
      <c r="CZ127" s="2603"/>
    </row>
    <row r="128" s="135" customFormat="true" ht="15" customHeight="true" x14ac:dyDescent="0.2">
      <c r="A128" s="3268" t="s">
        <v>166</v>
      </c>
      <c r="B128" s="2054" t="s">
        <v>49</v>
      </c>
      <c r="C128" s="2079" t="s">
        <v>35</v>
      </c>
      <c r="D128" s="2089" t="s">
        <v>35</v>
      </c>
      <c r="E128" s="2089" t="s">
        <v>35</v>
      </c>
      <c r="F128" s="2089" t="s">
        <v>35</v>
      </c>
      <c r="G128" s="2099" t="s">
        <v>35</v>
      </c>
      <c r="H128" s="2109" t="s">
        <v>35</v>
      </c>
      <c r="I128" s="2089" t="s">
        <v>35</v>
      </c>
      <c r="J128" s="2089" t="s">
        <v>35</v>
      </c>
      <c r="K128" s="2089" t="s">
        <v>35</v>
      </c>
      <c r="L128" s="2119" t="s">
        <v>35</v>
      </c>
      <c r="M128" s="2079" t="s">
        <v>35</v>
      </c>
      <c r="N128" s="2089" t="s">
        <v>35</v>
      </c>
      <c r="O128" s="2089" t="s">
        <v>35</v>
      </c>
      <c r="P128" s="2089" t="s">
        <v>35</v>
      </c>
      <c r="Q128" s="2099" t="s">
        <v>35</v>
      </c>
      <c r="R128" s="2109" t="s">
        <v>35</v>
      </c>
      <c r="S128" s="2089" t="s">
        <v>35</v>
      </c>
      <c r="T128" s="2089" t="s">
        <v>35</v>
      </c>
      <c r="U128" s="2089" t="s">
        <v>35</v>
      </c>
      <c r="V128" s="2089" t="s">
        <v>35</v>
      </c>
      <c r="W128" s="2089" t="s">
        <v>35</v>
      </c>
      <c r="X128" s="2089" t="s">
        <v>35</v>
      </c>
      <c r="Y128" s="2089" t="s">
        <v>35</v>
      </c>
      <c r="Z128" s="2089" t="s">
        <v>35</v>
      </c>
      <c r="AA128" s="2089" t="s">
        <v>35</v>
      </c>
      <c r="AB128" s="2089" t="s">
        <v>35</v>
      </c>
      <c r="AC128" s="2119" t="s">
        <v>35</v>
      </c>
      <c r="AD128" s="450"/>
      <c r="AE128" s="450"/>
      <c r="AF128" s="450"/>
      <c r="AG128" s="450"/>
      <c r="AH128" s="450"/>
      <c r="AI128" s="450"/>
      <c r="AJ128" s="450"/>
      <c r="AK128" s="450"/>
      <c r="AL128" s="450"/>
      <c r="AM128" s="450"/>
      <c r="AN128" s="450"/>
      <c r="AO128" s="450"/>
      <c r="AP128" s="450"/>
      <c r="AQ128" s="450"/>
      <c r="AR128" s="450"/>
      <c r="AS128" s="450"/>
      <c r="AT128" s="450"/>
      <c r="AU128" s="450"/>
      <c r="AV128" s="450"/>
      <c r="AW128" s="450"/>
      <c r="AX128" s="450"/>
      <c r="AY128" s="450"/>
      <c r="AZ128" s="1070"/>
      <c r="BA128" s="3131" t="s">
        <v>109</v>
      </c>
      <c r="BB128" s="170" t="s">
        <v>49</v>
      </c>
      <c r="BC128" s="1485" t="s">
        <v>35</v>
      </c>
      <c r="BD128" s="1504" t="s">
        <v>35</v>
      </c>
      <c r="BE128" s="1504" t="s">
        <v>35</v>
      </c>
      <c r="BF128" s="1504" t="s">
        <v>35</v>
      </c>
      <c r="BG128" s="1524" t="s">
        <v>35</v>
      </c>
      <c r="BH128" s="1544" t="s">
        <v>35</v>
      </c>
      <c r="BI128" s="1504" t="s">
        <v>35</v>
      </c>
      <c r="BJ128" s="1504" t="s">
        <v>35</v>
      </c>
      <c r="BK128" s="1504" t="s">
        <v>35</v>
      </c>
      <c r="BL128" s="1524" t="s">
        <v>35</v>
      </c>
      <c r="BM128" s="1544" t="s">
        <v>35</v>
      </c>
      <c r="BN128" s="1504" t="s">
        <v>35</v>
      </c>
      <c r="BO128" s="1504" t="s">
        <v>35</v>
      </c>
      <c r="BP128" s="1504" t="s">
        <v>35</v>
      </c>
      <c r="BQ128" s="1524" t="s">
        <v>35</v>
      </c>
      <c r="BR128" s="1544" t="s">
        <v>35</v>
      </c>
      <c r="BS128" s="1504" t="s">
        <v>35</v>
      </c>
      <c r="BT128" s="1504" t="s">
        <v>35</v>
      </c>
      <c r="BU128" s="1504" t="s">
        <v>35</v>
      </c>
      <c r="BV128" s="1504" t="s">
        <v>35</v>
      </c>
      <c r="BW128" s="1504" t="s">
        <v>35</v>
      </c>
      <c r="BX128" s="1504" t="s">
        <v>35</v>
      </c>
      <c r="BY128" s="1565" t="s">
        <v>35</v>
      </c>
      <c r="BZ128" s="1565" t="s">
        <v>35</v>
      </c>
      <c r="CA128" s="1565" t="s">
        <v>35</v>
      </c>
      <c r="CB128" s="1565" t="s">
        <v>35</v>
      </c>
      <c r="CC128" s="1565" t="s">
        <v>35</v>
      </c>
      <c r="CD128" s="2603"/>
      <c r="CE128" s="2603"/>
      <c r="CF128" s="2603"/>
      <c r="CG128" s="2603"/>
      <c r="CH128" s="2603"/>
      <c r="CI128" s="2603"/>
      <c r="CJ128" s="2603"/>
      <c r="CK128" s="2603"/>
      <c r="CL128" s="2603"/>
      <c r="CM128" s="2603"/>
      <c r="CN128" s="2603"/>
      <c r="CO128" s="2603"/>
      <c r="CP128" s="2603"/>
      <c r="CQ128" s="2603"/>
      <c r="CR128" s="2603"/>
      <c r="CS128" s="2603"/>
      <c r="CT128" s="2603"/>
      <c r="CU128" s="2603"/>
      <c r="CV128" s="2603"/>
      <c r="CW128" s="2603"/>
      <c r="CX128" s="2603"/>
      <c r="CY128" s="2603"/>
      <c r="CZ128" s="2603"/>
    </row>
    <row r="129" s="135" customFormat="true" ht="15" customHeight="true" x14ac:dyDescent="0.2">
      <c r="A129" s="3269"/>
      <c r="B129" s="2055" t="s">
        <v>48</v>
      </c>
      <c r="C129" s="2080" t="s">
        <v>35</v>
      </c>
      <c r="D129" s="2090" t="s">
        <v>35</v>
      </c>
      <c r="E129" s="2090" t="s">
        <v>35</v>
      </c>
      <c r="F129" s="2090" t="s">
        <v>35</v>
      </c>
      <c r="G129" s="2100" t="s">
        <v>35</v>
      </c>
      <c r="H129" s="2110" t="s">
        <v>35</v>
      </c>
      <c r="I129" s="2090" t="s">
        <v>35</v>
      </c>
      <c r="J129" s="2090" t="s">
        <v>35</v>
      </c>
      <c r="K129" s="2090" t="s">
        <v>35</v>
      </c>
      <c r="L129" s="2120" t="s">
        <v>35</v>
      </c>
      <c r="M129" s="2080" t="s">
        <v>35</v>
      </c>
      <c r="N129" s="2090" t="s">
        <v>35</v>
      </c>
      <c r="O129" s="2090" t="s">
        <v>35</v>
      </c>
      <c r="P129" s="2090" t="s">
        <v>35</v>
      </c>
      <c r="Q129" s="2100" t="s">
        <v>35</v>
      </c>
      <c r="R129" s="2110" t="s">
        <v>35</v>
      </c>
      <c r="S129" s="2090" t="s">
        <v>35</v>
      </c>
      <c r="T129" s="2090" t="s">
        <v>35</v>
      </c>
      <c r="U129" s="2090" t="s">
        <v>35</v>
      </c>
      <c r="V129" s="2090" t="s">
        <v>35</v>
      </c>
      <c r="W129" s="2090" t="s">
        <v>35</v>
      </c>
      <c r="X129" s="2090" t="s">
        <v>35</v>
      </c>
      <c r="Y129" s="2090" t="s">
        <v>35</v>
      </c>
      <c r="Z129" s="2090" t="s">
        <v>35</v>
      </c>
      <c r="AA129" s="2090" t="s">
        <v>35</v>
      </c>
      <c r="AB129" s="2090" t="s">
        <v>35</v>
      </c>
      <c r="AC129" s="2120" t="s">
        <v>35</v>
      </c>
      <c r="AD129" s="450"/>
      <c r="AE129" s="450"/>
      <c r="AF129" s="450"/>
      <c r="AG129" s="450"/>
      <c r="AH129" s="450"/>
      <c r="AI129" s="450"/>
      <c r="AJ129" s="450"/>
      <c r="AK129" s="450"/>
      <c r="AL129" s="450"/>
      <c r="AM129" s="450"/>
      <c r="AN129" s="450"/>
      <c r="AO129" s="450"/>
      <c r="AP129" s="450"/>
      <c r="AQ129" s="450"/>
      <c r="AR129" s="450"/>
      <c r="AS129" s="450"/>
      <c r="AT129" s="450"/>
      <c r="AU129" s="450"/>
      <c r="AV129" s="450"/>
      <c r="AW129" s="450"/>
      <c r="AX129" s="450"/>
      <c r="AY129" s="450"/>
      <c r="AZ129" s="1070"/>
      <c r="BA129" s="3132"/>
      <c r="BB129" s="171" t="s">
        <v>48</v>
      </c>
      <c r="BC129" s="1486" t="s">
        <v>35</v>
      </c>
      <c r="BD129" s="1505" t="s">
        <v>35</v>
      </c>
      <c r="BE129" s="1505" t="s">
        <v>35</v>
      </c>
      <c r="BF129" s="1505" t="s">
        <v>35</v>
      </c>
      <c r="BG129" s="1525" t="s">
        <v>35</v>
      </c>
      <c r="BH129" s="1545" t="s">
        <v>35</v>
      </c>
      <c r="BI129" s="1505" t="s">
        <v>35</v>
      </c>
      <c r="BJ129" s="1505" t="s">
        <v>35</v>
      </c>
      <c r="BK129" s="1505" t="s">
        <v>35</v>
      </c>
      <c r="BL129" s="1525" t="s">
        <v>35</v>
      </c>
      <c r="BM129" s="1545" t="s">
        <v>35</v>
      </c>
      <c r="BN129" s="1505" t="s">
        <v>35</v>
      </c>
      <c r="BO129" s="1505" t="s">
        <v>35</v>
      </c>
      <c r="BP129" s="1505" t="s">
        <v>35</v>
      </c>
      <c r="BQ129" s="1525" t="s">
        <v>35</v>
      </c>
      <c r="BR129" s="1545" t="s">
        <v>35</v>
      </c>
      <c r="BS129" s="1505" t="s">
        <v>35</v>
      </c>
      <c r="BT129" s="1505" t="s">
        <v>35</v>
      </c>
      <c r="BU129" s="1505" t="s">
        <v>35</v>
      </c>
      <c r="BV129" s="1505" t="s">
        <v>35</v>
      </c>
      <c r="BW129" s="1505" t="s">
        <v>35</v>
      </c>
      <c r="BX129" s="1505" t="s">
        <v>35</v>
      </c>
      <c r="BY129" s="1566" t="s">
        <v>35</v>
      </c>
      <c r="BZ129" s="1566" t="s">
        <v>35</v>
      </c>
      <c r="CA129" s="1566" t="s">
        <v>35</v>
      </c>
      <c r="CB129" s="1566" t="s">
        <v>35</v>
      </c>
      <c r="CC129" s="1566" t="s">
        <v>35</v>
      </c>
      <c r="CD129" s="2605"/>
      <c r="CE129" s="2605"/>
      <c r="CF129" s="2605"/>
      <c r="CG129" s="2605"/>
      <c r="CH129" s="2605"/>
      <c r="CI129" s="2605"/>
      <c r="CJ129" s="2605"/>
      <c r="CK129" s="2605"/>
      <c r="CL129" s="2605"/>
      <c r="CM129" s="2605"/>
      <c r="CN129" s="2605"/>
      <c r="CO129" s="2605"/>
      <c r="CP129" s="2605"/>
      <c r="CQ129" s="2605"/>
      <c r="CR129" s="2605"/>
      <c r="CS129" s="2605"/>
      <c r="CT129" s="2605"/>
      <c r="CU129" s="2605"/>
      <c r="CV129" s="2605"/>
      <c r="CW129" s="2605"/>
      <c r="CX129" s="2605"/>
      <c r="CY129" s="2605"/>
      <c r="CZ129" s="2605"/>
    </row>
    <row r="130" s="131" customFormat="true" ht="15" hidden="true" customHeight="true" x14ac:dyDescent="0.2">
      <c r="A130" s="2999" t="s">
        <v>47</v>
      </c>
      <c r="B130" s="282"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6"/>
      <c r="AA130" s="336"/>
      <c r="AB130" s="339"/>
      <c r="AC130" s="339"/>
      <c r="AD130" s="1040"/>
      <c r="AE130" s="1040"/>
      <c r="AF130" s="1040"/>
      <c r="AG130" s="1040"/>
      <c r="AH130" s="1040"/>
      <c r="AI130" s="1040"/>
      <c r="AJ130" s="1040"/>
      <c r="AK130" s="1040"/>
      <c r="AL130" s="1040"/>
      <c r="AM130" s="1040"/>
      <c r="AN130" s="1040"/>
      <c r="AO130" s="1040"/>
      <c r="AP130" s="1040"/>
      <c r="AQ130" s="1040"/>
      <c r="AR130" s="1040"/>
      <c r="AS130" s="1040"/>
      <c r="AT130" s="1040"/>
      <c r="AU130" s="1040"/>
      <c r="AV130" s="1040"/>
      <c r="AW130" s="1040"/>
      <c r="AX130" s="1040"/>
      <c r="AY130" s="1040"/>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00"/>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1"/>
      <c r="AB131" s="344"/>
      <c r="AC131" s="344"/>
      <c r="AD131" s="1040"/>
      <c r="AE131" s="1040"/>
      <c r="AF131" s="1040"/>
      <c r="AG131" s="1040"/>
      <c r="AH131" s="1040"/>
      <c r="AI131" s="1040"/>
      <c r="AJ131" s="1040"/>
      <c r="AK131" s="1040"/>
      <c r="AL131" s="1040"/>
      <c r="AM131" s="1040"/>
      <c r="AN131" s="1040"/>
      <c r="AO131" s="1040"/>
      <c r="AP131" s="1040"/>
      <c r="AQ131" s="1040"/>
      <c r="AR131" s="1040"/>
      <c r="AS131" s="1040"/>
      <c r="AT131" s="1040"/>
      <c r="AU131" s="1040"/>
      <c r="AV131" s="1040"/>
      <c r="AW131" s="1040"/>
      <c r="AX131" s="1040"/>
      <c r="AY131" s="1040"/>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01"/>
      <c r="B132" s="274" t="s">
        <v>46</v>
      </c>
      <c r="C132" s="345"/>
      <c r="D132" s="346"/>
      <c r="E132" s="346"/>
      <c r="F132" s="346"/>
      <c r="G132" s="347"/>
      <c r="H132" s="348"/>
      <c r="I132" s="346"/>
      <c r="J132" s="346"/>
      <c r="K132" s="346"/>
      <c r="L132" s="349"/>
      <c r="M132" s="345"/>
      <c r="N132" s="346"/>
      <c r="O132" s="346"/>
      <c r="P132" s="346"/>
      <c r="Q132" s="347"/>
      <c r="R132" s="2480"/>
      <c r="S132" s="2481"/>
      <c r="T132" s="2481"/>
      <c r="U132" s="2481"/>
      <c r="V132" s="2481"/>
      <c r="W132" s="2481"/>
      <c r="X132" s="2481"/>
      <c r="Y132" s="2481"/>
      <c r="Z132" s="2481"/>
      <c r="AA132" s="2481"/>
      <c r="AB132" s="2497"/>
      <c r="AC132" s="2497"/>
      <c r="AD132" s="1040"/>
      <c r="AE132" s="1040"/>
      <c r="AF132" s="1040"/>
      <c r="AG132" s="1040"/>
      <c r="AH132" s="1040"/>
      <c r="AI132" s="1040"/>
      <c r="AJ132" s="1040"/>
      <c r="AK132" s="1040"/>
      <c r="AL132" s="1040"/>
      <c r="AM132" s="1040"/>
      <c r="AN132" s="1040"/>
      <c r="AO132" s="1040"/>
      <c r="AP132" s="1040"/>
      <c r="AQ132" s="1040"/>
      <c r="AR132" s="1040"/>
      <c r="AS132" s="1040"/>
      <c r="AT132" s="1040"/>
      <c r="AU132" s="1040"/>
      <c r="AV132" s="1040"/>
      <c r="AW132" s="1040"/>
      <c r="AX132" s="1040"/>
      <c r="AY132" s="1040"/>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5" customFormat="true" ht="15" customHeight="true" x14ac:dyDescent="0.2">
      <c r="A133" s="130"/>
      <c r="B133" s="207"/>
      <c r="C133" s="3057" t="s">
        <v>115</v>
      </c>
      <c r="D133" s="3058"/>
      <c r="E133" s="3058"/>
      <c r="F133" s="3058"/>
      <c r="G133" s="3059"/>
      <c r="H133" s="3259" t="s">
        <v>38</v>
      </c>
      <c r="I133" s="3260"/>
      <c r="J133" s="3260"/>
      <c r="K133" s="3260"/>
      <c r="L133" s="3261"/>
      <c r="M133" s="3262" t="s">
        <v>37</v>
      </c>
      <c r="N133" s="3260"/>
      <c r="O133" s="3260"/>
      <c r="P133" s="3260"/>
      <c r="Q133" s="3261"/>
      <c r="R133" s="2656" t="s">
        <v>141</v>
      </c>
      <c r="S133" s="2666"/>
      <c r="T133" s="2666"/>
      <c r="U133" s="2666"/>
      <c r="V133" s="2666"/>
      <c r="W133" s="2666"/>
      <c r="X133" s="2666"/>
      <c r="Y133" s="2666"/>
      <c r="Z133" s="2666"/>
      <c r="AA133" s="2666"/>
      <c r="AB133" s="2666"/>
      <c r="AC133" s="2667"/>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AZ133" s="1070"/>
      <c r="BA133" s="241" t="s">
        <v>131</v>
      </c>
      <c r="BB133" s="116" t="s">
        <v>99</v>
      </c>
      <c r="BC133" s="3133" t="s">
        <v>115</v>
      </c>
      <c r="BD133" s="3134"/>
      <c r="BE133" s="3134"/>
      <c r="BF133" s="3134"/>
      <c r="BG133" s="3135"/>
      <c r="BH133" s="3147" t="s">
        <v>38</v>
      </c>
      <c r="BI133" s="3134"/>
      <c r="BJ133" s="3134"/>
      <c r="BK133" s="3134"/>
      <c r="BL133" s="3135"/>
      <c r="BM133" s="3147" t="s">
        <v>37</v>
      </c>
      <c r="BN133" s="3134"/>
      <c r="BO133" s="3134"/>
      <c r="BP133" s="3134"/>
      <c r="BQ133" s="3148"/>
      <c r="BR133" s="2462" t="s">
        <v>141</v>
      </c>
      <c r="BS133" s="2463"/>
      <c r="BT133" s="2463"/>
      <c r="BU133" s="2463"/>
      <c r="BV133" s="2463"/>
      <c r="BW133" s="2463"/>
      <c r="BX133" s="2463"/>
      <c r="BY133" s="2464"/>
      <c r="BZ133" s="461"/>
      <c r="CA133" s="461"/>
      <c r="CB133" s="461"/>
      <c r="CC133" s="461"/>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5" customFormat="true" ht="12.75" x14ac:dyDescent="0.2">
      <c r="A134" s="208" t="s">
        <v>69</v>
      </c>
      <c r="B134" s="280"/>
      <c r="C134" s="414" t="s">
        <v>0</v>
      </c>
      <c r="D134" s="415" t="s">
        <v>1</v>
      </c>
      <c r="E134" s="415" t="s">
        <v>2</v>
      </c>
      <c r="F134" s="415" t="s">
        <v>3</v>
      </c>
      <c r="G134" s="416" t="s">
        <v>4</v>
      </c>
      <c r="H134" s="1905" t="s">
        <v>0</v>
      </c>
      <c r="I134" s="1873" t="s">
        <v>1</v>
      </c>
      <c r="J134" s="1873" t="s">
        <v>2</v>
      </c>
      <c r="K134" s="1873" t="s">
        <v>3</v>
      </c>
      <c r="L134" s="1874" t="s">
        <v>4</v>
      </c>
      <c r="M134" s="1895" t="s">
        <v>0</v>
      </c>
      <c r="N134" s="1873" t="s">
        <v>1</v>
      </c>
      <c r="O134" s="1873" t="s">
        <v>2</v>
      </c>
      <c r="P134" s="1873" t="s">
        <v>3</v>
      </c>
      <c r="Q134" s="1917" t="s">
        <v>4</v>
      </c>
      <c r="R134" s="1905" t="s">
        <v>313</v>
      </c>
      <c r="S134" s="1873" t="s">
        <v>248</v>
      </c>
      <c r="T134" s="1873" t="s">
        <v>314</v>
      </c>
      <c r="U134" s="1873" t="s">
        <v>315</v>
      </c>
      <c r="V134" s="1873" t="s">
        <v>316</v>
      </c>
      <c r="W134" s="1873" t="s">
        <v>317</v>
      </c>
      <c r="X134" s="1873" t="s">
        <v>318</v>
      </c>
      <c r="Y134" s="1873" t="s">
        <v>319</v>
      </c>
      <c r="Z134" s="1873" t="s">
        <v>320</v>
      </c>
      <c r="AA134" s="1873" t="s">
        <v>321</v>
      </c>
      <c r="AB134" s="1873" t="s">
        <v>322</v>
      </c>
      <c r="AC134" s="1875" t="s">
        <v>323</v>
      </c>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AZ134" s="1070"/>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313</v>
      </c>
      <c r="BS134" s="188" t="s">
        <v>248</v>
      </c>
      <c r="BT134" s="188" t="s">
        <v>314</v>
      </c>
      <c r="BU134" s="188" t="s">
        <v>315</v>
      </c>
      <c r="BV134" s="188" t="s">
        <v>316</v>
      </c>
      <c r="BW134" s="188" t="s">
        <v>317</v>
      </c>
      <c r="BX134" s="188" t="s">
        <v>318</v>
      </c>
      <c r="BY134" s="189" t="s">
        <v>319</v>
      </c>
      <c r="BZ134" s="189" t="s">
        <v>320</v>
      </c>
      <c r="CA134" s="189" t="s">
        <v>321</v>
      </c>
      <c r="CB134" s="189" t="s">
        <v>322</v>
      </c>
      <c r="CC134" s="189" t="s">
        <v>323</v>
      </c>
      <c r="CD134" s="2609"/>
      <c r="CE134" s="2609"/>
      <c r="CF134" s="2609"/>
      <c r="CG134" s="2609"/>
      <c r="CH134" s="2609"/>
      <c r="CI134" s="2609"/>
      <c r="CJ134" s="2609"/>
      <c r="CK134" s="2609"/>
      <c r="CL134" s="2609"/>
      <c r="CM134" s="2609"/>
      <c r="CN134" s="2609"/>
      <c r="CO134" s="2609"/>
      <c r="CP134" s="2609"/>
      <c r="CQ134" s="2609"/>
      <c r="CR134" s="2609"/>
      <c r="CS134" s="2609"/>
      <c r="CT134" s="2609"/>
      <c r="CU134" s="2609"/>
      <c r="CV134" s="2609"/>
      <c r="CW134" s="2609"/>
      <c r="CX134" s="2609"/>
      <c r="CY134" s="2609"/>
      <c r="CZ134" s="2609"/>
    </row>
    <row r="135" s="135" customFormat="true" ht="15" customHeight="true" x14ac:dyDescent="0.2">
      <c r="A135" s="3263" t="s">
        <v>45</v>
      </c>
      <c r="B135" s="2056" t="s">
        <v>44</v>
      </c>
      <c r="C135" s="2081" t="s">
        <v>35</v>
      </c>
      <c r="D135" s="2091" t="s">
        <v>35</v>
      </c>
      <c r="E135" s="2091" t="s">
        <v>35</v>
      </c>
      <c r="F135" s="2091" t="s">
        <v>35</v>
      </c>
      <c r="G135" s="2101" t="s">
        <v>35</v>
      </c>
      <c r="H135" s="2111" t="s">
        <v>35</v>
      </c>
      <c r="I135" s="2091" t="s">
        <v>35</v>
      </c>
      <c r="J135" s="2091" t="s">
        <v>35</v>
      </c>
      <c r="K135" s="2091" t="s">
        <v>35</v>
      </c>
      <c r="L135" s="2121" t="s">
        <v>35</v>
      </c>
      <c r="M135" s="2126" t="s">
        <v>35</v>
      </c>
      <c r="N135" s="2091" t="s">
        <v>35</v>
      </c>
      <c r="O135" s="2091" t="s">
        <v>35</v>
      </c>
      <c r="P135" s="2091" t="s">
        <v>35</v>
      </c>
      <c r="Q135" s="2101" t="s">
        <v>35</v>
      </c>
      <c r="R135" s="2111" t="s">
        <v>35</v>
      </c>
      <c r="S135" s="2091" t="s">
        <v>35</v>
      </c>
      <c r="T135" s="2091" t="s">
        <v>35</v>
      </c>
      <c r="U135" s="2091" t="s">
        <v>35</v>
      </c>
      <c r="V135" s="2091" t="s">
        <v>35</v>
      </c>
      <c r="W135" s="2091" t="s">
        <v>35</v>
      </c>
      <c r="X135" s="2091" t="s">
        <v>35</v>
      </c>
      <c r="Y135" s="2091" t="s">
        <v>35</v>
      </c>
      <c r="Z135" s="2091" t="s">
        <v>35</v>
      </c>
      <c r="AA135" s="2091" t="s">
        <v>35</v>
      </c>
      <c r="AB135" s="2091" t="s">
        <v>35</v>
      </c>
      <c r="AC135" s="2679" t="s">
        <v>35</v>
      </c>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AZ135" s="1070"/>
      <c r="BA135" s="3149" t="s">
        <v>45</v>
      </c>
      <c r="BB135" s="172" t="s">
        <v>44</v>
      </c>
      <c r="BC135" s="1487" t="s">
        <v>35</v>
      </c>
      <c r="BD135" s="1506" t="s">
        <v>35</v>
      </c>
      <c r="BE135" s="1506" t="s">
        <v>35</v>
      </c>
      <c r="BF135" s="1506" t="s">
        <v>35</v>
      </c>
      <c r="BG135" s="1526" t="s">
        <v>35</v>
      </c>
      <c r="BH135" s="1546" t="s">
        <v>35</v>
      </c>
      <c r="BI135" s="1506" t="s">
        <v>35</v>
      </c>
      <c r="BJ135" s="1506" t="s">
        <v>35</v>
      </c>
      <c r="BK135" s="1506" t="s">
        <v>35</v>
      </c>
      <c r="BL135" s="1526" t="s">
        <v>35</v>
      </c>
      <c r="BM135" s="1546" t="s">
        <v>35</v>
      </c>
      <c r="BN135" s="1506" t="s">
        <v>35</v>
      </c>
      <c r="BO135" s="1506" t="s">
        <v>35</v>
      </c>
      <c r="BP135" s="1506" t="s">
        <v>35</v>
      </c>
      <c r="BQ135" s="1526" t="s">
        <v>35</v>
      </c>
      <c r="BR135" s="1546" t="s">
        <v>35</v>
      </c>
      <c r="BS135" s="1506" t="s">
        <v>35</v>
      </c>
      <c r="BT135" s="1506" t="s">
        <v>35</v>
      </c>
      <c r="BU135" s="1506" t="s">
        <v>35</v>
      </c>
      <c r="BV135" s="1506" t="s">
        <v>35</v>
      </c>
      <c r="BW135" s="1506" t="s">
        <v>35</v>
      </c>
      <c r="BX135" s="1506" t="s">
        <v>35</v>
      </c>
      <c r="BY135" s="1567" t="s">
        <v>35</v>
      </c>
      <c r="BZ135" s="1567" t="s">
        <v>35</v>
      </c>
      <c r="CA135" s="1567" t="s">
        <v>35</v>
      </c>
      <c r="CB135" s="1567" t="s">
        <v>35</v>
      </c>
      <c r="CC135" s="1567" t="s">
        <v>35</v>
      </c>
      <c r="CD135" s="2611"/>
      <c r="CE135" s="2611"/>
      <c r="CF135" s="2611"/>
      <c r="CG135" s="2611"/>
      <c r="CH135" s="2611"/>
      <c r="CI135" s="2611"/>
      <c r="CJ135" s="2611"/>
      <c r="CK135" s="2611"/>
      <c r="CL135" s="2611"/>
      <c r="CM135" s="2611"/>
      <c r="CN135" s="2611"/>
      <c r="CO135" s="2611"/>
      <c r="CP135" s="2611"/>
      <c r="CQ135" s="2611"/>
      <c r="CR135" s="2611"/>
      <c r="CS135" s="2611"/>
      <c r="CT135" s="2611"/>
      <c r="CU135" s="2611"/>
      <c r="CV135" s="2611"/>
      <c r="CW135" s="2611"/>
      <c r="CX135" s="2611"/>
      <c r="CY135" s="2611"/>
      <c r="CZ135" s="2611"/>
    </row>
    <row r="136" s="135" customFormat="true" ht="15" customHeight="true" x14ac:dyDescent="0.2">
      <c r="A136" s="3264"/>
      <c r="B136" s="2057" t="s">
        <v>43</v>
      </c>
      <c r="C136" s="2082" t="s">
        <v>35</v>
      </c>
      <c r="D136" s="2092" t="s">
        <v>35</v>
      </c>
      <c r="E136" s="2092" t="s">
        <v>35</v>
      </c>
      <c r="F136" s="2092" t="s">
        <v>35</v>
      </c>
      <c r="G136" s="2102" t="s">
        <v>35</v>
      </c>
      <c r="H136" s="2112" t="s">
        <v>35</v>
      </c>
      <c r="I136" s="2092" t="s">
        <v>35</v>
      </c>
      <c r="J136" s="2092" t="s">
        <v>35</v>
      </c>
      <c r="K136" s="2092" t="s">
        <v>35</v>
      </c>
      <c r="L136" s="2122" t="s">
        <v>35</v>
      </c>
      <c r="M136" s="2127" t="s">
        <v>35</v>
      </c>
      <c r="N136" s="2092" t="s">
        <v>35</v>
      </c>
      <c r="O136" s="2092" t="s">
        <v>35</v>
      </c>
      <c r="P136" s="2092" t="s">
        <v>35</v>
      </c>
      <c r="Q136" s="2102" t="s">
        <v>35</v>
      </c>
      <c r="R136" s="2112" t="s">
        <v>35</v>
      </c>
      <c r="S136" s="2092" t="s">
        <v>35</v>
      </c>
      <c r="T136" s="2092" t="s">
        <v>35</v>
      </c>
      <c r="U136" s="2092" t="s">
        <v>35</v>
      </c>
      <c r="V136" s="2092" t="s">
        <v>35</v>
      </c>
      <c r="W136" s="2092" t="s">
        <v>35</v>
      </c>
      <c r="X136" s="2092" t="s">
        <v>35</v>
      </c>
      <c r="Y136" s="2092" t="s">
        <v>35</v>
      </c>
      <c r="Z136" s="2092" t="s">
        <v>35</v>
      </c>
      <c r="AA136" s="2092" t="s">
        <v>35</v>
      </c>
      <c r="AB136" s="2092" t="s">
        <v>35</v>
      </c>
      <c r="AC136" s="2680" t="s">
        <v>35</v>
      </c>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AZ136" s="1070"/>
      <c r="BA136" s="3104"/>
      <c r="BB136" s="173" t="s">
        <v>43</v>
      </c>
      <c r="BC136" s="1488" t="s">
        <v>35</v>
      </c>
      <c r="BD136" s="1507" t="s">
        <v>35</v>
      </c>
      <c r="BE136" s="1507" t="s">
        <v>35</v>
      </c>
      <c r="BF136" s="1507" t="s">
        <v>35</v>
      </c>
      <c r="BG136" s="1527" t="s">
        <v>35</v>
      </c>
      <c r="BH136" s="1547" t="s">
        <v>35</v>
      </c>
      <c r="BI136" s="1507" t="s">
        <v>35</v>
      </c>
      <c r="BJ136" s="1507" t="s">
        <v>35</v>
      </c>
      <c r="BK136" s="1507" t="s">
        <v>35</v>
      </c>
      <c r="BL136" s="1527" t="s">
        <v>35</v>
      </c>
      <c r="BM136" s="1547" t="s">
        <v>35</v>
      </c>
      <c r="BN136" s="1507" t="s">
        <v>35</v>
      </c>
      <c r="BO136" s="1507" t="s">
        <v>35</v>
      </c>
      <c r="BP136" s="1507" t="s">
        <v>35</v>
      </c>
      <c r="BQ136" s="1527" t="s">
        <v>35</v>
      </c>
      <c r="BR136" s="1547" t="s">
        <v>35</v>
      </c>
      <c r="BS136" s="1507" t="s">
        <v>35</v>
      </c>
      <c r="BT136" s="1507" t="s">
        <v>35</v>
      </c>
      <c r="BU136" s="1507" t="s">
        <v>35</v>
      </c>
      <c r="BV136" s="1507" t="s">
        <v>35</v>
      </c>
      <c r="BW136" s="1507" t="s">
        <v>35</v>
      </c>
      <c r="BX136" s="1507" t="s">
        <v>35</v>
      </c>
      <c r="BY136" s="1568" t="s">
        <v>35</v>
      </c>
      <c r="BZ136" s="1568" t="s">
        <v>35</v>
      </c>
      <c r="CA136" s="1568" t="s">
        <v>35</v>
      </c>
      <c r="CB136" s="1568" t="s">
        <v>35</v>
      </c>
      <c r="CC136" s="1568" t="s">
        <v>35</v>
      </c>
      <c r="CD136" s="2613"/>
      <c r="CE136" s="2613"/>
      <c r="CF136" s="2613"/>
      <c r="CG136" s="2613"/>
      <c r="CH136" s="2613"/>
      <c r="CI136" s="2613"/>
      <c r="CJ136" s="2613"/>
      <c r="CK136" s="2613"/>
      <c r="CL136" s="2613"/>
      <c r="CM136" s="2613"/>
      <c r="CN136" s="2613"/>
      <c r="CO136" s="2613"/>
      <c r="CP136" s="2613"/>
      <c r="CQ136" s="2613"/>
      <c r="CR136" s="2613"/>
      <c r="CS136" s="2613"/>
      <c r="CT136" s="2613"/>
      <c r="CU136" s="2613"/>
      <c r="CV136" s="2613"/>
      <c r="CW136" s="2613"/>
      <c r="CX136" s="2613"/>
      <c r="CY136" s="2613"/>
      <c r="CZ136" s="2613"/>
    </row>
    <row r="137" s="135" customFormat="true" ht="15" customHeight="true" x14ac:dyDescent="0.2">
      <c r="A137" s="3264"/>
      <c r="B137" s="2057" t="s">
        <v>42</v>
      </c>
      <c r="C137" s="2082" t="s">
        <v>35</v>
      </c>
      <c r="D137" s="2092" t="s">
        <v>35</v>
      </c>
      <c r="E137" s="2092" t="s">
        <v>35</v>
      </c>
      <c r="F137" s="2092" t="s">
        <v>35</v>
      </c>
      <c r="G137" s="2102" t="s">
        <v>35</v>
      </c>
      <c r="H137" s="2112" t="s">
        <v>35</v>
      </c>
      <c r="I137" s="2092" t="s">
        <v>35</v>
      </c>
      <c r="J137" s="2092" t="s">
        <v>35</v>
      </c>
      <c r="K137" s="2092" t="s">
        <v>35</v>
      </c>
      <c r="L137" s="2122" t="s">
        <v>35</v>
      </c>
      <c r="M137" s="2127" t="s">
        <v>35</v>
      </c>
      <c r="N137" s="2092" t="s">
        <v>35</v>
      </c>
      <c r="O137" s="2092" t="s">
        <v>35</v>
      </c>
      <c r="P137" s="2092" t="s">
        <v>35</v>
      </c>
      <c r="Q137" s="2102" t="s">
        <v>35</v>
      </c>
      <c r="R137" s="2112" t="s">
        <v>35</v>
      </c>
      <c r="S137" s="2092" t="s">
        <v>35</v>
      </c>
      <c r="T137" s="2092" t="s">
        <v>35</v>
      </c>
      <c r="U137" s="2092" t="s">
        <v>35</v>
      </c>
      <c r="V137" s="2092" t="s">
        <v>35</v>
      </c>
      <c r="W137" s="2092" t="s">
        <v>35</v>
      </c>
      <c r="X137" s="2092" t="s">
        <v>35</v>
      </c>
      <c r="Y137" s="2092" t="s">
        <v>35</v>
      </c>
      <c r="Z137" s="2092" t="s">
        <v>35</v>
      </c>
      <c r="AA137" s="2092" t="s">
        <v>35</v>
      </c>
      <c r="AB137" s="2092" t="s">
        <v>35</v>
      </c>
      <c r="AC137" s="2680" t="s">
        <v>35</v>
      </c>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AZ137" s="1070"/>
      <c r="BA137" s="3104"/>
      <c r="BB137" s="173" t="s">
        <v>42</v>
      </c>
      <c r="BC137" s="1488" t="s">
        <v>35</v>
      </c>
      <c r="BD137" s="1507" t="s">
        <v>35</v>
      </c>
      <c r="BE137" s="1507" t="s">
        <v>35</v>
      </c>
      <c r="BF137" s="1507" t="s">
        <v>35</v>
      </c>
      <c r="BG137" s="1527" t="s">
        <v>35</v>
      </c>
      <c r="BH137" s="1547" t="s">
        <v>35</v>
      </c>
      <c r="BI137" s="1507" t="s">
        <v>35</v>
      </c>
      <c r="BJ137" s="1507" t="s">
        <v>35</v>
      </c>
      <c r="BK137" s="1507" t="s">
        <v>35</v>
      </c>
      <c r="BL137" s="1527" t="s">
        <v>35</v>
      </c>
      <c r="BM137" s="1547" t="s">
        <v>35</v>
      </c>
      <c r="BN137" s="1507" t="s">
        <v>35</v>
      </c>
      <c r="BO137" s="1507" t="s">
        <v>35</v>
      </c>
      <c r="BP137" s="1507" t="s">
        <v>35</v>
      </c>
      <c r="BQ137" s="1527" t="s">
        <v>35</v>
      </c>
      <c r="BR137" s="1547" t="s">
        <v>35</v>
      </c>
      <c r="BS137" s="1507" t="s">
        <v>35</v>
      </c>
      <c r="BT137" s="1507" t="s">
        <v>35</v>
      </c>
      <c r="BU137" s="1507" t="s">
        <v>35</v>
      </c>
      <c r="BV137" s="1507" t="s">
        <v>35</v>
      </c>
      <c r="BW137" s="1507" t="s">
        <v>35</v>
      </c>
      <c r="BX137" s="1507" t="s">
        <v>35</v>
      </c>
      <c r="BY137" s="1568" t="s">
        <v>35</v>
      </c>
      <c r="BZ137" s="1568" t="s">
        <v>35</v>
      </c>
      <c r="CA137" s="1568" t="s">
        <v>35</v>
      </c>
      <c r="CB137" s="1568" t="s">
        <v>35</v>
      </c>
      <c r="CC137" s="1568" t="s">
        <v>35</v>
      </c>
      <c r="CD137" s="2613"/>
      <c r="CE137" s="2613"/>
      <c r="CF137" s="2613"/>
      <c r="CG137" s="2613"/>
      <c r="CH137" s="2613"/>
      <c r="CI137" s="2613"/>
      <c r="CJ137" s="2613"/>
      <c r="CK137" s="2613"/>
      <c r="CL137" s="2613"/>
      <c r="CM137" s="2613"/>
      <c r="CN137" s="2613"/>
      <c r="CO137" s="2613"/>
      <c r="CP137" s="2613"/>
      <c r="CQ137" s="2613"/>
      <c r="CR137" s="2613"/>
      <c r="CS137" s="2613"/>
      <c r="CT137" s="2613"/>
      <c r="CU137" s="2613"/>
      <c r="CV137" s="2613"/>
      <c r="CW137" s="2613"/>
      <c r="CX137" s="2613"/>
      <c r="CY137" s="2613"/>
      <c r="CZ137" s="2613"/>
    </row>
    <row r="138" s="135" customFormat="true" ht="15" customHeight="true" x14ac:dyDescent="0.2">
      <c r="A138" s="3264"/>
      <c r="B138" s="2057" t="s">
        <v>41</v>
      </c>
      <c r="C138" s="2082" t="s">
        <v>35</v>
      </c>
      <c r="D138" s="2092" t="s">
        <v>35</v>
      </c>
      <c r="E138" s="2092" t="s">
        <v>35</v>
      </c>
      <c r="F138" s="2092" t="s">
        <v>35</v>
      </c>
      <c r="G138" s="2102" t="s">
        <v>35</v>
      </c>
      <c r="H138" s="2112" t="s">
        <v>35</v>
      </c>
      <c r="I138" s="2092" t="s">
        <v>35</v>
      </c>
      <c r="J138" s="2092" t="s">
        <v>35</v>
      </c>
      <c r="K138" s="2092" t="s">
        <v>35</v>
      </c>
      <c r="L138" s="2122" t="s">
        <v>35</v>
      </c>
      <c r="M138" s="2127" t="s">
        <v>35</v>
      </c>
      <c r="N138" s="2092" t="s">
        <v>35</v>
      </c>
      <c r="O138" s="2092" t="s">
        <v>35</v>
      </c>
      <c r="P138" s="2092" t="s">
        <v>35</v>
      </c>
      <c r="Q138" s="2102" t="s">
        <v>35</v>
      </c>
      <c r="R138" s="2112" t="s">
        <v>35</v>
      </c>
      <c r="S138" s="2092" t="s">
        <v>35</v>
      </c>
      <c r="T138" s="2092" t="s">
        <v>35</v>
      </c>
      <c r="U138" s="2092" t="s">
        <v>35</v>
      </c>
      <c r="V138" s="2092" t="s">
        <v>35</v>
      </c>
      <c r="W138" s="2092" t="s">
        <v>35</v>
      </c>
      <c r="X138" s="2092" t="s">
        <v>35</v>
      </c>
      <c r="Y138" s="2092" t="s">
        <v>35</v>
      </c>
      <c r="Z138" s="2092" t="s">
        <v>35</v>
      </c>
      <c r="AA138" s="2092" t="s">
        <v>35</v>
      </c>
      <c r="AB138" s="2092" t="s">
        <v>35</v>
      </c>
      <c r="AC138" s="2680" t="s">
        <v>35</v>
      </c>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AZ138" s="1070"/>
      <c r="BA138" s="3104"/>
      <c r="BB138" s="173" t="s">
        <v>41</v>
      </c>
      <c r="BC138" s="1488" t="s">
        <v>35</v>
      </c>
      <c r="BD138" s="1507" t="s">
        <v>35</v>
      </c>
      <c r="BE138" s="1507" t="s">
        <v>35</v>
      </c>
      <c r="BF138" s="1507" t="s">
        <v>35</v>
      </c>
      <c r="BG138" s="1527" t="s">
        <v>35</v>
      </c>
      <c r="BH138" s="1547" t="s">
        <v>35</v>
      </c>
      <c r="BI138" s="1507" t="s">
        <v>35</v>
      </c>
      <c r="BJ138" s="1507" t="s">
        <v>35</v>
      </c>
      <c r="BK138" s="1507" t="s">
        <v>35</v>
      </c>
      <c r="BL138" s="1527" t="s">
        <v>35</v>
      </c>
      <c r="BM138" s="1547" t="s">
        <v>35</v>
      </c>
      <c r="BN138" s="1507" t="s">
        <v>35</v>
      </c>
      <c r="BO138" s="1507" t="s">
        <v>35</v>
      </c>
      <c r="BP138" s="1507" t="s">
        <v>35</v>
      </c>
      <c r="BQ138" s="1527" t="s">
        <v>35</v>
      </c>
      <c r="BR138" s="1547" t="s">
        <v>35</v>
      </c>
      <c r="BS138" s="1507" t="s">
        <v>35</v>
      </c>
      <c r="BT138" s="1507" t="s">
        <v>35</v>
      </c>
      <c r="BU138" s="1507" t="s">
        <v>35</v>
      </c>
      <c r="BV138" s="1507" t="s">
        <v>35</v>
      </c>
      <c r="BW138" s="1507" t="s">
        <v>35</v>
      </c>
      <c r="BX138" s="1507" t="s">
        <v>35</v>
      </c>
      <c r="BY138" s="1568" t="s">
        <v>35</v>
      </c>
      <c r="BZ138" s="1568" t="s">
        <v>35</v>
      </c>
      <c r="CA138" s="1568" t="s">
        <v>35</v>
      </c>
      <c r="CB138" s="1568" t="s">
        <v>35</v>
      </c>
      <c r="CC138" s="1568" t="s">
        <v>35</v>
      </c>
      <c r="CD138" s="2613"/>
      <c r="CE138" s="2613"/>
      <c r="CF138" s="2613"/>
      <c r="CG138" s="2613"/>
      <c r="CH138" s="2613"/>
      <c r="CI138" s="2613"/>
      <c r="CJ138" s="2613"/>
      <c r="CK138" s="2613"/>
      <c r="CL138" s="2613"/>
      <c r="CM138" s="2613"/>
      <c r="CN138" s="2613"/>
      <c r="CO138" s="2613"/>
      <c r="CP138" s="2613"/>
      <c r="CQ138" s="2613"/>
      <c r="CR138" s="2613"/>
      <c r="CS138" s="2613"/>
      <c r="CT138" s="2613"/>
      <c r="CU138" s="2613"/>
      <c r="CV138" s="2613"/>
      <c r="CW138" s="2613"/>
      <c r="CX138" s="2613"/>
      <c r="CY138" s="2613"/>
      <c r="CZ138" s="2613"/>
    </row>
    <row r="139" s="135" customFormat="true" ht="15" customHeight="true" x14ac:dyDescent="0.2">
      <c r="A139" s="3264"/>
      <c r="B139" s="2057" t="s">
        <v>19</v>
      </c>
      <c r="C139" s="1997">
        <v>25.567596866491176</v>
      </c>
      <c r="D139" s="1998">
        <v>7.3755420582254869</v>
      </c>
      <c r="E139" s="1998">
        <v>2.2141703658792702</v>
      </c>
      <c r="F139" s="1998">
        <v>2.6970473806354822</v>
      </c>
      <c r="G139" s="1999">
        <v>1.2040149103756144</v>
      </c>
      <c r="H139" s="2000">
        <v>4.7434433589269274</v>
      </c>
      <c r="I139" s="1998">
        <v>1.3769215359322831</v>
      </c>
      <c r="J139" s="1998">
        <v>3.4660512708877831</v>
      </c>
      <c r="K139" s="1998">
        <v>1.5897696873827982</v>
      </c>
      <c r="L139" s="2001">
        <v>1.0106970975387304</v>
      </c>
      <c r="M139" s="2002">
        <v>37.758304756162801</v>
      </c>
      <c r="N139" s="1998">
        <v>22.744522807602774</v>
      </c>
      <c r="O139" s="1998">
        <v>14.829264400663163</v>
      </c>
      <c r="P139" s="1998">
        <v>9.4495920587131668</v>
      </c>
      <c r="Q139" s="1999">
        <v>4.8370540466164265</v>
      </c>
      <c r="R139" s="2000">
        <v>4.2752440885819158</v>
      </c>
      <c r="S139" s="1998">
        <v>2.7388619796743487</v>
      </c>
      <c r="T139" s="1998">
        <v>26.889587663336663</v>
      </c>
      <c r="U139" s="1998">
        <v>31.970735744723228</v>
      </c>
      <c r="V139" s="1998">
        <v>10.17560731489913</v>
      </c>
      <c r="W139" s="1998">
        <v>20.721441869407787</v>
      </c>
      <c r="X139" s="1998">
        <v>24.986559540759291</v>
      </c>
      <c r="Y139" s="1998">
        <v>3.4179003587177021</v>
      </c>
      <c r="Z139" s="1998">
        <v>44.086045547648304</v>
      </c>
      <c r="AA139" s="1998">
        <v>2.0319298733389095</v>
      </c>
      <c r="AB139" s="1998">
        <v>9.7162246451996612</v>
      </c>
      <c r="AC139" s="2681">
        <v>14.291927351048606</v>
      </c>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AZ139" s="1070"/>
      <c r="BA139" s="3104"/>
      <c r="BB139" s="173" t="s">
        <v>19</v>
      </c>
      <c r="BC139" s="1488" t="s">
        <v>35</v>
      </c>
      <c r="BD139" s="1507" t="s">
        <v>35</v>
      </c>
      <c r="BE139" s="1507" t="s">
        <v>35</v>
      </c>
      <c r="BF139" s="1507" t="s">
        <v>35</v>
      </c>
      <c r="BG139" s="1527" t="s">
        <v>35</v>
      </c>
      <c r="BH139" s="1547" t="s">
        <v>35</v>
      </c>
      <c r="BI139" s="1507" t="s">
        <v>35</v>
      </c>
      <c r="BJ139" s="1507" t="s">
        <v>35</v>
      </c>
      <c r="BK139" s="1507" t="s">
        <v>35</v>
      </c>
      <c r="BL139" s="1527" t="s">
        <v>35</v>
      </c>
      <c r="BM139" s="1547" t="s">
        <v>35</v>
      </c>
      <c r="BN139" s="1507" t="s">
        <v>35</v>
      </c>
      <c r="BO139" s="1507" t="s">
        <v>35</v>
      </c>
      <c r="BP139" s="1507" t="s">
        <v>35</v>
      </c>
      <c r="BQ139" s="1527" t="s">
        <v>35</v>
      </c>
      <c r="BR139" s="1547" t="s">
        <v>35</v>
      </c>
      <c r="BS139" s="1507" t="s">
        <v>35</v>
      </c>
      <c r="BT139" s="1507" t="s">
        <v>35</v>
      </c>
      <c r="BU139" s="1507" t="s">
        <v>35</v>
      </c>
      <c r="BV139" s="1507" t="s">
        <v>35</v>
      </c>
      <c r="BW139" s="1507" t="s">
        <v>35</v>
      </c>
      <c r="BX139" s="1507" t="s">
        <v>35</v>
      </c>
      <c r="BY139" s="1568" t="s">
        <v>35</v>
      </c>
      <c r="BZ139" s="1568" t="s">
        <v>35</v>
      </c>
      <c r="CA139" s="1568" t="s">
        <v>35</v>
      </c>
      <c r="CB139" s="1568" t="s">
        <v>35</v>
      </c>
      <c r="CC139" s="1568" t="s">
        <v>35</v>
      </c>
      <c r="CD139" s="2613"/>
      <c r="CE139" s="2613"/>
      <c r="CF139" s="2613"/>
      <c r="CG139" s="2613"/>
      <c r="CH139" s="2613"/>
      <c r="CI139" s="2613"/>
      <c r="CJ139" s="2613"/>
      <c r="CK139" s="2613"/>
      <c r="CL139" s="2613"/>
      <c r="CM139" s="2613"/>
      <c r="CN139" s="2613"/>
      <c r="CO139" s="2613"/>
      <c r="CP139" s="2613"/>
      <c r="CQ139" s="2613"/>
      <c r="CR139" s="2613"/>
      <c r="CS139" s="2613"/>
      <c r="CT139" s="2613"/>
      <c r="CU139" s="2613"/>
      <c r="CV139" s="2613"/>
      <c r="CW139" s="2613"/>
      <c r="CX139" s="2613"/>
      <c r="CY139" s="2613"/>
      <c r="CZ139" s="2613"/>
    </row>
    <row r="140" s="130" customFormat="true" ht="15" customHeight="true" x14ac:dyDescent="0.2">
      <c r="A140" s="3067" t="s">
        <v>107</v>
      </c>
      <c r="B140" s="300" t="s">
        <v>64</v>
      </c>
      <c r="C140" s="1437" t="s">
        <v>35</v>
      </c>
      <c r="D140" s="1445" t="s">
        <v>35</v>
      </c>
      <c r="E140" s="1445" t="s">
        <v>35</v>
      </c>
      <c r="F140" s="1445" t="s">
        <v>35</v>
      </c>
      <c r="G140" s="1453" t="s">
        <v>35</v>
      </c>
      <c r="H140" s="1461" t="s">
        <v>35</v>
      </c>
      <c r="I140" s="1445" t="s">
        <v>35</v>
      </c>
      <c r="J140" s="1445" t="s">
        <v>35</v>
      </c>
      <c r="K140" s="1445" t="s">
        <v>35</v>
      </c>
      <c r="L140" s="1469" t="s">
        <v>35</v>
      </c>
      <c r="M140" s="1476" t="s">
        <v>35</v>
      </c>
      <c r="N140" s="1445" t="s">
        <v>35</v>
      </c>
      <c r="O140" s="1445" t="s">
        <v>35</v>
      </c>
      <c r="P140" s="1445" t="s">
        <v>35</v>
      </c>
      <c r="Q140" s="1453" t="s">
        <v>35</v>
      </c>
      <c r="R140" s="1461" t="s">
        <v>35</v>
      </c>
      <c r="S140" s="1445" t="s">
        <v>35</v>
      </c>
      <c r="T140" s="1445" t="s">
        <v>35</v>
      </c>
      <c r="U140" s="1445" t="s">
        <v>35</v>
      </c>
      <c r="V140" s="1445" t="s">
        <v>35</v>
      </c>
      <c r="W140" s="1445" t="s">
        <v>35</v>
      </c>
      <c r="X140" s="1445" t="s">
        <v>35</v>
      </c>
      <c r="Y140" s="1478" t="s">
        <v>35</v>
      </c>
      <c r="Z140" s="1478" t="s">
        <v>35</v>
      </c>
      <c r="AA140" s="1478" t="s">
        <v>35</v>
      </c>
      <c r="AB140" s="1478" t="s">
        <v>35</v>
      </c>
      <c r="AC140" s="2682" t="s">
        <v>35</v>
      </c>
      <c r="AD140" s="2528"/>
      <c r="AE140" s="2528"/>
      <c r="AF140" s="2528"/>
      <c r="AG140" s="2528"/>
      <c r="AH140" s="2528"/>
      <c r="AI140" s="2528"/>
      <c r="AJ140" s="2528"/>
      <c r="AK140" s="2528"/>
      <c r="AL140" s="2528"/>
      <c r="AM140" s="2528"/>
      <c r="AN140" s="2528"/>
      <c r="AO140" s="2528"/>
      <c r="AP140" s="2528"/>
      <c r="AQ140" s="2528"/>
      <c r="AR140" s="2528"/>
      <c r="AS140" s="2528"/>
      <c r="AT140" s="2528"/>
      <c r="AU140" s="2528"/>
      <c r="AV140" s="2528"/>
      <c r="AW140" s="2528"/>
      <c r="AX140" s="2528"/>
      <c r="AY140" s="2528"/>
      <c r="AZ140" s="239"/>
      <c r="BA140" s="3104" t="s">
        <v>107</v>
      </c>
      <c r="BB140" s="173" t="s">
        <v>64</v>
      </c>
      <c r="BC140" s="1488" t="s">
        <v>35</v>
      </c>
      <c r="BD140" s="1507" t="s">
        <v>35</v>
      </c>
      <c r="BE140" s="1507" t="s">
        <v>35</v>
      </c>
      <c r="BF140" s="1507" t="s">
        <v>35</v>
      </c>
      <c r="BG140" s="1527" t="s">
        <v>35</v>
      </c>
      <c r="BH140" s="1547" t="s">
        <v>35</v>
      </c>
      <c r="BI140" s="1507" t="s">
        <v>35</v>
      </c>
      <c r="BJ140" s="1507" t="s">
        <v>35</v>
      </c>
      <c r="BK140" s="1507" t="s">
        <v>35</v>
      </c>
      <c r="BL140" s="1527" t="s">
        <v>35</v>
      </c>
      <c r="BM140" s="1547" t="s">
        <v>35</v>
      </c>
      <c r="BN140" s="1507" t="s">
        <v>35</v>
      </c>
      <c r="BO140" s="1507" t="s">
        <v>35</v>
      </c>
      <c r="BP140" s="1507" t="s">
        <v>35</v>
      </c>
      <c r="BQ140" s="1527" t="s">
        <v>35</v>
      </c>
      <c r="BR140" s="1547" t="s">
        <v>35</v>
      </c>
      <c r="BS140" s="1507" t="s">
        <v>35</v>
      </c>
      <c r="BT140" s="1507" t="s">
        <v>35</v>
      </c>
      <c r="BU140" s="1507" t="s">
        <v>35</v>
      </c>
      <c r="BV140" s="1507" t="s">
        <v>35</v>
      </c>
      <c r="BW140" s="1507" t="s">
        <v>35</v>
      </c>
      <c r="BX140" s="1507" t="s">
        <v>35</v>
      </c>
      <c r="BY140" s="1568" t="s">
        <v>35</v>
      </c>
      <c r="BZ140" s="1568" t="s">
        <v>35</v>
      </c>
      <c r="CA140" s="1568" t="s">
        <v>35</v>
      </c>
      <c r="CB140" s="1568" t="s">
        <v>35</v>
      </c>
      <c r="CC140" s="1568" t="s">
        <v>35</v>
      </c>
      <c r="CD140" s="2613"/>
      <c r="CE140" s="2613"/>
      <c r="CF140" s="2613"/>
      <c r="CG140" s="2613"/>
      <c r="CH140" s="2613"/>
      <c r="CI140" s="2613"/>
      <c r="CJ140" s="2613"/>
      <c r="CK140" s="2613"/>
      <c r="CL140" s="2613"/>
      <c r="CM140" s="2613"/>
      <c r="CN140" s="2613"/>
      <c r="CO140" s="2613"/>
      <c r="CP140" s="2613"/>
      <c r="CQ140" s="2613"/>
      <c r="CR140" s="2613"/>
      <c r="CS140" s="2613"/>
      <c r="CT140" s="2613"/>
      <c r="CU140" s="2613"/>
      <c r="CV140" s="2613"/>
      <c r="CW140" s="2613"/>
      <c r="CX140" s="2613"/>
      <c r="CY140" s="2613"/>
      <c r="CZ140" s="2613"/>
    </row>
    <row r="141" s="130" customFormat="true" ht="15" customHeight="true" x14ac:dyDescent="0.2">
      <c r="A141" s="3067"/>
      <c r="B141" s="300" t="s">
        <v>65</v>
      </c>
      <c r="C141" s="1437" t="s">
        <v>35</v>
      </c>
      <c r="D141" s="1445" t="s">
        <v>35</v>
      </c>
      <c r="E141" s="1445" t="s">
        <v>35</v>
      </c>
      <c r="F141" s="1445" t="s">
        <v>35</v>
      </c>
      <c r="G141" s="1453" t="s">
        <v>35</v>
      </c>
      <c r="H141" s="1461" t="s">
        <v>35</v>
      </c>
      <c r="I141" s="1445" t="s">
        <v>35</v>
      </c>
      <c r="J141" s="1445" t="s">
        <v>35</v>
      </c>
      <c r="K141" s="1445" t="s">
        <v>35</v>
      </c>
      <c r="L141" s="1469" t="s">
        <v>35</v>
      </c>
      <c r="M141" s="1476" t="s">
        <v>35</v>
      </c>
      <c r="N141" s="1445" t="s">
        <v>35</v>
      </c>
      <c r="O141" s="1445" t="s">
        <v>35</v>
      </c>
      <c r="P141" s="1445" t="s">
        <v>35</v>
      </c>
      <c r="Q141" s="1453" t="s">
        <v>35</v>
      </c>
      <c r="R141" s="1461" t="s">
        <v>35</v>
      </c>
      <c r="S141" s="1445" t="s">
        <v>35</v>
      </c>
      <c r="T141" s="1445" t="s">
        <v>35</v>
      </c>
      <c r="U141" s="1445" t="s">
        <v>35</v>
      </c>
      <c r="V141" s="1445" t="s">
        <v>35</v>
      </c>
      <c r="W141" s="1445" t="s">
        <v>35</v>
      </c>
      <c r="X141" s="1445" t="s">
        <v>35</v>
      </c>
      <c r="Y141" s="1478" t="s">
        <v>35</v>
      </c>
      <c r="Z141" s="1478" t="s">
        <v>35</v>
      </c>
      <c r="AA141" s="1478" t="s">
        <v>35</v>
      </c>
      <c r="AB141" s="1478" t="s">
        <v>35</v>
      </c>
      <c r="AC141" s="2682" t="s">
        <v>35</v>
      </c>
      <c r="AD141" s="2528"/>
      <c r="AE141" s="2528"/>
      <c r="AF141" s="2528"/>
      <c r="AG141" s="2528"/>
      <c r="AH141" s="2528"/>
      <c r="AI141" s="2528"/>
      <c r="AJ141" s="2528"/>
      <c r="AK141" s="2528"/>
      <c r="AL141" s="2528"/>
      <c r="AM141" s="2528"/>
      <c r="AN141" s="2528"/>
      <c r="AO141" s="2528"/>
      <c r="AP141" s="2528"/>
      <c r="AQ141" s="2528"/>
      <c r="AR141" s="2528"/>
      <c r="AS141" s="2528"/>
      <c r="AT141" s="2528"/>
      <c r="AU141" s="2528"/>
      <c r="AV141" s="2528"/>
      <c r="AW141" s="2528"/>
      <c r="AX141" s="2528"/>
      <c r="AY141" s="2528"/>
      <c r="AZ141" s="239"/>
      <c r="BA141" s="3104"/>
      <c r="BB141" s="173" t="s">
        <v>65</v>
      </c>
      <c r="BC141" s="1488" t="s">
        <v>35</v>
      </c>
      <c r="BD141" s="1507" t="s">
        <v>35</v>
      </c>
      <c r="BE141" s="1507" t="s">
        <v>35</v>
      </c>
      <c r="BF141" s="1507" t="s">
        <v>35</v>
      </c>
      <c r="BG141" s="1527" t="s">
        <v>35</v>
      </c>
      <c r="BH141" s="1547" t="s">
        <v>35</v>
      </c>
      <c r="BI141" s="1507" t="s">
        <v>35</v>
      </c>
      <c r="BJ141" s="1507" t="s">
        <v>35</v>
      </c>
      <c r="BK141" s="1507" t="s">
        <v>35</v>
      </c>
      <c r="BL141" s="1527" t="s">
        <v>35</v>
      </c>
      <c r="BM141" s="1547" t="s">
        <v>35</v>
      </c>
      <c r="BN141" s="1507" t="s">
        <v>35</v>
      </c>
      <c r="BO141" s="1507" t="s">
        <v>35</v>
      </c>
      <c r="BP141" s="1507" t="s">
        <v>35</v>
      </c>
      <c r="BQ141" s="1527" t="s">
        <v>35</v>
      </c>
      <c r="BR141" s="1547" t="s">
        <v>35</v>
      </c>
      <c r="BS141" s="1507" t="s">
        <v>35</v>
      </c>
      <c r="BT141" s="1507" t="s">
        <v>35</v>
      </c>
      <c r="BU141" s="1507" t="s">
        <v>35</v>
      </c>
      <c r="BV141" s="1507" t="s">
        <v>35</v>
      </c>
      <c r="BW141" s="1507" t="s">
        <v>35</v>
      </c>
      <c r="BX141" s="1507" t="s">
        <v>35</v>
      </c>
      <c r="BY141" s="1568" t="s">
        <v>35</v>
      </c>
      <c r="BZ141" s="1568" t="s">
        <v>35</v>
      </c>
      <c r="CA141" s="1568" t="s">
        <v>35</v>
      </c>
      <c r="CB141" s="1568" t="s">
        <v>35</v>
      </c>
      <c r="CC141" s="1568" t="s">
        <v>35</v>
      </c>
      <c r="CD141" s="2613"/>
      <c r="CE141" s="2613"/>
      <c r="CF141" s="2613"/>
      <c r="CG141" s="2613"/>
      <c r="CH141" s="2613"/>
      <c r="CI141" s="2613"/>
      <c r="CJ141" s="2613"/>
      <c r="CK141" s="2613"/>
      <c r="CL141" s="2613"/>
      <c r="CM141" s="2613"/>
      <c r="CN141" s="2613"/>
      <c r="CO141" s="2613"/>
      <c r="CP141" s="2613"/>
      <c r="CQ141" s="2613"/>
      <c r="CR141" s="2613"/>
      <c r="CS141" s="2613"/>
      <c r="CT141" s="2613"/>
      <c r="CU141" s="2613"/>
      <c r="CV141" s="2613"/>
      <c r="CW141" s="2613"/>
      <c r="CX141" s="2613"/>
      <c r="CY141" s="2613"/>
      <c r="CZ141" s="2613"/>
    </row>
    <row r="142" s="130" customFormat="true" ht="15" customHeight="true" x14ac:dyDescent="0.2">
      <c r="A142" s="3067"/>
      <c r="B142" s="300" t="s">
        <v>66</v>
      </c>
      <c r="C142" s="1437" t="s">
        <v>35</v>
      </c>
      <c r="D142" s="1445" t="s">
        <v>35</v>
      </c>
      <c r="E142" s="1445" t="s">
        <v>35</v>
      </c>
      <c r="F142" s="1445" t="s">
        <v>35</v>
      </c>
      <c r="G142" s="1453" t="s">
        <v>35</v>
      </c>
      <c r="H142" s="1461" t="s">
        <v>35</v>
      </c>
      <c r="I142" s="1445" t="s">
        <v>35</v>
      </c>
      <c r="J142" s="1445" t="s">
        <v>35</v>
      </c>
      <c r="K142" s="1445" t="s">
        <v>35</v>
      </c>
      <c r="L142" s="1469" t="s">
        <v>35</v>
      </c>
      <c r="M142" s="1476" t="s">
        <v>35</v>
      </c>
      <c r="N142" s="1445" t="s">
        <v>35</v>
      </c>
      <c r="O142" s="1445" t="s">
        <v>35</v>
      </c>
      <c r="P142" s="1445" t="s">
        <v>35</v>
      </c>
      <c r="Q142" s="1453" t="s">
        <v>35</v>
      </c>
      <c r="R142" s="1461" t="s">
        <v>35</v>
      </c>
      <c r="S142" s="1445" t="s">
        <v>35</v>
      </c>
      <c r="T142" s="1445" t="s">
        <v>35</v>
      </c>
      <c r="U142" s="1445" t="s">
        <v>35</v>
      </c>
      <c r="V142" s="1445" t="s">
        <v>35</v>
      </c>
      <c r="W142" s="1445" t="s">
        <v>35</v>
      </c>
      <c r="X142" s="1445" t="s">
        <v>35</v>
      </c>
      <c r="Y142" s="1478" t="s">
        <v>35</v>
      </c>
      <c r="Z142" s="1478" t="s">
        <v>35</v>
      </c>
      <c r="AA142" s="1478" t="s">
        <v>35</v>
      </c>
      <c r="AB142" s="1478" t="s">
        <v>35</v>
      </c>
      <c r="AC142" s="2682" t="s">
        <v>35</v>
      </c>
      <c r="AD142" s="2528"/>
      <c r="AE142" s="2528"/>
      <c r="AF142" s="2528"/>
      <c r="AG142" s="2528"/>
      <c r="AH142" s="2528"/>
      <c r="AI142" s="2528"/>
      <c r="AJ142" s="2528"/>
      <c r="AK142" s="2528"/>
      <c r="AL142" s="2528"/>
      <c r="AM142" s="2528"/>
      <c r="AN142" s="2528"/>
      <c r="AO142" s="2528"/>
      <c r="AP142" s="2528"/>
      <c r="AQ142" s="2528"/>
      <c r="AR142" s="2528"/>
      <c r="AS142" s="2528"/>
      <c r="AT142" s="2528"/>
      <c r="AU142" s="2528"/>
      <c r="AV142" s="2528"/>
      <c r="AW142" s="2528"/>
      <c r="AX142" s="2528"/>
      <c r="AY142" s="2528"/>
      <c r="AZ142" s="239"/>
      <c r="BA142" s="3104"/>
      <c r="BB142" s="173" t="s">
        <v>66</v>
      </c>
      <c r="BC142" s="1488" t="s">
        <v>35</v>
      </c>
      <c r="BD142" s="1507" t="s">
        <v>35</v>
      </c>
      <c r="BE142" s="1507" t="s">
        <v>35</v>
      </c>
      <c r="BF142" s="1507" t="s">
        <v>35</v>
      </c>
      <c r="BG142" s="1527" t="s">
        <v>35</v>
      </c>
      <c r="BH142" s="1547" t="s">
        <v>35</v>
      </c>
      <c r="BI142" s="1507" t="s">
        <v>35</v>
      </c>
      <c r="BJ142" s="1507" t="s">
        <v>35</v>
      </c>
      <c r="BK142" s="1507" t="s">
        <v>35</v>
      </c>
      <c r="BL142" s="1527" t="s">
        <v>35</v>
      </c>
      <c r="BM142" s="1547" t="s">
        <v>35</v>
      </c>
      <c r="BN142" s="1507" t="s">
        <v>35</v>
      </c>
      <c r="BO142" s="1507" t="s">
        <v>35</v>
      </c>
      <c r="BP142" s="1507" t="s">
        <v>35</v>
      </c>
      <c r="BQ142" s="1527" t="s">
        <v>35</v>
      </c>
      <c r="BR142" s="1547" t="s">
        <v>35</v>
      </c>
      <c r="BS142" s="1507" t="s">
        <v>35</v>
      </c>
      <c r="BT142" s="1507" t="s">
        <v>35</v>
      </c>
      <c r="BU142" s="1507" t="s">
        <v>35</v>
      </c>
      <c r="BV142" s="1507" t="s">
        <v>35</v>
      </c>
      <c r="BW142" s="1507" t="s">
        <v>35</v>
      </c>
      <c r="BX142" s="1507" t="s">
        <v>35</v>
      </c>
      <c r="BY142" s="1568" t="s">
        <v>35</v>
      </c>
      <c r="BZ142" s="1568" t="s">
        <v>35</v>
      </c>
      <c r="CA142" s="1568" t="s">
        <v>35</v>
      </c>
      <c r="CB142" s="1568" t="s">
        <v>35</v>
      </c>
      <c r="CC142" s="1568" t="s">
        <v>35</v>
      </c>
      <c r="CD142" s="2613"/>
      <c r="CE142" s="2613"/>
      <c r="CF142" s="2613"/>
      <c r="CG142" s="2613"/>
      <c r="CH142" s="2613"/>
      <c r="CI142" s="2613"/>
      <c r="CJ142" s="2613"/>
      <c r="CK142" s="2613"/>
      <c r="CL142" s="2613"/>
      <c r="CM142" s="2613"/>
      <c r="CN142" s="2613"/>
      <c r="CO142" s="2613"/>
      <c r="CP142" s="2613"/>
      <c r="CQ142" s="2613"/>
      <c r="CR142" s="2613"/>
      <c r="CS142" s="2613"/>
      <c r="CT142" s="2613"/>
      <c r="CU142" s="2613"/>
      <c r="CV142" s="2613"/>
      <c r="CW142" s="2613"/>
      <c r="CX142" s="2613"/>
      <c r="CY142" s="2613"/>
      <c r="CZ142" s="2613"/>
    </row>
    <row r="143" s="130" customFormat="true" ht="15" customHeight="true" x14ac:dyDescent="0.2">
      <c r="A143" s="3067"/>
      <c r="B143" s="300" t="s">
        <v>67</v>
      </c>
      <c r="C143" s="1437" t="s">
        <v>35</v>
      </c>
      <c r="D143" s="1445" t="s">
        <v>35</v>
      </c>
      <c r="E143" s="1445" t="s">
        <v>35</v>
      </c>
      <c r="F143" s="1445" t="s">
        <v>35</v>
      </c>
      <c r="G143" s="1453" t="s">
        <v>35</v>
      </c>
      <c r="H143" s="1461" t="s">
        <v>35</v>
      </c>
      <c r="I143" s="1445" t="s">
        <v>35</v>
      </c>
      <c r="J143" s="1445" t="s">
        <v>35</v>
      </c>
      <c r="K143" s="1445" t="s">
        <v>35</v>
      </c>
      <c r="L143" s="1469" t="s">
        <v>35</v>
      </c>
      <c r="M143" s="1476" t="s">
        <v>35</v>
      </c>
      <c r="N143" s="1445" t="s">
        <v>35</v>
      </c>
      <c r="O143" s="1445" t="s">
        <v>35</v>
      </c>
      <c r="P143" s="1445" t="s">
        <v>35</v>
      </c>
      <c r="Q143" s="1453" t="s">
        <v>35</v>
      </c>
      <c r="R143" s="1461" t="s">
        <v>35</v>
      </c>
      <c r="S143" s="1445" t="s">
        <v>35</v>
      </c>
      <c r="T143" s="1445" t="s">
        <v>35</v>
      </c>
      <c r="U143" s="1445" t="s">
        <v>35</v>
      </c>
      <c r="V143" s="1445" t="s">
        <v>35</v>
      </c>
      <c r="W143" s="1445" t="s">
        <v>35</v>
      </c>
      <c r="X143" s="1445" t="s">
        <v>35</v>
      </c>
      <c r="Y143" s="1478" t="s">
        <v>35</v>
      </c>
      <c r="Z143" s="1478" t="s">
        <v>35</v>
      </c>
      <c r="AA143" s="1478" t="s">
        <v>35</v>
      </c>
      <c r="AB143" s="1478" t="s">
        <v>35</v>
      </c>
      <c r="AC143" s="2682" t="s">
        <v>35</v>
      </c>
      <c r="AD143" s="2528"/>
      <c r="AE143" s="2528"/>
      <c r="AF143" s="2528"/>
      <c r="AG143" s="2528"/>
      <c r="AH143" s="2528"/>
      <c r="AI143" s="2528"/>
      <c r="AJ143" s="2528"/>
      <c r="AK143" s="2528"/>
      <c r="AL143" s="2528"/>
      <c r="AM143" s="2528"/>
      <c r="AN143" s="2528"/>
      <c r="AO143" s="2528"/>
      <c r="AP143" s="2528"/>
      <c r="AQ143" s="2528"/>
      <c r="AR143" s="2528"/>
      <c r="AS143" s="2528"/>
      <c r="AT143" s="2528"/>
      <c r="AU143" s="2528"/>
      <c r="AV143" s="2528"/>
      <c r="AW143" s="2528"/>
      <c r="AX143" s="2528"/>
      <c r="AY143" s="2528"/>
      <c r="AZ143" s="239"/>
      <c r="BA143" s="3104"/>
      <c r="BB143" s="173" t="s">
        <v>67</v>
      </c>
      <c r="BC143" s="1488" t="s">
        <v>35</v>
      </c>
      <c r="BD143" s="1507" t="s">
        <v>35</v>
      </c>
      <c r="BE143" s="1507" t="s">
        <v>35</v>
      </c>
      <c r="BF143" s="1507" t="s">
        <v>35</v>
      </c>
      <c r="BG143" s="1527" t="s">
        <v>35</v>
      </c>
      <c r="BH143" s="1547" t="s">
        <v>35</v>
      </c>
      <c r="BI143" s="1507" t="s">
        <v>35</v>
      </c>
      <c r="BJ143" s="1507" t="s">
        <v>35</v>
      </c>
      <c r="BK143" s="1507" t="s">
        <v>35</v>
      </c>
      <c r="BL143" s="1527" t="s">
        <v>35</v>
      </c>
      <c r="BM143" s="1547" t="s">
        <v>35</v>
      </c>
      <c r="BN143" s="1507" t="s">
        <v>35</v>
      </c>
      <c r="BO143" s="1507" t="s">
        <v>35</v>
      </c>
      <c r="BP143" s="1507" t="s">
        <v>35</v>
      </c>
      <c r="BQ143" s="1527" t="s">
        <v>35</v>
      </c>
      <c r="BR143" s="1547" t="s">
        <v>35</v>
      </c>
      <c r="BS143" s="1507" t="s">
        <v>35</v>
      </c>
      <c r="BT143" s="1507" t="s">
        <v>35</v>
      </c>
      <c r="BU143" s="1507" t="s">
        <v>35</v>
      </c>
      <c r="BV143" s="1507" t="s">
        <v>35</v>
      </c>
      <c r="BW143" s="1507" t="s">
        <v>35</v>
      </c>
      <c r="BX143" s="1507" t="s">
        <v>35</v>
      </c>
      <c r="BY143" s="1568" t="s">
        <v>35</v>
      </c>
      <c r="BZ143" s="1568" t="s">
        <v>35</v>
      </c>
      <c r="CA143" s="1568" t="s">
        <v>35</v>
      </c>
      <c r="CB143" s="1568" t="s">
        <v>35</v>
      </c>
      <c r="CC143" s="1568" t="s">
        <v>35</v>
      </c>
      <c r="CD143" s="2613"/>
      <c r="CE143" s="2613"/>
      <c r="CF143" s="2613"/>
      <c r="CG143" s="2613"/>
      <c r="CH143" s="2613"/>
      <c r="CI143" s="2613"/>
      <c r="CJ143" s="2613"/>
      <c r="CK143" s="2613"/>
      <c r="CL143" s="2613"/>
      <c r="CM143" s="2613"/>
      <c r="CN143" s="2613"/>
      <c r="CO143" s="2613"/>
      <c r="CP143" s="2613"/>
      <c r="CQ143" s="2613"/>
      <c r="CR143" s="2613"/>
      <c r="CS143" s="2613"/>
      <c r="CT143" s="2613"/>
      <c r="CU143" s="2613"/>
      <c r="CV143" s="2613"/>
      <c r="CW143" s="2613"/>
      <c r="CX143" s="2613"/>
      <c r="CY143" s="2613"/>
      <c r="CZ143" s="2613"/>
    </row>
    <row r="144" s="130" customFormat="true" ht="15" customHeight="true" x14ac:dyDescent="0.2">
      <c r="A144" s="3067" t="s">
        <v>108</v>
      </c>
      <c r="B144" s="300" t="s">
        <v>64</v>
      </c>
      <c r="C144" s="1437" t="s">
        <v>35</v>
      </c>
      <c r="D144" s="1445" t="s">
        <v>35</v>
      </c>
      <c r="E144" s="1445" t="s">
        <v>35</v>
      </c>
      <c r="F144" s="1445" t="s">
        <v>35</v>
      </c>
      <c r="G144" s="1453" t="s">
        <v>35</v>
      </c>
      <c r="H144" s="1461" t="s">
        <v>35</v>
      </c>
      <c r="I144" s="1445" t="s">
        <v>35</v>
      </c>
      <c r="J144" s="1445" t="s">
        <v>35</v>
      </c>
      <c r="K144" s="1445" t="s">
        <v>35</v>
      </c>
      <c r="L144" s="1469" t="s">
        <v>35</v>
      </c>
      <c r="M144" s="1476" t="s">
        <v>35</v>
      </c>
      <c r="N144" s="1445" t="s">
        <v>35</v>
      </c>
      <c r="O144" s="1445" t="s">
        <v>35</v>
      </c>
      <c r="P144" s="1445" t="s">
        <v>35</v>
      </c>
      <c r="Q144" s="1453" t="s">
        <v>35</v>
      </c>
      <c r="R144" s="1461" t="s">
        <v>35</v>
      </c>
      <c r="S144" s="1445" t="s">
        <v>35</v>
      </c>
      <c r="T144" s="1445" t="s">
        <v>35</v>
      </c>
      <c r="U144" s="1445" t="s">
        <v>35</v>
      </c>
      <c r="V144" s="1445" t="s">
        <v>35</v>
      </c>
      <c r="W144" s="1445" t="s">
        <v>35</v>
      </c>
      <c r="X144" s="1445" t="s">
        <v>35</v>
      </c>
      <c r="Y144" s="1478" t="s">
        <v>35</v>
      </c>
      <c r="Z144" s="1478" t="s">
        <v>35</v>
      </c>
      <c r="AA144" s="1478" t="s">
        <v>35</v>
      </c>
      <c r="AB144" s="1478" t="s">
        <v>35</v>
      </c>
      <c r="AC144" s="2682" t="s">
        <v>35</v>
      </c>
      <c r="AD144" s="2528"/>
      <c r="AE144" s="2528"/>
      <c r="AF144" s="2528"/>
      <c r="AG144" s="2528"/>
      <c r="AH144" s="2528"/>
      <c r="AI144" s="2528"/>
      <c r="AJ144" s="2528"/>
      <c r="AK144" s="2528"/>
      <c r="AL144" s="2528"/>
      <c r="AM144" s="2528"/>
      <c r="AN144" s="2528"/>
      <c r="AO144" s="2528"/>
      <c r="AP144" s="2528"/>
      <c r="AQ144" s="2528"/>
      <c r="AR144" s="2528"/>
      <c r="AS144" s="2528"/>
      <c r="AT144" s="2528"/>
      <c r="AU144" s="2528"/>
      <c r="AV144" s="2528"/>
      <c r="AW144" s="2528"/>
      <c r="AX144" s="2528"/>
      <c r="AY144" s="2528"/>
      <c r="AZ144" s="239"/>
      <c r="BA144" s="3104" t="s">
        <v>108</v>
      </c>
      <c r="BB144" s="173" t="s">
        <v>64</v>
      </c>
      <c r="BC144" s="1488" t="s">
        <v>35</v>
      </c>
      <c r="BD144" s="1507" t="s">
        <v>35</v>
      </c>
      <c r="BE144" s="1507" t="s">
        <v>35</v>
      </c>
      <c r="BF144" s="1507" t="s">
        <v>35</v>
      </c>
      <c r="BG144" s="1527" t="s">
        <v>35</v>
      </c>
      <c r="BH144" s="1547" t="s">
        <v>35</v>
      </c>
      <c r="BI144" s="1507" t="s">
        <v>35</v>
      </c>
      <c r="BJ144" s="1507" t="s">
        <v>35</v>
      </c>
      <c r="BK144" s="1507" t="s">
        <v>35</v>
      </c>
      <c r="BL144" s="1527" t="s">
        <v>35</v>
      </c>
      <c r="BM144" s="1547" t="s">
        <v>35</v>
      </c>
      <c r="BN144" s="1507" t="s">
        <v>35</v>
      </c>
      <c r="BO144" s="1507" t="s">
        <v>35</v>
      </c>
      <c r="BP144" s="1507" t="s">
        <v>35</v>
      </c>
      <c r="BQ144" s="1527" t="s">
        <v>35</v>
      </c>
      <c r="BR144" s="1547" t="s">
        <v>35</v>
      </c>
      <c r="BS144" s="1507" t="s">
        <v>35</v>
      </c>
      <c r="BT144" s="1507" t="s">
        <v>35</v>
      </c>
      <c r="BU144" s="1507" t="s">
        <v>35</v>
      </c>
      <c r="BV144" s="1507" t="s">
        <v>35</v>
      </c>
      <c r="BW144" s="1507" t="s">
        <v>35</v>
      </c>
      <c r="BX144" s="1507" t="s">
        <v>35</v>
      </c>
      <c r="BY144" s="1568" t="s">
        <v>35</v>
      </c>
      <c r="BZ144" s="1568" t="s">
        <v>35</v>
      </c>
      <c r="CA144" s="1568" t="s">
        <v>35</v>
      </c>
      <c r="CB144" s="1568" t="s">
        <v>35</v>
      </c>
      <c r="CC144" s="1568" t="s">
        <v>35</v>
      </c>
      <c r="CD144" s="2613"/>
      <c r="CE144" s="2613"/>
      <c r="CF144" s="2613"/>
      <c r="CG144" s="2613"/>
      <c r="CH144" s="2613"/>
      <c r="CI144" s="2613"/>
      <c r="CJ144" s="2613"/>
      <c r="CK144" s="2613"/>
      <c r="CL144" s="2613"/>
      <c r="CM144" s="2613"/>
      <c r="CN144" s="2613"/>
      <c r="CO144" s="2613"/>
      <c r="CP144" s="2613"/>
      <c r="CQ144" s="2613"/>
      <c r="CR144" s="2613"/>
      <c r="CS144" s="2613"/>
      <c r="CT144" s="2613"/>
      <c r="CU144" s="2613"/>
      <c r="CV144" s="2613"/>
      <c r="CW144" s="2613"/>
      <c r="CX144" s="2613"/>
      <c r="CY144" s="2613"/>
      <c r="CZ144" s="2613"/>
    </row>
    <row r="145" s="130" customFormat="true" ht="15" customHeight="true" x14ac:dyDescent="0.2">
      <c r="A145" s="3067"/>
      <c r="B145" s="300" t="s">
        <v>65</v>
      </c>
      <c r="C145" s="1437" t="s">
        <v>35</v>
      </c>
      <c r="D145" s="1445" t="s">
        <v>35</v>
      </c>
      <c r="E145" s="1445" t="s">
        <v>35</v>
      </c>
      <c r="F145" s="1445" t="s">
        <v>35</v>
      </c>
      <c r="G145" s="1453" t="s">
        <v>35</v>
      </c>
      <c r="H145" s="1461" t="s">
        <v>35</v>
      </c>
      <c r="I145" s="1445" t="s">
        <v>35</v>
      </c>
      <c r="J145" s="1445" t="s">
        <v>35</v>
      </c>
      <c r="K145" s="1445" t="s">
        <v>35</v>
      </c>
      <c r="L145" s="1469" t="s">
        <v>35</v>
      </c>
      <c r="M145" s="1476" t="s">
        <v>35</v>
      </c>
      <c r="N145" s="1445" t="s">
        <v>35</v>
      </c>
      <c r="O145" s="1445" t="s">
        <v>35</v>
      </c>
      <c r="P145" s="1445" t="s">
        <v>35</v>
      </c>
      <c r="Q145" s="1453" t="s">
        <v>35</v>
      </c>
      <c r="R145" s="1461" t="s">
        <v>35</v>
      </c>
      <c r="S145" s="1445" t="s">
        <v>35</v>
      </c>
      <c r="T145" s="1445" t="s">
        <v>35</v>
      </c>
      <c r="U145" s="1445" t="s">
        <v>35</v>
      </c>
      <c r="V145" s="1445" t="s">
        <v>35</v>
      </c>
      <c r="W145" s="1445" t="s">
        <v>35</v>
      </c>
      <c r="X145" s="1445" t="s">
        <v>35</v>
      </c>
      <c r="Y145" s="1478" t="s">
        <v>35</v>
      </c>
      <c r="Z145" s="1478" t="s">
        <v>35</v>
      </c>
      <c r="AA145" s="1478" t="s">
        <v>35</v>
      </c>
      <c r="AB145" s="1478" t="s">
        <v>35</v>
      </c>
      <c r="AC145" s="2682" t="s">
        <v>35</v>
      </c>
      <c r="AD145" s="2528"/>
      <c r="AE145" s="2528"/>
      <c r="AF145" s="2528"/>
      <c r="AG145" s="2528"/>
      <c r="AH145" s="2528"/>
      <c r="AI145" s="2528"/>
      <c r="AJ145" s="2528"/>
      <c r="AK145" s="2528"/>
      <c r="AL145" s="2528"/>
      <c r="AM145" s="2528"/>
      <c r="AN145" s="2528"/>
      <c r="AO145" s="2528"/>
      <c r="AP145" s="2528"/>
      <c r="AQ145" s="2528"/>
      <c r="AR145" s="2528"/>
      <c r="AS145" s="2528"/>
      <c r="AT145" s="2528"/>
      <c r="AU145" s="2528"/>
      <c r="AV145" s="2528"/>
      <c r="AW145" s="2528"/>
      <c r="AX145" s="2528"/>
      <c r="AY145" s="2528"/>
      <c r="AZ145" s="239"/>
      <c r="BA145" s="3104"/>
      <c r="BB145" s="173" t="s">
        <v>65</v>
      </c>
      <c r="BC145" s="1488" t="s">
        <v>35</v>
      </c>
      <c r="BD145" s="1507" t="s">
        <v>35</v>
      </c>
      <c r="BE145" s="1507" t="s">
        <v>35</v>
      </c>
      <c r="BF145" s="1507" t="s">
        <v>35</v>
      </c>
      <c r="BG145" s="1527" t="s">
        <v>35</v>
      </c>
      <c r="BH145" s="1547" t="s">
        <v>35</v>
      </c>
      <c r="BI145" s="1507" t="s">
        <v>35</v>
      </c>
      <c r="BJ145" s="1507" t="s">
        <v>35</v>
      </c>
      <c r="BK145" s="1507" t="s">
        <v>35</v>
      </c>
      <c r="BL145" s="1527" t="s">
        <v>35</v>
      </c>
      <c r="BM145" s="1547" t="s">
        <v>35</v>
      </c>
      <c r="BN145" s="1507" t="s">
        <v>35</v>
      </c>
      <c r="BO145" s="1507" t="s">
        <v>35</v>
      </c>
      <c r="BP145" s="1507" t="s">
        <v>35</v>
      </c>
      <c r="BQ145" s="1527" t="s">
        <v>35</v>
      </c>
      <c r="BR145" s="1547" t="s">
        <v>35</v>
      </c>
      <c r="BS145" s="1507" t="s">
        <v>35</v>
      </c>
      <c r="BT145" s="1507" t="s">
        <v>35</v>
      </c>
      <c r="BU145" s="1507" t="s">
        <v>35</v>
      </c>
      <c r="BV145" s="1507" t="s">
        <v>35</v>
      </c>
      <c r="BW145" s="1507" t="s">
        <v>35</v>
      </c>
      <c r="BX145" s="1507" t="s">
        <v>35</v>
      </c>
      <c r="BY145" s="1568" t="s">
        <v>35</v>
      </c>
      <c r="BZ145" s="1568" t="s">
        <v>35</v>
      </c>
      <c r="CA145" s="1568" t="s">
        <v>35</v>
      </c>
      <c r="CB145" s="1568" t="s">
        <v>35</v>
      </c>
      <c r="CC145" s="1568" t="s">
        <v>35</v>
      </c>
      <c r="CD145" s="2613"/>
      <c r="CE145" s="2613"/>
      <c r="CF145" s="2613"/>
      <c r="CG145" s="2613"/>
      <c r="CH145" s="2613"/>
      <c r="CI145" s="2613"/>
      <c r="CJ145" s="2613"/>
      <c r="CK145" s="2613"/>
      <c r="CL145" s="2613"/>
      <c r="CM145" s="2613"/>
      <c r="CN145" s="2613"/>
      <c r="CO145" s="2613"/>
      <c r="CP145" s="2613"/>
      <c r="CQ145" s="2613"/>
      <c r="CR145" s="2613"/>
      <c r="CS145" s="2613"/>
      <c r="CT145" s="2613"/>
      <c r="CU145" s="2613"/>
      <c r="CV145" s="2613"/>
      <c r="CW145" s="2613"/>
      <c r="CX145" s="2613"/>
      <c r="CY145" s="2613"/>
      <c r="CZ145" s="2613"/>
    </row>
    <row r="146" s="130" customFormat="true" ht="15" customHeight="true" x14ac:dyDescent="0.2">
      <c r="A146" s="3067"/>
      <c r="B146" s="300" t="s">
        <v>66</v>
      </c>
      <c r="C146" s="1437" t="s">
        <v>35</v>
      </c>
      <c r="D146" s="1445" t="s">
        <v>35</v>
      </c>
      <c r="E146" s="1445" t="s">
        <v>35</v>
      </c>
      <c r="F146" s="1445" t="s">
        <v>35</v>
      </c>
      <c r="G146" s="1453" t="s">
        <v>35</v>
      </c>
      <c r="H146" s="1461" t="s">
        <v>35</v>
      </c>
      <c r="I146" s="1445" t="s">
        <v>35</v>
      </c>
      <c r="J146" s="1445" t="s">
        <v>35</v>
      </c>
      <c r="K146" s="1445" t="s">
        <v>35</v>
      </c>
      <c r="L146" s="1469" t="s">
        <v>35</v>
      </c>
      <c r="M146" s="1476" t="s">
        <v>35</v>
      </c>
      <c r="N146" s="1445" t="s">
        <v>35</v>
      </c>
      <c r="O146" s="1445" t="s">
        <v>35</v>
      </c>
      <c r="P146" s="1445" t="s">
        <v>35</v>
      </c>
      <c r="Q146" s="1453" t="s">
        <v>35</v>
      </c>
      <c r="R146" s="1461" t="s">
        <v>35</v>
      </c>
      <c r="S146" s="1445" t="s">
        <v>35</v>
      </c>
      <c r="T146" s="1445" t="s">
        <v>35</v>
      </c>
      <c r="U146" s="1445" t="s">
        <v>35</v>
      </c>
      <c r="V146" s="1445" t="s">
        <v>35</v>
      </c>
      <c r="W146" s="1445" t="s">
        <v>35</v>
      </c>
      <c r="X146" s="1445" t="s">
        <v>35</v>
      </c>
      <c r="Y146" s="1478" t="s">
        <v>35</v>
      </c>
      <c r="Z146" s="1478" t="s">
        <v>35</v>
      </c>
      <c r="AA146" s="1478" t="s">
        <v>35</v>
      </c>
      <c r="AB146" s="1478" t="s">
        <v>35</v>
      </c>
      <c r="AC146" s="2682" t="s">
        <v>35</v>
      </c>
      <c r="AD146" s="2528"/>
      <c r="AE146" s="2528"/>
      <c r="AF146" s="2528"/>
      <c r="AG146" s="2528"/>
      <c r="AH146" s="2528"/>
      <c r="AI146" s="2528"/>
      <c r="AJ146" s="2528"/>
      <c r="AK146" s="2528"/>
      <c r="AL146" s="2528"/>
      <c r="AM146" s="2528"/>
      <c r="AN146" s="2528"/>
      <c r="AO146" s="2528"/>
      <c r="AP146" s="2528"/>
      <c r="AQ146" s="2528"/>
      <c r="AR146" s="2528"/>
      <c r="AS146" s="2528"/>
      <c r="AT146" s="2528"/>
      <c r="AU146" s="2528"/>
      <c r="AV146" s="2528"/>
      <c r="AW146" s="2528"/>
      <c r="AX146" s="2528"/>
      <c r="AY146" s="2528"/>
      <c r="AZ146" s="239"/>
      <c r="BA146" s="3104"/>
      <c r="BB146" s="173" t="s">
        <v>66</v>
      </c>
      <c r="BC146" s="1488" t="s">
        <v>35</v>
      </c>
      <c r="BD146" s="1507" t="s">
        <v>35</v>
      </c>
      <c r="BE146" s="1507" t="s">
        <v>35</v>
      </c>
      <c r="BF146" s="1507" t="s">
        <v>35</v>
      </c>
      <c r="BG146" s="1527" t="s">
        <v>35</v>
      </c>
      <c r="BH146" s="1547" t="s">
        <v>35</v>
      </c>
      <c r="BI146" s="1507" t="s">
        <v>35</v>
      </c>
      <c r="BJ146" s="1507" t="s">
        <v>35</v>
      </c>
      <c r="BK146" s="1507" t="s">
        <v>35</v>
      </c>
      <c r="BL146" s="1527" t="s">
        <v>35</v>
      </c>
      <c r="BM146" s="1547" t="s">
        <v>35</v>
      </c>
      <c r="BN146" s="1507" t="s">
        <v>35</v>
      </c>
      <c r="BO146" s="1507" t="s">
        <v>35</v>
      </c>
      <c r="BP146" s="1507" t="s">
        <v>35</v>
      </c>
      <c r="BQ146" s="1527" t="s">
        <v>35</v>
      </c>
      <c r="BR146" s="1547" t="s">
        <v>35</v>
      </c>
      <c r="BS146" s="1507" t="s">
        <v>35</v>
      </c>
      <c r="BT146" s="1507" t="s">
        <v>35</v>
      </c>
      <c r="BU146" s="1507" t="s">
        <v>35</v>
      </c>
      <c r="BV146" s="1507" t="s">
        <v>35</v>
      </c>
      <c r="BW146" s="1507" t="s">
        <v>35</v>
      </c>
      <c r="BX146" s="1507" t="s">
        <v>35</v>
      </c>
      <c r="BY146" s="1568" t="s">
        <v>35</v>
      </c>
      <c r="BZ146" s="1568" t="s">
        <v>35</v>
      </c>
      <c r="CA146" s="1568" t="s">
        <v>35</v>
      </c>
      <c r="CB146" s="1568" t="s">
        <v>35</v>
      </c>
      <c r="CC146" s="1568" t="s">
        <v>35</v>
      </c>
      <c r="CD146" s="2613"/>
      <c r="CE146" s="2613"/>
      <c r="CF146" s="2613"/>
      <c r="CG146" s="2613"/>
      <c r="CH146" s="2613"/>
      <c r="CI146" s="2613"/>
      <c r="CJ146" s="2613"/>
      <c r="CK146" s="2613"/>
      <c r="CL146" s="2613"/>
      <c r="CM146" s="2613"/>
      <c r="CN146" s="2613"/>
      <c r="CO146" s="2613"/>
      <c r="CP146" s="2613"/>
      <c r="CQ146" s="2613"/>
      <c r="CR146" s="2613"/>
      <c r="CS146" s="2613"/>
      <c r="CT146" s="2613"/>
      <c r="CU146" s="2613"/>
      <c r="CV146" s="2613"/>
      <c r="CW146" s="2613"/>
      <c r="CX146" s="2613"/>
      <c r="CY146" s="2613"/>
      <c r="CZ146" s="2613"/>
    </row>
    <row r="147" s="130" customFormat="true" ht="15" customHeight="true" x14ac:dyDescent="0.2">
      <c r="A147" s="3067"/>
      <c r="B147" s="300" t="s">
        <v>67</v>
      </c>
      <c r="C147" s="1437" t="s">
        <v>35</v>
      </c>
      <c r="D147" s="1445" t="s">
        <v>35</v>
      </c>
      <c r="E147" s="1445" t="s">
        <v>35</v>
      </c>
      <c r="F147" s="1445" t="s">
        <v>35</v>
      </c>
      <c r="G147" s="1453" t="s">
        <v>35</v>
      </c>
      <c r="H147" s="1461" t="s">
        <v>35</v>
      </c>
      <c r="I147" s="1445" t="s">
        <v>35</v>
      </c>
      <c r="J147" s="1445" t="s">
        <v>35</v>
      </c>
      <c r="K147" s="1445" t="s">
        <v>35</v>
      </c>
      <c r="L147" s="1469" t="s">
        <v>35</v>
      </c>
      <c r="M147" s="1476" t="s">
        <v>35</v>
      </c>
      <c r="N147" s="1445" t="s">
        <v>35</v>
      </c>
      <c r="O147" s="1445" t="s">
        <v>35</v>
      </c>
      <c r="P147" s="1445" t="s">
        <v>35</v>
      </c>
      <c r="Q147" s="1453" t="s">
        <v>35</v>
      </c>
      <c r="R147" s="1461" t="s">
        <v>35</v>
      </c>
      <c r="S147" s="1445" t="s">
        <v>35</v>
      </c>
      <c r="T147" s="1445" t="s">
        <v>35</v>
      </c>
      <c r="U147" s="1445" t="s">
        <v>35</v>
      </c>
      <c r="V147" s="1445" t="s">
        <v>35</v>
      </c>
      <c r="W147" s="1445" t="s">
        <v>35</v>
      </c>
      <c r="X147" s="1445" t="s">
        <v>35</v>
      </c>
      <c r="Y147" s="1478" t="s">
        <v>35</v>
      </c>
      <c r="Z147" s="1478" t="s">
        <v>35</v>
      </c>
      <c r="AA147" s="1478" t="s">
        <v>35</v>
      </c>
      <c r="AB147" s="1478" t="s">
        <v>35</v>
      </c>
      <c r="AC147" s="2682" t="s">
        <v>35</v>
      </c>
      <c r="AD147" s="2528"/>
      <c r="AE147" s="2528"/>
      <c r="AF147" s="2528"/>
      <c r="AG147" s="2528"/>
      <c r="AH147" s="2528"/>
      <c r="AI147" s="2528"/>
      <c r="AJ147" s="2528"/>
      <c r="AK147" s="2528"/>
      <c r="AL147" s="2528"/>
      <c r="AM147" s="2528"/>
      <c r="AN147" s="2528"/>
      <c r="AO147" s="2528"/>
      <c r="AP147" s="2528"/>
      <c r="AQ147" s="2528"/>
      <c r="AR147" s="2528"/>
      <c r="AS147" s="2528"/>
      <c r="AT147" s="2528"/>
      <c r="AU147" s="2528"/>
      <c r="AV147" s="2528"/>
      <c r="AW147" s="2528"/>
      <c r="AX147" s="2528"/>
      <c r="AY147" s="2528"/>
      <c r="AZ147" s="239"/>
      <c r="BA147" s="3104"/>
      <c r="BB147" s="173" t="s">
        <v>67</v>
      </c>
      <c r="BC147" s="1488" t="s">
        <v>35</v>
      </c>
      <c r="BD147" s="1507" t="s">
        <v>35</v>
      </c>
      <c r="BE147" s="1507" t="s">
        <v>35</v>
      </c>
      <c r="BF147" s="1507" t="s">
        <v>35</v>
      </c>
      <c r="BG147" s="1527" t="s">
        <v>35</v>
      </c>
      <c r="BH147" s="1547" t="s">
        <v>35</v>
      </c>
      <c r="BI147" s="1507" t="s">
        <v>35</v>
      </c>
      <c r="BJ147" s="1507" t="s">
        <v>35</v>
      </c>
      <c r="BK147" s="1507" t="s">
        <v>35</v>
      </c>
      <c r="BL147" s="1527" t="s">
        <v>35</v>
      </c>
      <c r="BM147" s="1547" t="s">
        <v>35</v>
      </c>
      <c r="BN147" s="1507" t="s">
        <v>35</v>
      </c>
      <c r="BO147" s="1507" t="s">
        <v>35</v>
      </c>
      <c r="BP147" s="1507" t="s">
        <v>35</v>
      </c>
      <c r="BQ147" s="1527" t="s">
        <v>35</v>
      </c>
      <c r="BR147" s="1547" t="s">
        <v>35</v>
      </c>
      <c r="BS147" s="1507" t="s">
        <v>35</v>
      </c>
      <c r="BT147" s="1507" t="s">
        <v>35</v>
      </c>
      <c r="BU147" s="1507" t="s">
        <v>35</v>
      </c>
      <c r="BV147" s="1507" t="s">
        <v>35</v>
      </c>
      <c r="BW147" s="1507" t="s">
        <v>35</v>
      </c>
      <c r="BX147" s="1507" t="s">
        <v>35</v>
      </c>
      <c r="BY147" s="1568" t="s">
        <v>35</v>
      </c>
      <c r="BZ147" s="1568" t="s">
        <v>35</v>
      </c>
      <c r="CA147" s="1568" t="s">
        <v>35</v>
      </c>
      <c r="CB147" s="1568" t="s">
        <v>35</v>
      </c>
      <c r="CC147" s="1568" t="s">
        <v>35</v>
      </c>
      <c r="CD147" s="2613"/>
      <c r="CE147" s="2613"/>
      <c r="CF147" s="2613"/>
      <c r="CG147" s="2613"/>
      <c r="CH147" s="2613"/>
      <c r="CI147" s="2613"/>
      <c r="CJ147" s="2613"/>
      <c r="CK147" s="2613"/>
      <c r="CL147" s="2613"/>
      <c r="CM147" s="2613"/>
      <c r="CN147" s="2613"/>
      <c r="CO147" s="2613"/>
      <c r="CP147" s="2613"/>
      <c r="CQ147" s="2613"/>
      <c r="CR147" s="2613"/>
      <c r="CS147" s="2613"/>
      <c r="CT147" s="2613"/>
      <c r="CU147" s="2613"/>
      <c r="CV147" s="2613"/>
      <c r="CW147" s="2613"/>
      <c r="CX147" s="2613"/>
      <c r="CY147" s="2613"/>
      <c r="CZ147" s="2613"/>
    </row>
    <row r="148" s="130" customFormat="true" ht="15" customHeight="true" x14ac:dyDescent="0.2">
      <c r="A148" s="3067" t="s">
        <v>109</v>
      </c>
      <c r="B148" s="300" t="s">
        <v>49</v>
      </c>
      <c r="C148" s="1437" t="s">
        <v>35</v>
      </c>
      <c r="D148" s="1445" t="s">
        <v>35</v>
      </c>
      <c r="E148" s="1445" t="s">
        <v>35</v>
      </c>
      <c r="F148" s="1445" t="s">
        <v>35</v>
      </c>
      <c r="G148" s="1453" t="s">
        <v>35</v>
      </c>
      <c r="H148" s="1461" t="s">
        <v>35</v>
      </c>
      <c r="I148" s="1445" t="s">
        <v>35</v>
      </c>
      <c r="J148" s="1445" t="s">
        <v>35</v>
      </c>
      <c r="K148" s="1445" t="s">
        <v>35</v>
      </c>
      <c r="L148" s="1469" t="s">
        <v>35</v>
      </c>
      <c r="M148" s="1476" t="s">
        <v>35</v>
      </c>
      <c r="N148" s="1445" t="s">
        <v>35</v>
      </c>
      <c r="O148" s="1445" t="s">
        <v>35</v>
      </c>
      <c r="P148" s="1445" t="s">
        <v>35</v>
      </c>
      <c r="Q148" s="1453" t="s">
        <v>35</v>
      </c>
      <c r="R148" s="1461" t="s">
        <v>35</v>
      </c>
      <c r="S148" s="1445" t="s">
        <v>35</v>
      </c>
      <c r="T148" s="1445" t="s">
        <v>35</v>
      </c>
      <c r="U148" s="1445" t="s">
        <v>35</v>
      </c>
      <c r="V148" s="1445" t="s">
        <v>35</v>
      </c>
      <c r="W148" s="1445" t="s">
        <v>35</v>
      </c>
      <c r="X148" s="1445" t="s">
        <v>35</v>
      </c>
      <c r="Y148" s="1478" t="s">
        <v>35</v>
      </c>
      <c r="Z148" s="1478" t="s">
        <v>35</v>
      </c>
      <c r="AA148" s="1478" t="s">
        <v>35</v>
      </c>
      <c r="AB148" s="1478" t="s">
        <v>35</v>
      </c>
      <c r="AC148" s="2682" t="s">
        <v>35</v>
      </c>
      <c r="AD148" s="2528"/>
      <c r="AE148" s="2528"/>
      <c r="AF148" s="2528"/>
      <c r="AG148" s="2528"/>
      <c r="AH148" s="2528"/>
      <c r="AI148" s="2528"/>
      <c r="AJ148" s="2528"/>
      <c r="AK148" s="2528"/>
      <c r="AL148" s="2528"/>
      <c r="AM148" s="2528"/>
      <c r="AN148" s="2528"/>
      <c r="AO148" s="2528"/>
      <c r="AP148" s="2528"/>
      <c r="AQ148" s="2528"/>
      <c r="AR148" s="2528"/>
      <c r="AS148" s="2528"/>
      <c r="AT148" s="2528"/>
      <c r="AU148" s="2528"/>
      <c r="AV148" s="2528"/>
      <c r="AW148" s="2528"/>
      <c r="AX148" s="2528"/>
      <c r="AY148" s="2528"/>
      <c r="AZ148" s="239"/>
      <c r="BA148" s="3104" t="s">
        <v>109</v>
      </c>
      <c r="BB148" s="173" t="s">
        <v>49</v>
      </c>
      <c r="BC148" s="1488" t="s">
        <v>35</v>
      </c>
      <c r="BD148" s="1507" t="s">
        <v>35</v>
      </c>
      <c r="BE148" s="1507" t="s">
        <v>35</v>
      </c>
      <c r="BF148" s="1507" t="s">
        <v>35</v>
      </c>
      <c r="BG148" s="1527" t="s">
        <v>35</v>
      </c>
      <c r="BH148" s="1547" t="s">
        <v>35</v>
      </c>
      <c r="BI148" s="1507" t="s">
        <v>35</v>
      </c>
      <c r="BJ148" s="1507" t="s">
        <v>35</v>
      </c>
      <c r="BK148" s="1507" t="s">
        <v>35</v>
      </c>
      <c r="BL148" s="1527" t="s">
        <v>35</v>
      </c>
      <c r="BM148" s="1547" t="s">
        <v>35</v>
      </c>
      <c r="BN148" s="1507" t="s">
        <v>35</v>
      </c>
      <c r="BO148" s="1507" t="s">
        <v>35</v>
      </c>
      <c r="BP148" s="1507" t="s">
        <v>35</v>
      </c>
      <c r="BQ148" s="1527" t="s">
        <v>35</v>
      </c>
      <c r="BR148" s="1547" t="s">
        <v>35</v>
      </c>
      <c r="BS148" s="1507" t="s">
        <v>35</v>
      </c>
      <c r="BT148" s="1507" t="s">
        <v>35</v>
      </c>
      <c r="BU148" s="1507" t="s">
        <v>35</v>
      </c>
      <c r="BV148" s="1507" t="s">
        <v>35</v>
      </c>
      <c r="BW148" s="1507" t="s">
        <v>35</v>
      </c>
      <c r="BX148" s="1507" t="s">
        <v>35</v>
      </c>
      <c r="BY148" s="1568" t="s">
        <v>35</v>
      </c>
      <c r="BZ148" s="1568" t="s">
        <v>35</v>
      </c>
      <c r="CA148" s="1568" t="s">
        <v>35</v>
      </c>
      <c r="CB148" s="1568" t="s">
        <v>35</v>
      </c>
      <c r="CC148" s="1568" t="s">
        <v>35</v>
      </c>
      <c r="CD148" s="2613"/>
      <c r="CE148" s="2613"/>
      <c r="CF148" s="2613"/>
      <c r="CG148" s="2613"/>
      <c r="CH148" s="2613"/>
      <c r="CI148" s="2613"/>
      <c r="CJ148" s="2613"/>
      <c r="CK148" s="2613"/>
      <c r="CL148" s="2613"/>
      <c r="CM148" s="2613"/>
      <c r="CN148" s="2613"/>
      <c r="CO148" s="2613"/>
      <c r="CP148" s="2613"/>
      <c r="CQ148" s="2613"/>
      <c r="CR148" s="2613"/>
      <c r="CS148" s="2613"/>
      <c r="CT148" s="2613"/>
      <c r="CU148" s="2613"/>
      <c r="CV148" s="2613"/>
      <c r="CW148" s="2613"/>
      <c r="CX148" s="2613"/>
      <c r="CY148" s="2613"/>
      <c r="CZ148" s="2613"/>
    </row>
    <row r="149" s="130" customFormat="true" ht="15" customHeight="true" x14ac:dyDescent="0.2">
      <c r="A149" s="3067"/>
      <c r="B149" s="300" t="s">
        <v>48</v>
      </c>
      <c r="C149" s="1437" t="s">
        <v>35</v>
      </c>
      <c r="D149" s="1445" t="s">
        <v>35</v>
      </c>
      <c r="E149" s="1445" t="s">
        <v>35</v>
      </c>
      <c r="F149" s="1445" t="s">
        <v>35</v>
      </c>
      <c r="G149" s="1453" t="s">
        <v>35</v>
      </c>
      <c r="H149" s="1461" t="s">
        <v>35</v>
      </c>
      <c r="I149" s="1445" t="s">
        <v>35</v>
      </c>
      <c r="J149" s="1445" t="s">
        <v>35</v>
      </c>
      <c r="K149" s="1445" t="s">
        <v>35</v>
      </c>
      <c r="L149" s="1469" t="s">
        <v>35</v>
      </c>
      <c r="M149" s="1476" t="s">
        <v>35</v>
      </c>
      <c r="N149" s="1445" t="s">
        <v>35</v>
      </c>
      <c r="O149" s="1445" t="s">
        <v>35</v>
      </c>
      <c r="P149" s="1445" t="s">
        <v>35</v>
      </c>
      <c r="Q149" s="1453" t="s">
        <v>35</v>
      </c>
      <c r="R149" s="1461" t="s">
        <v>35</v>
      </c>
      <c r="S149" s="1445" t="s">
        <v>35</v>
      </c>
      <c r="T149" s="1445" t="s">
        <v>35</v>
      </c>
      <c r="U149" s="1445" t="s">
        <v>35</v>
      </c>
      <c r="V149" s="1445" t="s">
        <v>35</v>
      </c>
      <c r="W149" s="1445" t="s">
        <v>35</v>
      </c>
      <c r="X149" s="1445" t="s">
        <v>35</v>
      </c>
      <c r="Y149" s="1478" t="s">
        <v>35</v>
      </c>
      <c r="Z149" s="1478" t="s">
        <v>35</v>
      </c>
      <c r="AA149" s="1478" t="s">
        <v>35</v>
      </c>
      <c r="AB149" s="1478" t="s">
        <v>35</v>
      </c>
      <c r="AC149" s="2682" t="s">
        <v>35</v>
      </c>
      <c r="AD149" s="2528"/>
      <c r="AE149" s="2528"/>
      <c r="AF149" s="2528"/>
      <c r="AG149" s="2528"/>
      <c r="AH149" s="2528"/>
      <c r="AI149" s="2528"/>
      <c r="AJ149" s="2528"/>
      <c r="AK149" s="2528"/>
      <c r="AL149" s="2528"/>
      <c r="AM149" s="2528"/>
      <c r="AN149" s="2528"/>
      <c r="AO149" s="2528"/>
      <c r="AP149" s="2528"/>
      <c r="AQ149" s="2528"/>
      <c r="AR149" s="2528"/>
      <c r="AS149" s="2528"/>
      <c r="AT149" s="2528"/>
      <c r="AU149" s="2528"/>
      <c r="AV149" s="2528"/>
      <c r="AW149" s="2528"/>
      <c r="AX149" s="2528"/>
      <c r="AY149" s="2528"/>
      <c r="AZ149" s="239"/>
      <c r="BA149" s="3104"/>
      <c r="BB149" s="173" t="s">
        <v>48</v>
      </c>
      <c r="BC149" s="1488" t="s">
        <v>35</v>
      </c>
      <c r="BD149" s="1507" t="s">
        <v>35</v>
      </c>
      <c r="BE149" s="1507" t="s">
        <v>35</v>
      </c>
      <c r="BF149" s="1507" t="s">
        <v>35</v>
      </c>
      <c r="BG149" s="1527" t="s">
        <v>35</v>
      </c>
      <c r="BH149" s="1547" t="s">
        <v>35</v>
      </c>
      <c r="BI149" s="1507" t="s">
        <v>35</v>
      </c>
      <c r="BJ149" s="1507" t="s">
        <v>35</v>
      </c>
      <c r="BK149" s="1507" t="s">
        <v>35</v>
      </c>
      <c r="BL149" s="1527" t="s">
        <v>35</v>
      </c>
      <c r="BM149" s="1547" t="s">
        <v>35</v>
      </c>
      <c r="BN149" s="1507" t="s">
        <v>35</v>
      </c>
      <c r="BO149" s="1507" t="s">
        <v>35</v>
      </c>
      <c r="BP149" s="1507" t="s">
        <v>35</v>
      </c>
      <c r="BQ149" s="1527" t="s">
        <v>35</v>
      </c>
      <c r="BR149" s="1547" t="s">
        <v>35</v>
      </c>
      <c r="BS149" s="1507" t="s">
        <v>35</v>
      </c>
      <c r="BT149" s="1507" t="s">
        <v>35</v>
      </c>
      <c r="BU149" s="1507" t="s">
        <v>35</v>
      </c>
      <c r="BV149" s="1507" t="s">
        <v>35</v>
      </c>
      <c r="BW149" s="1507" t="s">
        <v>35</v>
      </c>
      <c r="BX149" s="1507" t="s">
        <v>35</v>
      </c>
      <c r="BY149" s="1568" t="s">
        <v>35</v>
      </c>
      <c r="BZ149" s="1568" t="s">
        <v>35</v>
      </c>
      <c r="CA149" s="1568" t="s">
        <v>35</v>
      </c>
      <c r="CB149" s="1568" t="s">
        <v>35</v>
      </c>
      <c r="CC149" s="1568" t="s">
        <v>35</v>
      </c>
      <c r="CD149" s="2613"/>
      <c r="CE149" s="2613"/>
      <c r="CF149" s="2613"/>
      <c r="CG149" s="2613"/>
      <c r="CH149" s="2613"/>
      <c r="CI149" s="2613"/>
      <c r="CJ149" s="2613"/>
      <c r="CK149" s="2613"/>
      <c r="CL149" s="2613"/>
      <c r="CM149" s="2613"/>
      <c r="CN149" s="2613"/>
      <c r="CO149" s="2613"/>
      <c r="CP149" s="2613"/>
      <c r="CQ149" s="2613"/>
      <c r="CR149" s="2613"/>
      <c r="CS149" s="2613"/>
      <c r="CT149" s="2613"/>
      <c r="CU149" s="2613"/>
      <c r="CV149" s="2613"/>
      <c r="CW149" s="2613"/>
      <c r="CX149" s="2613"/>
      <c r="CY149" s="2613"/>
      <c r="CZ149" s="2613"/>
    </row>
    <row r="150" s="130" customFormat="true" ht="15" customHeight="true" x14ac:dyDescent="0.2">
      <c r="A150" s="3067"/>
      <c r="B150" s="300" t="s">
        <v>111</v>
      </c>
      <c r="C150" s="1437" t="s">
        <v>35</v>
      </c>
      <c r="D150" s="1445" t="s">
        <v>35</v>
      </c>
      <c r="E150" s="1445" t="s">
        <v>35</v>
      </c>
      <c r="F150" s="1445" t="s">
        <v>35</v>
      </c>
      <c r="G150" s="1453" t="s">
        <v>35</v>
      </c>
      <c r="H150" s="1461" t="s">
        <v>35</v>
      </c>
      <c r="I150" s="1445" t="s">
        <v>35</v>
      </c>
      <c r="J150" s="1445" t="s">
        <v>35</v>
      </c>
      <c r="K150" s="1445" t="s">
        <v>35</v>
      </c>
      <c r="L150" s="1469" t="s">
        <v>35</v>
      </c>
      <c r="M150" s="1476" t="s">
        <v>35</v>
      </c>
      <c r="N150" s="1445" t="s">
        <v>35</v>
      </c>
      <c r="O150" s="1445" t="s">
        <v>35</v>
      </c>
      <c r="P150" s="1445" t="s">
        <v>35</v>
      </c>
      <c r="Q150" s="1453" t="s">
        <v>35</v>
      </c>
      <c r="R150" s="1461" t="s">
        <v>35</v>
      </c>
      <c r="S150" s="1445" t="s">
        <v>35</v>
      </c>
      <c r="T150" s="1445" t="s">
        <v>35</v>
      </c>
      <c r="U150" s="1445" t="s">
        <v>35</v>
      </c>
      <c r="V150" s="1445" t="s">
        <v>35</v>
      </c>
      <c r="W150" s="1445" t="s">
        <v>35</v>
      </c>
      <c r="X150" s="1445" t="s">
        <v>35</v>
      </c>
      <c r="Y150" s="1478" t="s">
        <v>35</v>
      </c>
      <c r="Z150" s="1478" t="s">
        <v>35</v>
      </c>
      <c r="AA150" s="1478" t="s">
        <v>35</v>
      </c>
      <c r="AB150" s="1478" t="s">
        <v>35</v>
      </c>
      <c r="AC150" s="2682" t="s">
        <v>35</v>
      </c>
      <c r="AD150" s="2528"/>
      <c r="AE150" s="2528"/>
      <c r="AF150" s="2528"/>
      <c r="AG150" s="2528"/>
      <c r="AH150" s="2528"/>
      <c r="AI150" s="2528"/>
      <c r="AJ150" s="2528"/>
      <c r="AK150" s="2528"/>
      <c r="AL150" s="2528"/>
      <c r="AM150" s="2528"/>
      <c r="AN150" s="2528"/>
      <c r="AO150" s="2528"/>
      <c r="AP150" s="2528"/>
      <c r="AQ150" s="2528"/>
      <c r="AR150" s="2528"/>
      <c r="AS150" s="2528"/>
      <c r="AT150" s="2528"/>
      <c r="AU150" s="2528"/>
      <c r="AV150" s="2528"/>
      <c r="AW150" s="2528"/>
      <c r="AX150" s="2528"/>
      <c r="AY150" s="2528"/>
      <c r="AZ150" s="239"/>
      <c r="BA150" s="3104"/>
      <c r="BB150" s="173" t="s">
        <v>111</v>
      </c>
      <c r="BC150" s="1488" t="s">
        <v>35</v>
      </c>
      <c r="BD150" s="1507" t="s">
        <v>35</v>
      </c>
      <c r="BE150" s="1507" t="s">
        <v>35</v>
      </c>
      <c r="BF150" s="1507" t="s">
        <v>35</v>
      </c>
      <c r="BG150" s="1527" t="s">
        <v>35</v>
      </c>
      <c r="BH150" s="1547" t="s">
        <v>35</v>
      </c>
      <c r="BI150" s="1507" t="s">
        <v>35</v>
      </c>
      <c r="BJ150" s="1507" t="s">
        <v>35</v>
      </c>
      <c r="BK150" s="1507" t="s">
        <v>35</v>
      </c>
      <c r="BL150" s="1527" t="s">
        <v>35</v>
      </c>
      <c r="BM150" s="1547" t="s">
        <v>35</v>
      </c>
      <c r="BN150" s="1507" t="s">
        <v>35</v>
      </c>
      <c r="BO150" s="1507" t="s">
        <v>35</v>
      </c>
      <c r="BP150" s="1507" t="s">
        <v>35</v>
      </c>
      <c r="BQ150" s="1527" t="s">
        <v>35</v>
      </c>
      <c r="BR150" s="1547" t="s">
        <v>35</v>
      </c>
      <c r="BS150" s="1507" t="s">
        <v>35</v>
      </c>
      <c r="BT150" s="1507" t="s">
        <v>35</v>
      </c>
      <c r="BU150" s="1507" t="s">
        <v>35</v>
      </c>
      <c r="BV150" s="1507" t="s">
        <v>35</v>
      </c>
      <c r="BW150" s="1507" t="s">
        <v>35</v>
      </c>
      <c r="BX150" s="1507" t="s">
        <v>35</v>
      </c>
      <c r="BY150" s="1568" t="s">
        <v>35</v>
      </c>
      <c r="BZ150" s="1568" t="s">
        <v>35</v>
      </c>
      <c r="CA150" s="1568" t="s">
        <v>35</v>
      </c>
      <c r="CB150" s="1568" t="s">
        <v>35</v>
      </c>
      <c r="CC150" s="1568" t="s">
        <v>35</v>
      </c>
      <c r="CD150" s="2613"/>
      <c r="CE150" s="2613"/>
      <c r="CF150" s="2613"/>
      <c r="CG150" s="2613"/>
      <c r="CH150" s="2613"/>
      <c r="CI150" s="2613"/>
      <c r="CJ150" s="2613"/>
      <c r="CK150" s="2613"/>
      <c r="CL150" s="2613"/>
      <c r="CM150" s="2613"/>
      <c r="CN150" s="2613"/>
      <c r="CO150" s="2613"/>
      <c r="CP150" s="2613"/>
      <c r="CQ150" s="2613"/>
      <c r="CR150" s="2613"/>
      <c r="CS150" s="2613"/>
      <c r="CT150" s="2613"/>
      <c r="CU150" s="2613"/>
      <c r="CV150" s="2613"/>
      <c r="CW150" s="2613"/>
      <c r="CX150" s="2613"/>
      <c r="CY150" s="2613"/>
      <c r="CZ150" s="2613"/>
    </row>
    <row r="151" s="130" customFormat="true" ht="15" customHeight="true" x14ac:dyDescent="0.2">
      <c r="A151" s="3067" t="s">
        <v>110</v>
      </c>
      <c r="B151" s="300" t="s">
        <v>49</v>
      </c>
      <c r="C151" s="1149">
        <v>64.816110869053773</v>
      </c>
      <c r="D151" s="1150">
        <v>66.783278154425531</v>
      </c>
      <c r="E151" s="1150">
        <v>73.311344336354949</v>
      </c>
      <c r="F151" s="1150">
        <v>80.766521969488565</v>
      </c>
      <c r="G151" s="1198">
        <v>64.570932771466005</v>
      </c>
      <c r="H151" s="1189">
        <v>70.171244915585788</v>
      </c>
      <c r="I151" s="1150">
        <v>75.798794069162952</v>
      </c>
      <c r="J151" s="1150">
        <v>82.045586857799165</v>
      </c>
      <c r="K151" s="1150">
        <v>76.99893932103204</v>
      </c>
      <c r="L151" s="1165">
        <v>59.268741509686194</v>
      </c>
      <c r="M151" s="1176">
        <v>65.935734447951049</v>
      </c>
      <c r="N151" s="1150">
        <v>62.51876728439769</v>
      </c>
      <c r="O151" s="1150">
        <v>64.821314721715567</v>
      </c>
      <c r="P151" s="1150">
        <v>60.528901493362099</v>
      </c>
      <c r="Q151" s="1198">
        <v>69.77888403740431</v>
      </c>
      <c r="R151" s="1189">
        <v>73.202978025158458</v>
      </c>
      <c r="S151" s="1150">
        <v>75.138915335759975</v>
      </c>
      <c r="T151" s="1150">
        <v>87.890849809740743</v>
      </c>
      <c r="U151" s="1150">
        <v>33.244093662148977</v>
      </c>
      <c r="V151" s="1150">
        <v>39.778349729848607</v>
      </c>
      <c r="W151" s="1150">
        <v>76.716430741283261</v>
      </c>
      <c r="X151" s="1150">
        <v>64.251652010648058</v>
      </c>
      <c r="Y151" s="1151">
        <v>78.910297637748627</v>
      </c>
      <c r="Z151" s="1151">
        <v>65.154479058454399</v>
      </c>
      <c r="AA151" s="1151">
        <v>68.674990420626926</v>
      </c>
      <c r="AB151" s="1151">
        <v>54.088100925197814</v>
      </c>
      <c r="AC151" s="2683">
        <v>69.935566220341855</v>
      </c>
      <c r="AD151" s="2530"/>
      <c r="AE151" s="2530"/>
      <c r="AF151" s="2530"/>
      <c r="AG151" s="2530"/>
      <c r="AH151" s="2530"/>
      <c r="AI151" s="2530"/>
      <c r="AJ151" s="2530"/>
      <c r="AK151" s="2530"/>
      <c r="AL151" s="2530"/>
      <c r="AM151" s="2530"/>
      <c r="AN151" s="2530"/>
      <c r="AO151" s="2530"/>
      <c r="AP151" s="2530"/>
      <c r="AQ151" s="2530"/>
      <c r="AR151" s="2530"/>
      <c r="AS151" s="2530"/>
      <c r="AT151" s="2530"/>
      <c r="AU151" s="2530"/>
      <c r="AV151" s="2530"/>
      <c r="AW151" s="2530"/>
      <c r="AX151" s="2530"/>
      <c r="AY151" s="2530"/>
      <c r="AZ151" s="239"/>
      <c r="BA151" s="3104" t="s">
        <v>110</v>
      </c>
      <c r="BB151" s="173" t="s">
        <v>49</v>
      </c>
      <c r="BC151" s="1488" t="s">
        <v>35</v>
      </c>
      <c r="BD151" s="1507" t="s">
        <v>35</v>
      </c>
      <c r="BE151" s="1507" t="s">
        <v>35</v>
      </c>
      <c r="BF151" s="1507" t="s">
        <v>35</v>
      </c>
      <c r="BG151" s="1527" t="s">
        <v>35</v>
      </c>
      <c r="BH151" s="1547" t="s">
        <v>35</v>
      </c>
      <c r="BI151" s="1507" t="s">
        <v>35</v>
      </c>
      <c r="BJ151" s="1507" t="s">
        <v>35</v>
      </c>
      <c r="BK151" s="1507" t="s">
        <v>35</v>
      </c>
      <c r="BL151" s="1527" t="s">
        <v>35</v>
      </c>
      <c r="BM151" s="1547" t="s">
        <v>35</v>
      </c>
      <c r="BN151" s="1507" t="s">
        <v>35</v>
      </c>
      <c r="BO151" s="1507" t="s">
        <v>35</v>
      </c>
      <c r="BP151" s="1507" t="s">
        <v>35</v>
      </c>
      <c r="BQ151" s="1527" t="s">
        <v>35</v>
      </c>
      <c r="BR151" s="1547" t="s">
        <v>35</v>
      </c>
      <c r="BS151" s="1507" t="s">
        <v>35</v>
      </c>
      <c r="BT151" s="1507" t="s">
        <v>35</v>
      </c>
      <c r="BU151" s="1507" t="s">
        <v>35</v>
      </c>
      <c r="BV151" s="1507" t="s">
        <v>35</v>
      </c>
      <c r="BW151" s="1507" t="s">
        <v>35</v>
      </c>
      <c r="BX151" s="1507" t="s">
        <v>35</v>
      </c>
      <c r="BY151" s="1568" t="s">
        <v>35</v>
      </c>
      <c r="BZ151" s="1568" t="s">
        <v>35</v>
      </c>
      <c r="CA151" s="1568" t="s">
        <v>35</v>
      </c>
      <c r="CB151" s="1568" t="s">
        <v>35</v>
      </c>
      <c r="CC151" s="1568" t="s">
        <v>35</v>
      </c>
      <c r="CD151" s="2613"/>
      <c r="CE151" s="2613"/>
      <c r="CF151" s="2613"/>
      <c r="CG151" s="2613"/>
      <c r="CH151" s="2613"/>
      <c r="CI151" s="2613"/>
      <c r="CJ151" s="2613"/>
      <c r="CK151" s="2613"/>
      <c r="CL151" s="2613"/>
      <c r="CM151" s="2613"/>
      <c r="CN151" s="2613"/>
      <c r="CO151" s="2613"/>
      <c r="CP151" s="2613"/>
      <c r="CQ151" s="2613"/>
      <c r="CR151" s="2613"/>
      <c r="CS151" s="2613"/>
      <c r="CT151" s="2613"/>
      <c r="CU151" s="2613"/>
      <c r="CV151" s="2613"/>
      <c r="CW151" s="2613"/>
      <c r="CX151" s="2613"/>
      <c r="CY151" s="2613"/>
      <c r="CZ151" s="2613"/>
    </row>
    <row r="152" s="130" customFormat="true" ht="15" customHeight="true" x14ac:dyDescent="0.2">
      <c r="A152" s="3105"/>
      <c r="B152" s="301" t="s">
        <v>48</v>
      </c>
      <c r="C152" s="1152">
        <v>29.851968224469388</v>
      </c>
      <c r="D152" s="1153">
        <v>30.748946249177699</v>
      </c>
      <c r="E152" s="1153">
        <v>21.979586057814402</v>
      </c>
      <c r="F152" s="1153">
        <v>15.352890815756604</v>
      </c>
      <c r="G152" s="1199">
        <v>31.681003447699492</v>
      </c>
      <c r="H152" s="1190">
        <v>28.047152445355302</v>
      </c>
      <c r="I152" s="1153">
        <v>19.27903938497677</v>
      </c>
      <c r="J152" s="1153">
        <v>14.419398938841804</v>
      </c>
      <c r="K152" s="1153">
        <v>18.849971910690151</v>
      </c>
      <c r="L152" s="1166">
        <v>36.47574869126688</v>
      </c>
      <c r="M152" s="1177">
        <v>28.041064511773289</v>
      </c>
      <c r="N152" s="1153">
        <v>33.268468993118852</v>
      </c>
      <c r="O152" s="1153">
        <v>29.982261254481056</v>
      </c>
      <c r="P152" s="1153">
        <v>35.257475120790978</v>
      </c>
      <c r="Q152" s="1199">
        <v>26.831664323448457</v>
      </c>
      <c r="R152" s="1190">
        <v>20.823474205316071</v>
      </c>
      <c r="S152" s="1153">
        <v>19.487462625199083</v>
      </c>
      <c r="T152" s="1153">
        <v>11.198999806557465</v>
      </c>
      <c r="U152" s="1153">
        <v>59.706640839774316</v>
      </c>
      <c r="V152" s="1153">
        <v>49.591837432495986</v>
      </c>
      <c r="W152" s="1153">
        <v>20.849659057642164</v>
      </c>
      <c r="X152" s="1153">
        <v>34.773393736781181</v>
      </c>
      <c r="Y152" s="1154">
        <v>16.91095774973833</v>
      </c>
      <c r="Z152" s="1154">
        <v>27.280492154059864</v>
      </c>
      <c r="AA152" s="1154">
        <v>29.854262618533795</v>
      </c>
      <c r="AB152" s="1154">
        <v>44.79140000367174</v>
      </c>
      <c r="AC152" s="2684">
        <v>28.541069990598544</v>
      </c>
      <c r="AD152" s="2532"/>
      <c r="AE152" s="2532"/>
      <c r="AF152" s="2532"/>
      <c r="AG152" s="2532"/>
      <c r="AH152" s="2532"/>
      <c r="AI152" s="2532"/>
      <c r="AJ152" s="2532"/>
      <c r="AK152" s="2532"/>
      <c r="AL152" s="2532"/>
      <c r="AM152" s="2532"/>
      <c r="AN152" s="2532"/>
      <c r="AO152" s="2532"/>
      <c r="AP152" s="2532"/>
      <c r="AQ152" s="2532"/>
      <c r="AR152" s="2532"/>
      <c r="AS152" s="2532"/>
      <c r="AT152" s="2532"/>
      <c r="AU152" s="2532"/>
      <c r="AV152" s="2532"/>
      <c r="AW152" s="2532"/>
      <c r="AX152" s="2532"/>
      <c r="AY152" s="2532"/>
      <c r="AZ152" s="239"/>
      <c r="BA152" s="3106"/>
      <c r="BB152" s="265" t="s">
        <v>48</v>
      </c>
      <c r="BC152" s="1489" t="s">
        <v>35</v>
      </c>
      <c r="BD152" s="1508" t="s">
        <v>35</v>
      </c>
      <c r="BE152" s="1508" t="s">
        <v>35</v>
      </c>
      <c r="BF152" s="1508" t="s">
        <v>35</v>
      </c>
      <c r="BG152" s="1528" t="s">
        <v>35</v>
      </c>
      <c r="BH152" s="1548" t="s">
        <v>35</v>
      </c>
      <c r="BI152" s="1508" t="s">
        <v>35</v>
      </c>
      <c r="BJ152" s="1508" t="s">
        <v>35</v>
      </c>
      <c r="BK152" s="1508" t="s">
        <v>35</v>
      </c>
      <c r="BL152" s="1528" t="s">
        <v>35</v>
      </c>
      <c r="BM152" s="1548" t="s">
        <v>35</v>
      </c>
      <c r="BN152" s="1508" t="s">
        <v>35</v>
      </c>
      <c r="BO152" s="1508" t="s">
        <v>35</v>
      </c>
      <c r="BP152" s="1508" t="s">
        <v>35</v>
      </c>
      <c r="BQ152" s="1528" t="s">
        <v>35</v>
      </c>
      <c r="BR152" s="1548" t="s">
        <v>35</v>
      </c>
      <c r="BS152" s="1508" t="s">
        <v>35</v>
      </c>
      <c r="BT152" s="1508" t="s">
        <v>35</v>
      </c>
      <c r="BU152" s="1508" t="s">
        <v>35</v>
      </c>
      <c r="BV152" s="1508" t="s">
        <v>35</v>
      </c>
      <c r="BW152" s="1508" t="s">
        <v>35</v>
      </c>
      <c r="BX152" s="1508" t="s">
        <v>35</v>
      </c>
      <c r="BY152" s="1569" t="s">
        <v>35</v>
      </c>
      <c r="BZ152" s="1569" t="s">
        <v>35</v>
      </c>
      <c r="CA152" s="1569" t="s">
        <v>35</v>
      </c>
      <c r="CB152" s="1569" t="s">
        <v>35</v>
      </c>
      <c r="CC152" s="1569" t="s">
        <v>35</v>
      </c>
      <c r="CD152" s="2615"/>
      <c r="CE152" s="2615"/>
      <c r="CF152" s="2615"/>
      <c r="CG152" s="2615"/>
      <c r="CH152" s="2615"/>
      <c r="CI152" s="2615"/>
      <c r="CJ152" s="2615"/>
      <c r="CK152" s="2615"/>
      <c r="CL152" s="2615"/>
      <c r="CM152" s="2615"/>
      <c r="CN152" s="2615"/>
      <c r="CO152" s="2615"/>
      <c r="CP152" s="2615"/>
      <c r="CQ152" s="2615"/>
      <c r="CR152" s="2615"/>
      <c r="CS152" s="2615"/>
      <c r="CT152" s="2615"/>
      <c r="CU152" s="2615"/>
      <c r="CV152" s="2615"/>
      <c r="CW152" s="2615"/>
      <c r="CX152" s="2615"/>
      <c r="CY152" s="2615"/>
      <c r="CZ152" s="2615"/>
    </row>
    <row r="153" s="135" customFormat="true" ht="15" customHeight="true" x14ac:dyDescent="0.2">
      <c r="A153" s="3264" t="s">
        <v>62</v>
      </c>
      <c r="B153" s="2057" t="s">
        <v>267</v>
      </c>
      <c r="C153" s="1997">
        <v>0.1485609411706546</v>
      </c>
      <c r="D153" s="1998">
        <v>0.27496596791579236</v>
      </c>
      <c r="E153" s="1998">
        <v>0.84624252640938191</v>
      </c>
      <c r="F153" s="1998">
        <v>3.0024412824298885</v>
      </c>
      <c r="G153" s="1999">
        <v>18.365256692854466</v>
      </c>
      <c r="H153" s="2000">
        <v>0.41499165553851503</v>
      </c>
      <c r="I153" s="1998">
        <v>1.0718632217302413</v>
      </c>
      <c r="J153" s="1998">
        <v>3.1518401579622832</v>
      </c>
      <c r="K153" s="1998">
        <v>5.7765145911802023</v>
      </c>
      <c r="L153" s="2001">
        <v>23.413260695683569</v>
      </c>
      <c r="M153" s="2002">
        <v>0</v>
      </c>
      <c r="N153" s="1998">
        <v>0.42810496988895708</v>
      </c>
      <c r="O153" s="1998">
        <v>0</v>
      </c>
      <c r="P153" s="1998">
        <v>9.2206165572601782E-3</v>
      </c>
      <c r="Q153" s="1999">
        <v>1.3286362024426963</v>
      </c>
      <c r="R153" s="2000">
        <v>1.2605678139447438</v>
      </c>
      <c r="S153" s="1998">
        <v>6.7119612534004638</v>
      </c>
      <c r="T153" s="1998">
        <v>2.0825912128151551</v>
      </c>
      <c r="U153" s="1998">
        <v>0.13920091109790991</v>
      </c>
      <c r="V153" s="1998">
        <v>0</v>
      </c>
      <c r="W153" s="1998">
        <v>0.77563361733749503</v>
      </c>
      <c r="X153" s="1998">
        <v>0.39513158916563751</v>
      </c>
      <c r="Y153" s="1998">
        <v>0.7914492084766267</v>
      </c>
      <c r="Z153" s="1998">
        <v>0</v>
      </c>
      <c r="AA153" s="1998">
        <v>7.9480956949993988</v>
      </c>
      <c r="AB153" s="1998">
        <v>0</v>
      </c>
      <c r="AC153" s="2681">
        <v>1.7399732358859179</v>
      </c>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AZ153" s="1070"/>
      <c r="BA153" s="3298" t="s">
        <v>62</v>
      </c>
      <c r="BB153" s="2073" t="s">
        <v>267</v>
      </c>
      <c r="BC153" s="511">
        <v>9.0167640000000002</v>
      </c>
      <c r="BD153" s="443">
        <v>16.674281000000001</v>
      </c>
      <c r="BE153" s="443">
        <v>51.225265</v>
      </c>
      <c r="BF153" s="443">
        <v>178.70844099999999</v>
      </c>
      <c r="BG153" s="512">
        <v>1116.5879459999999</v>
      </c>
      <c r="BH153" s="523">
        <v>16.481152999999999</v>
      </c>
      <c r="BI153" s="443">
        <v>42.580257000000003</v>
      </c>
      <c r="BJ153" s="443">
        <v>122.31488</v>
      </c>
      <c r="BK153" s="443">
        <v>225.67617799999996</v>
      </c>
      <c r="BL153" s="512">
        <v>927.95324199999948</v>
      </c>
      <c r="BM153" s="523">
        <v>0</v>
      </c>
      <c r="BN153" s="443">
        <v>9.0167640000000002</v>
      </c>
      <c r="BO153" s="443">
        <v>0</v>
      </c>
      <c r="BP153" s="443">
        <v>0.19312799999999999</v>
      </c>
      <c r="BQ153" s="512">
        <v>27.997094999999998</v>
      </c>
      <c r="BR153" s="523">
        <v>28.413926</v>
      </c>
      <c r="BS153" s="443">
        <v>728.41210399999966</v>
      </c>
      <c r="BT153" s="443">
        <v>21.936795</v>
      </c>
      <c r="BU153" s="443">
        <v>0.75655799999999995</v>
      </c>
      <c r="BV153" s="443">
        <v>0</v>
      </c>
      <c r="BW153" s="443">
        <v>4.4656259999999994</v>
      </c>
      <c r="BX153" s="443">
        <v>3.885688</v>
      </c>
      <c r="BY153" s="444">
        <v>15.905647999999999</v>
      </c>
      <c r="BZ153" s="444">
        <v>0</v>
      </c>
      <c r="CA153" s="444">
        <v>555.94215700000007</v>
      </c>
      <c r="CB153" s="444">
        <v>0</v>
      </c>
      <c r="CC153" s="444">
        <v>12.494194999999999</v>
      </c>
      <c r="CD153" s="2617"/>
      <c r="CE153" s="2617"/>
      <c r="CF153" s="2617"/>
      <c r="CG153" s="2617"/>
      <c r="CH153" s="2617"/>
      <c r="CI153" s="2617"/>
      <c r="CJ153" s="2617"/>
      <c r="CK153" s="2617"/>
      <c r="CL153" s="2617"/>
      <c r="CM153" s="2617"/>
      <c r="CN153" s="2617"/>
      <c r="CO153" s="2617"/>
      <c r="CP153" s="2617"/>
      <c r="CQ153" s="2617"/>
      <c r="CR153" s="2617"/>
      <c r="CS153" s="2617"/>
      <c r="CT153" s="2617"/>
      <c r="CU153" s="2617"/>
      <c r="CV153" s="2617"/>
      <c r="CW153" s="2617"/>
      <c r="CX153" s="2617"/>
      <c r="CY153" s="2617"/>
      <c r="CZ153" s="2617"/>
    </row>
    <row r="154" s="135" customFormat="true" ht="15" customHeight="true" x14ac:dyDescent="0.2">
      <c r="A154" s="3264"/>
      <c r="B154" s="2057" t="s">
        <v>332</v>
      </c>
      <c r="C154" s="1997">
        <v>2.3744317448406052</v>
      </c>
      <c r="D154" s="1998">
        <v>6.1648055180550561</v>
      </c>
      <c r="E154" s="1998">
        <v>10.776431044385895</v>
      </c>
      <c r="F154" s="1998">
        <v>20.976066544977453</v>
      </c>
      <c r="G154" s="1999">
        <v>35.917851461445402</v>
      </c>
      <c r="H154" s="2000">
        <v>4.9653268726567017</v>
      </c>
      <c r="I154" s="1998">
        <v>12.477333089944819</v>
      </c>
      <c r="J154" s="1998">
        <v>16.936226869928106</v>
      </c>
      <c r="K154" s="1998">
        <v>30.144028458201589</v>
      </c>
      <c r="L154" s="2001">
        <v>38.400085026714606</v>
      </c>
      <c r="M154" s="2002">
        <v>2.1530024339380458</v>
      </c>
      <c r="N154" s="1998">
        <v>1.0957724417957624</v>
      </c>
      <c r="O154" s="1998">
        <v>3.971130393296503</v>
      </c>
      <c r="P154" s="1998">
        <v>5.7650564862786915</v>
      </c>
      <c r="Q154" s="1999">
        <v>13.281175107416795</v>
      </c>
      <c r="R154" s="2000">
        <v>16.487078097037699</v>
      </c>
      <c r="S154" s="1998">
        <v>22.038329533065664</v>
      </c>
      <c r="T154" s="1998">
        <v>4.2929869557512141</v>
      </c>
      <c r="U154" s="1998">
        <v>0.14279869820161978</v>
      </c>
      <c r="V154" s="1998">
        <v>2.8486866773061101</v>
      </c>
      <c r="W154" s="1998">
        <v>16.361720293726318</v>
      </c>
      <c r="X154" s="1998">
        <v>9.0626980669050834</v>
      </c>
      <c r="Y154" s="1998">
        <v>4.7739809358018093</v>
      </c>
      <c r="Z154" s="1998">
        <v>4.1089652277754615E-2</v>
      </c>
      <c r="AA154" s="1998">
        <v>19.844895920433832</v>
      </c>
      <c r="AB154" s="1998">
        <v>0.93413792362552583</v>
      </c>
      <c r="AC154" s="2681">
        <v>10.840742405273589</v>
      </c>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AZ154" s="1070"/>
      <c r="BA154" s="3299"/>
      <c r="BB154" s="2074" t="s">
        <v>332</v>
      </c>
      <c r="BC154" s="513">
        <v>144.11386000000002</v>
      </c>
      <c r="BD154" s="445">
        <v>373.84153500000002</v>
      </c>
      <c r="BE154" s="445">
        <v>652.32544899999982</v>
      </c>
      <c r="BF154" s="445">
        <v>1248.5173890000003</v>
      </c>
      <c r="BG154" s="514">
        <v>2183.7669169999999</v>
      </c>
      <c r="BH154" s="524">
        <v>197.19507800000002</v>
      </c>
      <c r="BI154" s="445">
        <v>495.66776699999997</v>
      </c>
      <c r="BJ154" s="445">
        <v>657.25178100000005</v>
      </c>
      <c r="BK154" s="445">
        <v>1177.6632820000002</v>
      </c>
      <c r="BL154" s="514">
        <v>1521.9359600000007</v>
      </c>
      <c r="BM154" s="524">
        <v>45.308878000000007</v>
      </c>
      <c r="BN154" s="445">
        <v>23.079202999999996</v>
      </c>
      <c r="BO154" s="445">
        <v>83.851075000000009</v>
      </c>
      <c r="BP154" s="445">
        <v>120.75047499999998</v>
      </c>
      <c r="BQ154" s="514">
        <v>279.86165099999999</v>
      </c>
      <c r="BR154" s="524">
        <v>371.62825500000014</v>
      </c>
      <c r="BS154" s="445">
        <v>2391.6982499999986</v>
      </c>
      <c r="BT154" s="445">
        <v>45.219808000000008</v>
      </c>
      <c r="BU154" s="445">
        <v>0.77611200000000002</v>
      </c>
      <c r="BV154" s="445">
        <v>28.853253999999996</v>
      </c>
      <c r="BW154" s="445">
        <v>94.200821000000005</v>
      </c>
      <c r="BX154" s="445">
        <v>89.121745999999959</v>
      </c>
      <c r="BY154" s="446">
        <v>95.942051000000006</v>
      </c>
      <c r="BZ154" s="446">
        <v>0.50108699999999995</v>
      </c>
      <c r="CA154" s="446">
        <v>1388.0827140000004</v>
      </c>
      <c r="CB154" s="446">
        <v>18.697125</v>
      </c>
      <c r="CC154" s="446">
        <v>77.843927000000036</v>
      </c>
      <c r="CD154" s="2617"/>
      <c r="CE154" s="2617"/>
      <c r="CF154" s="2617"/>
      <c r="CG154" s="2617"/>
      <c r="CH154" s="2617"/>
      <c r="CI154" s="2617"/>
      <c r="CJ154" s="2617"/>
      <c r="CK154" s="2617"/>
      <c r="CL154" s="2617"/>
      <c r="CM154" s="2617"/>
      <c r="CN154" s="2617"/>
      <c r="CO154" s="2617"/>
      <c r="CP154" s="2617"/>
      <c r="CQ154" s="2617"/>
      <c r="CR154" s="2617"/>
      <c r="CS154" s="2617"/>
      <c r="CT154" s="2617"/>
      <c r="CU154" s="2617"/>
      <c r="CV154" s="2617"/>
      <c r="CW154" s="2617"/>
      <c r="CX154" s="2617"/>
      <c r="CY154" s="2617"/>
      <c r="CZ154" s="2617"/>
    </row>
    <row r="155" s="135" customFormat="true" ht="15" customHeight="true" x14ac:dyDescent="0.2">
      <c r="A155" s="3264"/>
      <c r="B155" s="2057" t="s">
        <v>268</v>
      </c>
      <c r="C155" s="1997">
        <v>71.147250259308137</v>
      </c>
      <c r="D155" s="1998">
        <v>86.076175500067848</v>
      </c>
      <c r="E155" s="1998">
        <v>86.058280505711579</v>
      </c>
      <c r="F155" s="1998">
        <v>72.878586167497687</v>
      </c>
      <c r="G155" s="1999">
        <v>44.483617630540301</v>
      </c>
      <c r="H155" s="2000">
        <v>89.667426777892985</v>
      </c>
      <c r="I155" s="1998">
        <v>85.068834007539081</v>
      </c>
      <c r="J155" s="1998">
        <v>75.814558959141621</v>
      </c>
      <c r="K155" s="1998">
        <v>62.39761930669497</v>
      </c>
      <c r="L155" s="2001">
        <v>37.175434577313297</v>
      </c>
      <c r="M155" s="2002">
        <v>58.266962879302454</v>
      </c>
      <c r="N155" s="1998">
        <v>75.411364378759131</v>
      </c>
      <c r="O155" s="1998">
        <v>81.128037937252586</v>
      </c>
      <c r="P155" s="1998">
        <v>84.65718093971833</v>
      </c>
      <c r="Q155" s="1999">
        <v>80.446191605167144</v>
      </c>
      <c r="R155" s="2000">
        <v>77.977110000435417</v>
      </c>
      <c r="S155" s="1998">
        <v>68.291467853105274</v>
      </c>
      <c r="T155" s="1998">
        <v>65.834338214107007</v>
      </c>
      <c r="U155" s="1998">
        <v>67.602443413726149</v>
      </c>
      <c r="V155" s="1998">
        <v>86.919460515168439</v>
      </c>
      <c r="W155" s="1998">
        <v>62.122400167232684</v>
      </c>
      <c r="X155" s="1998">
        <v>61.758170754313447</v>
      </c>
      <c r="Y155" s="1998">
        <v>90.797726073011688</v>
      </c>
      <c r="Z155" s="1998">
        <v>55.855258967372102</v>
      </c>
      <c r="AA155" s="1998">
        <v>70.058374531891715</v>
      </c>
      <c r="AB155" s="1998">
        <v>89.314583141715119</v>
      </c>
      <c r="AC155" s="2681">
        <v>72.497410131203623</v>
      </c>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AZ155" s="1070"/>
      <c r="BA155" s="3299"/>
      <c r="BB155" s="2074" t="s">
        <v>268</v>
      </c>
      <c r="BC155" s="513">
        <v>4318.2141940000047</v>
      </c>
      <c r="BD155" s="445">
        <v>5219.7671900000041</v>
      </c>
      <c r="BE155" s="445">
        <v>5209.3319429999947</v>
      </c>
      <c r="BF155" s="445">
        <v>4337.809565999999</v>
      </c>
      <c r="BG155" s="514">
        <v>2704.5563299999981</v>
      </c>
      <c r="BH155" s="524">
        <v>3561.0898679999978</v>
      </c>
      <c r="BI155" s="445">
        <v>3379.3983609999973</v>
      </c>
      <c r="BJ155" s="445">
        <v>2942.1697220000019</v>
      </c>
      <c r="BK155" s="445">
        <v>2437.7426939999991</v>
      </c>
      <c r="BL155" s="514">
        <v>1473.3985790000011</v>
      </c>
      <c r="BM155" s="524">
        <v>1226.1995949999989</v>
      </c>
      <c r="BN155" s="445">
        <v>1588.3171729999983</v>
      </c>
      <c r="BO155" s="445">
        <v>1713.0319380000003</v>
      </c>
      <c r="BP155" s="445">
        <v>1773.1647269999996</v>
      </c>
      <c r="BQ155" s="514">
        <v>1695.1665660000001</v>
      </c>
      <c r="BR155" s="524">
        <v>1757.6490599999984</v>
      </c>
      <c r="BS155" s="445">
        <v>7411.2960290000046</v>
      </c>
      <c r="BT155" s="445">
        <v>693.46032599999955</v>
      </c>
      <c r="BU155" s="445">
        <v>367.41978900000004</v>
      </c>
      <c r="BV155" s="445">
        <v>880.37385500000141</v>
      </c>
      <c r="BW155" s="445">
        <v>357.66294699999975</v>
      </c>
      <c r="BX155" s="445">
        <v>607.32421700000066</v>
      </c>
      <c r="BY155" s="446">
        <v>1824.7496549999978</v>
      </c>
      <c r="BZ155" s="446">
        <v>681.15310300000021</v>
      </c>
      <c r="CA155" s="446">
        <v>4900.3441009999933</v>
      </c>
      <c r="CB155" s="446">
        <v>1787.6652719999993</v>
      </c>
      <c r="CC155" s="446">
        <v>520.58086900000023</v>
      </c>
      <c r="CD155" s="2617"/>
      <c r="CE155" s="2617"/>
      <c r="CF155" s="2617"/>
      <c r="CG155" s="2617"/>
      <c r="CH155" s="2617"/>
      <c r="CI155" s="2617"/>
      <c r="CJ155" s="2617"/>
      <c r="CK155" s="2617"/>
      <c r="CL155" s="2617"/>
      <c r="CM155" s="2617"/>
      <c r="CN155" s="2617"/>
      <c r="CO155" s="2617"/>
      <c r="CP155" s="2617"/>
      <c r="CQ155" s="2617"/>
      <c r="CR155" s="2617"/>
      <c r="CS155" s="2617"/>
      <c r="CT155" s="2617"/>
      <c r="CU155" s="2617"/>
      <c r="CV155" s="2617"/>
      <c r="CW155" s="2617"/>
      <c r="CX155" s="2617"/>
      <c r="CY155" s="2617"/>
      <c r="CZ155" s="2617"/>
    </row>
    <row r="156" s="135" customFormat="true" ht="15" customHeight="true" x14ac:dyDescent="0.2">
      <c r="A156" s="3264"/>
      <c r="B156" s="2057" t="s">
        <v>270</v>
      </c>
      <c r="C156" s="1997">
        <v>25.593790268769368</v>
      </c>
      <c r="D156" s="1998">
        <v>7.3974308766281442</v>
      </c>
      <c r="E156" s="1998">
        <v>2.2212780684322739</v>
      </c>
      <c r="F156" s="1998">
        <v>2.7526837195399185</v>
      </c>
      <c r="G156" s="1999">
        <v>1.2044207465893124</v>
      </c>
      <c r="H156" s="2000">
        <v>4.7499634618233966</v>
      </c>
      <c r="I156" s="1998">
        <v>1.3819696807857769</v>
      </c>
      <c r="J156" s="1998">
        <v>3.5214715025205421</v>
      </c>
      <c r="K156" s="1998">
        <v>1.6144833362386826</v>
      </c>
      <c r="L156" s="2001">
        <v>1.0112197002885006</v>
      </c>
      <c r="M156" s="2002">
        <v>37.824233641676194</v>
      </c>
      <c r="N156" s="1998">
        <v>22.766346849592942</v>
      </c>
      <c r="O156" s="1998">
        <v>14.832933693081982</v>
      </c>
      <c r="P156" s="1998">
        <v>9.524506552375108</v>
      </c>
      <c r="Q156" s="1999">
        <v>4.8388907244162542</v>
      </c>
      <c r="R156" s="2000">
        <v>4.2752440885819158</v>
      </c>
      <c r="S156" s="1998">
        <v>2.7648208342650249</v>
      </c>
      <c r="T156" s="1998">
        <v>26.992558791331771</v>
      </c>
      <c r="U156" s="1998">
        <v>32.115556976974446</v>
      </c>
      <c r="V156" s="1998">
        <v>10.231852807525515</v>
      </c>
      <c r="W156" s="1998">
        <v>20.740245921703533</v>
      </c>
      <c r="X156" s="1998">
        <v>24.986559540759291</v>
      </c>
      <c r="Y156" s="1998">
        <v>3.4383135157159761</v>
      </c>
      <c r="Z156" s="1998">
        <v>44.103651380350101</v>
      </c>
      <c r="AA156" s="1998">
        <v>2.0370648616022082</v>
      </c>
      <c r="AB156" s="1998">
        <v>9.7512789346594246</v>
      </c>
      <c r="AC156" s="2681">
        <v>14.602738955047133</v>
      </c>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AZ156" s="1070"/>
      <c r="BA156" s="3299"/>
      <c r="BB156" s="2074" t="s">
        <v>270</v>
      </c>
      <c r="BC156" s="513">
        <v>1553.3905809999999</v>
      </c>
      <c r="BD156" s="445">
        <v>448.58948200000032</v>
      </c>
      <c r="BE156" s="445">
        <v>134.45974900000002</v>
      </c>
      <c r="BF156" s="445">
        <v>163.84261000000001</v>
      </c>
      <c r="BG156" s="514">
        <v>73.227491999999998</v>
      </c>
      <c r="BH156" s="524">
        <v>188.64204500000002</v>
      </c>
      <c r="BI156" s="445">
        <v>54.899378000000006</v>
      </c>
      <c r="BJ156" s="445">
        <v>136.65933000000001</v>
      </c>
      <c r="BK156" s="445">
        <v>63.074440999999993</v>
      </c>
      <c r="BL156" s="514">
        <v>40.078339</v>
      </c>
      <c r="BM156" s="524">
        <v>795.99240600000064</v>
      </c>
      <c r="BN156" s="445">
        <v>479.50570800000003</v>
      </c>
      <c r="BO156" s="445">
        <v>313.19984799999986</v>
      </c>
      <c r="BP156" s="445">
        <v>199.49304800000002</v>
      </c>
      <c r="BQ156" s="514">
        <v>101.96537100000002</v>
      </c>
      <c r="BR156" s="524">
        <v>96.366469000000052</v>
      </c>
      <c r="BS156" s="445">
        <v>300.05074300000007</v>
      </c>
      <c r="BT156" s="445">
        <v>284.32379100000014</v>
      </c>
      <c r="BU156" s="445">
        <v>174.54829399999994</v>
      </c>
      <c r="BV156" s="445">
        <v>103.63450999999996</v>
      </c>
      <c r="BW156" s="445">
        <v>119.40970500000009</v>
      </c>
      <c r="BX156" s="445">
        <v>245.71554700000002</v>
      </c>
      <c r="BY156" s="446">
        <v>69.099323000000012</v>
      </c>
      <c r="BZ156" s="446">
        <v>537.84262300000057</v>
      </c>
      <c r="CA156" s="446">
        <v>142.48573200000001</v>
      </c>
      <c r="CB156" s="446">
        <v>195.17554799999991</v>
      </c>
      <c r="CC156" s="446">
        <v>104.85762900000002</v>
      </c>
      <c r="CD156" s="2617"/>
      <c r="CE156" s="2617"/>
      <c r="CF156" s="2617"/>
      <c r="CG156" s="2617"/>
      <c r="CH156" s="2617"/>
      <c r="CI156" s="2617"/>
      <c r="CJ156" s="2617"/>
      <c r="CK156" s="2617"/>
      <c r="CL156" s="2617"/>
      <c r="CM156" s="2617"/>
      <c r="CN156" s="2617"/>
      <c r="CO156" s="2617"/>
      <c r="CP156" s="2617"/>
      <c r="CQ156" s="2617"/>
      <c r="CR156" s="2617"/>
      <c r="CS156" s="2617"/>
      <c r="CT156" s="2617"/>
      <c r="CU156" s="2617"/>
      <c r="CV156" s="2617"/>
      <c r="CW156" s="2617"/>
      <c r="CX156" s="2617"/>
      <c r="CY156" s="2617"/>
      <c r="CZ156" s="2617"/>
    </row>
    <row r="157" s="135" customFormat="true" ht="15" customHeight="true" x14ac:dyDescent="0.2">
      <c r="A157" s="3264"/>
      <c r="B157" s="2057" t="s">
        <v>271</v>
      </c>
      <c r="C157" s="1997">
        <v>0.73596678591153053</v>
      </c>
      <c r="D157" s="1998">
        <v>8.6622137333277976E-2</v>
      </c>
      <c r="E157" s="1998">
        <v>9.7767855060818101E-2</v>
      </c>
      <c r="F157" s="1998">
        <v>0.39022228555504157</v>
      </c>
      <c r="G157" s="1999">
        <v>2.8853468570407506E-2</v>
      </c>
      <c r="H157" s="2000">
        <v>0.20229123208831989</v>
      </c>
      <c r="I157" s="1998">
        <v>0</v>
      </c>
      <c r="J157" s="1998">
        <v>0.57590251044736118</v>
      </c>
      <c r="K157" s="1998">
        <v>6.7354307684551779E-2</v>
      </c>
      <c r="L157" s="2001">
        <v>0</v>
      </c>
      <c r="M157" s="2002">
        <v>1.7558010450829917</v>
      </c>
      <c r="N157" s="1998">
        <v>0.29841135996323276</v>
      </c>
      <c r="O157" s="1998">
        <v>6.7897976369058491E-2</v>
      </c>
      <c r="P157" s="1998">
        <v>4.4035405070683153E-2</v>
      </c>
      <c r="Q157" s="1999">
        <v>0.1051063605571757</v>
      </c>
      <c r="R157" s="2000">
        <v>0</v>
      </c>
      <c r="S157" s="1998">
        <v>0.19342052616340963</v>
      </c>
      <c r="T157" s="1998">
        <v>0.79752482599470642</v>
      </c>
      <c r="U157" s="1998">
        <v>0</v>
      </c>
      <c r="V157" s="1998">
        <v>0</v>
      </c>
      <c r="W157" s="1998">
        <v>0</v>
      </c>
      <c r="X157" s="1998">
        <v>3.7974400488565845</v>
      </c>
      <c r="Y157" s="1998">
        <v>0.19853026699393517</v>
      </c>
      <c r="Z157" s="1998">
        <v>0</v>
      </c>
      <c r="AA157" s="1998">
        <v>0.11156899107281579</v>
      </c>
      <c r="AB157" s="1998">
        <v>0</v>
      </c>
      <c r="AC157" s="2681">
        <v>0.31913527258981411</v>
      </c>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AZ157" s="1070"/>
      <c r="BA157" s="3299"/>
      <c r="BB157" s="2074" t="s">
        <v>271</v>
      </c>
      <c r="BC157" s="513">
        <v>44.668799000000007</v>
      </c>
      <c r="BD157" s="445">
        <v>5.2528749999999995</v>
      </c>
      <c r="BE157" s="445">
        <v>5.9181430000000006</v>
      </c>
      <c r="BF157" s="445">
        <v>23.226438000000002</v>
      </c>
      <c r="BG157" s="514">
        <v>1.7542599999999999</v>
      </c>
      <c r="BH157" s="524">
        <v>8.0338789999999989</v>
      </c>
      <c r="BI157" s="445">
        <v>0</v>
      </c>
      <c r="BJ157" s="445">
        <v>22.349308000000001</v>
      </c>
      <c r="BK157" s="445">
        <v>2.6313899999999997</v>
      </c>
      <c r="BL157" s="514">
        <v>0</v>
      </c>
      <c r="BM157" s="524">
        <v>36.94997</v>
      </c>
      <c r="BN157" s="445">
        <v>6.2851520000000001</v>
      </c>
      <c r="BO157" s="445">
        <v>1.4336770000000001</v>
      </c>
      <c r="BP157" s="445">
        <v>0.92233200000000004</v>
      </c>
      <c r="BQ157" s="514">
        <v>2.214807</v>
      </c>
      <c r="BR157" s="524">
        <v>0</v>
      </c>
      <c r="BS157" s="445">
        <v>20.990862</v>
      </c>
      <c r="BT157" s="445">
        <v>8.400659000000001</v>
      </c>
      <c r="BU157" s="445">
        <v>0</v>
      </c>
      <c r="BV157" s="445">
        <v>0</v>
      </c>
      <c r="BW157" s="445">
        <v>0</v>
      </c>
      <c r="BX157" s="445">
        <v>37.343679000000002</v>
      </c>
      <c r="BY157" s="446">
        <v>3.9898359999999999</v>
      </c>
      <c r="BZ157" s="446">
        <v>0</v>
      </c>
      <c r="CA157" s="446">
        <v>7.8038699999999999</v>
      </c>
      <c r="CB157" s="446">
        <v>0</v>
      </c>
      <c r="CC157" s="446">
        <v>2.2916089999999998</v>
      </c>
      <c r="CD157" s="2617"/>
      <c r="CE157" s="2617"/>
      <c r="CF157" s="2617"/>
      <c r="CG157" s="2617"/>
      <c r="CH157" s="2617"/>
      <c r="CI157" s="2617"/>
      <c r="CJ157" s="2617"/>
      <c r="CK157" s="2617"/>
      <c r="CL157" s="2617"/>
      <c r="CM157" s="2617"/>
      <c r="CN157" s="2617"/>
      <c r="CO157" s="2617"/>
      <c r="CP157" s="2617"/>
      <c r="CQ157" s="2617"/>
      <c r="CR157" s="2617"/>
      <c r="CS157" s="2617"/>
      <c r="CT157" s="2617"/>
      <c r="CU157" s="2617"/>
      <c r="CV157" s="2617"/>
      <c r="CW157" s="2617"/>
      <c r="CX157" s="2617"/>
      <c r="CY157" s="2617"/>
      <c r="CZ157" s="2617"/>
    </row>
    <row r="158" s="272" customFormat="true" ht="15" customHeight="true" x14ac:dyDescent="0.2">
      <c r="A158" s="1655"/>
      <c r="B158" s="1798"/>
      <c r="C158" s="1308"/>
      <c r="D158" s="1300"/>
      <c r="E158" s="1300"/>
      <c r="F158" s="1300"/>
      <c r="G158" s="1301"/>
      <c r="H158" s="1299"/>
      <c r="I158" s="1300"/>
      <c r="J158" s="1300"/>
      <c r="K158" s="1300"/>
      <c r="L158" s="1309"/>
      <c r="M158" s="1308"/>
      <c r="N158" s="1300"/>
      <c r="O158" s="1300"/>
      <c r="P158" s="1300"/>
      <c r="Q158" s="1301"/>
      <c r="R158" s="1299"/>
      <c r="S158" s="1300"/>
      <c r="T158" s="1300"/>
      <c r="U158" s="1300"/>
      <c r="V158" s="1300"/>
      <c r="W158" s="1300"/>
      <c r="X158" s="1300"/>
      <c r="Y158" s="1300"/>
      <c r="Z158" s="1300"/>
      <c r="AA158" s="1300"/>
      <c r="AB158" s="1300"/>
      <c r="AC158" s="1309"/>
      <c r="AD158" s="1040"/>
      <c r="AE158" s="1040"/>
      <c r="AF158" s="1040"/>
      <c r="AG158" s="1040"/>
      <c r="AH158" s="1040"/>
      <c r="AI158" s="1040"/>
      <c r="AJ158" s="1040"/>
      <c r="AK158" s="1040"/>
      <c r="AL158" s="1040"/>
      <c r="AM158" s="1040"/>
      <c r="AN158" s="1040"/>
      <c r="AO158" s="1040"/>
      <c r="AP158" s="1040"/>
      <c r="AQ158" s="1040"/>
      <c r="AR158" s="1040"/>
      <c r="AS158" s="1040"/>
      <c r="AT158" s="1040"/>
      <c r="AU158" s="1040"/>
      <c r="AV158" s="1040"/>
      <c r="AW158" s="1040"/>
      <c r="AX158" s="1040"/>
      <c r="AY158" s="1040"/>
      <c r="AZ158" s="240"/>
      <c r="BA158" s="3300"/>
      <c r="BB158" s="2075" t="s">
        <v>175</v>
      </c>
      <c r="BC158" s="513">
        <v>6069.4041979999865</v>
      </c>
      <c r="BD158" s="445">
        <v>6064.1253629999974</v>
      </c>
      <c r="BE158" s="445">
        <v>6053.2605489999978</v>
      </c>
      <c r="BF158" s="445">
        <v>5952.1044440000005</v>
      </c>
      <c r="BG158" s="514">
        <v>6079.8929450000051</v>
      </c>
      <c r="BH158" s="524">
        <v>3971.4420230000014</v>
      </c>
      <c r="BI158" s="445">
        <v>3972.5457630000005</v>
      </c>
      <c r="BJ158" s="445">
        <v>3880.7450210000052</v>
      </c>
      <c r="BK158" s="445">
        <v>3906.787984999999</v>
      </c>
      <c r="BL158" s="514">
        <v>3963.3661200000024</v>
      </c>
      <c r="BM158" s="524">
        <v>2104.4508490000062</v>
      </c>
      <c r="BN158" s="445">
        <v>2106.2039999999979</v>
      </c>
      <c r="BO158" s="445">
        <v>2111.5165379999976</v>
      </c>
      <c r="BP158" s="445">
        <v>2094.5237099999981</v>
      </c>
      <c r="BQ158" s="514">
        <v>2107.2054899999989</v>
      </c>
      <c r="BR158" s="524">
        <v>2254.0577100000037</v>
      </c>
      <c r="BS158" s="445">
        <v>10852.44798800002</v>
      </c>
      <c r="BT158" s="445">
        <v>1053.3413790000011</v>
      </c>
      <c r="BU158" s="445">
        <v>543.50075299999935</v>
      </c>
      <c r="BV158" s="445">
        <v>1012.8616190000008</v>
      </c>
      <c r="BW158" s="445">
        <v>575.73909899999967</v>
      </c>
      <c r="BX158" s="445">
        <v>983.39087700000016</v>
      </c>
      <c r="BY158" s="446">
        <v>2009.6865129999971</v>
      </c>
      <c r="BZ158" s="446">
        <v>1219.4968130000013</v>
      </c>
      <c r="CA158" s="446">
        <v>6994.6585739999964</v>
      </c>
      <c r="CB158" s="446">
        <v>2001.5379449999978</v>
      </c>
      <c r="CC158" s="446">
        <v>718.06822899999975</v>
      </c>
      <c r="CD158" s="2617"/>
      <c r="CE158" s="2617"/>
      <c r="CF158" s="2617"/>
      <c r="CG158" s="2617"/>
      <c r="CH158" s="2617"/>
      <c r="CI158" s="2617"/>
      <c r="CJ158" s="2617"/>
      <c r="CK158" s="2617"/>
      <c r="CL158" s="2617"/>
      <c r="CM158" s="2617"/>
      <c r="CN158" s="2617"/>
      <c r="CO158" s="2617"/>
      <c r="CP158" s="2617"/>
      <c r="CQ158" s="2617"/>
      <c r="CR158" s="2617"/>
      <c r="CS158" s="2617"/>
      <c r="CT158" s="2617"/>
      <c r="CU158" s="2617"/>
      <c r="CV158" s="2617"/>
      <c r="CW158" s="2617"/>
      <c r="CX158" s="2617"/>
      <c r="CY158" s="2617"/>
      <c r="CZ158" s="2617"/>
    </row>
    <row r="159" s="272" customFormat="true" ht="15" customHeight="true" x14ac:dyDescent="0.2">
      <c r="A159" s="240"/>
      <c r="B159" s="1070"/>
      <c r="C159" s="1308"/>
      <c r="D159" s="1300"/>
      <c r="E159" s="1300"/>
      <c r="F159" s="1300"/>
      <c r="G159" s="1301"/>
      <c r="H159" s="1299"/>
      <c r="I159" s="1300"/>
      <c r="J159" s="1300"/>
      <c r="K159" s="1300"/>
      <c r="L159" s="1309"/>
      <c r="M159" s="1308"/>
      <c r="N159" s="1300"/>
      <c r="O159" s="1300"/>
      <c r="P159" s="1300"/>
      <c r="Q159" s="1301"/>
      <c r="R159" s="1299"/>
      <c r="S159" s="1300"/>
      <c r="T159" s="1300"/>
      <c r="U159" s="1300"/>
      <c r="V159" s="1300"/>
      <c r="W159" s="1300"/>
      <c r="X159" s="1300"/>
      <c r="Y159" s="1300"/>
      <c r="Z159" s="1300"/>
      <c r="AA159" s="1300"/>
      <c r="AB159" s="1300"/>
      <c r="AC159" s="1309"/>
      <c r="AD159" s="1040"/>
      <c r="AE159" s="1040"/>
      <c r="AF159" s="1040"/>
      <c r="AG159" s="1040"/>
      <c r="AH159" s="1040"/>
      <c r="AI159" s="1040"/>
      <c r="AJ159" s="1040"/>
      <c r="AK159" s="1040"/>
      <c r="AL159" s="1040"/>
      <c r="AM159" s="1040"/>
      <c r="AN159" s="1040"/>
      <c r="AO159" s="1040"/>
      <c r="AP159" s="1040"/>
      <c r="AQ159" s="1040"/>
      <c r="AR159" s="1040"/>
      <c r="AS159" s="1040"/>
      <c r="AT159" s="1040"/>
      <c r="AU159" s="1040"/>
      <c r="AV159" s="1040"/>
      <c r="AW159" s="1040"/>
      <c r="AX159" s="1040"/>
      <c r="AY159" s="1040"/>
      <c r="AZ159" s="240"/>
      <c r="BA159" s="845"/>
      <c r="BB159" s="173"/>
      <c r="BC159" s="513"/>
      <c r="BD159" s="445"/>
      <c r="BE159" s="445"/>
      <c r="BF159" s="445"/>
      <c r="BG159" s="514"/>
      <c r="BH159" s="524"/>
      <c r="BI159" s="445"/>
      <c r="BJ159" s="445"/>
      <c r="BK159" s="445"/>
      <c r="BL159" s="514"/>
      <c r="BM159" s="524"/>
      <c r="BN159" s="445"/>
      <c r="BO159" s="445"/>
      <c r="BP159" s="445"/>
      <c r="BQ159" s="514"/>
      <c r="BR159" s="524"/>
      <c r="BS159" s="445"/>
      <c r="BT159" s="445"/>
      <c r="BU159" s="445"/>
      <c r="BV159" s="445"/>
      <c r="BW159" s="445"/>
      <c r="BX159" s="445"/>
      <c r="BY159" s="446"/>
      <c r="BZ159" s="446"/>
      <c r="CA159" s="446"/>
      <c r="CB159" s="446"/>
      <c r="CC159" s="446"/>
      <c r="CD159" s="2617"/>
      <c r="CE159" s="2617"/>
      <c r="CF159" s="2617"/>
      <c r="CG159" s="2617"/>
      <c r="CH159" s="2617"/>
      <c r="CI159" s="2617"/>
      <c r="CJ159" s="2617"/>
      <c r="CK159" s="2617"/>
      <c r="CL159" s="2617"/>
      <c r="CM159" s="2617"/>
      <c r="CN159" s="2617"/>
      <c r="CO159" s="2617"/>
      <c r="CP159" s="2617"/>
      <c r="CQ159" s="2617"/>
      <c r="CR159" s="2617"/>
      <c r="CS159" s="2617"/>
      <c r="CT159" s="2617"/>
      <c r="CU159" s="2617"/>
      <c r="CV159" s="2617"/>
      <c r="CW159" s="2617"/>
      <c r="CX159" s="2617"/>
      <c r="CY159" s="2617"/>
      <c r="CZ159" s="2617"/>
    </row>
    <row r="160" s="272" customFormat="true" ht="15" customHeight="true" x14ac:dyDescent="0.2">
      <c r="A160" s="240"/>
      <c r="B160" s="1070"/>
      <c r="C160" s="1308"/>
      <c r="D160" s="1300"/>
      <c r="E160" s="1300"/>
      <c r="F160" s="1300"/>
      <c r="G160" s="1301"/>
      <c r="H160" s="1299"/>
      <c r="I160" s="1300"/>
      <c r="J160" s="1300"/>
      <c r="K160" s="1300"/>
      <c r="L160" s="1309"/>
      <c r="M160" s="1308"/>
      <c r="N160" s="1300"/>
      <c r="O160" s="1300"/>
      <c r="P160" s="1300"/>
      <c r="Q160" s="1301"/>
      <c r="R160" s="1299"/>
      <c r="S160" s="1300"/>
      <c r="T160" s="1300"/>
      <c r="U160" s="1300"/>
      <c r="V160" s="1300"/>
      <c r="W160" s="1300"/>
      <c r="X160" s="1300"/>
      <c r="Y160" s="1300"/>
      <c r="Z160" s="1300"/>
      <c r="AA160" s="1300"/>
      <c r="AB160" s="1300"/>
      <c r="AC160" s="1309"/>
      <c r="AD160" s="1040"/>
      <c r="AE160" s="1040"/>
      <c r="AF160" s="1040"/>
      <c r="AG160" s="1040"/>
      <c r="AH160" s="1040"/>
      <c r="AI160" s="1040"/>
      <c r="AJ160" s="1040"/>
      <c r="AK160" s="1040"/>
      <c r="AL160" s="1040"/>
      <c r="AM160" s="1040"/>
      <c r="AN160" s="1040"/>
      <c r="AO160" s="1040"/>
      <c r="AP160" s="1040"/>
      <c r="AQ160" s="1040"/>
      <c r="AR160" s="1040"/>
      <c r="AS160" s="1040"/>
      <c r="AT160" s="1040"/>
      <c r="AU160" s="1040"/>
      <c r="AV160" s="1040"/>
      <c r="AW160" s="1040"/>
      <c r="AX160" s="1040"/>
      <c r="AY160" s="1040"/>
      <c r="AZ160" s="240"/>
      <c r="BA160" s="845"/>
      <c r="BB160" s="173"/>
      <c r="BC160" s="513"/>
      <c r="BD160" s="445"/>
      <c r="BE160" s="445"/>
      <c r="BF160" s="445"/>
      <c r="BG160" s="514"/>
      <c r="BH160" s="524"/>
      <c r="BI160" s="445"/>
      <c r="BJ160" s="445"/>
      <c r="BK160" s="445"/>
      <c r="BL160" s="514"/>
      <c r="BM160" s="524"/>
      <c r="BN160" s="445"/>
      <c r="BO160" s="445"/>
      <c r="BP160" s="445"/>
      <c r="BQ160" s="514"/>
      <c r="BR160" s="524"/>
      <c r="BS160" s="445"/>
      <c r="BT160" s="445"/>
      <c r="BU160" s="445"/>
      <c r="BV160" s="445"/>
      <c r="BW160" s="445"/>
      <c r="BX160" s="445"/>
      <c r="BY160" s="446"/>
      <c r="BZ160" s="446"/>
      <c r="CA160" s="446"/>
      <c r="CB160" s="446"/>
      <c r="CC160" s="446"/>
      <c r="CD160" s="2617"/>
      <c r="CE160" s="2617"/>
      <c r="CF160" s="2617"/>
      <c r="CG160" s="2617"/>
      <c r="CH160" s="2617"/>
      <c r="CI160" s="2617"/>
      <c r="CJ160" s="2617"/>
      <c r="CK160" s="2617"/>
      <c r="CL160" s="2617"/>
      <c r="CM160" s="2617"/>
      <c r="CN160" s="2617"/>
      <c r="CO160" s="2617"/>
      <c r="CP160" s="2617"/>
      <c r="CQ160" s="2617"/>
      <c r="CR160" s="2617"/>
      <c r="CS160" s="2617"/>
      <c r="CT160" s="2617"/>
      <c r="CU160" s="2617"/>
      <c r="CV160" s="2617"/>
      <c r="CW160" s="2617"/>
      <c r="CX160" s="2617"/>
      <c r="CY160" s="2617"/>
      <c r="CZ160" s="2617"/>
    </row>
    <row r="161" s="135" customFormat="true" ht="15" customHeight="true" x14ac:dyDescent="0.2">
      <c r="A161" s="1070"/>
      <c r="B161" s="1070"/>
      <c r="C161" s="1358"/>
      <c r="D161" s="1147"/>
      <c r="E161" s="1147"/>
      <c r="F161" s="1147"/>
      <c r="G161" s="1196"/>
      <c r="H161" s="1242"/>
      <c r="I161" s="1147"/>
      <c r="J161" s="1147"/>
      <c r="K161" s="1147"/>
      <c r="L161" s="1163"/>
      <c r="M161" s="1358"/>
      <c r="N161" s="1147"/>
      <c r="O161" s="1147"/>
      <c r="P161" s="1147"/>
      <c r="Q161" s="1196"/>
      <c r="R161" s="1242"/>
      <c r="S161" s="1147"/>
      <c r="T161" s="1147"/>
      <c r="U161" s="1147"/>
      <c r="V161" s="1147"/>
      <c r="W161" s="1147"/>
      <c r="X161" s="1147"/>
      <c r="Y161" s="1147"/>
      <c r="Z161" s="1147"/>
      <c r="AA161" s="1147"/>
      <c r="AB161" s="1147"/>
      <c r="AC161" s="1163"/>
      <c r="AD161" s="450"/>
      <c r="AE161" s="450"/>
      <c r="AF161" s="450"/>
      <c r="AG161" s="450"/>
      <c r="AH161" s="450"/>
      <c r="AI161" s="450"/>
      <c r="AJ161" s="450"/>
      <c r="AK161" s="450"/>
      <c r="AL161" s="450"/>
      <c r="AM161" s="450"/>
      <c r="AN161" s="450"/>
      <c r="AO161" s="450"/>
      <c r="AP161" s="450"/>
      <c r="AQ161" s="450"/>
      <c r="AR161" s="450"/>
      <c r="AS161" s="450"/>
      <c r="AT161" s="450"/>
      <c r="AU161" s="450"/>
      <c r="AV161" s="450"/>
      <c r="AW161" s="450"/>
      <c r="AX161" s="450"/>
      <c r="AY161" s="450"/>
      <c r="AZ161" s="1070"/>
      <c r="BA161" s="845"/>
      <c r="BB161" s="173"/>
      <c r="BC161" s="513"/>
      <c r="BD161" s="445"/>
      <c r="BE161" s="445"/>
      <c r="BF161" s="445"/>
      <c r="BG161" s="514"/>
      <c r="BH161" s="524"/>
      <c r="BI161" s="445"/>
      <c r="BJ161" s="445"/>
      <c r="BK161" s="445"/>
      <c r="BL161" s="514"/>
      <c r="BM161" s="524"/>
      <c r="BN161" s="445"/>
      <c r="BO161" s="445"/>
      <c r="BP161" s="445"/>
      <c r="BQ161" s="514"/>
      <c r="BR161" s="524"/>
      <c r="BS161" s="445"/>
      <c r="BT161" s="445"/>
      <c r="BU161" s="445"/>
      <c r="BV161" s="445"/>
      <c r="BW161" s="445"/>
      <c r="BX161" s="445"/>
      <c r="BY161" s="446"/>
      <c r="BZ161" s="446"/>
      <c r="CA161" s="446"/>
      <c r="CB161" s="446"/>
      <c r="CC161" s="446"/>
      <c r="CD161" s="2617"/>
      <c r="CE161" s="2617"/>
      <c r="CF161" s="2617"/>
      <c r="CG161" s="2617"/>
      <c r="CH161" s="2617"/>
      <c r="CI161" s="2617"/>
      <c r="CJ161" s="2617"/>
      <c r="CK161" s="2617"/>
      <c r="CL161" s="2617"/>
      <c r="CM161" s="2617"/>
      <c r="CN161" s="2617"/>
      <c r="CO161" s="2617"/>
      <c r="CP161" s="2617"/>
      <c r="CQ161" s="2617"/>
      <c r="CR161" s="2617"/>
      <c r="CS161" s="2617"/>
      <c r="CT161" s="2617"/>
      <c r="CU161" s="2617"/>
      <c r="CV161" s="2617"/>
      <c r="CW161" s="2617"/>
      <c r="CX161" s="2617"/>
      <c r="CY161" s="2617"/>
      <c r="CZ161" s="2617"/>
    </row>
    <row r="162" s="135" customFormat="true" ht="15" customHeight="true" x14ac:dyDescent="0.2">
      <c r="A162" s="1932"/>
      <c r="B162" s="2058"/>
      <c r="C162" s="1879"/>
      <c r="D162" s="1880"/>
      <c r="E162" s="1880"/>
      <c r="F162" s="1880"/>
      <c r="G162" s="1914"/>
      <c r="H162" s="1906"/>
      <c r="I162" s="1880"/>
      <c r="J162" s="1880"/>
      <c r="K162" s="1880"/>
      <c r="L162" s="1887"/>
      <c r="M162" s="1896"/>
      <c r="N162" s="1880"/>
      <c r="O162" s="1880"/>
      <c r="P162" s="1880"/>
      <c r="Q162" s="1914"/>
      <c r="R162" s="1906"/>
      <c r="S162" s="1880"/>
      <c r="T162" s="1880"/>
      <c r="U162" s="1880"/>
      <c r="V162" s="1880"/>
      <c r="W162" s="1880"/>
      <c r="X162" s="1880"/>
      <c r="Y162" s="1880"/>
      <c r="Z162" s="1880"/>
      <c r="AA162" s="1880"/>
      <c r="AB162" s="1880"/>
      <c r="AC162" s="2685"/>
      <c r="AD162" s="450"/>
      <c r="AE162" s="450"/>
      <c r="AF162" s="450"/>
      <c r="AG162" s="450"/>
      <c r="AH162" s="450"/>
      <c r="AI162" s="450"/>
      <c r="AJ162" s="450"/>
      <c r="AK162" s="450"/>
      <c r="AL162" s="450"/>
      <c r="AM162" s="450"/>
      <c r="AN162" s="450"/>
      <c r="AO162" s="450"/>
      <c r="AP162" s="450"/>
      <c r="AQ162" s="450"/>
      <c r="AR162" s="450"/>
      <c r="AS162" s="450"/>
      <c r="AT162" s="450"/>
      <c r="AU162" s="450"/>
      <c r="AV162" s="450"/>
      <c r="AW162" s="450"/>
      <c r="AX162" s="450"/>
      <c r="AY162" s="450"/>
      <c r="AZ162" s="1070"/>
      <c r="BA162" s="845"/>
      <c r="BB162" s="173"/>
      <c r="BC162" s="513"/>
      <c r="BD162" s="445"/>
      <c r="BE162" s="445"/>
      <c r="BF162" s="445"/>
      <c r="BG162" s="514"/>
      <c r="BH162" s="524"/>
      <c r="BI162" s="445"/>
      <c r="BJ162" s="445"/>
      <c r="BK162" s="445"/>
      <c r="BL162" s="514"/>
      <c r="BM162" s="524"/>
      <c r="BN162" s="445"/>
      <c r="BO162" s="445"/>
      <c r="BP162" s="445"/>
      <c r="BQ162" s="514"/>
      <c r="BR162" s="524"/>
      <c r="BS162" s="445"/>
      <c r="BT162" s="445"/>
      <c r="BU162" s="445"/>
      <c r="BV162" s="445"/>
      <c r="BW162" s="445"/>
      <c r="BX162" s="445"/>
      <c r="BY162" s="446"/>
      <c r="BZ162" s="446"/>
      <c r="CA162" s="446"/>
      <c r="CB162" s="446"/>
      <c r="CC162" s="446"/>
      <c r="CD162" s="2617"/>
      <c r="CE162" s="2617"/>
      <c r="CF162" s="2617"/>
      <c r="CG162" s="2617"/>
      <c r="CH162" s="2617"/>
      <c r="CI162" s="2617"/>
      <c r="CJ162" s="2617"/>
      <c r="CK162" s="2617"/>
      <c r="CL162" s="2617"/>
      <c r="CM162" s="2617"/>
      <c r="CN162" s="2617"/>
      <c r="CO162" s="2617"/>
      <c r="CP162" s="2617"/>
      <c r="CQ162" s="2617"/>
      <c r="CR162" s="2617"/>
      <c r="CS162" s="2617"/>
      <c r="CT162" s="2617"/>
      <c r="CU162" s="2617"/>
      <c r="CV162" s="2617"/>
      <c r="CW162" s="2617"/>
      <c r="CX162" s="2617"/>
      <c r="CY162" s="2617"/>
      <c r="CZ162" s="2617"/>
    </row>
    <row r="163" s="135" customFormat="true" ht="15" customHeight="true" x14ac:dyDescent="0.2">
      <c r="A163" s="1923"/>
      <c r="B163" s="2059"/>
      <c r="C163" s="1881"/>
      <c r="D163" s="1882"/>
      <c r="E163" s="1882"/>
      <c r="F163" s="1882"/>
      <c r="G163" s="1915"/>
      <c r="H163" s="1907"/>
      <c r="I163" s="1882"/>
      <c r="J163" s="1882"/>
      <c r="K163" s="1882"/>
      <c r="L163" s="1888"/>
      <c r="M163" s="1897"/>
      <c r="N163" s="1882"/>
      <c r="O163" s="1882"/>
      <c r="P163" s="1882"/>
      <c r="Q163" s="1915"/>
      <c r="R163" s="1907"/>
      <c r="S163" s="1882"/>
      <c r="T163" s="1882"/>
      <c r="U163" s="1882"/>
      <c r="V163" s="1882"/>
      <c r="W163" s="1882"/>
      <c r="X163" s="1882"/>
      <c r="Y163" s="1882"/>
      <c r="Z163" s="1882"/>
      <c r="AA163" s="1882"/>
      <c r="AB163" s="1882"/>
      <c r="AC163" s="2686"/>
      <c r="AD163" s="450"/>
      <c r="AE163" s="450"/>
      <c r="AF163" s="450"/>
      <c r="AG163" s="450"/>
      <c r="AH163" s="450"/>
      <c r="AI163" s="450"/>
      <c r="AJ163" s="450"/>
      <c r="AK163" s="450"/>
      <c r="AL163" s="450"/>
      <c r="AM163" s="450"/>
      <c r="AN163" s="450"/>
      <c r="AO163" s="450"/>
      <c r="AP163" s="450"/>
      <c r="AQ163" s="450"/>
      <c r="AR163" s="450"/>
      <c r="AS163" s="450"/>
      <c r="AT163" s="450"/>
      <c r="AU163" s="450"/>
      <c r="AV163" s="450"/>
      <c r="AW163" s="450"/>
      <c r="AX163" s="450"/>
      <c r="AY163" s="450"/>
      <c r="AZ163" s="1070"/>
      <c r="BA163" s="845"/>
      <c r="BB163" s="173"/>
      <c r="BC163" s="513"/>
      <c r="BD163" s="445"/>
      <c r="BE163" s="445"/>
      <c r="BF163" s="445"/>
      <c r="BG163" s="514"/>
      <c r="BH163" s="524"/>
      <c r="BI163" s="445"/>
      <c r="BJ163" s="445"/>
      <c r="BK163" s="445"/>
      <c r="BL163" s="514"/>
      <c r="BM163" s="524"/>
      <c r="BN163" s="445"/>
      <c r="BO163" s="445"/>
      <c r="BP163" s="445"/>
      <c r="BQ163" s="514"/>
      <c r="BR163" s="524"/>
      <c r="BS163" s="445"/>
      <c r="BT163" s="445"/>
      <c r="BU163" s="445"/>
      <c r="BV163" s="445"/>
      <c r="BW163" s="445"/>
      <c r="BX163" s="445"/>
      <c r="BY163" s="446"/>
      <c r="BZ163" s="446"/>
      <c r="CA163" s="446"/>
      <c r="CB163" s="446"/>
      <c r="CC163" s="446"/>
      <c r="CD163" s="2617"/>
      <c r="CE163" s="2617"/>
      <c r="CF163" s="2617"/>
      <c r="CG163" s="2617"/>
      <c r="CH163" s="2617"/>
      <c r="CI163" s="2617"/>
      <c r="CJ163" s="2617"/>
      <c r="CK163" s="2617"/>
      <c r="CL163" s="2617"/>
      <c r="CM163" s="2617"/>
      <c r="CN163" s="2617"/>
      <c r="CO163" s="2617"/>
      <c r="CP163" s="2617"/>
      <c r="CQ163" s="2617"/>
      <c r="CR163" s="2617"/>
      <c r="CS163" s="2617"/>
      <c r="CT163" s="2617"/>
      <c r="CU163" s="2617"/>
      <c r="CV163" s="2617"/>
      <c r="CW163" s="2617"/>
      <c r="CX163" s="2617"/>
      <c r="CY163" s="2617"/>
      <c r="CZ163" s="2617"/>
    </row>
    <row r="164" s="135" customFormat="true" ht="15" customHeight="true" x14ac:dyDescent="0.2">
      <c r="A164" s="1924"/>
      <c r="B164" s="2060"/>
      <c r="C164" s="2003"/>
      <c r="D164" s="2004"/>
      <c r="E164" s="2004"/>
      <c r="F164" s="2004"/>
      <c r="G164" s="2005"/>
      <c r="H164" s="2006"/>
      <c r="I164" s="2004"/>
      <c r="J164" s="2004"/>
      <c r="K164" s="2004"/>
      <c r="L164" s="2007"/>
      <c r="M164" s="2008"/>
      <c r="N164" s="2004"/>
      <c r="O164" s="2004"/>
      <c r="P164" s="2004"/>
      <c r="Q164" s="2005"/>
      <c r="R164" s="2006"/>
      <c r="S164" s="2004"/>
      <c r="T164" s="2004"/>
      <c r="U164" s="2004"/>
      <c r="V164" s="2004"/>
      <c r="W164" s="2004"/>
      <c r="X164" s="2004"/>
      <c r="Y164" s="2004"/>
      <c r="Z164" s="2004"/>
      <c r="AA164" s="2004"/>
      <c r="AB164" s="2004"/>
      <c r="AC164" s="2687"/>
      <c r="AD164" s="450"/>
      <c r="AE164" s="450"/>
      <c r="AF164" s="450"/>
      <c r="AG164" s="450"/>
      <c r="AH164" s="450"/>
      <c r="AI164" s="450"/>
      <c r="AJ164" s="450"/>
      <c r="AK164" s="450"/>
      <c r="AL164" s="450"/>
      <c r="AM164" s="450"/>
      <c r="AN164" s="450"/>
      <c r="AO164" s="450"/>
      <c r="AP164" s="450"/>
      <c r="AQ164" s="450"/>
      <c r="AR164" s="450"/>
      <c r="AS164" s="450"/>
      <c r="AT164" s="450"/>
      <c r="AU164" s="450"/>
      <c r="AV164" s="450"/>
      <c r="AW164" s="450"/>
      <c r="AX164" s="450"/>
      <c r="AY164" s="450"/>
      <c r="AZ164" s="1070"/>
      <c r="BA164" s="845"/>
      <c r="BB164" s="173"/>
      <c r="BC164" s="513"/>
      <c r="BD164" s="445"/>
      <c r="BE164" s="445"/>
      <c r="BF164" s="445"/>
      <c r="BG164" s="514"/>
      <c r="BH164" s="524"/>
      <c r="BI164" s="445"/>
      <c r="BJ164" s="445"/>
      <c r="BK164" s="445"/>
      <c r="BL164" s="514"/>
      <c r="BM164" s="524"/>
      <c r="BN164" s="445"/>
      <c r="BO164" s="445"/>
      <c r="BP164" s="445"/>
      <c r="BQ164" s="514"/>
      <c r="BR164" s="524"/>
      <c r="BS164" s="445"/>
      <c r="BT164" s="445"/>
      <c r="BU164" s="445"/>
      <c r="BV164" s="445"/>
      <c r="BW164" s="445"/>
      <c r="BX164" s="445"/>
      <c r="BY164" s="446"/>
      <c r="BZ164" s="446"/>
      <c r="CA164" s="446"/>
      <c r="CB164" s="446"/>
      <c r="CC164" s="446"/>
      <c r="CD164" s="2617"/>
      <c r="CE164" s="2617"/>
      <c r="CF164" s="2617"/>
      <c r="CG164" s="2617"/>
      <c r="CH164" s="2617"/>
      <c r="CI164" s="2617"/>
      <c r="CJ164" s="2617"/>
      <c r="CK164" s="2617"/>
      <c r="CL164" s="2617"/>
      <c r="CM164" s="2617"/>
      <c r="CN164" s="2617"/>
      <c r="CO164" s="2617"/>
      <c r="CP164" s="2617"/>
      <c r="CQ164" s="2617"/>
      <c r="CR164" s="2617"/>
      <c r="CS164" s="2617"/>
      <c r="CT164" s="2617"/>
      <c r="CU164" s="2617"/>
      <c r="CV164" s="2617"/>
      <c r="CW164" s="2617"/>
      <c r="CX164" s="2617"/>
      <c r="CY164" s="2617"/>
      <c r="CZ164" s="2617"/>
    </row>
    <row r="165" s="135" customFormat="true" ht="15" customHeight="true" x14ac:dyDescent="0.2">
      <c r="A165" s="1925"/>
      <c r="B165" s="2061"/>
      <c r="C165" s="2009"/>
      <c r="D165" s="2010"/>
      <c r="E165" s="2010"/>
      <c r="F165" s="2010"/>
      <c r="G165" s="2011"/>
      <c r="H165" s="2012"/>
      <c r="I165" s="2010"/>
      <c r="J165" s="2010"/>
      <c r="K165" s="2010"/>
      <c r="L165" s="2013"/>
      <c r="M165" s="2014"/>
      <c r="N165" s="2010"/>
      <c r="O165" s="2010"/>
      <c r="P165" s="2010"/>
      <c r="Q165" s="2011"/>
      <c r="R165" s="2012"/>
      <c r="S165" s="2010"/>
      <c r="T165" s="2010"/>
      <c r="U165" s="2010"/>
      <c r="V165" s="2010"/>
      <c r="W165" s="2010"/>
      <c r="X165" s="2010"/>
      <c r="Y165" s="2010"/>
      <c r="Z165" s="2010"/>
      <c r="AA165" s="2010"/>
      <c r="AB165" s="2010"/>
      <c r="AC165" s="2688"/>
      <c r="AD165" s="450"/>
      <c r="AE165" s="450"/>
      <c r="AF165" s="450"/>
      <c r="AG165" s="450"/>
      <c r="AH165" s="450"/>
      <c r="AI165" s="450"/>
      <c r="AJ165" s="450"/>
      <c r="AK165" s="450"/>
      <c r="AL165" s="450"/>
      <c r="AM165" s="450"/>
      <c r="AN165" s="450"/>
      <c r="AO165" s="450"/>
      <c r="AP165" s="450"/>
      <c r="AQ165" s="450"/>
      <c r="AR165" s="450"/>
      <c r="AS165" s="450"/>
      <c r="AT165" s="450"/>
      <c r="AU165" s="450"/>
      <c r="AV165" s="450"/>
      <c r="AW165" s="450"/>
      <c r="AX165" s="450"/>
      <c r="AY165" s="450"/>
      <c r="AZ165" s="1070"/>
      <c r="BA165" s="845"/>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446"/>
      <c r="CB165" s="446"/>
      <c r="CC165" s="446"/>
      <c r="CD165" s="2617"/>
      <c r="CE165" s="2617"/>
      <c r="CF165" s="2617"/>
      <c r="CG165" s="2617"/>
      <c r="CH165" s="2617"/>
      <c r="CI165" s="2617"/>
      <c r="CJ165" s="2617"/>
      <c r="CK165" s="2617"/>
      <c r="CL165" s="2617"/>
      <c r="CM165" s="2617"/>
      <c r="CN165" s="2617"/>
      <c r="CO165" s="2617"/>
      <c r="CP165" s="2617"/>
      <c r="CQ165" s="2617"/>
      <c r="CR165" s="2617"/>
      <c r="CS165" s="2617"/>
      <c r="CT165" s="2617"/>
      <c r="CU165" s="2617"/>
      <c r="CV165" s="2617"/>
      <c r="CW165" s="2617"/>
      <c r="CX165" s="2617"/>
      <c r="CY165" s="2617"/>
      <c r="CZ165" s="2617"/>
    </row>
    <row r="166" s="135" customFormat="true" ht="15" customHeight="true" x14ac:dyDescent="0.2">
      <c r="A166" s="1925"/>
      <c r="B166" s="2061"/>
      <c r="C166" s="2009"/>
      <c r="D166" s="2010"/>
      <c r="E166" s="2010"/>
      <c r="F166" s="2010"/>
      <c r="G166" s="2011"/>
      <c r="H166" s="2012"/>
      <c r="I166" s="2010"/>
      <c r="J166" s="2010"/>
      <c r="K166" s="2010"/>
      <c r="L166" s="2013"/>
      <c r="M166" s="2014"/>
      <c r="N166" s="2010"/>
      <c r="O166" s="2010"/>
      <c r="P166" s="2010"/>
      <c r="Q166" s="2011"/>
      <c r="R166" s="2012"/>
      <c r="S166" s="2010"/>
      <c r="T166" s="2010"/>
      <c r="U166" s="2010"/>
      <c r="V166" s="2010"/>
      <c r="W166" s="2010"/>
      <c r="X166" s="2010"/>
      <c r="Y166" s="2010"/>
      <c r="Z166" s="2010"/>
      <c r="AA166" s="2010"/>
      <c r="AB166" s="2010"/>
      <c r="AC166" s="2688"/>
      <c r="AD166" s="450"/>
      <c r="AE166" s="450"/>
      <c r="AF166" s="450"/>
      <c r="AG166" s="450"/>
      <c r="AH166" s="450"/>
      <c r="AI166" s="450"/>
      <c r="AJ166" s="450"/>
      <c r="AK166" s="450"/>
      <c r="AL166" s="450"/>
      <c r="AM166" s="450"/>
      <c r="AN166" s="450"/>
      <c r="AO166" s="450"/>
      <c r="AP166" s="450"/>
      <c r="AQ166" s="450"/>
      <c r="AR166" s="450"/>
      <c r="AS166" s="450"/>
      <c r="AT166" s="450"/>
      <c r="AU166" s="450"/>
      <c r="AV166" s="450"/>
      <c r="AW166" s="450"/>
      <c r="AX166" s="450"/>
      <c r="AY166" s="450"/>
      <c r="AZ166" s="1070"/>
      <c r="BA166" s="845"/>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446"/>
      <c r="CC166" s="446"/>
      <c r="CD166" s="2617"/>
      <c r="CE166" s="2617"/>
      <c r="CF166" s="2617"/>
      <c r="CG166" s="2617"/>
      <c r="CH166" s="2617"/>
      <c r="CI166" s="2617"/>
      <c r="CJ166" s="2617"/>
      <c r="CK166" s="2617"/>
      <c r="CL166" s="2617"/>
      <c r="CM166" s="2617"/>
      <c r="CN166" s="2617"/>
      <c r="CO166" s="2617"/>
      <c r="CP166" s="2617"/>
      <c r="CQ166" s="2617"/>
      <c r="CR166" s="2617"/>
      <c r="CS166" s="2617"/>
      <c r="CT166" s="2617"/>
      <c r="CU166" s="2617"/>
      <c r="CV166" s="2617"/>
      <c r="CW166" s="2617"/>
      <c r="CX166" s="2617"/>
      <c r="CY166" s="2617"/>
      <c r="CZ166" s="2617"/>
    </row>
    <row r="167" s="135" customFormat="true" ht="15" customHeight="true" x14ac:dyDescent="0.2">
      <c r="A167" s="1925"/>
      <c r="B167" s="2061"/>
      <c r="C167" s="2009"/>
      <c r="D167" s="2010"/>
      <c r="E167" s="2010"/>
      <c r="F167" s="2010"/>
      <c r="G167" s="2011"/>
      <c r="H167" s="2012"/>
      <c r="I167" s="2010"/>
      <c r="J167" s="2010"/>
      <c r="K167" s="2010"/>
      <c r="L167" s="2013"/>
      <c r="M167" s="2014"/>
      <c r="N167" s="2010"/>
      <c r="O167" s="2010"/>
      <c r="P167" s="2010"/>
      <c r="Q167" s="2011"/>
      <c r="R167" s="2012"/>
      <c r="S167" s="2010"/>
      <c r="T167" s="2010"/>
      <c r="U167" s="2010"/>
      <c r="V167" s="2010"/>
      <c r="W167" s="2010"/>
      <c r="X167" s="2010"/>
      <c r="Y167" s="2010"/>
      <c r="Z167" s="2010"/>
      <c r="AA167" s="2010"/>
      <c r="AB167" s="2010"/>
      <c r="AC167" s="2688"/>
      <c r="AD167" s="450"/>
      <c r="AE167" s="450"/>
      <c r="AF167" s="450"/>
      <c r="AG167" s="450"/>
      <c r="AH167" s="450"/>
      <c r="AI167" s="450"/>
      <c r="AJ167" s="450"/>
      <c r="AK167" s="450"/>
      <c r="AL167" s="450"/>
      <c r="AM167" s="450"/>
      <c r="AN167" s="450"/>
      <c r="AO167" s="450"/>
      <c r="AP167" s="450"/>
      <c r="AQ167" s="450"/>
      <c r="AR167" s="450"/>
      <c r="AS167" s="450"/>
      <c r="AT167" s="450"/>
      <c r="AU167" s="450"/>
      <c r="AV167" s="450"/>
      <c r="AW167" s="450"/>
      <c r="AX167" s="450"/>
      <c r="AY167" s="450"/>
      <c r="AZ167" s="1070"/>
      <c r="BA167" s="845"/>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446"/>
      <c r="CC167" s="446"/>
      <c r="CD167" s="2617"/>
      <c r="CE167" s="2617"/>
      <c r="CF167" s="2617"/>
      <c r="CG167" s="2617"/>
      <c r="CH167" s="2617"/>
      <c r="CI167" s="2617"/>
      <c r="CJ167" s="2617"/>
      <c r="CK167" s="2617"/>
      <c r="CL167" s="2617"/>
      <c r="CM167" s="2617"/>
      <c r="CN167" s="2617"/>
      <c r="CO167" s="2617"/>
      <c r="CP167" s="2617"/>
      <c r="CQ167" s="2617"/>
      <c r="CR167" s="2617"/>
      <c r="CS167" s="2617"/>
      <c r="CT167" s="2617"/>
      <c r="CU167" s="2617"/>
      <c r="CV167" s="2617"/>
      <c r="CW167" s="2617"/>
      <c r="CX167" s="2617"/>
      <c r="CY167" s="2617"/>
      <c r="CZ167" s="2617"/>
    </row>
    <row r="168" s="135" customFormat="true" ht="15" customHeight="true" x14ac:dyDescent="0.2">
      <c r="A168" s="1925"/>
      <c r="B168" s="2061"/>
      <c r="C168" s="2009"/>
      <c r="D168" s="2010"/>
      <c r="E168" s="2010"/>
      <c r="F168" s="2010"/>
      <c r="G168" s="2011"/>
      <c r="H168" s="2012"/>
      <c r="I168" s="2010"/>
      <c r="J168" s="2010"/>
      <c r="K168" s="2010"/>
      <c r="L168" s="2013"/>
      <c r="M168" s="2014"/>
      <c r="N168" s="2010"/>
      <c r="O168" s="2010"/>
      <c r="P168" s="2010"/>
      <c r="Q168" s="2011"/>
      <c r="R168" s="2012"/>
      <c r="S168" s="2010"/>
      <c r="T168" s="2010"/>
      <c r="U168" s="2010"/>
      <c r="V168" s="2010"/>
      <c r="W168" s="2010"/>
      <c r="X168" s="2010"/>
      <c r="Y168" s="2010"/>
      <c r="Z168" s="2010"/>
      <c r="AA168" s="2010"/>
      <c r="AB168" s="2010"/>
      <c r="AC168" s="2688"/>
      <c r="AD168" s="450"/>
      <c r="AE168" s="450"/>
      <c r="AF168" s="450"/>
      <c r="AG168" s="450"/>
      <c r="AH168" s="450"/>
      <c r="AI168" s="450"/>
      <c r="AJ168" s="450"/>
      <c r="AK168" s="450"/>
      <c r="AL168" s="450"/>
      <c r="AM168" s="450"/>
      <c r="AN168" s="450"/>
      <c r="AO168" s="450"/>
      <c r="AP168" s="450"/>
      <c r="AQ168" s="450"/>
      <c r="AR168" s="450"/>
      <c r="AS168" s="450"/>
      <c r="AT168" s="450"/>
      <c r="AU168" s="450"/>
      <c r="AV168" s="450"/>
      <c r="AW168" s="450"/>
      <c r="AX168" s="450"/>
      <c r="AY168" s="450"/>
      <c r="AZ168" s="1070"/>
      <c r="BA168" s="845"/>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446"/>
      <c r="CC168" s="446"/>
      <c r="CD168" s="2617"/>
      <c r="CE168" s="2617"/>
      <c r="CF168" s="2617"/>
      <c r="CG168" s="2617"/>
      <c r="CH168" s="2617"/>
      <c r="CI168" s="2617"/>
      <c r="CJ168" s="2617"/>
      <c r="CK168" s="2617"/>
      <c r="CL168" s="2617"/>
      <c r="CM168" s="2617"/>
      <c r="CN168" s="2617"/>
      <c r="CO168" s="2617"/>
      <c r="CP168" s="2617"/>
      <c r="CQ168" s="2617"/>
      <c r="CR168" s="2617"/>
      <c r="CS168" s="2617"/>
      <c r="CT168" s="2617"/>
      <c r="CU168" s="2617"/>
      <c r="CV168" s="2617"/>
      <c r="CW168" s="2617"/>
      <c r="CX168" s="2617"/>
      <c r="CY168" s="2617"/>
      <c r="CZ168" s="2617"/>
    </row>
    <row r="169" s="135" customFormat="true" ht="15" customHeight="true" x14ac:dyDescent="0.2">
      <c r="A169" s="1926"/>
      <c r="B169" s="2062"/>
      <c r="C169" s="2015"/>
      <c r="D169" s="2016"/>
      <c r="E169" s="2016"/>
      <c r="F169" s="2016"/>
      <c r="G169" s="2017"/>
      <c r="H169" s="2018"/>
      <c r="I169" s="2016"/>
      <c r="J169" s="2016"/>
      <c r="K169" s="2016"/>
      <c r="L169" s="2019"/>
      <c r="M169" s="2020"/>
      <c r="N169" s="2016"/>
      <c r="O169" s="2016"/>
      <c r="P169" s="2016"/>
      <c r="Q169" s="2017"/>
      <c r="R169" s="2018"/>
      <c r="S169" s="2016"/>
      <c r="T169" s="2016"/>
      <c r="U169" s="2016"/>
      <c r="V169" s="2016"/>
      <c r="W169" s="2016"/>
      <c r="X169" s="2016"/>
      <c r="Y169" s="2016"/>
      <c r="Z169" s="2016"/>
      <c r="AA169" s="2016"/>
      <c r="AB169" s="2016"/>
      <c r="AC169" s="2689"/>
      <c r="AD169" s="450"/>
      <c r="AE169" s="450"/>
      <c r="AF169" s="450"/>
      <c r="AG169" s="450"/>
      <c r="AH169" s="450"/>
      <c r="AI169" s="450"/>
      <c r="AJ169" s="450"/>
      <c r="AK169" s="450"/>
      <c r="AL169" s="450"/>
      <c r="AM169" s="450"/>
      <c r="AN169" s="450"/>
      <c r="AO169" s="450"/>
      <c r="AP169" s="450"/>
      <c r="AQ169" s="450"/>
      <c r="AR169" s="450"/>
      <c r="AS169" s="450"/>
      <c r="AT169" s="450"/>
      <c r="AU169" s="450"/>
      <c r="AV169" s="450"/>
      <c r="AW169" s="450"/>
      <c r="AX169" s="450"/>
      <c r="AY169" s="450"/>
      <c r="AZ169" s="1070"/>
      <c r="BA169" s="845"/>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446"/>
      <c r="CC169" s="446"/>
      <c r="CD169" s="2617"/>
      <c r="CE169" s="2617"/>
      <c r="CF169" s="2617"/>
      <c r="CG169" s="2617"/>
      <c r="CH169" s="2617"/>
      <c r="CI169" s="2617"/>
      <c r="CJ169" s="2617"/>
      <c r="CK169" s="2617"/>
      <c r="CL169" s="2617"/>
      <c r="CM169" s="2617"/>
      <c r="CN169" s="2617"/>
      <c r="CO169" s="2617"/>
      <c r="CP169" s="2617"/>
      <c r="CQ169" s="2617"/>
      <c r="CR169" s="2617"/>
      <c r="CS169" s="2617"/>
      <c r="CT169" s="2617"/>
      <c r="CU169" s="2617"/>
      <c r="CV169" s="2617"/>
      <c r="CW169" s="2617"/>
      <c r="CX169" s="2617"/>
      <c r="CY169" s="2617"/>
      <c r="CZ169" s="2617"/>
    </row>
    <row r="170" s="135" customFormat="true" ht="15" customHeight="true" x14ac:dyDescent="0.2">
      <c r="A170" s="1143"/>
      <c r="B170" s="1223"/>
      <c r="C170" s="1358"/>
      <c r="D170" s="1147"/>
      <c r="E170" s="1147"/>
      <c r="F170" s="1147"/>
      <c r="G170" s="1196"/>
      <c r="H170" s="1242"/>
      <c r="I170" s="1147"/>
      <c r="J170" s="1147"/>
      <c r="K170" s="1147"/>
      <c r="L170" s="1163"/>
      <c r="M170" s="1358"/>
      <c r="N170" s="1147"/>
      <c r="O170" s="1147"/>
      <c r="P170" s="1147"/>
      <c r="Q170" s="1196"/>
      <c r="R170" s="1242"/>
      <c r="S170" s="1147"/>
      <c r="T170" s="1147"/>
      <c r="U170" s="1147"/>
      <c r="V170" s="1147"/>
      <c r="W170" s="1147"/>
      <c r="X170" s="1147"/>
      <c r="Y170" s="1147"/>
      <c r="Z170" s="1147"/>
      <c r="AA170" s="1147"/>
      <c r="AB170" s="1147"/>
      <c r="AC170" s="1163"/>
      <c r="AD170" s="450"/>
      <c r="AE170" s="450"/>
      <c r="AF170" s="450"/>
      <c r="AG170" s="450"/>
      <c r="AH170" s="450"/>
      <c r="AI170" s="450"/>
      <c r="AJ170" s="450"/>
      <c r="AK170" s="450"/>
      <c r="AL170" s="450"/>
      <c r="AM170" s="450"/>
      <c r="AN170" s="450"/>
      <c r="AO170" s="450"/>
      <c r="AP170" s="450"/>
      <c r="AQ170" s="450"/>
      <c r="AR170" s="450"/>
      <c r="AS170" s="450"/>
      <c r="AT170" s="450"/>
      <c r="AU170" s="450"/>
      <c r="AV170" s="450"/>
      <c r="AW170" s="450"/>
      <c r="AX170" s="450"/>
      <c r="AY170" s="450"/>
      <c r="AZ170" s="1070"/>
      <c r="BA170" s="845"/>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446"/>
      <c r="CC170" s="446"/>
      <c r="CD170" s="2617"/>
      <c r="CE170" s="2617"/>
      <c r="CF170" s="2617"/>
      <c r="CG170" s="2617"/>
      <c r="CH170" s="2617"/>
      <c r="CI170" s="2617"/>
      <c r="CJ170" s="2617"/>
      <c r="CK170" s="2617"/>
      <c r="CL170" s="2617"/>
      <c r="CM170" s="2617"/>
      <c r="CN170" s="2617"/>
      <c r="CO170" s="2617"/>
      <c r="CP170" s="2617"/>
      <c r="CQ170" s="2617"/>
      <c r="CR170" s="2617"/>
      <c r="CS170" s="2617"/>
      <c r="CT170" s="2617"/>
      <c r="CU170" s="2617"/>
      <c r="CV170" s="2617"/>
      <c r="CW170" s="2617"/>
      <c r="CX170" s="2617"/>
      <c r="CY170" s="2617"/>
      <c r="CZ170" s="2617"/>
    </row>
    <row r="171" s="135" customFormat="true" ht="15" customHeight="true" x14ac:dyDescent="0.2">
      <c r="A171" s="1143"/>
      <c r="B171" s="1223"/>
      <c r="C171" s="1358"/>
      <c r="D171" s="1147"/>
      <c r="E171" s="1147"/>
      <c r="F171" s="1147"/>
      <c r="G171" s="1196"/>
      <c r="H171" s="1242"/>
      <c r="I171" s="1147"/>
      <c r="J171" s="1147"/>
      <c r="K171" s="1147"/>
      <c r="L171" s="1163"/>
      <c r="M171" s="1358"/>
      <c r="N171" s="1147"/>
      <c r="O171" s="1147"/>
      <c r="P171" s="1147"/>
      <c r="Q171" s="1196"/>
      <c r="R171" s="1242"/>
      <c r="S171" s="1147"/>
      <c r="T171" s="1147"/>
      <c r="U171" s="1147"/>
      <c r="V171" s="1147"/>
      <c r="W171" s="1147"/>
      <c r="X171" s="1147"/>
      <c r="Y171" s="1147"/>
      <c r="Z171" s="1147"/>
      <c r="AA171" s="1147"/>
      <c r="AB171" s="1147"/>
      <c r="AC171" s="1163"/>
      <c r="AD171" s="450"/>
      <c r="AE171" s="450"/>
      <c r="AF171" s="450"/>
      <c r="AG171" s="450"/>
      <c r="AH171" s="450"/>
      <c r="AI171" s="450"/>
      <c r="AJ171" s="450"/>
      <c r="AK171" s="450"/>
      <c r="AL171" s="450"/>
      <c r="AM171" s="450"/>
      <c r="AN171" s="450"/>
      <c r="AO171" s="450"/>
      <c r="AP171" s="450"/>
      <c r="AQ171" s="450"/>
      <c r="AR171" s="450"/>
      <c r="AS171" s="450"/>
      <c r="AT171" s="450"/>
      <c r="AU171" s="450"/>
      <c r="AV171" s="450"/>
      <c r="AW171" s="450"/>
      <c r="AX171" s="450"/>
      <c r="AY171" s="450"/>
      <c r="AZ171" s="1070"/>
      <c r="BA171" s="845"/>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446"/>
      <c r="CC171" s="446"/>
      <c r="CD171" s="2617"/>
      <c r="CE171" s="2617"/>
      <c r="CF171" s="2617"/>
      <c r="CG171" s="2617"/>
      <c r="CH171" s="2617"/>
      <c r="CI171" s="2617"/>
      <c r="CJ171" s="2617"/>
      <c r="CK171" s="2617"/>
      <c r="CL171" s="2617"/>
      <c r="CM171" s="2617"/>
      <c r="CN171" s="2617"/>
      <c r="CO171" s="2617"/>
      <c r="CP171" s="2617"/>
      <c r="CQ171" s="2617"/>
      <c r="CR171" s="2617"/>
      <c r="CS171" s="2617"/>
      <c r="CT171" s="2617"/>
      <c r="CU171" s="2617"/>
      <c r="CV171" s="2617"/>
      <c r="CW171" s="2617"/>
      <c r="CX171" s="2617"/>
      <c r="CY171" s="2617"/>
      <c r="CZ171" s="2617"/>
    </row>
    <row r="172" s="135" customFormat="true" ht="15" customHeight="true" x14ac:dyDescent="0.2">
      <c r="A172" s="1144"/>
      <c r="B172" s="1227"/>
      <c r="C172" s="1358"/>
      <c r="D172" s="1147"/>
      <c r="E172" s="1147"/>
      <c r="F172" s="1147"/>
      <c r="G172" s="1196"/>
      <c r="H172" s="1242"/>
      <c r="I172" s="1147"/>
      <c r="J172" s="1147"/>
      <c r="K172" s="1147"/>
      <c r="L172" s="1163"/>
      <c r="M172" s="1358"/>
      <c r="N172" s="1147"/>
      <c r="O172" s="1147"/>
      <c r="P172" s="1147"/>
      <c r="Q172" s="1196"/>
      <c r="R172" s="1242"/>
      <c r="S172" s="1147"/>
      <c r="T172" s="1147"/>
      <c r="U172" s="1147"/>
      <c r="V172" s="1147"/>
      <c r="W172" s="1147"/>
      <c r="X172" s="1147"/>
      <c r="Y172" s="1147"/>
      <c r="Z172" s="1147"/>
      <c r="AA172" s="1147"/>
      <c r="AB172" s="1147"/>
      <c r="AC172" s="1163"/>
      <c r="AD172" s="450"/>
      <c r="AE172" s="450"/>
      <c r="AF172" s="450"/>
      <c r="AG172" s="450"/>
      <c r="AH172" s="450"/>
      <c r="AI172" s="450"/>
      <c r="AJ172" s="450"/>
      <c r="AK172" s="450"/>
      <c r="AL172" s="450"/>
      <c r="AM172" s="450"/>
      <c r="AN172" s="450"/>
      <c r="AO172" s="450"/>
      <c r="AP172" s="450"/>
      <c r="AQ172" s="450"/>
      <c r="AR172" s="450"/>
      <c r="AS172" s="450"/>
      <c r="AT172" s="450"/>
      <c r="AU172" s="450"/>
      <c r="AV172" s="450"/>
      <c r="AW172" s="450"/>
      <c r="AX172" s="450"/>
      <c r="AY172" s="450"/>
      <c r="AZ172" s="1070"/>
      <c r="BA172" s="845"/>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446"/>
      <c r="CC172" s="446"/>
      <c r="CD172" s="2617"/>
      <c r="CE172" s="2617"/>
      <c r="CF172" s="2617"/>
      <c r="CG172" s="2617"/>
      <c r="CH172" s="2617"/>
      <c r="CI172" s="2617"/>
      <c r="CJ172" s="2617"/>
      <c r="CK172" s="2617"/>
      <c r="CL172" s="2617"/>
      <c r="CM172" s="2617"/>
      <c r="CN172" s="2617"/>
      <c r="CO172" s="2617"/>
      <c r="CP172" s="2617"/>
      <c r="CQ172" s="2617"/>
      <c r="CR172" s="2617"/>
      <c r="CS172" s="2617"/>
      <c r="CT172" s="2617"/>
      <c r="CU172" s="2617"/>
      <c r="CV172" s="2617"/>
      <c r="CW172" s="2617"/>
      <c r="CX172" s="2617"/>
      <c r="CY172" s="2617"/>
      <c r="CZ172" s="2617"/>
    </row>
    <row r="173" s="818" customFormat="true" ht="15" customHeight="true" x14ac:dyDescent="0.2">
      <c r="A173" s="1647"/>
      <c r="B173" s="1656"/>
      <c r="C173" s="1749"/>
      <c r="D173" s="1750"/>
      <c r="E173" s="1750"/>
      <c r="F173" s="1750"/>
      <c r="G173" s="1751"/>
      <c r="H173" s="1752"/>
      <c r="I173" s="1750"/>
      <c r="J173" s="1750"/>
      <c r="K173" s="1750"/>
      <c r="L173" s="1753"/>
      <c r="M173" s="1754"/>
      <c r="N173" s="1750"/>
      <c r="O173" s="1750"/>
      <c r="P173" s="1750"/>
      <c r="Q173" s="1751"/>
      <c r="R173" s="1752"/>
      <c r="S173" s="1750"/>
      <c r="T173" s="1750"/>
      <c r="U173" s="1750"/>
      <c r="V173" s="1750"/>
      <c r="W173" s="1750"/>
      <c r="X173" s="1750"/>
      <c r="Y173" s="1750"/>
      <c r="Z173" s="1750"/>
      <c r="AA173" s="1750"/>
      <c r="AB173" s="2021"/>
      <c r="AC173" s="1309"/>
      <c r="AD173" s="1040"/>
      <c r="AE173" s="1040"/>
      <c r="AF173" s="1040"/>
      <c r="AG173" s="1040"/>
      <c r="AH173" s="1040"/>
      <c r="AI173" s="1040"/>
      <c r="AJ173" s="1040"/>
      <c r="AK173" s="1040"/>
      <c r="AL173" s="1040"/>
      <c r="AM173" s="1040"/>
      <c r="AN173" s="1040"/>
      <c r="AO173" s="1040"/>
      <c r="AP173" s="1040"/>
      <c r="AQ173" s="1040"/>
      <c r="AR173" s="1040"/>
      <c r="AS173" s="1040"/>
      <c r="AT173" s="1040"/>
      <c r="AU173" s="1040"/>
      <c r="AV173" s="1040"/>
      <c r="AW173" s="1040"/>
      <c r="AX173" s="1040"/>
      <c r="AY173" s="1040"/>
      <c r="AZ173" s="240"/>
      <c r="BA173" s="845"/>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446"/>
      <c r="CC173" s="446"/>
      <c r="CD173" s="2617"/>
      <c r="CE173" s="2617"/>
      <c r="CF173" s="2617"/>
      <c r="CG173" s="2617"/>
      <c r="CH173" s="2617"/>
      <c r="CI173" s="2617"/>
      <c r="CJ173" s="2617"/>
      <c r="CK173" s="2617"/>
      <c r="CL173" s="2617"/>
      <c r="CM173" s="2617"/>
      <c r="CN173" s="2617"/>
      <c r="CO173" s="2617"/>
      <c r="CP173" s="2617"/>
      <c r="CQ173" s="2617"/>
      <c r="CR173" s="2617"/>
      <c r="CS173" s="2617"/>
      <c r="CT173" s="2617"/>
      <c r="CU173" s="2617"/>
      <c r="CV173" s="2617"/>
      <c r="CW173" s="2617"/>
      <c r="CX173" s="2617"/>
      <c r="CY173" s="2617"/>
      <c r="CZ173" s="2617"/>
    </row>
    <row r="174" s="818" customFormat="true" ht="15" customHeight="true" x14ac:dyDescent="0.2">
      <c r="A174" s="1647"/>
      <c r="B174" s="1656"/>
      <c r="C174" s="1749"/>
      <c r="D174" s="1750"/>
      <c r="E174" s="1750"/>
      <c r="F174" s="1750"/>
      <c r="G174" s="1751"/>
      <c r="H174" s="1752"/>
      <c r="I174" s="1750"/>
      <c r="J174" s="1750"/>
      <c r="K174" s="1750"/>
      <c r="L174" s="1753"/>
      <c r="M174" s="1754"/>
      <c r="N174" s="1750"/>
      <c r="O174" s="1750"/>
      <c r="P174" s="1750"/>
      <c r="Q174" s="1751"/>
      <c r="R174" s="1752"/>
      <c r="S174" s="1750"/>
      <c r="T174" s="1750"/>
      <c r="U174" s="1750"/>
      <c r="V174" s="1750"/>
      <c r="W174" s="1750"/>
      <c r="X174" s="1750"/>
      <c r="Y174" s="1750"/>
      <c r="Z174" s="1750"/>
      <c r="AA174" s="1750"/>
      <c r="AB174" s="2021"/>
      <c r="AC174" s="1309"/>
      <c r="AD174" s="1040"/>
      <c r="AE174" s="1040"/>
      <c r="AF174" s="1040"/>
      <c r="AG174" s="1040"/>
      <c r="AH174" s="1040"/>
      <c r="AI174" s="1040"/>
      <c r="AJ174" s="1040"/>
      <c r="AK174" s="1040"/>
      <c r="AL174" s="1040"/>
      <c r="AM174" s="1040"/>
      <c r="AN174" s="1040"/>
      <c r="AO174" s="1040"/>
      <c r="AP174" s="1040"/>
      <c r="AQ174" s="1040"/>
      <c r="AR174" s="1040"/>
      <c r="AS174" s="1040"/>
      <c r="AT174" s="1040"/>
      <c r="AU174" s="1040"/>
      <c r="AV174" s="1040"/>
      <c r="AW174" s="1040"/>
      <c r="AX174" s="1040"/>
      <c r="AY174" s="1040"/>
      <c r="AZ174" s="240"/>
      <c r="BA174" s="845"/>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446"/>
      <c r="CC174" s="446"/>
      <c r="CD174" s="2617"/>
      <c r="CE174" s="2617"/>
      <c r="CF174" s="2617"/>
      <c r="CG174" s="2617"/>
      <c r="CH174" s="2617"/>
      <c r="CI174" s="2617"/>
      <c r="CJ174" s="2617"/>
      <c r="CK174" s="2617"/>
      <c r="CL174" s="2617"/>
      <c r="CM174" s="2617"/>
      <c r="CN174" s="2617"/>
      <c r="CO174" s="2617"/>
      <c r="CP174" s="2617"/>
      <c r="CQ174" s="2617"/>
      <c r="CR174" s="2617"/>
      <c r="CS174" s="2617"/>
      <c r="CT174" s="2617"/>
      <c r="CU174" s="2617"/>
      <c r="CV174" s="2617"/>
      <c r="CW174" s="2617"/>
      <c r="CX174" s="2617"/>
      <c r="CY174" s="2617"/>
      <c r="CZ174" s="2617"/>
    </row>
    <row r="175" s="818" customFormat="true" ht="15" customHeight="true" x14ac:dyDescent="0.2">
      <c r="A175" s="1647"/>
      <c r="B175" s="1656"/>
      <c r="C175" s="1749"/>
      <c r="D175" s="1750"/>
      <c r="E175" s="1750"/>
      <c r="F175" s="1750"/>
      <c r="G175" s="1751"/>
      <c r="H175" s="1752"/>
      <c r="I175" s="1750"/>
      <c r="J175" s="1750"/>
      <c r="K175" s="1750"/>
      <c r="L175" s="1753"/>
      <c r="M175" s="1754"/>
      <c r="N175" s="1750"/>
      <c r="O175" s="1750"/>
      <c r="P175" s="1750"/>
      <c r="Q175" s="1751"/>
      <c r="R175" s="1752"/>
      <c r="S175" s="1750"/>
      <c r="T175" s="1750"/>
      <c r="U175" s="1750"/>
      <c r="V175" s="1750"/>
      <c r="W175" s="1750"/>
      <c r="X175" s="1750"/>
      <c r="Y175" s="1750"/>
      <c r="Z175" s="1750"/>
      <c r="AA175" s="1750"/>
      <c r="AB175" s="2021"/>
      <c r="AC175" s="1309"/>
      <c r="AD175" s="1040"/>
      <c r="AE175" s="1040"/>
      <c r="AF175" s="1040"/>
      <c r="AG175" s="1040"/>
      <c r="AH175" s="1040"/>
      <c r="AI175" s="1040"/>
      <c r="AJ175" s="1040"/>
      <c r="AK175" s="1040"/>
      <c r="AL175" s="1040"/>
      <c r="AM175" s="1040"/>
      <c r="AN175" s="1040"/>
      <c r="AO175" s="1040"/>
      <c r="AP175" s="1040"/>
      <c r="AQ175" s="1040"/>
      <c r="AR175" s="1040"/>
      <c r="AS175" s="1040"/>
      <c r="AT175" s="1040"/>
      <c r="AU175" s="1040"/>
      <c r="AV175" s="1040"/>
      <c r="AW175" s="1040"/>
      <c r="AX175" s="1040"/>
      <c r="AY175" s="1040"/>
      <c r="AZ175" s="240"/>
      <c r="BA175" s="845"/>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446"/>
      <c r="CC175" s="446"/>
      <c r="CD175" s="2617"/>
      <c r="CE175" s="2617"/>
      <c r="CF175" s="2617"/>
      <c r="CG175" s="2617"/>
      <c r="CH175" s="2617"/>
      <c r="CI175" s="2617"/>
      <c r="CJ175" s="2617"/>
      <c r="CK175" s="2617"/>
      <c r="CL175" s="2617"/>
      <c r="CM175" s="2617"/>
      <c r="CN175" s="2617"/>
      <c r="CO175" s="2617"/>
      <c r="CP175" s="2617"/>
      <c r="CQ175" s="2617"/>
      <c r="CR175" s="2617"/>
      <c r="CS175" s="2617"/>
      <c r="CT175" s="2617"/>
      <c r="CU175" s="2617"/>
      <c r="CV175" s="2617"/>
      <c r="CW175" s="2617"/>
      <c r="CX175" s="2617"/>
      <c r="CY175" s="2617"/>
      <c r="CZ175" s="2617"/>
    </row>
    <row r="176" s="818" customFormat="true" ht="15" customHeight="true" x14ac:dyDescent="0.2">
      <c r="A176" s="1647"/>
      <c r="B176" s="1656"/>
      <c r="C176" s="1749"/>
      <c r="D176" s="1750"/>
      <c r="E176" s="1750"/>
      <c r="F176" s="1750"/>
      <c r="G176" s="1751"/>
      <c r="H176" s="1752"/>
      <c r="I176" s="1750"/>
      <c r="J176" s="1750"/>
      <c r="K176" s="1750"/>
      <c r="L176" s="1753"/>
      <c r="M176" s="1754"/>
      <c r="N176" s="1750"/>
      <c r="O176" s="1750"/>
      <c r="P176" s="1750"/>
      <c r="Q176" s="1751"/>
      <c r="R176" s="1752"/>
      <c r="S176" s="1750"/>
      <c r="T176" s="1750"/>
      <c r="U176" s="1750"/>
      <c r="V176" s="1750"/>
      <c r="W176" s="1750"/>
      <c r="X176" s="1750"/>
      <c r="Y176" s="1750"/>
      <c r="Z176" s="1750"/>
      <c r="AA176" s="1750"/>
      <c r="AB176" s="2021"/>
      <c r="AC176" s="1309"/>
      <c r="AD176" s="1040"/>
      <c r="AE176" s="1040"/>
      <c r="AF176" s="1040"/>
      <c r="AG176" s="1040"/>
      <c r="AH176" s="1040"/>
      <c r="AI176" s="1040"/>
      <c r="AJ176" s="1040"/>
      <c r="AK176" s="1040"/>
      <c r="AL176" s="1040"/>
      <c r="AM176" s="1040"/>
      <c r="AN176" s="1040"/>
      <c r="AO176" s="1040"/>
      <c r="AP176" s="1040"/>
      <c r="AQ176" s="1040"/>
      <c r="AR176" s="1040"/>
      <c r="AS176" s="1040"/>
      <c r="AT176" s="1040"/>
      <c r="AU176" s="1040"/>
      <c r="AV176" s="1040"/>
      <c r="AW176" s="1040"/>
      <c r="AX176" s="1040"/>
      <c r="AY176" s="1040"/>
      <c r="AZ176" s="240"/>
      <c r="BA176" s="845"/>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446"/>
      <c r="CC176" s="446"/>
      <c r="CD176" s="2617"/>
      <c r="CE176" s="2617"/>
      <c r="CF176" s="2617"/>
      <c r="CG176" s="2617"/>
      <c r="CH176" s="2617"/>
      <c r="CI176" s="2617"/>
      <c r="CJ176" s="2617"/>
      <c r="CK176" s="2617"/>
      <c r="CL176" s="2617"/>
      <c r="CM176" s="2617"/>
      <c r="CN176" s="2617"/>
      <c r="CO176" s="2617"/>
      <c r="CP176" s="2617"/>
      <c r="CQ176" s="2617"/>
      <c r="CR176" s="2617"/>
      <c r="CS176" s="2617"/>
      <c r="CT176" s="2617"/>
      <c r="CU176" s="2617"/>
      <c r="CV176" s="2617"/>
      <c r="CW176" s="2617"/>
      <c r="CX176" s="2617"/>
      <c r="CY176" s="2617"/>
      <c r="CZ176" s="2617"/>
    </row>
    <row r="177" s="818" customFormat="true" ht="15" customHeight="true" x14ac:dyDescent="0.2">
      <c r="A177" s="1647"/>
      <c r="B177" s="1656"/>
      <c r="C177" s="1749"/>
      <c r="D177" s="1750"/>
      <c r="E177" s="1750"/>
      <c r="F177" s="1750"/>
      <c r="G177" s="1751"/>
      <c r="H177" s="1752"/>
      <c r="I177" s="1750"/>
      <c r="J177" s="1750"/>
      <c r="K177" s="1750"/>
      <c r="L177" s="1753"/>
      <c r="M177" s="1754"/>
      <c r="N177" s="1750"/>
      <c r="O177" s="1750"/>
      <c r="P177" s="1750"/>
      <c r="Q177" s="1751"/>
      <c r="R177" s="1752"/>
      <c r="S177" s="1750"/>
      <c r="T177" s="1750"/>
      <c r="U177" s="1750"/>
      <c r="V177" s="1750"/>
      <c r="W177" s="1750"/>
      <c r="X177" s="1750"/>
      <c r="Y177" s="1750"/>
      <c r="Z177" s="1750"/>
      <c r="AA177" s="1750"/>
      <c r="AB177" s="2021"/>
      <c r="AC177" s="1309"/>
      <c r="AD177" s="1040"/>
      <c r="AE177" s="1040"/>
      <c r="AF177" s="1040"/>
      <c r="AG177" s="1040"/>
      <c r="AH177" s="1040"/>
      <c r="AI177" s="1040"/>
      <c r="AJ177" s="1040"/>
      <c r="AK177" s="1040"/>
      <c r="AL177" s="1040"/>
      <c r="AM177" s="1040"/>
      <c r="AN177" s="1040"/>
      <c r="AO177" s="1040"/>
      <c r="AP177" s="1040"/>
      <c r="AQ177" s="1040"/>
      <c r="AR177" s="1040"/>
      <c r="AS177" s="1040"/>
      <c r="AT177" s="1040"/>
      <c r="AU177" s="1040"/>
      <c r="AV177" s="1040"/>
      <c r="AW177" s="1040"/>
      <c r="AX177" s="1040"/>
      <c r="AY177" s="1040"/>
      <c r="AZ177" s="240"/>
      <c r="BA177" s="845"/>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446"/>
      <c r="CC177" s="446"/>
      <c r="CD177" s="2617"/>
      <c r="CE177" s="2617"/>
      <c r="CF177" s="2617"/>
      <c r="CG177" s="2617"/>
      <c r="CH177" s="2617"/>
      <c r="CI177" s="2617"/>
      <c r="CJ177" s="2617"/>
      <c r="CK177" s="2617"/>
      <c r="CL177" s="2617"/>
      <c r="CM177" s="2617"/>
      <c r="CN177" s="2617"/>
      <c r="CO177" s="2617"/>
      <c r="CP177" s="2617"/>
      <c r="CQ177" s="2617"/>
      <c r="CR177" s="2617"/>
      <c r="CS177" s="2617"/>
      <c r="CT177" s="2617"/>
      <c r="CU177" s="2617"/>
      <c r="CV177" s="2617"/>
      <c r="CW177" s="2617"/>
      <c r="CX177" s="2617"/>
      <c r="CY177" s="2617"/>
      <c r="CZ177" s="2617"/>
    </row>
    <row r="178" s="818" customFormat="true" ht="15" customHeight="true" x14ac:dyDescent="0.2">
      <c r="A178" s="1647"/>
      <c r="B178" s="1656"/>
      <c r="C178" s="1749"/>
      <c r="D178" s="1750"/>
      <c r="E178" s="1750"/>
      <c r="F178" s="1750"/>
      <c r="G178" s="1751"/>
      <c r="H178" s="1752"/>
      <c r="I178" s="1750"/>
      <c r="J178" s="1750"/>
      <c r="K178" s="1750"/>
      <c r="L178" s="1753"/>
      <c r="M178" s="1754"/>
      <c r="N178" s="1750"/>
      <c r="O178" s="1750"/>
      <c r="P178" s="1750"/>
      <c r="Q178" s="1751"/>
      <c r="R178" s="1752"/>
      <c r="S178" s="1750"/>
      <c r="T178" s="1750"/>
      <c r="U178" s="1750"/>
      <c r="V178" s="1750"/>
      <c r="W178" s="1750"/>
      <c r="X178" s="1750"/>
      <c r="Y178" s="1750"/>
      <c r="Z178" s="1750"/>
      <c r="AA178" s="1750"/>
      <c r="AB178" s="2021"/>
      <c r="AC178" s="1309"/>
      <c r="AD178" s="1040"/>
      <c r="AE178" s="1040"/>
      <c r="AF178" s="1040"/>
      <c r="AG178" s="1040"/>
      <c r="AH178" s="1040"/>
      <c r="AI178" s="1040"/>
      <c r="AJ178" s="1040"/>
      <c r="AK178" s="1040"/>
      <c r="AL178" s="1040"/>
      <c r="AM178" s="1040"/>
      <c r="AN178" s="1040"/>
      <c r="AO178" s="1040"/>
      <c r="AP178" s="1040"/>
      <c r="AQ178" s="1040"/>
      <c r="AR178" s="1040"/>
      <c r="AS178" s="1040"/>
      <c r="AT178" s="1040"/>
      <c r="AU178" s="1040"/>
      <c r="AV178" s="1040"/>
      <c r="AW178" s="1040"/>
      <c r="AX178" s="1040"/>
      <c r="AY178" s="1040"/>
      <c r="AZ178" s="240"/>
      <c r="BA178" s="845"/>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446"/>
      <c r="CC178" s="446"/>
      <c r="CD178" s="2617"/>
      <c r="CE178" s="2617"/>
      <c r="CF178" s="2617"/>
      <c r="CG178" s="2617"/>
      <c r="CH178" s="2617"/>
      <c r="CI178" s="2617"/>
      <c r="CJ178" s="2617"/>
      <c r="CK178" s="2617"/>
      <c r="CL178" s="2617"/>
      <c r="CM178" s="2617"/>
      <c r="CN178" s="2617"/>
      <c r="CO178" s="2617"/>
      <c r="CP178" s="2617"/>
      <c r="CQ178" s="2617"/>
      <c r="CR178" s="2617"/>
      <c r="CS178" s="2617"/>
      <c r="CT178" s="2617"/>
      <c r="CU178" s="2617"/>
      <c r="CV178" s="2617"/>
      <c r="CW178" s="2617"/>
      <c r="CX178" s="2617"/>
      <c r="CY178" s="2617"/>
      <c r="CZ178" s="2617"/>
    </row>
    <row r="179" s="818" customFormat="true" ht="15" customHeight="true" x14ac:dyDescent="0.2">
      <c r="A179" s="1647"/>
      <c r="B179" s="1656"/>
      <c r="C179" s="1749"/>
      <c r="D179" s="1750"/>
      <c r="E179" s="1750"/>
      <c r="F179" s="1750"/>
      <c r="G179" s="1751"/>
      <c r="H179" s="1752"/>
      <c r="I179" s="1750"/>
      <c r="J179" s="1750"/>
      <c r="K179" s="1750"/>
      <c r="L179" s="1753"/>
      <c r="M179" s="1754"/>
      <c r="N179" s="1750"/>
      <c r="O179" s="1750"/>
      <c r="P179" s="1750"/>
      <c r="Q179" s="1751"/>
      <c r="R179" s="1752"/>
      <c r="S179" s="1750"/>
      <c r="T179" s="1750"/>
      <c r="U179" s="1750"/>
      <c r="V179" s="1750"/>
      <c r="W179" s="1750"/>
      <c r="X179" s="1750"/>
      <c r="Y179" s="1750"/>
      <c r="Z179" s="1750"/>
      <c r="AA179" s="1750"/>
      <c r="AB179" s="2021"/>
      <c r="AC179" s="1309"/>
      <c r="AD179" s="1040"/>
      <c r="AE179" s="1040"/>
      <c r="AF179" s="1040"/>
      <c r="AG179" s="1040"/>
      <c r="AH179" s="1040"/>
      <c r="AI179" s="1040"/>
      <c r="AJ179" s="1040"/>
      <c r="AK179" s="1040"/>
      <c r="AL179" s="1040"/>
      <c r="AM179" s="1040"/>
      <c r="AN179" s="1040"/>
      <c r="AO179" s="1040"/>
      <c r="AP179" s="1040"/>
      <c r="AQ179" s="1040"/>
      <c r="AR179" s="1040"/>
      <c r="AS179" s="1040"/>
      <c r="AT179" s="1040"/>
      <c r="AU179" s="1040"/>
      <c r="AV179" s="1040"/>
      <c r="AW179" s="1040"/>
      <c r="AX179" s="1040"/>
      <c r="AY179" s="1040"/>
      <c r="AZ179" s="240"/>
      <c r="BA179" s="845"/>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446"/>
      <c r="CC179" s="446"/>
      <c r="CD179" s="2617"/>
      <c r="CE179" s="2617"/>
      <c r="CF179" s="2617"/>
      <c r="CG179" s="2617"/>
      <c r="CH179" s="2617"/>
      <c r="CI179" s="2617"/>
      <c r="CJ179" s="2617"/>
      <c r="CK179" s="2617"/>
      <c r="CL179" s="2617"/>
      <c r="CM179" s="2617"/>
      <c r="CN179" s="2617"/>
      <c r="CO179" s="2617"/>
      <c r="CP179" s="2617"/>
      <c r="CQ179" s="2617"/>
      <c r="CR179" s="2617"/>
      <c r="CS179" s="2617"/>
      <c r="CT179" s="2617"/>
      <c r="CU179" s="2617"/>
      <c r="CV179" s="2617"/>
      <c r="CW179" s="2617"/>
      <c r="CX179" s="2617"/>
      <c r="CY179" s="2617"/>
      <c r="CZ179" s="2617"/>
    </row>
    <row r="180" s="818" customFormat="true" ht="15" customHeight="true" x14ac:dyDescent="0.2">
      <c r="A180" s="1647"/>
      <c r="B180" s="1656"/>
      <c r="C180" s="1749"/>
      <c r="D180" s="1750"/>
      <c r="E180" s="1750"/>
      <c r="F180" s="1750"/>
      <c r="G180" s="1751"/>
      <c r="H180" s="1752"/>
      <c r="I180" s="1750"/>
      <c r="J180" s="1750"/>
      <c r="K180" s="1750"/>
      <c r="L180" s="1753"/>
      <c r="M180" s="1754"/>
      <c r="N180" s="1750"/>
      <c r="O180" s="1750"/>
      <c r="P180" s="1750"/>
      <c r="Q180" s="1751"/>
      <c r="R180" s="1752"/>
      <c r="S180" s="1750"/>
      <c r="T180" s="1750"/>
      <c r="U180" s="1750"/>
      <c r="V180" s="1750"/>
      <c r="W180" s="1750"/>
      <c r="X180" s="1750"/>
      <c r="Y180" s="1750"/>
      <c r="Z180" s="1750"/>
      <c r="AA180" s="1750"/>
      <c r="AB180" s="2021"/>
      <c r="AC180" s="1309"/>
      <c r="AD180" s="1040"/>
      <c r="AE180" s="1040"/>
      <c r="AF180" s="1040"/>
      <c r="AG180" s="1040"/>
      <c r="AH180" s="1040"/>
      <c r="AI180" s="1040"/>
      <c r="AJ180" s="1040"/>
      <c r="AK180" s="1040"/>
      <c r="AL180" s="1040"/>
      <c r="AM180" s="1040"/>
      <c r="AN180" s="1040"/>
      <c r="AO180" s="1040"/>
      <c r="AP180" s="1040"/>
      <c r="AQ180" s="1040"/>
      <c r="AR180" s="1040"/>
      <c r="AS180" s="1040"/>
      <c r="AT180" s="1040"/>
      <c r="AU180" s="1040"/>
      <c r="AV180" s="1040"/>
      <c r="AW180" s="1040"/>
      <c r="AX180" s="1040"/>
      <c r="AY180" s="1040"/>
      <c r="AZ180" s="240"/>
      <c r="BA180" s="845"/>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446"/>
      <c r="CC180" s="446"/>
      <c r="CD180" s="2617"/>
      <c r="CE180" s="2617"/>
      <c r="CF180" s="2617"/>
      <c r="CG180" s="2617"/>
      <c r="CH180" s="2617"/>
      <c r="CI180" s="2617"/>
      <c r="CJ180" s="2617"/>
      <c r="CK180" s="2617"/>
      <c r="CL180" s="2617"/>
      <c r="CM180" s="2617"/>
      <c r="CN180" s="2617"/>
      <c r="CO180" s="2617"/>
      <c r="CP180" s="2617"/>
      <c r="CQ180" s="2617"/>
      <c r="CR180" s="2617"/>
      <c r="CS180" s="2617"/>
      <c r="CT180" s="2617"/>
      <c r="CU180" s="2617"/>
      <c r="CV180" s="2617"/>
      <c r="CW180" s="2617"/>
      <c r="CX180" s="2617"/>
      <c r="CY180" s="2617"/>
      <c r="CZ180" s="2617"/>
    </row>
    <row r="181" s="818" customFormat="true" ht="15" customHeight="true" x14ac:dyDescent="0.2">
      <c r="A181" s="1647"/>
      <c r="B181" s="1656"/>
      <c r="C181" s="1749"/>
      <c r="D181" s="1750"/>
      <c r="E181" s="1750"/>
      <c r="F181" s="1750"/>
      <c r="G181" s="1751"/>
      <c r="H181" s="1752"/>
      <c r="I181" s="1750"/>
      <c r="J181" s="1750"/>
      <c r="K181" s="1750"/>
      <c r="L181" s="1753"/>
      <c r="M181" s="1754"/>
      <c r="N181" s="1750"/>
      <c r="O181" s="1750"/>
      <c r="P181" s="1750"/>
      <c r="Q181" s="1751"/>
      <c r="R181" s="1752"/>
      <c r="S181" s="1750"/>
      <c r="T181" s="1750"/>
      <c r="U181" s="1750"/>
      <c r="V181" s="1750"/>
      <c r="W181" s="1750"/>
      <c r="X181" s="1750"/>
      <c r="Y181" s="1750"/>
      <c r="Z181" s="1750"/>
      <c r="AA181" s="1750"/>
      <c r="AB181" s="2021"/>
      <c r="AC181" s="1309"/>
      <c r="AD181" s="1040"/>
      <c r="AE181" s="1040"/>
      <c r="AF181" s="1040"/>
      <c r="AG181" s="1040"/>
      <c r="AH181" s="1040"/>
      <c r="AI181" s="1040"/>
      <c r="AJ181" s="1040"/>
      <c r="AK181" s="1040"/>
      <c r="AL181" s="1040"/>
      <c r="AM181" s="1040"/>
      <c r="AN181" s="1040"/>
      <c r="AO181" s="1040"/>
      <c r="AP181" s="1040"/>
      <c r="AQ181" s="1040"/>
      <c r="AR181" s="1040"/>
      <c r="AS181" s="1040"/>
      <c r="AT181" s="1040"/>
      <c r="AU181" s="1040"/>
      <c r="AV181" s="1040"/>
      <c r="AW181" s="1040"/>
      <c r="AX181" s="1040"/>
      <c r="AY181" s="1040"/>
      <c r="AZ181" s="240"/>
      <c r="BA181" s="845"/>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446"/>
      <c r="CC181" s="446"/>
      <c r="CD181" s="2617"/>
      <c r="CE181" s="2617"/>
      <c r="CF181" s="2617"/>
      <c r="CG181" s="2617"/>
      <c r="CH181" s="2617"/>
      <c r="CI181" s="2617"/>
      <c r="CJ181" s="2617"/>
      <c r="CK181" s="2617"/>
      <c r="CL181" s="2617"/>
      <c r="CM181" s="2617"/>
      <c r="CN181" s="2617"/>
      <c r="CO181" s="2617"/>
      <c r="CP181" s="2617"/>
      <c r="CQ181" s="2617"/>
      <c r="CR181" s="2617"/>
      <c r="CS181" s="2617"/>
      <c r="CT181" s="2617"/>
      <c r="CU181" s="2617"/>
      <c r="CV181" s="2617"/>
      <c r="CW181" s="2617"/>
      <c r="CX181" s="2617"/>
      <c r="CY181" s="2617"/>
      <c r="CZ181" s="2617"/>
    </row>
    <row r="182" s="818" customFormat="true" ht="15" customHeight="true" x14ac:dyDescent="0.2">
      <c r="A182" s="1647"/>
      <c r="B182" s="1656"/>
      <c r="C182" s="1749"/>
      <c r="D182" s="1750"/>
      <c r="E182" s="1750"/>
      <c r="F182" s="1750"/>
      <c r="G182" s="1751"/>
      <c r="H182" s="1752"/>
      <c r="I182" s="1750"/>
      <c r="J182" s="1750"/>
      <c r="K182" s="1750"/>
      <c r="L182" s="1753"/>
      <c r="M182" s="1754"/>
      <c r="N182" s="1750"/>
      <c r="O182" s="1750"/>
      <c r="P182" s="1750"/>
      <c r="Q182" s="1751"/>
      <c r="R182" s="1752"/>
      <c r="S182" s="1750"/>
      <c r="T182" s="1750"/>
      <c r="U182" s="1750"/>
      <c r="V182" s="1750"/>
      <c r="W182" s="1750"/>
      <c r="X182" s="1750"/>
      <c r="Y182" s="1750"/>
      <c r="Z182" s="1750"/>
      <c r="AA182" s="1750"/>
      <c r="AB182" s="2021"/>
      <c r="AC182" s="1309"/>
      <c r="AD182" s="1040"/>
      <c r="AE182" s="1040"/>
      <c r="AF182" s="1040"/>
      <c r="AG182" s="1040"/>
      <c r="AH182" s="1040"/>
      <c r="AI182" s="1040"/>
      <c r="AJ182" s="1040"/>
      <c r="AK182" s="1040"/>
      <c r="AL182" s="1040"/>
      <c r="AM182" s="1040"/>
      <c r="AN182" s="1040"/>
      <c r="AO182" s="1040"/>
      <c r="AP182" s="1040"/>
      <c r="AQ182" s="1040"/>
      <c r="AR182" s="1040"/>
      <c r="AS182" s="1040"/>
      <c r="AT182" s="1040"/>
      <c r="AU182" s="1040"/>
      <c r="AV182" s="1040"/>
      <c r="AW182" s="1040"/>
      <c r="AX182" s="1040"/>
      <c r="AY182" s="1040"/>
      <c r="AZ182" s="240"/>
      <c r="BA182" s="845"/>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446"/>
      <c r="CC182" s="446"/>
      <c r="CD182" s="2617"/>
      <c r="CE182" s="2617"/>
      <c r="CF182" s="2617"/>
      <c r="CG182" s="2617"/>
      <c r="CH182" s="2617"/>
      <c r="CI182" s="2617"/>
      <c r="CJ182" s="2617"/>
      <c r="CK182" s="2617"/>
      <c r="CL182" s="2617"/>
      <c r="CM182" s="2617"/>
      <c r="CN182" s="2617"/>
      <c r="CO182" s="2617"/>
      <c r="CP182" s="2617"/>
      <c r="CQ182" s="2617"/>
      <c r="CR182" s="2617"/>
      <c r="CS182" s="2617"/>
      <c r="CT182" s="2617"/>
      <c r="CU182" s="2617"/>
      <c r="CV182" s="2617"/>
      <c r="CW182" s="2617"/>
      <c r="CX182" s="2617"/>
      <c r="CY182" s="2617"/>
      <c r="CZ182" s="2617"/>
    </row>
    <row r="183" s="818" customFormat="true" ht="15" customHeight="true" x14ac:dyDescent="0.2">
      <c r="A183" s="1647"/>
      <c r="B183" s="1656"/>
      <c r="C183" s="1749"/>
      <c r="D183" s="1750"/>
      <c r="E183" s="1750"/>
      <c r="F183" s="1750"/>
      <c r="G183" s="1751"/>
      <c r="H183" s="1752"/>
      <c r="I183" s="1750"/>
      <c r="J183" s="1750"/>
      <c r="K183" s="1750"/>
      <c r="L183" s="1753"/>
      <c r="M183" s="1754"/>
      <c r="N183" s="1750"/>
      <c r="O183" s="1750"/>
      <c r="P183" s="1750"/>
      <c r="Q183" s="1751"/>
      <c r="R183" s="1752"/>
      <c r="S183" s="1750"/>
      <c r="T183" s="1750"/>
      <c r="U183" s="1750"/>
      <c r="V183" s="1750"/>
      <c r="W183" s="1750"/>
      <c r="X183" s="1750"/>
      <c r="Y183" s="1750"/>
      <c r="Z183" s="1750"/>
      <c r="AA183" s="1750"/>
      <c r="AB183" s="2021"/>
      <c r="AC183" s="1309"/>
      <c r="AD183" s="1040"/>
      <c r="AE183" s="1040"/>
      <c r="AF183" s="1040"/>
      <c r="AG183" s="1040"/>
      <c r="AH183" s="1040"/>
      <c r="AI183" s="1040"/>
      <c r="AJ183" s="1040"/>
      <c r="AK183" s="1040"/>
      <c r="AL183" s="1040"/>
      <c r="AM183" s="1040"/>
      <c r="AN183" s="1040"/>
      <c r="AO183" s="1040"/>
      <c r="AP183" s="1040"/>
      <c r="AQ183" s="1040"/>
      <c r="AR183" s="1040"/>
      <c r="AS183" s="1040"/>
      <c r="AT183" s="1040"/>
      <c r="AU183" s="1040"/>
      <c r="AV183" s="1040"/>
      <c r="AW183" s="1040"/>
      <c r="AX183" s="1040"/>
      <c r="AY183" s="1040"/>
      <c r="AZ183" s="240"/>
      <c r="BA183" s="845"/>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446"/>
      <c r="CC183" s="446"/>
      <c r="CD183" s="2617"/>
      <c r="CE183" s="2617"/>
      <c r="CF183" s="2617"/>
      <c r="CG183" s="2617"/>
      <c r="CH183" s="2617"/>
      <c r="CI183" s="2617"/>
      <c r="CJ183" s="2617"/>
      <c r="CK183" s="2617"/>
      <c r="CL183" s="2617"/>
      <c r="CM183" s="2617"/>
      <c r="CN183" s="2617"/>
      <c r="CO183" s="2617"/>
      <c r="CP183" s="2617"/>
      <c r="CQ183" s="2617"/>
      <c r="CR183" s="2617"/>
      <c r="CS183" s="2617"/>
      <c r="CT183" s="2617"/>
      <c r="CU183" s="2617"/>
      <c r="CV183" s="2617"/>
      <c r="CW183" s="2617"/>
      <c r="CX183" s="2617"/>
      <c r="CY183" s="2617"/>
      <c r="CZ183" s="2617"/>
    </row>
    <row r="184" s="818" customFormat="true" ht="15" customHeight="true" x14ac:dyDescent="0.2">
      <c r="A184" s="1647"/>
      <c r="B184" s="1656"/>
      <c r="C184" s="1749"/>
      <c r="D184" s="1750"/>
      <c r="E184" s="1750"/>
      <c r="F184" s="1750"/>
      <c r="G184" s="1751"/>
      <c r="H184" s="1752"/>
      <c r="I184" s="1750"/>
      <c r="J184" s="1750"/>
      <c r="K184" s="1750"/>
      <c r="L184" s="1753"/>
      <c r="M184" s="1754"/>
      <c r="N184" s="1750"/>
      <c r="O184" s="1750"/>
      <c r="P184" s="1750"/>
      <c r="Q184" s="1751"/>
      <c r="R184" s="1752"/>
      <c r="S184" s="1750"/>
      <c r="T184" s="1750"/>
      <c r="U184" s="1750"/>
      <c r="V184" s="1750"/>
      <c r="W184" s="1750"/>
      <c r="X184" s="1750"/>
      <c r="Y184" s="1750"/>
      <c r="Z184" s="1750"/>
      <c r="AA184" s="1750"/>
      <c r="AB184" s="2021"/>
      <c r="AC184" s="1309"/>
      <c r="AD184" s="1040"/>
      <c r="AE184" s="1040"/>
      <c r="AF184" s="1040"/>
      <c r="AG184" s="1040"/>
      <c r="AH184" s="1040"/>
      <c r="AI184" s="1040"/>
      <c r="AJ184" s="1040"/>
      <c r="AK184" s="1040"/>
      <c r="AL184" s="1040"/>
      <c r="AM184" s="1040"/>
      <c r="AN184" s="1040"/>
      <c r="AO184" s="1040"/>
      <c r="AP184" s="1040"/>
      <c r="AQ184" s="1040"/>
      <c r="AR184" s="1040"/>
      <c r="AS184" s="1040"/>
      <c r="AT184" s="1040"/>
      <c r="AU184" s="1040"/>
      <c r="AV184" s="1040"/>
      <c r="AW184" s="1040"/>
      <c r="AX184" s="1040"/>
      <c r="AY184" s="1040"/>
      <c r="AZ184" s="240"/>
      <c r="BA184" s="845"/>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446"/>
      <c r="CC184" s="446"/>
      <c r="CD184" s="2617"/>
      <c r="CE184" s="2617"/>
      <c r="CF184" s="2617"/>
      <c r="CG184" s="2617"/>
      <c r="CH184" s="2617"/>
      <c r="CI184" s="2617"/>
      <c r="CJ184" s="2617"/>
      <c r="CK184" s="2617"/>
      <c r="CL184" s="2617"/>
      <c r="CM184" s="2617"/>
      <c r="CN184" s="2617"/>
      <c r="CO184" s="2617"/>
      <c r="CP184" s="2617"/>
      <c r="CQ184" s="2617"/>
      <c r="CR184" s="2617"/>
      <c r="CS184" s="2617"/>
      <c r="CT184" s="2617"/>
      <c r="CU184" s="2617"/>
      <c r="CV184" s="2617"/>
      <c r="CW184" s="2617"/>
      <c r="CX184" s="2617"/>
      <c r="CY184" s="2617"/>
      <c r="CZ184" s="2617"/>
    </row>
    <row r="185" s="818" customFormat="true" ht="15" customHeight="true" x14ac:dyDescent="0.2">
      <c r="A185" s="1647"/>
      <c r="B185" s="1656"/>
      <c r="C185" s="1749"/>
      <c r="D185" s="1750"/>
      <c r="E185" s="1750"/>
      <c r="F185" s="1750"/>
      <c r="G185" s="1751"/>
      <c r="H185" s="1752"/>
      <c r="I185" s="1750"/>
      <c r="J185" s="1750"/>
      <c r="K185" s="1750"/>
      <c r="L185" s="1753"/>
      <c r="M185" s="1754"/>
      <c r="N185" s="1750"/>
      <c r="O185" s="1750"/>
      <c r="P185" s="1750"/>
      <c r="Q185" s="1751"/>
      <c r="R185" s="1752"/>
      <c r="S185" s="1750"/>
      <c r="T185" s="1750"/>
      <c r="U185" s="1750"/>
      <c r="V185" s="1750"/>
      <c r="W185" s="1750"/>
      <c r="X185" s="1750"/>
      <c r="Y185" s="1750"/>
      <c r="Z185" s="1750"/>
      <c r="AA185" s="1750"/>
      <c r="AB185" s="2021"/>
      <c r="AC185" s="1309"/>
      <c r="AD185" s="1040"/>
      <c r="AE185" s="1040"/>
      <c r="AF185" s="1040"/>
      <c r="AG185" s="1040"/>
      <c r="AH185" s="1040"/>
      <c r="AI185" s="1040"/>
      <c r="AJ185" s="1040"/>
      <c r="AK185" s="1040"/>
      <c r="AL185" s="1040"/>
      <c r="AM185" s="1040"/>
      <c r="AN185" s="1040"/>
      <c r="AO185" s="1040"/>
      <c r="AP185" s="1040"/>
      <c r="AQ185" s="1040"/>
      <c r="AR185" s="1040"/>
      <c r="AS185" s="1040"/>
      <c r="AT185" s="1040"/>
      <c r="AU185" s="1040"/>
      <c r="AV185" s="1040"/>
      <c r="AW185" s="1040"/>
      <c r="AX185" s="1040"/>
      <c r="AY185" s="1040"/>
      <c r="AZ185" s="240"/>
      <c r="BA185" s="845"/>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446"/>
      <c r="CC185" s="446"/>
      <c r="CD185" s="2617"/>
      <c r="CE185" s="2617"/>
      <c r="CF185" s="2617"/>
      <c r="CG185" s="2617"/>
      <c r="CH185" s="2617"/>
      <c r="CI185" s="2617"/>
      <c r="CJ185" s="2617"/>
      <c r="CK185" s="2617"/>
      <c r="CL185" s="2617"/>
      <c r="CM185" s="2617"/>
      <c r="CN185" s="2617"/>
      <c r="CO185" s="2617"/>
      <c r="CP185" s="2617"/>
      <c r="CQ185" s="2617"/>
      <c r="CR185" s="2617"/>
      <c r="CS185" s="2617"/>
      <c r="CT185" s="2617"/>
      <c r="CU185" s="2617"/>
      <c r="CV185" s="2617"/>
      <c r="CW185" s="2617"/>
      <c r="CX185" s="2617"/>
      <c r="CY185" s="2617"/>
      <c r="CZ185" s="2617"/>
    </row>
    <row r="186" s="818" customFormat="true" ht="15" customHeight="true" x14ac:dyDescent="0.2">
      <c r="A186" s="1647"/>
      <c r="B186" s="1656"/>
      <c r="C186" s="1749"/>
      <c r="D186" s="1750"/>
      <c r="E186" s="1750"/>
      <c r="F186" s="1750"/>
      <c r="G186" s="1751"/>
      <c r="H186" s="1752"/>
      <c r="I186" s="1750"/>
      <c r="J186" s="1750"/>
      <c r="K186" s="1750"/>
      <c r="L186" s="1753"/>
      <c r="M186" s="1754"/>
      <c r="N186" s="1750"/>
      <c r="O186" s="1750"/>
      <c r="P186" s="1750"/>
      <c r="Q186" s="1751"/>
      <c r="R186" s="1752"/>
      <c r="S186" s="1750"/>
      <c r="T186" s="1750"/>
      <c r="U186" s="1750"/>
      <c r="V186" s="1750"/>
      <c r="W186" s="1750"/>
      <c r="X186" s="1750"/>
      <c r="Y186" s="1750"/>
      <c r="Z186" s="1750"/>
      <c r="AA186" s="1750"/>
      <c r="AB186" s="2021"/>
      <c r="AC186" s="1309"/>
      <c r="AD186" s="1040"/>
      <c r="AE186" s="1040"/>
      <c r="AF186" s="1040"/>
      <c r="AG186" s="1040"/>
      <c r="AH186" s="1040"/>
      <c r="AI186" s="1040"/>
      <c r="AJ186" s="1040"/>
      <c r="AK186" s="1040"/>
      <c r="AL186" s="1040"/>
      <c r="AM186" s="1040"/>
      <c r="AN186" s="1040"/>
      <c r="AO186" s="1040"/>
      <c r="AP186" s="1040"/>
      <c r="AQ186" s="1040"/>
      <c r="AR186" s="1040"/>
      <c r="AS186" s="1040"/>
      <c r="AT186" s="1040"/>
      <c r="AU186" s="1040"/>
      <c r="AV186" s="1040"/>
      <c r="AW186" s="1040"/>
      <c r="AX186" s="1040"/>
      <c r="AY186" s="1040"/>
      <c r="AZ186" s="240"/>
      <c r="BA186" s="845"/>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446"/>
      <c r="CC186" s="446"/>
      <c r="CD186" s="2617"/>
      <c r="CE186" s="2617"/>
      <c r="CF186" s="2617"/>
      <c r="CG186" s="2617"/>
      <c r="CH186" s="2617"/>
      <c r="CI186" s="2617"/>
      <c r="CJ186" s="2617"/>
      <c r="CK186" s="2617"/>
      <c r="CL186" s="2617"/>
      <c r="CM186" s="2617"/>
      <c r="CN186" s="2617"/>
      <c r="CO186" s="2617"/>
      <c r="CP186" s="2617"/>
      <c r="CQ186" s="2617"/>
      <c r="CR186" s="2617"/>
      <c r="CS186" s="2617"/>
      <c r="CT186" s="2617"/>
      <c r="CU186" s="2617"/>
      <c r="CV186" s="2617"/>
      <c r="CW186" s="2617"/>
      <c r="CX186" s="2617"/>
      <c r="CY186" s="2617"/>
      <c r="CZ186" s="2617"/>
    </row>
    <row r="187" s="818" customFormat="true" ht="15" customHeight="true" x14ac:dyDescent="0.2">
      <c r="A187" s="1647"/>
      <c r="B187" s="1656"/>
      <c r="C187" s="1749"/>
      <c r="D187" s="1750"/>
      <c r="E187" s="1750"/>
      <c r="F187" s="1750"/>
      <c r="G187" s="1751"/>
      <c r="H187" s="1752"/>
      <c r="I187" s="1750"/>
      <c r="J187" s="1750"/>
      <c r="K187" s="1750"/>
      <c r="L187" s="1753"/>
      <c r="M187" s="1754"/>
      <c r="N187" s="1750"/>
      <c r="O187" s="1750"/>
      <c r="P187" s="1750"/>
      <c r="Q187" s="1751"/>
      <c r="R187" s="1752"/>
      <c r="S187" s="1750"/>
      <c r="T187" s="1750"/>
      <c r="U187" s="1750"/>
      <c r="V187" s="1750"/>
      <c r="W187" s="1750"/>
      <c r="X187" s="1750"/>
      <c r="Y187" s="1750"/>
      <c r="Z187" s="1750"/>
      <c r="AA187" s="1750"/>
      <c r="AB187" s="2021"/>
      <c r="AC187" s="1309"/>
      <c r="AD187" s="1040"/>
      <c r="AE187" s="1040"/>
      <c r="AF187" s="1040"/>
      <c r="AG187" s="1040"/>
      <c r="AH187" s="1040"/>
      <c r="AI187" s="1040"/>
      <c r="AJ187" s="1040"/>
      <c r="AK187" s="1040"/>
      <c r="AL187" s="1040"/>
      <c r="AM187" s="1040"/>
      <c r="AN187" s="1040"/>
      <c r="AO187" s="1040"/>
      <c r="AP187" s="1040"/>
      <c r="AQ187" s="1040"/>
      <c r="AR187" s="1040"/>
      <c r="AS187" s="1040"/>
      <c r="AT187" s="1040"/>
      <c r="AU187" s="1040"/>
      <c r="AV187" s="1040"/>
      <c r="AW187" s="1040"/>
      <c r="AX187" s="1040"/>
      <c r="AY187" s="1040"/>
      <c r="AZ187" s="240"/>
      <c r="BA187" s="845"/>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446"/>
      <c r="CC187" s="446"/>
      <c r="CD187" s="2617"/>
      <c r="CE187" s="2617"/>
      <c r="CF187" s="2617"/>
      <c r="CG187" s="2617"/>
      <c r="CH187" s="2617"/>
      <c r="CI187" s="2617"/>
      <c r="CJ187" s="2617"/>
      <c r="CK187" s="2617"/>
      <c r="CL187" s="2617"/>
      <c r="CM187" s="2617"/>
      <c r="CN187" s="2617"/>
      <c r="CO187" s="2617"/>
      <c r="CP187" s="2617"/>
      <c r="CQ187" s="2617"/>
      <c r="CR187" s="2617"/>
      <c r="CS187" s="2617"/>
      <c r="CT187" s="2617"/>
      <c r="CU187" s="2617"/>
      <c r="CV187" s="2617"/>
      <c r="CW187" s="2617"/>
      <c r="CX187" s="2617"/>
      <c r="CY187" s="2617"/>
      <c r="CZ187" s="2617"/>
    </row>
    <row r="188" s="818" customFormat="true" ht="15" customHeight="true" x14ac:dyDescent="0.2">
      <c r="A188" s="1647"/>
      <c r="B188" s="1656"/>
      <c r="C188" s="1749"/>
      <c r="D188" s="1750"/>
      <c r="E188" s="1750"/>
      <c r="F188" s="1750"/>
      <c r="G188" s="1751"/>
      <c r="H188" s="1752"/>
      <c r="I188" s="1750"/>
      <c r="J188" s="1750"/>
      <c r="K188" s="1750"/>
      <c r="L188" s="1753"/>
      <c r="M188" s="1754"/>
      <c r="N188" s="1750"/>
      <c r="O188" s="1750"/>
      <c r="P188" s="1750"/>
      <c r="Q188" s="1751"/>
      <c r="R188" s="1752"/>
      <c r="S188" s="1750"/>
      <c r="T188" s="1750"/>
      <c r="U188" s="1750"/>
      <c r="V188" s="1750"/>
      <c r="W188" s="1750"/>
      <c r="X188" s="1750"/>
      <c r="Y188" s="1750"/>
      <c r="Z188" s="1750"/>
      <c r="AA188" s="1750"/>
      <c r="AB188" s="2021"/>
      <c r="AC188" s="1309"/>
      <c r="AD188" s="1040"/>
      <c r="AE188" s="1040"/>
      <c r="AF188" s="1040"/>
      <c r="AG188" s="1040"/>
      <c r="AH188" s="1040"/>
      <c r="AI188" s="1040"/>
      <c r="AJ188" s="1040"/>
      <c r="AK188" s="1040"/>
      <c r="AL188" s="1040"/>
      <c r="AM188" s="1040"/>
      <c r="AN188" s="1040"/>
      <c r="AO188" s="1040"/>
      <c r="AP188" s="1040"/>
      <c r="AQ188" s="1040"/>
      <c r="AR188" s="1040"/>
      <c r="AS188" s="1040"/>
      <c r="AT188" s="1040"/>
      <c r="AU188" s="1040"/>
      <c r="AV188" s="1040"/>
      <c r="AW188" s="1040"/>
      <c r="AX188" s="1040"/>
      <c r="AY188" s="1040"/>
      <c r="AZ188" s="240"/>
      <c r="BA188" s="845"/>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446"/>
      <c r="CC188" s="446"/>
      <c r="CD188" s="2617"/>
      <c r="CE188" s="2617"/>
      <c r="CF188" s="2617"/>
      <c r="CG188" s="2617"/>
      <c r="CH188" s="2617"/>
      <c r="CI188" s="2617"/>
      <c r="CJ188" s="2617"/>
      <c r="CK188" s="2617"/>
      <c r="CL188" s="2617"/>
      <c r="CM188" s="2617"/>
      <c r="CN188" s="2617"/>
      <c r="CO188" s="2617"/>
      <c r="CP188" s="2617"/>
      <c r="CQ188" s="2617"/>
      <c r="CR188" s="2617"/>
      <c r="CS188" s="2617"/>
      <c r="CT188" s="2617"/>
      <c r="CU188" s="2617"/>
      <c r="CV188" s="2617"/>
      <c r="CW188" s="2617"/>
      <c r="CX188" s="2617"/>
      <c r="CY188" s="2617"/>
      <c r="CZ188" s="2617"/>
    </row>
    <row r="189" s="818" customFormat="true" ht="15" customHeight="true" x14ac:dyDescent="0.2">
      <c r="A189" s="1647"/>
      <c r="B189" s="1656"/>
      <c r="C189" s="1749"/>
      <c r="D189" s="1750"/>
      <c r="E189" s="1750"/>
      <c r="F189" s="1750"/>
      <c r="G189" s="1751"/>
      <c r="H189" s="1752"/>
      <c r="I189" s="1750"/>
      <c r="J189" s="1750"/>
      <c r="K189" s="1750"/>
      <c r="L189" s="1753"/>
      <c r="M189" s="1754"/>
      <c r="N189" s="1750"/>
      <c r="O189" s="1750"/>
      <c r="P189" s="1750"/>
      <c r="Q189" s="1751"/>
      <c r="R189" s="1752"/>
      <c r="S189" s="1750"/>
      <c r="T189" s="1750"/>
      <c r="U189" s="1750"/>
      <c r="V189" s="1750"/>
      <c r="W189" s="1750"/>
      <c r="X189" s="1750"/>
      <c r="Y189" s="1750"/>
      <c r="Z189" s="1750"/>
      <c r="AA189" s="1750"/>
      <c r="AB189" s="2021"/>
      <c r="AC189" s="1309"/>
      <c r="AD189" s="1040"/>
      <c r="AE189" s="1040"/>
      <c r="AF189" s="1040"/>
      <c r="AG189" s="1040"/>
      <c r="AH189" s="1040"/>
      <c r="AI189" s="1040"/>
      <c r="AJ189" s="1040"/>
      <c r="AK189" s="1040"/>
      <c r="AL189" s="1040"/>
      <c r="AM189" s="1040"/>
      <c r="AN189" s="1040"/>
      <c r="AO189" s="1040"/>
      <c r="AP189" s="1040"/>
      <c r="AQ189" s="1040"/>
      <c r="AR189" s="1040"/>
      <c r="AS189" s="1040"/>
      <c r="AT189" s="1040"/>
      <c r="AU189" s="1040"/>
      <c r="AV189" s="1040"/>
      <c r="AW189" s="1040"/>
      <c r="AX189" s="1040"/>
      <c r="AY189" s="1040"/>
      <c r="AZ189" s="240"/>
      <c r="BA189" s="845"/>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446"/>
      <c r="CC189" s="446"/>
      <c r="CD189" s="2617"/>
      <c r="CE189" s="2617"/>
      <c r="CF189" s="2617"/>
      <c r="CG189" s="2617"/>
      <c r="CH189" s="2617"/>
      <c r="CI189" s="2617"/>
      <c r="CJ189" s="2617"/>
      <c r="CK189" s="2617"/>
      <c r="CL189" s="2617"/>
      <c r="CM189" s="2617"/>
      <c r="CN189" s="2617"/>
      <c r="CO189" s="2617"/>
      <c r="CP189" s="2617"/>
      <c r="CQ189" s="2617"/>
      <c r="CR189" s="2617"/>
      <c r="CS189" s="2617"/>
      <c r="CT189" s="2617"/>
      <c r="CU189" s="2617"/>
      <c r="CV189" s="2617"/>
      <c r="CW189" s="2617"/>
      <c r="CX189" s="2617"/>
      <c r="CY189" s="2617"/>
      <c r="CZ189" s="2617"/>
    </row>
    <row r="190" s="818" customFormat="true" ht="15" customHeight="true" x14ac:dyDescent="0.2">
      <c r="A190" s="1647"/>
      <c r="B190" s="1656"/>
      <c r="C190" s="1749"/>
      <c r="D190" s="1750"/>
      <c r="E190" s="1750"/>
      <c r="F190" s="1750"/>
      <c r="G190" s="1751"/>
      <c r="H190" s="1752"/>
      <c r="I190" s="1750"/>
      <c r="J190" s="1750"/>
      <c r="K190" s="1750"/>
      <c r="L190" s="1753"/>
      <c r="M190" s="1754"/>
      <c r="N190" s="1750"/>
      <c r="O190" s="1750"/>
      <c r="P190" s="1750"/>
      <c r="Q190" s="1751"/>
      <c r="R190" s="1752"/>
      <c r="S190" s="1750"/>
      <c r="T190" s="1750"/>
      <c r="U190" s="1750"/>
      <c r="V190" s="1750"/>
      <c r="W190" s="1750"/>
      <c r="X190" s="1750"/>
      <c r="Y190" s="1750"/>
      <c r="Z190" s="1750"/>
      <c r="AA190" s="1750"/>
      <c r="AB190" s="2021"/>
      <c r="AC190" s="1309"/>
      <c r="AD190" s="1040"/>
      <c r="AE190" s="1040"/>
      <c r="AF190" s="1040"/>
      <c r="AG190" s="1040"/>
      <c r="AH190" s="1040"/>
      <c r="AI190" s="1040"/>
      <c r="AJ190" s="1040"/>
      <c r="AK190" s="1040"/>
      <c r="AL190" s="1040"/>
      <c r="AM190" s="1040"/>
      <c r="AN190" s="1040"/>
      <c r="AO190" s="1040"/>
      <c r="AP190" s="1040"/>
      <c r="AQ190" s="1040"/>
      <c r="AR190" s="1040"/>
      <c r="AS190" s="1040"/>
      <c r="AT190" s="1040"/>
      <c r="AU190" s="1040"/>
      <c r="AV190" s="1040"/>
      <c r="AW190" s="1040"/>
      <c r="AX190" s="1040"/>
      <c r="AY190" s="1040"/>
      <c r="AZ190" s="240"/>
      <c r="BA190" s="845"/>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446"/>
      <c r="CC190" s="446"/>
      <c r="CD190" s="2617"/>
      <c r="CE190" s="2617"/>
      <c r="CF190" s="2617"/>
      <c r="CG190" s="2617"/>
      <c r="CH190" s="2617"/>
      <c r="CI190" s="2617"/>
      <c r="CJ190" s="2617"/>
      <c r="CK190" s="2617"/>
      <c r="CL190" s="2617"/>
      <c r="CM190" s="2617"/>
      <c r="CN190" s="2617"/>
      <c r="CO190" s="2617"/>
      <c r="CP190" s="2617"/>
      <c r="CQ190" s="2617"/>
      <c r="CR190" s="2617"/>
      <c r="CS190" s="2617"/>
      <c r="CT190" s="2617"/>
      <c r="CU190" s="2617"/>
      <c r="CV190" s="2617"/>
      <c r="CW190" s="2617"/>
      <c r="CX190" s="2617"/>
      <c r="CY190" s="2617"/>
      <c r="CZ190" s="2617"/>
    </row>
    <row r="191" s="818" customFormat="true" ht="15" customHeight="true" x14ac:dyDescent="0.2">
      <c r="A191" s="1647"/>
      <c r="B191" s="1656"/>
      <c r="C191" s="1749"/>
      <c r="D191" s="1750"/>
      <c r="E191" s="1750"/>
      <c r="F191" s="1750"/>
      <c r="G191" s="1751"/>
      <c r="H191" s="1752"/>
      <c r="I191" s="1750"/>
      <c r="J191" s="1750"/>
      <c r="K191" s="1750"/>
      <c r="L191" s="1753"/>
      <c r="M191" s="1754"/>
      <c r="N191" s="1750"/>
      <c r="O191" s="1750"/>
      <c r="P191" s="1750"/>
      <c r="Q191" s="1751"/>
      <c r="R191" s="1752"/>
      <c r="S191" s="1750"/>
      <c r="T191" s="1750"/>
      <c r="U191" s="1750"/>
      <c r="V191" s="1750"/>
      <c r="W191" s="1750"/>
      <c r="X191" s="1750"/>
      <c r="Y191" s="1750"/>
      <c r="Z191" s="1750"/>
      <c r="AA191" s="1750"/>
      <c r="AB191" s="2021"/>
      <c r="AC191" s="1309"/>
      <c r="AD191" s="1040"/>
      <c r="AE191" s="1040"/>
      <c r="AF191" s="1040"/>
      <c r="AG191" s="1040"/>
      <c r="AH191" s="1040"/>
      <c r="AI191" s="1040"/>
      <c r="AJ191" s="1040"/>
      <c r="AK191" s="1040"/>
      <c r="AL191" s="1040"/>
      <c r="AM191" s="1040"/>
      <c r="AN191" s="1040"/>
      <c r="AO191" s="1040"/>
      <c r="AP191" s="1040"/>
      <c r="AQ191" s="1040"/>
      <c r="AR191" s="1040"/>
      <c r="AS191" s="1040"/>
      <c r="AT191" s="1040"/>
      <c r="AU191" s="1040"/>
      <c r="AV191" s="1040"/>
      <c r="AW191" s="1040"/>
      <c r="AX191" s="1040"/>
      <c r="AY191" s="1040"/>
      <c r="AZ191" s="240"/>
      <c r="BA191" s="845"/>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446"/>
      <c r="CC191" s="446"/>
      <c r="CD191" s="2617"/>
      <c r="CE191" s="2617"/>
      <c r="CF191" s="2617"/>
      <c r="CG191" s="2617"/>
      <c r="CH191" s="2617"/>
      <c r="CI191" s="2617"/>
      <c r="CJ191" s="2617"/>
      <c r="CK191" s="2617"/>
      <c r="CL191" s="2617"/>
      <c r="CM191" s="2617"/>
      <c r="CN191" s="2617"/>
      <c r="CO191" s="2617"/>
      <c r="CP191" s="2617"/>
      <c r="CQ191" s="2617"/>
      <c r="CR191" s="2617"/>
      <c r="CS191" s="2617"/>
      <c r="CT191" s="2617"/>
      <c r="CU191" s="2617"/>
      <c r="CV191" s="2617"/>
      <c r="CW191" s="2617"/>
      <c r="CX191" s="2617"/>
      <c r="CY191" s="2617"/>
      <c r="CZ191" s="2617"/>
    </row>
    <row r="192" s="818" customFormat="true" ht="15" customHeight="true" x14ac:dyDescent="0.2">
      <c r="A192" s="1648"/>
      <c r="B192" s="1657"/>
      <c r="C192" s="1755"/>
      <c r="D192" s="1756"/>
      <c r="E192" s="1756"/>
      <c r="F192" s="1756"/>
      <c r="G192" s="1757"/>
      <c r="H192" s="1758"/>
      <c r="I192" s="1756"/>
      <c r="J192" s="1756"/>
      <c r="K192" s="1756"/>
      <c r="L192" s="1759"/>
      <c r="M192" s="1760"/>
      <c r="N192" s="1756"/>
      <c r="O192" s="1756"/>
      <c r="P192" s="1756"/>
      <c r="Q192" s="1757"/>
      <c r="R192" s="1758"/>
      <c r="S192" s="1756"/>
      <c r="T192" s="1756"/>
      <c r="U192" s="1756"/>
      <c r="V192" s="1756"/>
      <c r="W192" s="1756"/>
      <c r="X192" s="1756"/>
      <c r="Y192" s="1756"/>
      <c r="Z192" s="1756"/>
      <c r="AA192" s="1756"/>
      <c r="AB192" s="2022"/>
      <c r="AC192" s="1309"/>
      <c r="AD192" s="1040"/>
      <c r="AE192" s="1040"/>
      <c r="AF192" s="1040"/>
      <c r="AG192" s="1040"/>
      <c r="AH192" s="1040"/>
      <c r="AI192" s="1040"/>
      <c r="AJ192" s="1040"/>
      <c r="AK192" s="1040"/>
      <c r="AL192" s="1040"/>
      <c r="AM192" s="1040"/>
      <c r="AN192" s="1040"/>
      <c r="AO192" s="1040"/>
      <c r="AP192" s="1040"/>
      <c r="AQ192" s="1040"/>
      <c r="AR192" s="1040"/>
      <c r="AS192" s="1040"/>
      <c r="AT192" s="1040"/>
      <c r="AU192" s="1040"/>
      <c r="AV192" s="1040"/>
      <c r="AW192" s="1040"/>
      <c r="AX192" s="1040"/>
      <c r="AY192" s="1040"/>
      <c r="AZ192" s="240"/>
      <c r="BA192" s="845"/>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446"/>
      <c r="CC192" s="446"/>
      <c r="CD192" s="2617"/>
      <c r="CE192" s="2617"/>
      <c r="CF192" s="2617"/>
      <c r="CG192" s="2617"/>
      <c r="CH192" s="2617"/>
      <c r="CI192" s="2617"/>
      <c r="CJ192" s="2617"/>
      <c r="CK192" s="2617"/>
      <c r="CL192" s="2617"/>
      <c r="CM192" s="2617"/>
      <c r="CN192" s="2617"/>
      <c r="CO192" s="2617"/>
      <c r="CP192" s="2617"/>
      <c r="CQ192" s="2617"/>
      <c r="CR192" s="2617"/>
      <c r="CS192" s="2617"/>
      <c r="CT192" s="2617"/>
      <c r="CU192" s="2617"/>
      <c r="CV192" s="2617"/>
      <c r="CW192" s="2617"/>
      <c r="CX192" s="2617"/>
      <c r="CY192" s="2617"/>
      <c r="CZ192" s="2617"/>
    </row>
    <row r="193" s="818" customFormat="true" ht="15" customHeight="true" x14ac:dyDescent="0.2">
      <c r="A193" s="1145"/>
      <c r="B193" s="1658"/>
      <c r="C193" s="1308"/>
      <c r="D193" s="1300"/>
      <c r="E193" s="1300"/>
      <c r="F193" s="1300"/>
      <c r="G193" s="1301"/>
      <c r="H193" s="1299"/>
      <c r="I193" s="1300"/>
      <c r="J193" s="1300"/>
      <c r="K193" s="1300"/>
      <c r="L193" s="1309"/>
      <c r="M193" s="1308"/>
      <c r="N193" s="1300"/>
      <c r="O193" s="1300"/>
      <c r="P193" s="1300"/>
      <c r="Q193" s="1301"/>
      <c r="R193" s="1299"/>
      <c r="S193" s="1300"/>
      <c r="T193" s="1300"/>
      <c r="U193" s="1300"/>
      <c r="V193" s="1300"/>
      <c r="W193" s="1300"/>
      <c r="X193" s="1300"/>
      <c r="Y193" s="1300"/>
      <c r="Z193" s="1300"/>
      <c r="AA193" s="1300"/>
      <c r="AB193" s="1300"/>
      <c r="AC193" s="1309"/>
      <c r="AD193" s="1040"/>
      <c r="AE193" s="1040"/>
      <c r="AF193" s="1040"/>
      <c r="AG193" s="1040"/>
      <c r="AH193" s="1040"/>
      <c r="AI193" s="1040"/>
      <c r="AJ193" s="1040"/>
      <c r="AK193" s="1040"/>
      <c r="AL193" s="1040"/>
      <c r="AM193" s="1040"/>
      <c r="AN193" s="1040"/>
      <c r="AO193" s="1040"/>
      <c r="AP193" s="1040"/>
      <c r="AQ193" s="1040"/>
      <c r="AR193" s="1040"/>
      <c r="AS193" s="1040"/>
      <c r="AT193" s="1040"/>
      <c r="AU193" s="1040"/>
      <c r="AV193" s="1040"/>
      <c r="AW193" s="1040"/>
      <c r="AX193" s="1040"/>
      <c r="AY193" s="1040"/>
      <c r="AZ193" s="240"/>
      <c r="BA193" s="845"/>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446"/>
      <c r="CC193" s="446"/>
      <c r="CD193" s="2617"/>
      <c r="CE193" s="2617"/>
      <c r="CF193" s="2617"/>
      <c r="CG193" s="2617"/>
      <c r="CH193" s="2617"/>
      <c r="CI193" s="2617"/>
      <c r="CJ193" s="2617"/>
      <c r="CK193" s="2617"/>
      <c r="CL193" s="2617"/>
      <c r="CM193" s="2617"/>
      <c r="CN193" s="2617"/>
      <c r="CO193" s="2617"/>
      <c r="CP193" s="2617"/>
      <c r="CQ193" s="2617"/>
      <c r="CR193" s="2617"/>
      <c r="CS193" s="2617"/>
      <c r="CT193" s="2617"/>
      <c r="CU193" s="2617"/>
      <c r="CV193" s="2617"/>
      <c r="CW193" s="2617"/>
      <c r="CX193" s="2617"/>
      <c r="CY193" s="2617"/>
      <c r="CZ193" s="2617"/>
    </row>
    <row r="194" s="131" customFormat="true" ht="15" customHeight="true" x14ac:dyDescent="0.2">
      <c r="A194" s="1597"/>
      <c r="B194" s="1659"/>
      <c r="C194" s="1308"/>
      <c r="D194" s="1300"/>
      <c r="E194" s="1300"/>
      <c r="F194" s="1300"/>
      <c r="G194" s="1301"/>
      <c r="H194" s="1299"/>
      <c r="I194" s="1300"/>
      <c r="J194" s="1300"/>
      <c r="K194" s="1300"/>
      <c r="L194" s="1309"/>
      <c r="M194" s="1308"/>
      <c r="N194" s="1300"/>
      <c r="O194" s="1300"/>
      <c r="P194" s="1300"/>
      <c r="Q194" s="1301"/>
      <c r="R194" s="1299"/>
      <c r="S194" s="1300"/>
      <c r="T194" s="1300"/>
      <c r="U194" s="1300"/>
      <c r="V194" s="1300"/>
      <c r="W194" s="1300"/>
      <c r="X194" s="1300"/>
      <c r="Y194" s="1300"/>
      <c r="Z194" s="1300"/>
      <c r="AA194" s="1300"/>
      <c r="AB194" s="1300"/>
      <c r="AC194" s="1309"/>
      <c r="AD194" s="1040"/>
      <c r="AE194" s="1040"/>
      <c r="AF194" s="1040"/>
      <c r="AG194" s="1040"/>
      <c r="AH194" s="1040"/>
      <c r="AI194" s="1040"/>
      <c r="AJ194" s="1040"/>
      <c r="AK194" s="1040"/>
      <c r="AL194" s="1040"/>
      <c r="AM194" s="1040"/>
      <c r="AN194" s="1040"/>
      <c r="AO194" s="1040"/>
      <c r="AP194" s="1040"/>
      <c r="AQ194" s="1040"/>
      <c r="AR194" s="1040"/>
      <c r="AS194" s="1040"/>
      <c r="AT194" s="1040"/>
      <c r="AU194" s="1040"/>
      <c r="AV194" s="1040"/>
      <c r="AW194" s="1040"/>
      <c r="AX194" s="1040"/>
      <c r="AY194" s="1040"/>
      <c r="AZ194" s="240"/>
      <c r="BA194" s="845"/>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446"/>
      <c r="CC194" s="446"/>
      <c r="CD194" s="2617"/>
      <c r="CE194" s="2617"/>
      <c r="CF194" s="2617"/>
      <c r="CG194" s="2617"/>
      <c r="CH194" s="2617"/>
      <c r="CI194" s="2617"/>
      <c r="CJ194" s="2617"/>
      <c r="CK194" s="2617"/>
      <c r="CL194" s="2617"/>
      <c r="CM194" s="2617"/>
      <c r="CN194" s="2617"/>
      <c r="CO194" s="2617"/>
      <c r="CP194" s="2617"/>
      <c r="CQ194" s="2617"/>
      <c r="CR194" s="2617"/>
      <c r="CS194" s="2617"/>
      <c r="CT194" s="2617"/>
      <c r="CU194" s="2617"/>
      <c r="CV194" s="2617"/>
      <c r="CW194" s="2617"/>
      <c r="CX194" s="2617"/>
      <c r="CY194" s="2617"/>
      <c r="CZ194" s="2617"/>
    </row>
    <row r="195" s="131" customFormat="true" ht="15" customHeight="true" x14ac:dyDescent="0.2">
      <c r="A195" s="1597"/>
      <c r="B195" s="1659"/>
      <c r="C195" s="1308"/>
      <c r="D195" s="1300"/>
      <c r="E195" s="1300"/>
      <c r="F195" s="1300"/>
      <c r="G195" s="1301"/>
      <c r="H195" s="1299"/>
      <c r="I195" s="1300"/>
      <c r="J195" s="1300"/>
      <c r="K195" s="1300"/>
      <c r="L195" s="1309"/>
      <c r="M195" s="1308"/>
      <c r="N195" s="1300"/>
      <c r="O195" s="1300"/>
      <c r="P195" s="1300"/>
      <c r="Q195" s="1301"/>
      <c r="R195" s="1299"/>
      <c r="S195" s="1300"/>
      <c r="T195" s="1300"/>
      <c r="U195" s="1300"/>
      <c r="V195" s="1300"/>
      <c r="W195" s="1300"/>
      <c r="X195" s="1300"/>
      <c r="Y195" s="1300"/>
      <c r="Z195" s="1300"/>
      <c r="AA195" s="1300"/>
      <c r="AB195" s="1300"/>
      <c r="AC195" s="1309"/>
      <c r="AD195" s="1040"/>
      <c r="AE195" s="1040"/>
      <c r="AF195" s="1040"/>
      <c r="AG195" s="1040"/>
      <c r="AH195" s="1040"/>
      <c r="AI195" s="1040"/>
      <c r="AJ195" s="1040"/>
      <c r="AK195" s="1040"/>
      <c r="AL195" s="1040"/>
      <c r="AM195" s="1040"/>
      <c r="AN195" s="1040"/>
      <c r="AO195" s="1040"/>
      <c r="AP195" s="1040"/>
      <c r="AQ195" s="1040"/>
      <c r="AR195" s="1040"/>
      <c r="AS195" s="1040"/>
      <c r="AT195" s="1040"/>
      <c r="AU195" s="1040"/>
      <c r="AV195" s="1040"/>
      <c r="AW195" s="1040"/>
      <c r="AX195" s="1040"/>
      <c r="AY195" s="1040"/>
      <c r="AZ195" s="240"/>
      <c r="BA195" s="845"/>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446"/>
      <c r="CC195" s="446"/>
      <c r="CD195" s="2617"/>
      <c r="CE195" s="2617"/>
      <c r="CF195" s="2617"/>
      <c r="CG195" s="2617"/>
      <c r="CH195" s="2617"/>
      <c r="CI195" s="2617"/>
      <c r="CJ195" s="2617"/>
      <c r="CK195" s="2617"/>
      <c r="CL195" s="2617"/>
      <c r="CM195" s="2617"/>
      <c r="CN195" s="2617"/>
      <c r="CO195" s="2617"/>
      <c r="CP195" s="2617"/>
      <c r="CQ195" s="2617"/>
      <c r="CR195" s="2617"/>
      <c r="CS195" s="2617"/>
      <c r="CT195" s="2617"/>
      <c r="CU195" s="2617"/>
      <c r="CV195" s="2617"/>
      <c r="CW195" s="2617"/>
      <c r="CX195" s="2617"/>
      <c r="CY195" s="2617"/>
      <c r="CZ195" s="2617"/>
    </row>
    <row r="196" s="131" customFormat="true" ht="15" customHeight="true" x14ac:dyDescent="0.2">
      <c r="A196" s="1597"/>
      <c r="B196" s="1659"/>
      <c r="C196" s="1308"/>
      <c r="D196" s="1300"/>
      <c r="E196" s="1300"/>
      <c r="F196" s="1300"/>
      <c r="G196" s="1301"/>
      <c r="H196" s="1299"/>
      <c r="I196" s="1300"/>
      <c r="J196" s="1300"/>
      <c r="K196" s="1300"/>
      <c r="L196" s="1309"/>
      <c r="M196" s="1308"/>
      <c r="N196" s="1300"/>
      <c r="O196" s="1300"/>
      <c r="P196" s="1300"/>
      <c r="Q196" s="1301"/>
      <c r="R196" s="1299"/>
      <c r="S196" s="1300"/>
      <c r="T196" s="1300"/>
      <c r="U196" s="1300"/>
      <c r="V196" s="1300"/>
      <c r="W196" s="1300"/>
      <c r="X196" s="1300"/>
      <c r="Y196" s="1300"/>
      <c r="Z196" s="1300"/>
      <c r="AA196" s="1300"/>
      <c r="AB196" s="1300"/>
      <c r="AC196" s="1309"/>
      <c r="AD196" s="1040"/>
      <c r="AE196" s="1040"/>
      <c r="AF196" s="1040"/>
      <c r="AG196" s="1040"/>
      <c r="AH196" s="1040"/>
      <c r="AI196" s="1040"/>
      <c r="AJ196" s="1040"/>
      <c r="AK196" s="1040"/>
      <c r="AL196" s="1040"/>
      <c r="AM196" s="1040"/>
      <c r="AN196" s="1040"/>
      <c r="AO196" s="1040"/>
      <c r="AP196" s="1040"/>
      <c r="AQ196" s="1040"/>
      <c r="AR196" s="1040"/>
      <c r="AS196" s="1040"/>
      <c r="AT196" s="1040"/>
      <c r="AU196" s="1040"/>
      <c r="AV196" s="1040"/>
      <c r="AW196" s="1040"/>
      <c r="AX196" s="1040"/>
      <c r="AY196" s="1040"/>
      <c r="AZ196" s="240"/>
      <c r="BA196" s="845"/>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446"/>
      <c r="CC196" s="446"/>
      <c r="CD196" s="2617"/>
      <c r="CE196" s="2617"/>
      <c r="CF196" s="2617"/>
      <c r="CG196" s="2617"/>
      <c r="CH196" s="2617"/>
      <c r="CI196" s="2617"/>
      <c r="CJ196" s="2617"/>
      <c r="CK196" s="2617"/>
      <c r="CL196" s="2617"/>
      <c r="CM196" s="2617"/>
      <c r="CN196" s="2617"/>
      <c r="CO196" s="2617"/>
      <c r="CP196" s="2617"/>
      <c r="CQ196" s="2617"/>
      <c r="CR196" s="2617"/>
      <c r="CS196" s="2617"/>
      <c r="CT196" s="2617"/>
      <c r="CU196" s="2617"/>
      <c r="CV196" s="2617"/>
      <c r="CW196" s="2617"/>
      <c r="CX196" s="2617"/>
      <c r="CY196" s="2617"/>
      <c r="CZ196" s="2617"/>
    </row>
    <row r="197" s="131" customFormat="true" ht="15" customHeight="true" x14ac:dyDescent="0.2">
      <c r="A197" s="1597"/>
      <c r="B197" s="1659"/>
      <c r="C197" s="1308"/>
      <c r="D197" s="1300"/>
      <c r="E197" s="1300"/>
      <c r="F197" s="1300"/>
      <c r="G197" s="1301"/>
      <c r="H197" s="1299"/>
      <c r="I197" s="1300"/>
      <c r="J197" s="1300"/>
      <c r="K197" s="1300"/>
      <c r="L197" s="1309"/>
      <c r="M197" s="1308"/>
      <c r="N197" s="1300"/>
      <c r="O197" s="1300"/>
      <c r="P197" s="1300"/>
      <c r="Q197" s="1301"/>
      <c r="R197" s="1299"/>
      <c r="S197" s="1300"/>
      <c r="T197" s="1300"/>
      <c r="U197" s="1300"/>
      <c r="V197" s="1300"/>
      <c r="W197" s="1300"/>
      <c r="X197" s="1300"/>
      <c r="Y197" s="1300"/>
      <c r="Z197" s="1300"/>
      <c r="AA197" s="1300"/>
      <c r="AB197" s="1300"/>
      <c r="AC197" s="1309"/>
      <c r="AD197" s="1040"/>
      <c r="AE197" s="1040"/>
      <c r="AF197" s="1040"/>
      <c r="AG197" s="1040"/>
      <c r="AH197" s="1040"/>
      <c r="AI197" s="1040"/>
      <c r="AJ197" s="1040"/>
      <c r="AK197" s="1040"/>
      <c r="AL197" s="1040"/>
      <c r="AM197" s="1040"/>
      <c r="AN197" s="1040"/>
      <c r="AO197" s="1040"/>
      <c r="AP197" s="1040"/>
      <c r="AQ197" s="1040"/>
      <c r="AR197" s="1040"/>
      <c r="AS197" s="1040"/>
      <c r="AT197" s="1040"/>
      <c r="AU197" s="1040"/>
      <c r="AV197" s="1040"/>
      <c r="AW197" s="1040"/>
      <c r="AX197" s="1040"/>
      <c r="AY197" s="1040"/>
      <c r="AZ197" s="240"/>
      <c r="BA197" s="845"/>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446"/>
      <c r="CC197" s="446"/>
      <c r="CD197" s="2617"/>
      <c r="CE197" s="2617"/>
      <c r="CF197" s="2617"/>
      <c r="CG197" s="2617"/>
      <c r="CH197" s="2617"/>
      <c r="CI197" s="2617"/>
      <c r="CJ197" s="2617"/>
      <c r="CK197" s="2617"/>
      <c r="CL197" s="2617"/>
      <c r="CM197" s="2617"/>
      <c r="CN197" s="2617"/>
      <c r="CO197" s="2617"/>
      <c r="CP197" s="2617"/>
      <c r="CQ197" s="2617"/>
      <c r="CR197" s="2617"/>
      <c r="CS197" s="2617"/>
      <c r="CT197" s="2617"/>
      <c r="CU197" s="2617"/>
      <c r="CV197" s="2617"/>
      <c r="CW197" s="2617"/>
      <c r="CX197" s="2617"/>
      <c r="CY197" s="2617"/>
      <c r="CZ197" s="2617"/>
    </row>
    <row r="198" s="131" customFormat="true" ht="15" customHeight="true" x14ac:dyDescent="0.2">
      <c r="A198" s="1597"/>
      <c r="B198" s="1659"/>
      <c r="C198" s="1308"/>
      <c r="D198" s="1300"/>
      <c r="E198" s="1300"/>
      <c r="F198" s="1300"/>
      <c r="G198" s="1301"/>
      <c r="H198" s="1299"/>
      <c r="I198" s="1300"/>
      <c r="J198" s="1300"/>
      <c r="K198" s="1300"/>
      <c r="L198" s="1309"/>
      <c r="M198" s="1308"/>
      <c r="N198" s="1300"/>
      <c r="O198" s="1300"/>
      <c r="P198" s="1300"/>
      <c r="Q198" s="1301"/>
      <c r="R198" s="1299"/>
      <c r="S198" s="1300"/>
      <c r="T198" s="1300"/>
      <c r="U198" s="1300"/>
      <c r="V198" s="1300"/>
      <c r="W198" s="1300"/>
      <c r="X198" s="1300"/>
      <c r="Y198" s="1300"/>
      <c r="Z198" s="1300"/>
      <c r="AA198" s="1300"/>
      <c r="AB198" s="1300"/>
      <c r="AC198" s="1309"/>
      <c r="AD198" s="1040"/>
      <c r="AE198" s="1040"/>
      <c r="AF198" s="1040"/>
      <c r="AG198" s="1040"/>
      <c r="AH198" s="1040"/>
      <c r="AI198" s="1040"/>
      <c r="AJ198" s="1040"/>
      <c r="AK198" s="1040"/>
      <c r="AL198" s="1040"/>
      <c r="AM198" s="1040"/>
      <c r="AN198" s="1040"/>
      <c r="AO198" s="1040"/>
      <c r="AP198" s="1040"/>
      <c r="AQ198" s="1040"/>
      <c r="AR198" s="1040"/>
      <c r="AS198" s="1040"/>
      <c r="AT198" s="1040"/>
      <c r="AU198" s="1040"/>
      <c r="AV198" s="1040"/>
      <c r="AW198" s="1040"/>
      <c r="AX198" s="1040"/>
      <c r="AY198" s="1040"/>
      <c r="AZ198" s="240"/>
      <c r="BA198" s="845"/>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446"/>
      <c r="CC198" s="446"/>
      <c r="CD198" s="2617"/>
      <c r="CE198" s="2617"/>
      <c r="CF198" s="2617"/>
      <c r="CG198" s="2617"/>
      <c r="CH198" s="2617"/>
      <c r="CI198" s="2617"/>
      <c r="CJ198" s="2617"/>
      <c r="CK198" s="2617"/>
      <c r="CL198" s="2617"/>
      <c r="CM198" s="2617"/>
      <c r="CN198" s="2617"/>
      <c r="CO198" s="2617"/>
      <c r="CP198" s="2617"/>
      <c r="CQ198" s="2617"/>
      <c r="CR198" s="2617"/>
      <c r="CS198" s="2617"/>
      <c r="CT198" s="2617"/>
      <c r="CU198" s="2617"/>
      <c r="CV198" s="2617"/>
      <c r="CW198" s="2617"/>
      <c r="CX198" s="2617"/>
      <c r="CY198" s="2617"/>
      <c r="CZ198" s="2617"/>
    </row>
    <row r="199" s="131" customFormat="true" ht="15" customHeight="true" x14ac:dyDescent="0.2">
      <c r="A199" s="1597"/>
      <c r="B199" s="1659"/>
      <c r="C199" s="1308"/>
      <c r="D199" s="1300"/>
      <c r="E199" s="1300"/>
      <c r="F199" s="1300"/>
      <c r="G199" s="1301"/>
      <c r="H199" s="1299"/>
      <c r="I199" s="1300"/>
      <c r="J199" s="1300"/>
      <c r="K199" s="1300"/>
      <c r="L199" s="1309"/>
      <c r="M199" s="1308"/>
      <c r="N199" s="1300"/>
      <c r="O199" s="1300"/>
      <c r="P199" s="1300"/>
      <c r="Q199" s="1301"/>
      <c r="R199" s="1299"/>
      <c r="S199" s="1300"/>
      <c r="T199" s="1300"/>
      <c r="U199" s="1300"/>
      <c r="V199" s="1300"/>
      <c r="W199" s="1300"/>
      <c r="X199" s="1300"/>
      <c r="Y199" s="1300"/>
      <c r="Z199" s="1300"/>
      <c r="AA199" s="1300"/>
      <c r="AB199" s="1300"/>
      <c r="AC199" s="1309"/>
      <c r="AD199" s="1040"/>
      <c r="AE199" s="1040"/>
      <c r="AF199" s="1040"/>
      <c r="AG199" s="1040"/>
      <c r="AH199" s="1040"/>
      <c r="AI199" s="1040"/>
      <c r="AJ199" s="1040"/>
      <c r="AK199" s="1040"/>
      <c r="AL199" s="1040"/>
      <c r="AM199" s="1040"/>
      <c r="AN199" s="1040"/>
      <c r="AO199" s="1040"/>
      <c r="AP199" s="1040"/>
      <c r="AQ199" s="1040"/>
      <c r="AR199" s="1040"/>
      <c r="AS199" s="1040"/>
      <c r="AT199" s="1040"/>
      <c r="AU199" s="1040"/>
      <c r="AV199" s="1040"/>
      <c r="AW199" s="1040"/>
      <c r="AX199" s="1040"/>
      <c r="AY199" s="1040"/>
      <c r="AZ199" s="240"/>
      <c r="BA199" s="845"/>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446"/>
      <c r="CC199" s="446"/>
      <c r="CD199" s="2617"/>
      <c r="CE199" s="2617"/>
      <c r="CF199" s="2617"/>
      <c r="CG199" s="2617"/>
      <c r="CH199" s="2617"/>
      <c r="CI199" s="2617"/>
      <c r="CJ199" s="2617"/>
      <c r="CK199" s="2617"/>
      <c r="CL199" s="2617"/>
      <c r="CM199" s="2617"/>
      <c r="CN199" s="2617"/>
      <c r="CO199" s="2617"/>
      <c r="CP199" s="2617"/>
      <c r="CQ199" s="2617"/>
      <c r="CR199" s="2617"/>
      <c r="CS199" s="2617"/>
      <c r="CT199" s="2617"/>
      <c r="CU199" s="2617"/>
      <c r="CV199" s="2617"/>
      <c r="CW199" s="2617"/>
      <c r="CX199" s="2617"/>
      <c r="CY199" s="2617"/>
      <c r="CZ199" s="2617"/>
    </row>
    <row r="200" s="131" customFormat="true" ht="15" customHeight="true" x14ac:dyDescent="0.2">
      <c r="A200" s="1597"/>
      <c r="B200" s="1659"/>
      <c r="C200" s="1308"/>
      <c r="D200" s="1300"/>
      <c r="E200" s="1300"/>
      <c r="F200" s="1300"/>
      <c r="G200" s="1301"/>
      <c r="H200" s="1299"/>
      <c r="I200" s="1300"/>
      <c r="J200" s="1300"/>
      <c r="K200" s="1300"/>
      <c r="L200" s="1309"/>
      <c r="M200" s="1308"/>
      <c r="N200" s="1300"/>
      <c r="O200" s="1300"/>
      <c r="P200" s="1300"/>
      <c r="Q200" s="1301"/>
      <c r="R200" s="1299"/>
      <c r="S200" s="1300"/>
      <c r="T200" s="1300"/>
      <c r="U200" s="1300"/>
      <c r="V200" s="1300"/>
      <c r="W200" s="1300"/>
      <c r="X200" s="1300"/>
      <c r="Y200" s="1300"/>
      <c r="Z200" s="1300"/>
      <c r="AA200" s="1300"/>
      <c r="AB200" s="1300"/>
      <c r="AC200" s="1309"/>
      <c r="AD200" s="1040"/>
      <c r="AE200" s="1040"/>
      <c r="AF200" s="1040"/>
      <c r="AG200" s="1040"/>
      <c r="AH200" s="1040"/>
      <c r="AI200" s="1040"/>
      <c r="AJ200" s="1040"/>
      <c r="AK200" s="1040"/>
      <c r="AL200" s="1040"/>
      <c r="AM200" s="1040"/>
      <c r="AN200" s="1040"/>
      <c r="AO200" s="1040"/>
      <c r="AP200" s="1040"/>
      <c r="AQ200" s="1040"/>
      <c r="AR200" s="1040"/>
      <c r="AS200" s="1040"/>
      <c r="AT200" s="1040"/>
      <c r="AU200" s="1040"/>
      <c r="AV200" s="1040"/>
      <c r="AW200" s="1040"/>
      <c r="AX200" s="1040"/>
      <c r="AY200" s="1040"/>
      <c r="AZ200" s="240"/>
      <c r="BA200" s="845"/>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446"/>
      <c r="CC200" s="446"/>
      <c r="CD200" s="2617"/>
      <c r="CE200" s="2617"/>
      <c r="CF200" s="2617"/>
      <c r="CG200" s="2617"/>
      <c r="CH200" s="2617"/>
      <c r="CI200" s="2617"/>
      <c r="CJ200" s="2617"/>
      <c r="CK200" s="2617"/>
      <c r="CL200" s="2617"/>
      <c r="CM200" s="2617"/>
      <c r="CN200" s="2617"/>
      <c r="CO200" s="2617"/>
      <c r="CP200" s="2617"/>
      <c r="CQ200" s="2617"/>
      <c r="CR200" s="2617"/>
      <c r="CS200" s="2617"/>
      <c r="CT200" s="2617"/>
      <c r="CU200" s="2617"/>
      <c r="CV200" s="2617"/>
      <c r="CW200" s="2617"/>
      <c r="CX200" s="2617"/>
      <c r="CY200" s="2617"/>
      <c r="CZ200" s="2617"/>
    </row>
    <row r="201" s="131" customFormat="true" ht="15" customHeight="true" x14ac:dyDescent="0.2">
      <c r="A201" s="1597"/>
      <c r="B201" s="1659"/>
      <c r="C201" s="1308"/>
      <c r="D201" s="1300"/>
      <c r="E201" s="1300"/>
      <c r="F201" s="1300"/>
      <c r="G201" s="1301"/>
      <c r="H201" s="1299"/>
      <c r="I201" s="1300"/>
      <c r="J201" s="1300"/>
      <c r="K201" s="1300"/>
      <c r="L201" s="1309"/>
      <c r="M201" s="1308"/>
      <c r="N201" s="1300"/>
      <c r="O201" s="1300"/>
      <c r="P201" s="1300"/>
      <c r="Q201" s="1301"/>
      <c r="R201" s="1299"/>
      <c r="S201" s="1300"/>
      <c r="T201" s="1300"/>
      <c r="U201" s="1300"/>
      <c r="V201" s="1300"/>
      <c r="W201" s="1300"/>
      <c r="X201" s="1300"/>
      <c r="Y201" s="1300"/>
      <c r="Z201" s="1300"/>
      <c r="AA201" s="1300"/>
      <c r="AB201" s="1300"/>
      <c r="AC201" s="1309"/>
      <c r="AD201" s="1040"/>
      <c r="AE201" s="1040"/>
      <c r="AF201" s="1040"/>
      <c r="AG201" s="1040"/>
      <c r="AH201" s="1040"/>
      <c r="AI201" s="1040"/>
      <c r="AJ201" s="1040"/>
      <c r="AK201" s="1040"/>
      <c r="AL201" s="1040"/>
      <c r="AM201" s="1040"/>
      <c r="AN201" s="1040"/>
      <c r="AO201" s="1040"/>
      <c r="AP201" s="1040"/>
      <c r="AQ201" s="1040"/>
      <c r="AR201" s="1040"/>
      <c r="AS201" s="1040"/>
      <c r="AT201" s="1040"/>
      <c r="AU201" s="1040"/>
      <c r="AV201" s="1040"/>
      <c r="AW201" s="1040"/>
      <c r="AX201" s="1040"/>
      <c r="AY201" s="1040"/>
      <c r="AZ201" s="240"/>
      <c r="BA201" s="845"/>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446"/>
      <c r="CC201" s="446"/>
      <c r="CD201" s="2617"/>
      <c r="CE201" s="2617"/>
      <c r="CF201" s="2617"/>
      <c r="CG201" s="2617"/>
      <c r="CH201" s="2617"/>
      <c r="CI201" s="2617"/>
      <c r="CJ201" s="2617"/>
      <c r="CK201" s="2617"/>
      <c r="CL201" s="2617"/>
      <c r="CM201" s="2617"/>
      <c r="CN201" s="2617"/>
      <c r="CO201" s="2617"/>
      <c r="CP201" s="2617"/>
      <c r="CQ201" s="2617"/>
      <c r="CR201" s="2617"/>
      <c r="CS201" s="2617"/>
      <c r="CT201" s="2617"/>
      <c r="CU201" s="2617"/>
      <c r="CV201" s="2617"/>
      <c r="CW201" s="2617"/>
      <c r="CX201" s="2617"/>
      <c r="CY201" s="2617"/>
      <c r="CZ201" s="2617"/>
    </row>
    <row r="202" s="1081" customFormat="true" ht="15" customHeight="true" x14ac:dyDescent="0.2">
      <c r="A202" s="3265"/>
      <c r="B202" s="2063"/>
      <c r="C202" s="1997"/>
      <c r="D202" s="1998"/>
      <c r="E202" s="1998"/>
      <c r="F202" s="1998"/>
      <c r="G202" s="1999"/>
      <c r="H202" s="2000"/>
      <c r="I202" s="1998"/>
      <c r="J202" s="1998"/>
      <c r="K202" s="1998"/>
      <c r="L202" s="2001"/>
      <c r="M202" s="2002"/>
      <c r="N202" s="1998"/>
      <c r="O202" s="1998"/>
      <c r="P202" s="1998"/>
      <c r="Q202" s="1999"/>
      <c r="R202" s="2000"/>
      <c r="S202" s="1998"/>
      <c r="T202" s="1998"/>
      <c r="U202" s="1998"/>
      <c r="V202" s="1998"/>
      <c r="W202" s="1998"/>
      <c r="X202" s="1998"/>
      <c r="Y202" s="1998"/>
      <c r="Z202" s="1998"/>
      <c r="AA202" s="1998"/>
      <c r="AB202" s="1998"/>
      <c r="AC202" s="2681"/>
      <c r="AD202" s="450"/>
      <c r="AE202" s="450"/>
      <c r="AF202" s="450"/>
      <c r="AG202" s="450"/>
      <c r="AH202" s="450"/>
      <c r="AI202" s="450"/>
      <c r="AJ202" s="450"/>
      <c r="AK202" s="450"/>
      <c r="AL202" s="450"/>
      <c r="AM202" s="450"/>
      <c r="AN202" s="450"/>
      <c r="AO202" s="450"/>
      <c r="AP202" s="450"/>
      <c r="AQ202" s="450"/>
      <c r="AR202" s="450"/>
      <c r="AS202" s="450"/>
      <c r="AT202" s="450"/>
      <c r="AU202" s="450"/>
      <c r="AV202" s="450"/>
      <c r="AW202" s="450"/>
      <c r="AX202" s="450"/>
      <c r="AY202" s="450"/>
      <c r="AZ202" s="1070"/>
      <c r="BA202" s="845"/>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446"/>
      <c r="CC202" s="446"/>
      <c r="CD202" s="2617"/>
      <c r="CE202" s="2617"/>
      <c r="CF202" s="2617"/>
      <c r="CG202" s="2617"/>
      <c r="CH202" s="2617"/>
      <c r="CI202" s="2617"/>
      <c r="CJ202" s="2617"/>
      <c r="CK202" s="2617"/>
      <c r="CL202" s="2617"/>
      <c r="CM202" s="2617"/>
      <c r="CN202" s="2617"/>
      <c r="CO202" s="2617"/>
      <c r="CP202" s="2617"/>
      <c r="CQ202" s="2617"/>
      <c r="CR202" s="2617"/>
      <c r="CS202" s="2617"/>
      <c r="CT202" s="2617"/>
      <c r="CU202" s="2617"/>
      <c r="CV202" s="2617"/>
      <c r="CW202" s="2617"/>
      <c r="CX202" s="2617"/>
      <c r="CY202" s="2617"/>
      <c r="CZ202" s="2617"/>
    </row>
    <row r="203" s="1081" customFormat="true" ht="15" customHeight="true" x14ac:dyDescent="0.2">
      <c r="A203" s="3265"/>
      <c r="B203" s="2063"/>
      <c r="C203" s="1997"/>
      <c r="D203" s="1998"/>
      <c r="E203" s="1998"/>
      <c r="F203" s="1998"/>
      <c r="G203" s="1999"/>
      <c r="H203" s="2000"/>
      <c r="I203" s="1998"/>
      <c r="J203" s="1998"/>
      <c r="K203" s="1998"/>
      <c r="L203" s="2001"/>
      <c r="M203" s="2002"/>
      <c r="N203" s="1998"/>
      <c r="O203" s="1998"/>
      <c r="P203" s="1998"/>
      <c r="Q203" s="1999"/>
      <c r="R203" s="2000"/>
      <c r="S203" s="1998"/>
      <c r="T203" s="1998"/>
      <c r="U203" s="1998"/>
      <c r="V203" s="1998"/>
      <c r="W203" s="1998"/>
      <c r="X203" s="1998"/>
      <c r="Y203" s="1998"/>
      <c r="Z203" s="1998"/>
      <c r="AA203" s="1998"/>
      <c r="AB203" s="1998"/>
      <c r="AC203" s="2681"/>
      <c r="AD203" s="450"/>
      <c r="AE203" s="450"/>
      <c r="AF203" s="450"/>
      <c r="AG203" s="450"/>
      <c r="AH203" s="450"/>
      <c r="AI203" s="450"/>
      <c r="AJ203" s="450"/>
      <c r="AK203" s="450"/>
      <c r="AL203" s="450"/>
      <c r="AM203" s="450"/>
      <c r="AN203" s="450"/>
      <c r="AO203" s="450"/>
      <c r="AP203" s="450"/>
      <c r="AQ203" s="450"/>
      <c r="AR203" s="450"/>
      <c r="AS203" s="450"/>
      <c r="AT203" s="450"/>
      <c r="AU203" s="450"/>
      <c r="AV203" s="450"/>
      <c r="AW203" s="450"/>
      <c r="AX203" s="450"/>
      <c r="AY203" s="450"/>
      <c r="AZ203" s="1070"/>
      <c r="BA203" s="845"/>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446"/>
      <c r="CC203" s="446"/>
      <c r="CD203" s="2617"/>
      <c r="CE203" s="2617"/>
      <c r="CF203" s="2617"/>
      <c r="CG203" s="2617"/>
      <c r="CH203" s="2617"/>
      <c r="CI203" s="2617"/>
      <c r="CJ203" s="2617"/>
      <c r="CK203" s="2617"/>
      <c r="CL203" s="2617"/>
      <c r="CM203" s="2617"/>
      <c r="CN203" s="2617"/>
      <c r="CO203" s="2617"/>
      <c r="CP203" s="2617"/>
      <c r="CQ203" s="2617"/>
      <c r="CR203" s="2617"/>
      <c r="CS203" s="2617"/>
      <c r="CT203" s="2617"/>
      <c r="CU203" s="2617"/>
      <c r="CV203" s="2617"/>
      <c r="CW203" s="2617"/>
      <c r="CX203" s="2617"/>
      <c r="CY203" s="2617"/>
      <c r="CZ203" s="2617"/>
    </row>
    <row r="204" s="1081" customFormat="true" ht="15" customHeight="true" x14ac:dyDescent="0.2">
      <c r="A204" s="3266"/>
      <c r="B204" s="2064"/>
      <c r="C204" s="2023"/>
      <c r="D204" s="2024"/>
      <c r="E204" s="2024"/>
      <c r="F204" s="2024"/>
      <c r="G204" s="2025"/>
      <c r="H204" s="2026"/>
      <c r="I204" s="2024"/>
      <c r="J204" s="2024"/>
      <c r="K204" s="2024"/>
      <c r="L204" s="2027"/>
      <c r="M204" s="2028"/>
      <c r="N204" s="2024"/>
      <c r="O204" s="2024"/>
      <c r="P204" s="2024"/>
      <c r="Q204" s="2025"/>
      <c r="R204" s="2026"/>
      <c r="S204" s="2024"/>
      <c r="T204" s="2024"/>
      <c r="U204" s="2024"/>
      <c r="V204" s="2024"/>
      <c r="W204" s="2024"/>
      <c r="X204" s="2024"/>
      <c r="Y204" s="2024"/>
      <c r="Z204" s="2024"/>
      <c r="AA204" s="2024"/>
      <c r="AB204" s="2024"/>
      <c r="AC204" s="2690"/>
      <c r="AD204" s="450"/>
      <c r="AE204" s="450"/>
      <c r="AF204" s="450"/>
      <c r="AG204" s="450"/>
      <c r="AH204" s="450"/>
      <c r="AI204" s="450"/>
      <c r="AJ204" s="450"/>
      <c r="AK204" s="450"/>
      <c r="AL204" s="450"/>
      <c r="AM204" s="450"/>
      <c r="AN204" s="450"/>
      <c r="AO204" s="450"/>
      <c r="AP204" s="450"/>
      <c r="AQ204" s="450"/>
      <c r="AR204" s="450"/>
      <c r="AS204" s="450"/>
      <c r="AT204" s="450"/>
      <c r="AU204" s="450"/>
      <c r="AV204" s="450"/>
      <c r="AW204" s="450"/>
      <c r="AX204" s="450"/>
      <c r="AY204" s="450"/>
      <c r="AZ204" s="1070"/>
      <c r="BA204" s="845"/>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446"/>
      <c r="CC204" s="446"/>
      <c r="CD204" s="2617"/>
      <c r="CE204" s="2617"/>
      <c r="CF204" s="2617"/>
      <c r="CG204" s="2617"/>
      <c r="CH204" s="2617"/>
      <c r="CI204" s="2617"/>
      <c r="CJ204" s="2617"/>
      <c r="CK204" s="2617"/>
      <c r="CL204" s="2617"/>
      <c r="CM204" s="2617"/>
      <c r="CN204" s="2617"/>
      <c r="CO204" s="2617"/>
      <c r="CP204" s="2617"/>
      <c r="CQ204" s="2617"/>
      <c r="CR204" s="2617"/>
      <c r="CS204" s="2617"/>
      <c r="CT204" s="2617"/>
      <c r="CU204" s="2617"/>
      <c r="CV204" s="2617"/>
      <c r="CW204" s="2617"/>
      <c r="CX204" s="2617"/>
      <c r="CY204" s="2617"/>
      <c r="CZ204" s="2617"/>
    </row>
    <row r="205" s="131" customFormat="true" ht="15" customHeight="true" x14ac:dyDescent="0.2">
      <c r="A205" s="1598"/>
      <c r="B205" s="1660"/>
      <c r="C205" s="1767"/>
      <c r="D205" s="1321"/>
      <c r="E205" s="1321"/>
      <c r="F205" s="1321"/>
      <c r="G205" s="1322"/>
      <c r="H205" s="1320"/>
      <c r="I205" s="1321"/>
      <c r="J205" s="1321"/>
      <c r="K205" s="1321"/>
      <c r="L205" s="1768"/>
      <c r="M205" s="1767"/>
      <c r="N205" s="1321"/>
      <c r="O205" s="1321"/>
      <c r="P205" s="1321"/>
      <c r="Q205" s="1322"/>
      <c r="R205" s="1320"/>
      <c r="S205" s="1321"/>
      <c r="T205" s="1321"/>
      <c r="U205" s="1321"/>
      <c r="V205" s="1321"/>
      <c r="W205" s="1321"/>
      <c r="X205" s="1321"/>
      <c r="Y205" s="1321"/>
      <c r="Z205" s="1321"/>
      <c r="AA205" s="1321"/>
      <c r="AB205" s="1321"/>
      <c r="AC205" s="1768"/>
      <c r="AD205" s="1040"/>
      <c r="AE205" s="1040"/>
      <c r="AF205" s="1040"/>
      <c r="AG205" s="1040"/>
      <c r="AH205" s="1040"/>
      <c r="AI205" s="1040"/>
      <c r="AJ205" s="1040"/>
      <c r="AK205" s="1040"/>
      <c r="AL205" s="1040"/>
      <c r="AM205" s="1040"/>
      <c r="AN205" s="1040"/>
      <c r="AO205" s="1040"/>
      <c r="AP205" s="1040"/>
      <c r="AQ205" s="1040"/>
      <c r="AR205" s="1040"/>
      <c r="AS205" s="1040"/>
      <c r="AT205" s="1040"/>
      <c r="AU205" s="1040"/>
      <c r="AV205" s="1040"/>
      <c r="AW205" s="1040"/>
      <c r="AX205" s="1040"/>
      <c r="AY205" s="1040"/>
      <c r="AZ205" s="240"/>
      <c r="BA205" s="845"/>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532"/>
      <c r="CC205" s="532"/>
      <c r="CD205" s="2617"/>
      <c r="CE205" s="2617"/>
      <c r="CF205" s="2617"/>
      <c r="CG205" s="2617"/>
      <c r="CH205" s="2617"/>
      <c r="CI205" s="2617"/>
      <c r="CJ205" s="2617"/>
      <c r="CK205" s="2617"/>
      <c r="CL205" s="2617"/>
      <c r="CM205" s="2617"/>
      <c r="CN205" s="2617"/>
      <c r="CO205" s="2617"/>
      <c r="CP205" s="2617"/>
      <c r="CQ205" s="2617"/>
      <c r="CR205" s="2617"/>
      <c r="CS205" s="2617"/>
      <c r="CT205" s="2617"/>
      <c r="CU205" s="2617"/>
      <c r="CV205" s="2617"/>
      <c r="CW205" s="2617"/>
      <c r="CX205" s="2617"/>
      <c r="CY205" s="2617"/>
      <c r="CZ205" s="2617"/>
    </row>
    <row r="206" s="131" customFormat="true" ht="250.15" customHeight="true" x14ac:dyDescent="0.2">
      <c r="B206" s="133"/>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35" t="str">
        <f>A1026</f>
        <v>Congo</v>
      </c>
      <c r="B208" s="3036"/>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2009</v>
      </c>
      <c r="B209" s="139"/>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46" t="s">
        <v>112</v>
      </c>
      <c r="B210" s="141"/>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47" t="s">
        <v>98</v>
      </c>
      <c r="B212" s="248"/>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AIS09</v>
      </c>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76"/>
      <c r="B216" s="1074"/>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76"/>
      <c r="B217" s="107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76"/>
      <c r="B218" s="1074"/>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77"/>
      <c r="B219" s="1078"/>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5" customFormat="true" ht="15" customHeight="true" x14ac:dyDescent="0.2">
      <c r="A220" s="114" t="s">
        <v>86</v>
      </c>
      <c r="B220" s="230"/>
      <c r="C220" s="3080" t="s">
        <v>115</v>
      </c>
      <c r="D220" s="3081"/>
      <c r="E220" s="3081"/>
      <c r="F220" s="3081"/>
      <c r="G220" s="3082"/>
      <c r="H220" s="3286" t="s">
        <v>38</v>
      </c>
      <c r="I220" s="3287"/>
      <c r="J220" s="3287"/>
      <c r="K220" s="3287"/>
      <c r="L220" s="3288"/>
      <c r="M220" s="3280" t="s">
        <v>37</v>
      </c>
      <c r="N220" s="3281"/>
      <c r="O220" s="3281"/>
      <c r="P220" s="3281"/>
      <c r="Q220" s="3282"/>
      <c r="R220" s="2657" t="s">
        <v>141</v>
      </c>
      <c r="S220" s="2668"/>
      <c r="T220" s="2668"/>
      <c r="U220" s="2668"/>
      <c r="V220" s="2668"/>
      <c r="W220" s="2668"/>
      <c r="X220" s="2668"/>
      <c r="Y220" s="2668"/>
      <c r="Z220" s="2668"/>
      <c r="AA220" s="2668"/>
      <c r="AB220" s="2668"/>
      <c r="AC220" s="2669"/>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AZ220" s="1070"/>
      <c r="BA220" s="241" t="s">
        <v>131</v>
      </c>
      <c r="BB220" s="114" t="s">
        <v>86</v>
      </c>
      <c r="BC220" s="3150" t="s">
        <v>115</v>
      </c>
      <c r="BD220" s="3151"/>
      <c r="BE220" s="3151"/>
      <c r="BF220" s="3151"/>
      <c r="BG220" s="3152"/>
      <c r="BH220" s="3153" t="s">
        <v>38</v>
      </c>
      <c r="BI220" s="3151"/>
      <c r="BJ220" s="3151"/>
      <c r="BK220" s="3151"/>
      <c r="BL220" s="3152"/>
      <c r="BM220" s="3153" t="s">
        <v>37</v>
      </c>
      <c r="BN220" s="3151"/>
      <c r="BO220" s="3151"/>
      <c r="BP220" s="3151"/>
      <c r="BQ220" s="3154"/>
      <c r="BR220" s="2465" t="s">
        <v>141</v>
      </c>
      <c r="BS220" s="2466"/>
      <c r="BT220" s="2466"/>
      <c r="BU220" s="2466"/>
      <c r="BV220" s="2466"/>
      <c r="BW220" s="2466"/>
      <c r="BX220" s="2466"/>
      <c r="BY220" s="2467"/>
      <c r="BZ220" s="461"/>
      <c r="CA220" s="461"/>
      <c r="CB220" s="461"/>
      <c r="CC220" s="461"/>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5" customFormat="true" ht="12.75" x14ac:dyDescent="0.2">
      <c r="A221" s="209" t="s">
        <v>87</v>
      </c>
      <c r="B221" s="281"/>
      <c r="C221" s="419" t="s">
        <v>0</v>
      </c>
      <c r="D221" s="420" t="s">
        <v>1</v>
      </c>
      <c r="E221" s="420" t="s">
        <v>2</v>
      </c>
      <c r="F221" s="420" t="s">
        <v>3</v>
      </c>
      <c r="G221" s="421" t="s">
        <v>4</v>
      </c>
      <c r="H221" s="1908" t="s">
        <v>0</v>
      </c>
      <c r="I221" s="1876" t="s">
        <v>1</v>
      </c>
      <c r="J221" s="1876" t="s">
        <v>2</v>
      </c>
      <c r="K221" s="1876" t="s">
        <v>3</v>
      </c>
      <c r="L221" s="1877" t="s">
        <v>4</v>
      </c>
      <c r="M221" s="1898" t="s">
        <v>0</v>
      </c>
      <c r="N221" s="1876" t="s">
        <v>1</v>
      </c>
      <c r="O221" s="1876" t="s">
        <v>2</v>
      </c>
      <c r="P221" s="1876" t="s">
        <v>3</v>
      </c>
      <c r="Q221" s="1920" t="s">
        <v>4</v>
      </c>
      <c r="R221" s="1908" t="s">
        <v>313</v>
      </c>
      <c r="S221" s="1876" t="s">
        <v>248</v>
      </c>
      <c r="T221" s="1876" t="s">
        <v>314</v>
      </c>
      <c r="U221" s="1876" t="s">
        <v>315</v>
      </c>
      <c r="V221" s="1876" t="s">
        <v>316</v>
      </c>
      <c r="W221" s="1876" t="s">
        <v>317</v>
      </c>
      <c r="X221" s="1876" t="s">
        <v>318</v>
      </c>
      <c r="Y221" s="1876" t="s">
        <v>319</v>
      </c>
      <c r="Z221" s="1876" t="s">
        <v>320</v>
      </c>
      <c r="AA221" s="1876" t="s">
        <v>321</v>
      </c>
      <c r="AB221" s="1876" t="s">
        <v>322</v>
      </c>
      <c r="AC221" s="1878" t="s">
        <v>323</v>
      </c>
      <c r="AD221" s="450"/>
      <c r="AE221" s="450"/>
      <c r="AF221" s="450"/>
      <c r="AG221" s="450"/>
      <c r="AH221" s="450"/>
      <c r="AI221" s="450"/>
      <c r="AJ221" s="450"/>
      <c r="AK221" s="450"/>
      <c r="AL221" s="450"/>
      <c r="AM221" s="450"/>
      <c r="AN221" s="450"/>
      <c r="AO221" s="450"/>
      <c r="AP221" s="450"/>
      <c r="AQ221" s="450"/>
      <c r="AR221" s="450"/>
      <c r="AS221" s="450"/>
      <c r="AT221" s="450"/>
      <c r="AU221" s="450"/>
      <c r="AV221" s="450"/>
      <c r="AW221" s="450"/>
      <c r="AX221" s="450"/>
      <c r="AY221" s="450"/>
      <c r="AZ221" s="1070"/>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313</v>
      </c>
      <c r="BS221" s="190" t="s">
        <v>248</v>
      </c>
      <c r="BT221" s="190" t="s">
        <v>314</v>
      </c>
      <c r="BU221" s="190" t="s">
        <v>315</v>
      </c>
      <c r="BV221" s="190" t="s">
        <v>316</v>
      </c>
      <c r="BW221" s="190" t="s">
        <v>317</v>
      </c>
      <c r="BX221" s="190" t="s">
        <v>318</v>
      </c>
      <c r="BY221" s="191" t="s">
        <v>319</v>
      </c>
      <c r="BZ221" s="191" t="s">
        <v>320</v>
      </c>
      <c r="CA221" s="191" t="s">
        <v>321</v>
      </c>
      <c r="CB221" s="191" t="s">
        <v>322</v>
      </c>
      <c r="CC221" s="191" t="s">
        <v>323</v>
      </c>
      <c r="CD221" s="2621"/>
      <c r="CE221" s="2621"/>
      <c r="CF221" s="2621"/>
      <c r="CG221" s="2621"/>
      <c r="CH221" s="2621"/>
      <c r="CI221" s="2621"/>
      <c r="CJ221" s="2621"/>
      <c r="CK221" s="2621"/>
      <c r="CL221" s="2621"/>
      <c r="CM221" s="2621"/>
      <c r="CN221" s="2621"/>
      <c r="CO221" s="2621"/>
      <c r="CP221" s="2621"/>
      <c r="CQ221" s="2621"/>
      <c r="CR221" s="2621"/>
      <c r="CS221" s="2621"/>
      <c r="CT221" s="2621"/>
      <c r="CU221" s="2621"/>
      <c r="CV221" s="2621"/>
      <c r="CW221" s="2621"/>
      <c r="CX221" s="2621"/>
      <c r="CY221" s="2621"/>
      <c r="CZ221" s="2621"/>
    </row>
    <row r="222" s="135" customFormat="true" ht="15" customHeight="true" x14ac:dyDescent="0.2">
      <c r="A222" s="3283" t="s">
        <v>36</v>
      </c>
      <c r="B222" s="2065" t="s">
        <v>15</v>
      </c>
      <c r="C222" s="2083" t="s">
        <v>35</v>
      </c>
      <c r="D222" s="2093" t="s">
        <v>35</v>
      </c>
      <c r="E222" s="2093" t="s">
        <v>35</v>
      </c>
      <c r="F222" s="2093" t="s">
        <v>35</v>
      </c>
      <c r="G222" s="2103" t="s">
        <v>35</v>
      </c>
      <c r="H222" s="2113" t="s">
        <v>35</v>
      </c>
      <c r="I222" s="2093" t="s">
        <v>35</v>
      </c>
      <c r="J222" s="2093" t="s">
        <v>35</v>
      </c>
      <c r="K222" s="2093" t="s">
        <v>35</v>
      </c>
      <c r="L222" s="2123" t="s">
        <v>35</v>
      </c>
      <c r="M222" s="2083" t="s">
        <v>35</v>
      </c>
      <c r="N222" s="2093" t="s">
        <v>35</v>
      </c>
      <c r="O222" s="2093" t="s">
        <v>35</v>
      </c>
      <c r="P222" s="2093" t="s">
        <v>35</v>
      </c>
      <c r="Q222" s="2103" t="s">
        <v>35</v>
      </c>
      <c r="R222" s="2113" t="s">
        <v>35</v>
      </c>
      <c r="S222" s="2093" t="s">
        <v>35</v>
      </c>
      <c r="T222" s="2093" t="s">
        <v>35</v>
      </c>
      <c r="U222" s="2093" t="s">
        <v>35</v>
      </c>
      <c r="V222" s="2093" t="s">
        <v>35</v>
      </c>
      <c r="W222" s="2093" t="s">
        <v>35</v>
      </c>
      <c r="X222" s="2093" t="s">
        <v>35</v>
      </c>
      <c r="Y222" s="2093" t="s">
        <v>35</v>
      </c>
      <c r="Z222" s="2093" t="s">
        <v>35</v>
      </c>
      <c r="AA222" s="2093" t="s">
        <v>35</v>
      </c>
      <c r="AB222" s="2093" t="s">
        <v>35</v>
      </c>
      <c r="AC222" s="2123" t="s">
        <v>35</v>
      </c>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AZ222" s="1070"/>
      <c r="BA222" s="3155" t="s">
        <v>36</v>
      </c>
      <c r="BB222" s="174" t="s">
        <v>15</v>
      </c>
      <c r="BC222" s="1490" t="s">
        <v>35</v>
      </c>
      <c r="BD222" s="1509" t="s">
        <v>35</v>
      </c>
      <c r="BE222" s="1509" t="s">
        <v>35</v>
      </c>
      <c r="BF222" s="1509" t="s">
        <v>35</v>
      </c>
      <c r="BG222" s="1529" t="s">
        <v>35</v>
      </c>
      <c r="BH222" s="1549" t="s">
        <v>35</v>
      </c>
      <c r="BI222" s="1509" t="s">
        <v>35</v>
      </c>
      <c r="BJ222" s="1509" t="s">
        <v>35</v>
      </c>
      <c r="BK222" s="1509" t="s">
        <v>35</v>
      </c>
      <c r="BL222" s="1529" t="s">
        <v>35</v>
      </c>
      <c r="BM222" s="1549" t="s">
        <v>35</v>
      </c>
      <c r="BN222" s="1509" t="s">
        <v>35</v>
      </c>
      <c r="BO222" s="1509" t="s">
        <v>35</v>
      </c>
      <c r="BP222" s="1509" t="s">
        <v>35</v>
      </c>
      <c r="BQ222" s="1529" t="s">
        <v>35</v>
      </c>
      <c r="BR222" s="1549" t="s">
        <v>35</v>
      </c>
      <c r="BS222" s="1509" t="s">
        <v>35</v>
      </c>
      <c r="BT222" s="1509" t="s">
        <v>35</v>
      </c>
      <c r="BU222" s="1509" t="s">
        <v>35</v>
      </c>
      <c r="BV222" s="1509" t="s">
        <v>35</v>
      </c>
      <c r="BW222" s="1509" t="s">
        <v>35</v>
      </c>
      <c r="BX222" s="1509" t="s">
        <v>35</v>
      </c>
      <c r="BY222" s="2128" t="s">
        <v>35</v>
      </c>
      <c r="BZ222" s="2128" t="s">
        <v>35</v>
      </c>
      <c r="CA222" s="2128" t="s">
        <v>35</v>
      </c>
      <c r="CB222" s="2128" t="s">
        <v>35</v>
      </c>
      <c r="CC222" s="2128" t="s">
        <v>35</v>
      </c>
      <c r="CD222" s="2623"/>
      <c r="CE222" s="2623"/>
      <c r="CF222" s="2623"/>
      <c r="CG222" s="2623"/>
      <c r="CH222" s="2623"/>
      <c r="CI222" s="2623"/>
      <c r="CJ222" s="2623"/>
      <c r="CK222" s="2623"/>
      <c r="CL222" s="2623"/>
      <c r="CM222" s="2623"/>
      <c r="CN222" s="2623"/>
      <c r="CO222" s="2623"/>
      <c r="CP222" s="2623"/>
      <c r="CQ222" s="2623"/>
      <c r="CR222" s="2623"/>
      <c r="CS222" s="2623"/>
      <c r="CT222" s="2623"/>
      <c r="CU222" s="2623"/>
      <c r="CV222" s="2623"/>
      <c r="CW222" s="2623"/>
      <c r="CX222" s="2623"/>
      <c r="CY222" s="2623"/>
      <c r="CZ222" s="2624"/>
    </row>
    <row r="223" s="135" customFormat="true" ht="15" customHeight="true" x14ac:dyDescent="0.2">
      <c r="A223" s="3284"/>
      <c r="B223" s="2066" t="s">
        <v>16</v>
      </c>
      <c r="C223" s="2084" t="s">
        <v>35</v>
      </c>
      <c r="D223" s="2094" t="s">
        <v>35</v>
      </c>
      <c r="E223" s="2094" t="s">
        <v>35</v>
      </c>
      <c r="F223" s="2094" t="s">
        <v>35</v>
      </c>
      <c r="G223" s="2104" t="s">
        <v>35</v>
      </c>
      <c r="H223" s="2114" t="s">
        <v>35</v>
      </c>
      <c r="I223" s="2094" t="s">
        <v>35</v>
      </c>
      <c r="J223" s="2094" t="s">
        <v>35</v>
      </c>
      <c r="K223" s="2094" t="s">
        <v>35</v>
      </c>
      <c r="L223" s="2124" t="s">
        <v>35</v>
      </c>
      <c r="M223" s="2084" t="s">
        <v>35</v>
      </c>
      <c r="N223" s="2094" t="s">
        <v>35</v>
      </c>
      <c r="O223" s="2094" t="s">
        <v>35</v>
      </c>
      <c r="P223" s="2094" t="s">
        <v>35</v>
      </c>
      <c r="Q223" s="2104" t="s">
        <v>35</v>
      </c>
      <c r="R223" s="2114" t="s">
        <v>35</v>
      </c>
      <c r="S223" s="2094" t="s">
        <v>35</v>
      </c>
      <c r="T223" s="2094" t="s">
        <v>35</v>
      </c>
      <c r="U223" s="2094" t="s">
        <v>35</v>
      </c>
      <c r="V223" s="2094" t="s">
        <v>35</v>
      </c>
      <c r="W223" s="2094" t="s">
        <v>35</v>
      </c>
      <c r="X223" s="2094" t="s">
        <v>35</v>
      </c>
      <c r="Y223" s="2094" t="s">
        <v>35</v>
      </c>
      <c r="Z223" s="2094" t="s">
        <v>35</v>
      </c>
      <c r="AA223" s="2094" t="s">
        <v>35</v>
      </c>
      <c r="AB223" s="2094" t="s">
        <v>35</v>
      </c>
      <c r="AC223" s="2124" t="s">
        <v>35</v>
      </c>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AZ223" s="1070"/>
      <c r="BA223" s="3156"/>
      <c r="BB223" s="175" t="s">
        <v>16</v>
      </c>
      <c r="BC223" s="1491" t="s">
        <v>35</v>
      </c>
      <c r="BD223" s="1510" t="s">
        <v>35</v>
      </c>
      <c r="BE223" s="1510" t="s">
        <v>35</v>
      </c>
      <c r="BF223" s="1510" t="s">
        <v>35</v>
      </c>
      <c r="BG223" s="1530" t="s">
        <v>35</v>
      </c>
      <c r="BH223" s="1550" t="s">
        <v>35</v>
      </c>
      <c r="BI223" s="1510" t="s">
        <v>35</v>
      </c>
      <c r="BJ223" s="1510" t="s">
        <v>35</v>
      </c>
      <c r="BK223" s="1510" t="s">
        <v>35</v>
      </c>
      <c r="BL223" s="1530" t="s">
        <v>35</v>
      </c>
      <c r="BM223" s="1550" t="s">
        <v>35</v>
      </c>
      <c r="BN223" s="1510" t="s">
        <v>35</v>
      </c>
      <c r="BO223" s="1510" t="s">
        <v>35</v>
      </c>
      <c r="BP223" s="1510" t="s">
        <v>35</v>
      </c>
      <c r="BQ223" s="1530" t="s">
        <v>35</v>
      </c>
      <c r="BR223" s="1550" t="s">
        <v>35</v>
      </c>
      <c r="BS223" s="1510" t="s">
        <v>35</v>
      </c>
      <c r="BT223" s="1510" t="s">
        <v>35</v>
      </c>
      <c r="BU223" s="1510" t="s">
        <v>35</v>
      </c>
      <c r="BV223" s="1510" t="s">
        <v>35</v>
      </c>
      <c r="BW223" s="1510" t="s">
        <v>35</v>
      </c>
      <c r="BX223" s="1510" t="s">
        <v>35</v>
      </c>
      <c r="BY223" s="1570" t="s">
        <v>35</v>
      </c>
      <c r="BZ223" s="1570" t="s">
        <v>35</v>
      </c>
      <c r="CA223" s="1570" t="s">
        <v>35</v>
      </c>
      <c r="CB223" s="1570" t="s">
        <v>35</v>
      </c>
      <c r="CC223" s="1570" t="s">
        <v>35</v>
      </c>
      <c r="CD223" s="2626"/>
      <c r="CE223" s="2626"/>
      <c r="CF223" s="2626"/>
      <c r="CG223" s="2626"/>
      <c r="CH223" s="2626"/>
      <c r="CI223" s="2626"/>
      <c r="CJ223" s="2626"/>
      <c r="CK223" s="2626"/>
      <c r="CL223" s="2626"/>
      <c r="CM223" s="2626"/>
      <c r="CN223" s="2626"/>
      <c r="CO223" s="2626"/>
      <c r="CP223" s="2626"/>
      <c r="CQ223" s="2626"/>
      <c r="CR223" s="2626"/>
      <c r="CS223" s="2626"/>
      <c r="CT223" s="2626"/>
      <c r="CU223" s="2626"/>
      <c r="CV223" s="2626"/>
      <c r="CW223" s="2626"/>
      <c r="CX223" s="2626"/>
      <c r="CY223" s="2626"/>
      <c r="CZ223" s="2627"/>
    </row>
    <row r="224" s="135" customFormat="true" ht="15" customHeight="true" x14ac:dyDescent="0.2">
      <c r="A224" s="3285"/>
      <c r="B224" s="2067" t="s">
        <v>20</v>
      </c>
      <c r="C224" s="2085" t="s">
        <v>35</v>
      </c>
      <c r="D224" s="2095" t="s">
        <v>35</v>
      </c>
      <c r="E224" s="2095" t="s">
        <v>35</v>
      </c>
      <c r="F224" s="2095" t="s">
        <v>35</v>
      </c>
      <c r="G224" s="2105" t="s">
        <v>35</v>
      </c>
      <c r="H224" s="2115" t="s">
        <v>35</v>
      </c>
      <c r="I224" s="2095" t="s">
        <v>35</v>
      </c>
      <c r="J224" s="2095" t="s">
        <v>35</v>
      </c>
      <c r="K224" s="2095" t="s">
        <v>35</v>
      </c>
      <c r="L224" s="2125" t="s">
        <v>35</v>
      </c>
      <c r="M224" s="2085" t="s">
        <v>35</v>
      </c>
      <c r="N224" s="2095" t="s">
        <v>35</v>
      </c>
      <c r="O224" s="2095" t="s">
        <v>35</v>
      </c>
      <c r="P224" s="2095" t="s">
        <v>35</v>
      </c>
      <c r="Q224" s="2105" t="s">
        <v>35</v>
      </c>
      <c r="R224" s="2115" t="s">
        <v>35</v>
      </c>
      <c r="S224" s="2095" t="s">
        <v>35</v>
      </c>
      <c r="T224" s="2095" t="s">
        <v>35</v>
      </c>
      <c r="U224" s="2095" t="s">
        <v>35</v>
      </c>
      <c r="V224" s="2095" t="s">
        <v>35</v>
      </c>
      <c r="W224" s="2095" t="s">
        <v>35</v>
      </c>
      <c r="X224" s="2095" t="s">
        <v>35</v>
      </c>
      <c r="Y224" s="2095" t="s">
        <v>35</v>
      </c>
      <c r="Z224" s="2095" t="s">
        <v>35</v>
      </c>
      <c r="AA224" s="2095" t="s">
        <v>35</v>
      </c>
      <c r="AB224" s="2095" t="s">
        <v>35</v>
      </c>
      <c r="AC224" s="2125" t="s">
        <v>35</v>
      </c>
      <c r="AD224" s="450"/>
      <c r="AE224" s="450"/>
      <c r="AF224" s="450"/>
      <c r="AG224" s="450"/>
      <c r="AH224" s="450"/>
      <c r="AI224" s="450"/>
      <c r="AJ224" s="450"/>
      <c r="AK224" s="450"/>
      <c r="AL224" s="450"/>
      <c r="AM224" s="450"/>
      <c r="AN224" s="450"/>
      <c r="AO224" s="450"/>
      <c r="AP224" s="450"/>
      <c r="AQ224" s="450"/>
      <c r="AR224" s="450"/>
      <c r="AS224" s="450"/>
      <c r="AT224" s="450"/>
      <c r="AU224" s="450"/>
      <c r="AV224" s="450"/>
      <c r="AW224" s="450"/>
      <c r="AX224" s="450"/>
      <c r="AY224" s="450"/>
      <c r="AZ224" s="1070"/>
      <c r="BA224" s="3156"/>
      <c r="BB224" s="175" t="s">
        <v>20</v>
      </c>
      <c r="BC224" s="1491" t="s">
        <v>35</v>
      </c>
      <c r="BD224" s="1510" t="s">
        <v>35</v>
      </c>
      <c r="BE224" s="1510" t="s">
        <v>35</v>
      </c>
      <c r="BF224" s="1510" t="s">
        <v>35</v>
      </c>
      <c r="BG224" s="1530" t="s">
        <v>35</v>
      </c>
      <c r="BH224" s="1550" t="s">
        <v>35</v>
      </c>
      <c r="BI224" s="1510" t="s">
        <v>35</v>
      </c>
      <c r="BJ224" s="1510" t="s">
        <v>35</v>
      </c>
      <c r="BK224" s="1510" t="s">
        <v>35</v>
      </c>
      <c r="BL224" s="1530" t="s">
        <v>35</v>
      </c>
      <c r="BM224" s="1550" t="s">
        <v>35</v>
      </c>
      <c r="BN224" s="1510" t="s">
        <v>35</v>
      </c>
      <c r="BO224" s="1510" t="s">
        <v>35</v>
      </c>
      <c r="BP224" s="1510" t="s">
        <v>35</v>
      </c>
      <c r="BQ224" s="1530" t="s">
        <v>35</v>
      </c>
      <c r="BR224" s="1550" t="s">
        <v>35</v>
      </c>
      <c r="BS224" s="1510" t="s">
        <v>35</v>
      </c>
      <c r="BT224" s="1510" t="s">
        <v>35</v>
      </c>
      <c r="BU224" s="1510" t="s">
        <v>35</v>
      </c>
      <c r="BV224" s="1510" t="s">
        <v>35</v>
      </c>
      <c r="BW224" s="1510" t="s">
        <v>35</v>
      </c>
      <c r="BX224" s="1510" t="s">
        <v>35</v>
      </c>
      <c r="BY224" s="1570" t="s">
        <v>35</v>
      </c>
      <c r="BZ224" s="1570" t="s">
        <v>35</v>
      </c>
      <c r="CA224" s="1570" t="s">
        <v>35</v>
      </c>
      <c r="CB224" s="1570" t="s">
        <v>35</v>
      </c>
      <c r="CC224" s="1570" t="s">
        <v>35</v>
      </c>
      <c r="CD224" s="2626"/>
      <c r="CE224" s="2626"/>
      <c r="CF224" s="2626"/>
      <c r="CG224" s="2626"/>
      <c r="CH224" s="2626"/>
      <c r="CI224" s="2626"/>
      <c r="CJ224" s="2626"/>
      <c r="CK224" s="2626"/>
      <c r="CL224" s="2626"/>
      <c r="CM224" s="2626"/>
      <c r="CN224" s="2626"/>
      <c r="CO224" s="2626"/>
      <c r="CP224" s="2626"/>
      <c r="CQ224" s="2626"/>
      <c r="CR224" s="2626"/>
      <c r="CS224" s="2626"/>
      <c r="CT224" s="2626"/>
      <c r="CU224" s="2626"/>
      <c r="CV224" s="2626"/>
      <c r="CW224" s="2626"/>
      <c r="CX224" s="2626"/>
      <c r="CY224" s="2626"/>
      <c r="CZ224" s="2627"/>
    </row>
    <row r="225" s="135" customFormat="true" ht="15" customHeight="true" x14ac:dyDescent="0.2">
      <c r="A225" s="1219"/>
      <c r="B225" s="1228"/>
      <c r="C225" s="1358"/>
      <c r="D225" s="1147"/>
      <c r="E225" s="1147"/>
      <c r="F225" s="1147"/>
      <c r="G225" s="1196"/>
      <c r="H225" s="1242"/>
      <c r="I225" s="1147"/>
      <c r="J225" s="1147"/>
      <c r="K225" s="1147"/>
      <c r="L225" s="1163"/>
      <c r="M225" s="1358"/>
      <c r="N225" s="1147"/>
      <c r="O225" s="1147"/>
      <c r="P225" s="1147"/>
      <c r="Q225" s="1196"/>
      <c r="R225" s="1242"/>
      <c r="S225" s="1147"/>
      <c r="T225" s="1147"/>
      <c r="U225" s="1147"/>
      <c r="V225" s="1147"/>
      <c r="W225" s="1147"/>
      <c r="X225" s="1147"/>
      <c r="Y225" s="1147"/>
      <c r="Z225" s="1147"/>
      <c r="AA225" s="1147"/>
      <c r="AB225" s="1147"/>
      <c r="AC225" s="1163"/>
      <c r="AD225" s="450"/>
      <c r="AE225" s="450"/>
      <c r="AF225" s="450"/>
      <c r="AG225" s="450"/>
      <c r="AH225" s="450"/>
      <c r="AI225" s="450"/>
      <c r="AJ225" s="450"/>
      <c r="AK225" s="450"/>
      <c r="AL225" s="450"/>
      <c r="AM225" s="450"/>
      <c r="AN225" s="450"/>
      <c r="AO225" s="450"/>
      <c r="AP225" s="450"/>
      <c r="AQ225" s="450"/>
      <c r="AR225" s="450"/>
      <c r="AS225" s="450"/>
      <c r="AT225" s="450"/>
      <c r="AU225" s="450"/>
      <c r="AV225" s="450"/>
      <c r="AW225" s="450"/>
      <c r="AX225" s="450"/>
      <c r="AY225" s="450"/>
      <c r="AZ225" s="1070"/>
      <c r="BA225" s="3156" t="s">
        <v>70</v>
      </c>
      <c r="BB225" s="175" t="s">
        <v>71</v>
      </c>
      <c r="BC225" s="1491" t="s">
        <v>35</v>
      </c>
      <c r="BD225" s="1510" t="s">
        <v>35</v>
      </c>
      <c r="BE225" s="1510" t="s">
        <v>35</v>
      </c>
      <c r="BF225" s="1510" t="s">
        <v>35</v>
      </c>
      <c r="BG225" s="1530" t="s">
        <v>35</v>
      </c>
      <c r="BH225" s="1550" t="s">
        <v>35</v>
      </c>
      <c r="BI225" s="1510" t="s">
        <v>35</v>
      </c>
      <c r="BJ225" s="1510" t="s">
        <v>35</v>
      </c>
      <c r="BK225" s="1510" t="s">
        <v>35</v>
      </c>
      <c r="BL225" s="1530" t="s">
        <v>35</v>
      </c>
      <c r="BM225" s="1550" t="s">
        <v>35</v>
      </c>
      <c r="BN225" s="1510" t="s">
        <v>35</v>
      </c>
      <c r="BO225" s="1510" t="s">
        <v>35</v>
      </c>
      <c r="BP225" s="1510" t="s">
        <v>35</v>
      </c>
      <c r="BQ225" s="1530" t="s">
        <v>35</v>
      </c>
      <c r="BR225" s="1550" t="s">
        <v>35</v>
      </c>
      <c r="BS225" s="1510" t="s">
        <v>35</v>
      </c>
      <c r="BT225" s="1510" t="s">
        <v>35</v>
      </c>
      <c r="BU225" s="1510" t="s">
        <v>35</v>
      </c>
      <c r="BV225" s="1510" t="s">
        <v>35</v>
      </c>
      <c r="BW225" s="1510" t="s">
        <v>35</v>
      </c>
      <c r="BX225" s="1510" t="s">
        <v>35</v>
      </c>
      <c r="BY225" s="1570" t="s">
        <v>35</v>
      </c>
      <c r="BZ225" s="1570" t="s">
        <v>35</v>
      </c>
      <c r="CA225" s="1570" t="s">
        <v>35</v>
      </c>
      <c r="CB225" s="1570" t="s">
        <v>35</v>
      </c>
      <c r="CC225" s="1570" t="s">
        <v>35</v>
      </c>
      <c r="CD225" s="2627"/>
      <c r="CE225" s="2627"/>
      <c r="CF225" s="2627"/>
      <c r="CG225" s="2627"/>
      <c r="CH225" s="2627"/>
      <c r="CI225" s="2627"/>
      <c r="CJ225" s="2627"/>
      <c r="CK225" s="2627"/>
      <c r="CL225" s="2627"/>
      <c r="CM225" s="2627"/>
      <c r="CN225" s="2627"/>
      <c r="CO225" s="2627"/>
      <c r="CP225" s="2627"/>
      <c r="CQ225" s="2627"/>
      <c r="CR225" s="2627"/>
      <c r="CS225" s="2627"/>
      <c r="CT225" s="2627"/>
      <c r="CU225" s="2627"/>
      <c r="CV225" s="2627"/>
      <c r="CW225" s="2627"/>
      <c r="CX225" s="2627"/>
      <c r="CY225" s="2627"/>
      <c r="CZ225" s="2627"/>
    </row>
    <row r="226" s="135" customFormat="true" ht="15" customHeight="true" x14ac:dyDescent="0.2">
      <c r="A226" s="1927"/>
      <c r="B226" s="2068"/>
      <c r="C226" s="1883"/>
      <c r="D226" s="1884"/>
      <c r="E226" s="1884"/>
      <c r="F226" s="1884"/>
      <c r="G226" s="1918"/>
      <c r="H226" s="1909"/>
      <c r="I226" s="1884"/>
      <c r="J226" s="1884"/>
      <c r="K226" s="1884"/>
      <c r="L226" s="1889"/>
      <c r="M226" s="1899"/>
      <c r="N226" s="1884"/>
      <c r="O226" s="1884"/>
      <c r="P226" s="1884"/>
      <c r="Q226" s="1918"/>
      <c r="R226" s="1909"/>
      <c r="S226" s="1884"/>
      <c r="T226" s="1884"/>
      <c r="U226" s="1884"/>
      <c r="V226" s="1884"/>
      <c r="W226" s="1884"/>
      <c r="X226" s="1884"/>
      <c r="Y226" s="1884"/>
      <c r="Z226" s="1884"/>
      <c r="AA226" s="1884"/>
      <c r="AB226" s="1884"/>
      <c r="AC226" s="2691"/>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AZ226" s="1070"/>
      <c r="BA226" s="3156"/>
      <c r="BB226" s="175" t="s">
        <v>72</v>
      </c>
      <c r="BC226" s="1491" t="s">
        <v>35</v>
      </c>
      <c r="BD226" s="1510" t="s">
        <v>35</v>
      </c>
      <c r="BE226" s="1510" t="s">
        <v>35</v>
      </c>
      <c r="BF226" s="1510" t="s">
        <v>35</v>
      </c>
      <c r="BG226" s="1530" t="s">
        <v>35</v>
      </c>
      <c r="BH226" s="1550" t="s">
        <v>35</v>
      </c>
      <c r="BI226" s="1510" t="s">
        <v>35</v>
      </c>
      <c r="BJ226" s="1510" t="s">
        <v>35</v>
      </c>
      <c r="BK226" s="1510" t="s">
        <v>35</v>
      </c>
      <c r="BL226" s="1530" t="s">
        <v>35</v>
      </c>
      <c r="BM226" s="1550" t="s">
        <v>35</v>
      </c>
      <c r="BN226" s="1510" t="s">
        <v>35</v>
      </c>
      <c r="BO226" s="1510" t="s">
        <v>35</v>
      </c>
      <c r="BP226" s="1510" t="s">
        <v>35</v>
      </c>
      <c r="BQ226" s="1530" t="s">
        <v>35</v>
      </c>
      <c r="BR226" s="1550" t="s">
        <v>35</v>
      </c>
      <c r="BS226" s="1510" t="s">
        <v>35</v>
      </c>
      <c r="BT226" s="1510" t="s">
        <v>35</v>
      </c>
      <c r="BU226" s="1510" t="s">
        <v>35</v>
      </c>
      <c r="BV226" s="1510" t="s">
        <v>35</v>
      </c>
      <c r="BW226" s="1510" t="s">
        <v>35</v>
      </c>
      <c r="BX226" s="1510" t="s">
        <v>35</v>
      </c>
      <c r="BY226" s="1570" t="s">
        <v>35</v>
      </c>
      <c r="BZ226" s="1570" t="s">
        <v>35</v>
      </c>
      <c r="CA226" s="1570" t="s">
        <v>35</v>
      </c>
      <c r="CB226" s="1570" t="s">
        <v>35</v>
      </c>
      <c r="CC226" s="1570" t="s">
        <v>35</v>
      </c>
      <c r="CD226" s="2627"/>
      <c r="CE226" s="2627"/>
      <c r="CF226" s="2627"/>
      <c r="CG226" s="2627"/>
      <c r="CH226" s="2627"/>
      <c r="CI226" s="2627"/>
      <c r="CJ226" s="2627"/>
      <c r="CK226" s="2627"/>
      <c r="CL226" s="2627"/>
      <c r="CM226" s="2627"/>
      <c r="CN226" s="2627"/>
      <c r="CO226" s="2627"/>
      <c r="CP226" s="2627"/>
      <c r="CQ226" s="2627"/>
      <c r="CR226" s="2627"/>
      <c r="CS226" s="2627"/>
      <c r="CT226" s="2627"/>
      <c r="CU226" s="2627"/>
      <c r="CV226" s="2627"/>
      <c r="CW226" s="2627"/>
      <c r="CX226" s="2627"/>
      <c r="CY226" s="2627"/>
      <c r="CZ226" s="2627"/>
    </row>
    <row r="227" s="135" customFormat="true" ht="15" customHeight="true" x14ac:dyDescent="0.2">
      <c r="A227" s="1928"/>
      <c r="B227" s="2069"/>
      <c r="C227" s="1885"/>
      <c r="D227" s="1886"/>
      <c r="E227" s="1886"/>
      <c r="F227" s="1886"/>
      <c r="G227" s="1919"/>
      <c r="H227" s="1910"/>
      <c r="I227" s="1886"/>
      <c r="J227" s="1886"/>
      <c r="K227" s="1886"/>
      <c r="L227" s="1890"/>
      <c r="M227" s="1900"/>
      <c r="N227" s="1886"/>
      <c r="O227" s="1886"/>
      <c r="P227" s="1886"/>
      <c r="Q227" s="1919"/>
      <c r="R227" s="1910"/>
      <c r="S227" s="1886"/>
      <c r="T227" s="1886"/>
      <c r="U227" s="1886"/>
      <c r="V227" s="1886"/>
      <c r="W227" s="1886"/>
      <c r="X227" s="1886"/>
      <c r="Y227" s="1886"/>
      <c r="Z227" s="1886"/>
      <c r="AA227" s="1886"/>
      <c r="AB227" s="1886"/>
      <c r="AC227" s="2692"/>
      <c r="AD227" s="450"/>
      <c r="AE227" s="450"/>
      <c r="AF227" s="450"/>
      <c r="AG227" s="450"/>
      <c r="AH227" s="450"/>
      <c r="AI227" s="450"/>
      <c r="AJ227" s="450"/>
      <c r="AK227" s="450"/>
      <c r="AL227" s="450"/>
      <c r="AM227" s="450"/>
      <c r="AN227" s="450"/>
      <c r="AO227" s="450"/>
      <c r="AP227" s="450"/>
      <c r="AQ227" s="450"/>
      <c r="AR227" s="450"/>
      <c r="AS227" s="450"/>
      <c r="AT227" s="450"/>
      <c r="AU227" s="450"/>
      <c r="AV227" s="450"/>
      <c r="AW227" s="450"/>
      <c r="AX227" s="450"/>
      <c r="AY227" s="450"/>
      <c r="AZ227" s="1070"/>
      <c r="BA227" s="3156" t="s">
        <v>95</v>
      </c>
      <c r="BB227" s="175" t="s">
        <v>61</v>
      </c>
      <c r="BC227" s="1491" t="s">
        <v>35</v>
      </c>
      <c r="BD227" s="1510" t="s">
        <v>35</v>
      </c>
      <c r="BE227" s="1510" t="s">
        <v>35</v>
      </c>
      <c r="BF227" s="1510" t="s">
        <v>35</v>
      </c>
      <c r="BG227" s="1530" t="s">
        <v>35</v>
      </c>
      <c r="BH227" s="1550" t="s">
        <v>35</v>
      </c>
      <c r="BI227" s="1510" t="s">
        <v>35</v>
      </c>
      <c r="BJ227" s="1510" t="s">
        <v>35</v>
      </c>
      <c r="BK227" s="1510" t="s">
        <v>35</v>
      </c>
      <c r="BL227" s="1530" t="s">
        <v>35</v>
      </c>
      <c r="BM227" s="1550" t="s">
        <v>35</v>
      </c>
      <c r="BN227" s="1510" t="s">
        <v>35</v>
      </c>
      <c r="BO227" s="1510" t="s">
        <v>35</v>
      </c>
      <c r="BP227" s="1510" t="s">
        <v>35</v>
      </c>
      <c r="BQ227" s="1530" t="s">
        <v>35</v>
      </c>
      <c r="BR227" s="1550" t="s">
        <v>35</v>
      </c>
      <c r="BS227" s="1510" t="s">
        <v>35</v>
      </c>
      <c r="BT227" s="1510" t="s">
        <v>35</v>
      </c>
      <c r="BU227" s="1510" t="s">
        <v>35</v>
      </c>
      <c r="BV227" s="1510" t="s">
        <v>35</v>
      </c>
      <c r="BW227" s="1510" t="s">
        <v>35</v>
      </c>
      <c r="BX227" s="1510" t="s">
        <v>35</v>
      </c>
      <c r="BY227" s="1570" t="s">
        <v>35</v>
      </c>
      <c r="BZ227" s="1570" t="s">
        <v>35</v>
      </c>
      <c r="CA227" s="1570" t="s">
        <v>35</v>
      </c>
      <c r="CB227" s="1570" t="s">
        <v>35</v>
      </c>
      <c r="CC227" s="1570" t="s">
        <v>35</v>
      </c>
      <c r="CD227" s="2627"/>
      <c r="CE227" s="2627"/>
      <c r="CF227" s="2627"/>
      <c r="CG227" s="2627"/>
      <c r="CH227" s="2627"/>
      <c r="CI227" s="2627"/>
      <c r="CJ227" s="2627"/>
      <c r="CK227" s="2627"/>
      <c r="CL227" s="2627"/>
      <c r="CM227" s="2627"/>
      <c r="CN227" s="2627"/>
      <c r="CO227" s="2627"/>
      <c r="CP227" s="2627"/>
      <c r="CQ227" s="2627"/>
      <c r="CR227" s="2627"/>
      <c r="CS227" s="2627"/>
      <c r="CT227" s="2627"/>
      <c r="CU227" s="2627"/>
      <c r="CV227" s="2627"/>
      <c r="CW227" s="2627"/>
      <c r="CX227" s="2627"/>
      <c r="CY227" s="2627"/>
      <c r="CZ227" s="2627"/>
    </row>
    <row r="228" s="135" customFormat="true" ht="15" customHeight="true" x14ac:dyDescent="0.2">
      <c r="A228" s="1929"/>
      <c r="B228" s="2070"/>
      <c r="C228" s="2029"/>
      <c r="D228" s="2030"/>
      <c r="E228" s="2030"/>
      <c r="F228" s="2030"/>
      <c r="G228" s="2031"/>
      <c r="H228" s="2032"/>
      <c r="I228" s="2030"/>
      <c r="J228" s="2030"/>
      <c r="K228" s="2030"/>
      <c r="L228" s="2033"/>
      <c r="M228" s="2029"/>
      <c r="N228" s="2030"/>
      <c r="O228" s="2030"/>
      <c r="P228" s="2030"/>
      <c r="Q228" s="2031"/>
      <c r="R228" s="2032"/>
      <c r="S228" s="2030"/>
      <c r="T228" s="2030"/>
      <c r="U228" s="2030"/>
      <c r="V228" s="2030"/>
      <c r="W228" s="2030"/>
      <c r="X228" s="2030"/>
      <c r="Y228" s="2030"/>
      <c r="Z228" s="2030"/>
      <c r="AA228" s="2030"/>
      <c r="AB228" s="2030"/>
      <c r="AC228" s="2033"/>
      <c r="AD228" s="450"/>
      <c r="AE228" s="450"/>
      <c r="AF228" s="450"/>
      <c r="AG228" s="450"/>
      <c r="AH228" s="450"/>
      <c r="AI228" s="450"/>
      <c r="AJ228" s="450"/>
      <c r="AK228" s="450"/>
      <c r="AL228" s="450"/>
      <c r="AM228" s="450"/>
      <c r="AN228" s="450"/>
      <c r="AO228" s="450"/>
      <c r="AP228" s="450"/>
      <c r="AQ228" s="450"/>
      <c r="AR228" s="450"/>
      <c r="AS228" s="450"/>
      <c r="AT228" s="450"/>
      <c r="AU228" s="450"/>
      <c r="AV228" s="450"/>
      <c r="AW228" s="450"/>
      <c r="AX228" s="450"/>
      <c r="AY228" s="450"/>
      <c r="AZ228" s="1070"/>
      <c r="BA228" s="3156"/>
      <c r="BB228" s="175" t="s">
        <v>92</v>
      </c>
      <c r="BC228" s="1491" t="s">
        <v>35</v>
      </c>
      <c r="BD228" s="1510" t="s">
        <v>35</v>
      </c>
      <c r="BE228" s="1510" t="s">
        <v>35</v>
      </c>
      <c r="BF228" s="1510" t="s">
        <v>35</v>
      </c>
      <c r="BG228" s="1530" t="s">
        <v>35</v>
      </c>
      <c r="BH228" s="1550" t="s">
        <v>35</v>
      </c>
      <c r="BI228" s="1510" t="s">
        <v>35</v>
      </c>
      <c r="BJ228" s="1510" t="s">
        <v>35</v>
      </c>
      <c r="BK228" s="1510" t="s">
        <v>35</v>
      </c>
      <c r="BL228" s="1530" t="s">
        <v>35</v>
      </c>
      <c r="BM228" s="1550" t="s">
        <v>35</v>
      </c>
      <c r="BN228" s="1510" t="s">
        <v>35</v>
      </c>
      <c r="BO228" s="1510" t="s">
        <v>35</v>
      </c>
      <c r="BP228" s="1510" t="s">
        <v>35</v>
      </c>
      <c r="BQ228" s="1530" t="s">
        <v>35</v>
      </c>
      <c r="BR228" s="1550" t="s">
        <v>35</v>
      </c>
      <c r="BS228" s="1510" t="s">
        <v>35</v>
      </c>
      <c r="BT228" s="1510" t="s">
        <v>35</v>
      </c>
      <c r="BU228" s="1510" t="s">
        <v>35</v>
      </c>
      <c r="BV228" s="1510" t="s">
        <v>35</v>
      </c>
      <c r="BW228" s="1510" t="s">
        <v>35</v>
      </c>
      <c r="BX228" s="1510" t="s">
        <v>35</v>
      </c>
      <c r="BY228" s="1570" t="s">
        <v>35</v>
      </c>
      <c r="BZ228" s="1570" t="s">
        <v>35</v>
      </c>
      <c r="CA228" s="1570" t="s">
        <v>35</v>
      </c>
      <c r="CB228" s="1570" t="s">
        <v>35</v>
      </c>
      <c r="CC228" s="1570" t="s">
        <v>35</v>
      </c>
      <c r="CD228" s="2627"/>
      <c r="CE228" s="2627"/>
      <c r="CF228" s="2627"/>
      <c r="CG228" s="2627"/>
      <c r="CH228" s="2627"/>
      <c r="CI228" s="2627"/>
      <c r="CJ228" s="2627"/>
      <c r="CK228" s="2627"/>
      <c r="CL228" s="2627"/>
      <c r="CM228" s="2627"/>
      <c r="CN228" s="2627"/>
      <c r="CO228" s="2627"/>
      <c r="CP228" s="2627"/>
      <c r="CQ228" s="2627"/>
      <c r="CR228" s="2627"/>
      <c r="CS228" s="2627"/>
      <c r="CT228" s="2627"/>
      <c r="CU228" s="2627"/>
      <c r="CV228" s="2627"/>
      <c r="CW228" s="2627"/>
      <c r="CX228" s="2627"/>
      <c r="CY228" s="2627"/>
      <c r="CZ228" s="2627"/>
    </row>
    <row r="229" s="135" customFormat="true" ht="15" customHeight="true" x14ac:dyDescent="0.2">
      <c r="A229" s="1930"/>
      <c r="B229" s="2071"/>
      <c r="C229" s="2034"/>
      <c r="D229" s="2035"/>
      <c r="E229" s="2035"/>
      <c r="F229" s="2035"/>
      <c r="G229" s="2036"/>
      <c r="H229" s="2037"/>
      <c r="I229" s="2035"/>
      <c r="J229" s="2035"/>
      <c r="K229" s="2035"/>
      <c r="L229" s="2038"/>
      <c r="M229" s="2034"/>
      <c r="N229" s="2035"/>
      <c r="O229" s="2035"/>
      <c r="P229" s="2035"/>
      <c r="Q229" s="2036"/>
      <c r="R229" s="2037"/>
      <c r="S229" s="2035"/>
      <c r="T229" s="2035"/>
      <c r="U229" s="2035"/>
      <c r="V229" s="2035"/>
      <c r="W229" s="2035"/>
      <c r="X229" s="2035"/>
      <c r="Y229" s="2035"/>
      <c r="Z229" s="2035"/>
      <c r="AA229" s="2035"/>
      <c r="AB229" s="2035"/>
      <c r="AC229" s="2038"/>
      <c r="AD229" s="450"/>
      <c r="AE229" s="450"/>
      <c r="AF229" s="450"/>
      <c r="AG229" s="450"/>
      <c r="AH229" s="450"/>
      <c r="AI229" s="450"/>
      <c r="AJ229" s="450"/>
      <c r="AK229" s="450"/>
      <c r="AL229" s="450"/>
      <c r="AM229" s="450"/>
      <c r="AN229" s="450"/>
      <c r="AO229" s="450"/>
      <c r="AP229" s="450"/>
      <c r="AQ229" s="450"/>
      <c r="AR229" s="450"/>
      <c r="AS229" s="450"/>
      <c r="AT229" s="450"/>
      <c r="AU229" s="450"/>
      <c r="AV229" s="450"/>
      <c r="AW229" s="450"/>
      <c r="AX229" s="450"/>
      <c r="AY229" s="450"/>
      <c r="AZ229" s="1070"/>
      <c r="BA229" s="3156"/>
      <c r="BB229" s="175" t="s">
        <v>93</v>
      </c>
      <c r="BC229" s="1491" t="s">
        <v>35</v>
      </c>
      <c r="BD229" s="1510" t="s">
        <v>35</v>
      </c>
      <c r="BE229" s="1510" t="s">
        <v>35</v>
      </c>
      <c r="BF229" s="1510" t="s">
        <v>35</v>
      </c>
      <c r="BG229" s="1530" t="s">
        <v>35</v>
      </c>
      <c r="BH229" s="1550" t="s">
        <v>35</v>
      </c>
      <c r="BI229" s="1510" t="s">
        <v>35</v>
      </c>
      <c r="BJ229" s="1510" t="s">
        <v>35</v>
      </c>
      <c r="BK229" s="1510" t="s">
        <v>35</v>
      </c>
      <c r="BL229" s="1530" t="s">
        <v>35</v>
      </c>
      <c r="BM229" s="1550" t="s">
        <v>35</v>
      </c>
      <c r="BN229" s="1510" t="s">
        <v>35</v>
      </c>
      <c r="BO229" s="1510" t="s">
        <v>35</v>
      </c>
      <c r="BP229" s="1510" t="s">
        <v>35</v>
      </c>
      <c r="BQ229" s="1530" t="s">
        <v>35</v>
      </c>
      <c r="BR229" s="1550" t="s">
        <v>35</v>
      </c>
      <c r="BS229" s="1510" t="s">
        <v>35</v>
      </c>
      <c r="BT229" s="1510" t="s">
        <v>35</v>
      </c>
      <c r="BU229" s="1510" t="s">
        <v>35</v>
      </c>
      <c r="BV229" s="1510" t="s">
        <v>35</v>
      </c>
      <c r="BW229" s="1510" t="s">
        <v>35</v>
      </c>
      <c r="BX229" s="1510" t="s">
        <v>35</v>
      </c>
      <c r="BY229" s="1570" t="s">
        <v>35</v>
      </c>
      <c r="BZ229" s="1570" t="s">
        <v>35</v>
      </c>
      <c r="CA229" s="1570" t="s">
        <v>35</v>
      </c>
      <c r="CB229" s="1570" t="s">
        <v>35</v>
      </c>
      <c r="CC229" s="1570" t="s">
        <v>35</v>
      </c>
      <c r="CD229" s="2627"/>
      <c r="CE229" s="2627"/>
      <c r="CF229" s="2627"/>
      <c r="CG229" s="2627"/>
      <c r="CH229" s="2627"/>
      <c r="CI229" s="2627"/>
      <c r="CJ229" s="2627"/>
      <c r="CK229" s="2627"/>
      <c r="CL229" s="2627"/>
      <c r="CM229" s="2627"/>
      <c r="CN229" s="2627"/>
      <c r="CO229" s="2627"/>
      <c r="CP229" s="2627"/>
      <c r="CQ229" s="2627"/>
      <c r="CR229" s="2627"/>
      <c r="CS229" s="2627"/>
      <c r="CT229" s="2627"/>
      <c r="CU229" s="2627"/>
      <c r="CV229" s="2627"/>
      <c r="CW229" s="2627"/>
      <c r="CX229" s="2627"/>
      <c r="CY229" s="2627"/>
      <c r="CZ229" s="2627"/>
    </row>
    <row r="230" s="135" customFormat="true" ht="15" customHeight="true" x14ac:dyDescent="0.2">
      <c r="A230" s="1931"/>
      <c r="B230" s="2072"/>
      <c r="C230" s="2039"/>
      <c r="D230" s="2040"/>
      <c r="E230" s="2040"/>
      <c r="F230" s="2040"/>
      <c r="G230" s="2041"/>
      <c r="H230" s="2042"/>
      <c r="I230" s="2040"/>
      <c r="J230" s="2040"/>
      <c r="K230" s="2040"/>
      <c r="L230" s="2043"/>
      <c r="M230" s="2039"/>
      <c r="N230" s="2040"/>
      <c r="O230" s="2040"/>
      <c r="P230" s="2040"/>
      <c r="Q230" s="2041"/>
      <c r="R230" s="2042"/>
      <c r="S230" s="2040"/>
      <c r="T230" s="2040"/>
      <c r="U230" s="2040"/>
      <c r="V230" s="2040"/>
      <c r="W230" s="2040"/>
      <c r="X230" s="2040"/>
      <c r="Y230" s="2040"/>
      <c r="Z230" s="2040"/>
      <c r="AA230" s="2040"/>
      <c r="AB230" s="2040"/>
      <c r="AC230" s="2043"/>
      <c r="AD230" s="450"/>
      <c r="AE230" s="450"/>
      <c r="AF230" s="450"/>
      <c r="AG230" s="450"/>
      <c r="AH230" s="450"/>
      <c r="AI230" s="450"/>
      <c r="AJ230" s="450"/>
      <c r="AK230" s="450"/>
      <c r="AL230" s="450"/>
      <c r="AM230" s="450"/>
      <c r="AN230" s="450"/>
      <c r="AO230" s="450"/>
      <c r="AP230" s="450"/>
      <c r="AQ230" s="450"/>
      <c r="AR230" s="450"/>
      <c r="AS230" s="450"/>
      <c r="AT230" s="450"/>
      <c r="AU230" s="450"/>
      <c r="AV230" s="450"/>
      <c r="AW230" s="450"/>
      <c r="AX230" s="450"/>
      <c r="AY230" s="450"/>
      <c r="AZ230" s="1070"/>
      <c r="BA230" s="3156"/>
      <c r="BB230" s="175" t="s">
        <v>94</v>
      </c>
      <c r="BC230" s="1491" t="s">
        <v>35</v>
      </c>
      <c r="BD230" s="1510" t="s">
        <v>35</v>
      </c>
      <c r="BE230" s="1510" t="s">
        <v>35</v>
      </c>
      <c r="BF230" s="1510" t="s">
        <v>35</v>
      </c>
      <c r="BG230" s="1530" t="s">
        <v>35</v>
      </c>
      <c r="BH230" s="1550" t="s">
        <v>35</v>
      </c>
      <c r="BI230" s="1510" t="s">
        <v>35</v>
      </c>
      <c r="BJ230" s="1510" t="s">
        <v>35</v>
      </c>
      <c r="BK230" s="1510" t="s">
        <v>35</v>
      </c>
      <c r="BL230" s="1530" t="s">
        <v>35</v>
      </c>
      <c r="BM230" s="1550" t="s">
        <v>35</v>
      </c>
      <c r="BN230" s="1510" t="s">
        <v>35</v>
      </c>
      <c r="BO230" s="1510" t="s">
        <v>35</v>
      </c>
      <c r="BP230" s="1510" t="s">
        <v>35</v>
      </c>
      <c r="BQ230" s="1530" t="s">
        <v>35</v>
      </c>
      <c r="BR230" s="1550" t="s">
        <v>35</v>
      </c>
      <c r="BS230" s="1510" t="s">
        <v>35</v>
      </c>
      <c r="BT230" s="1510" t="s">
        <v>35</v>
      </c>
      <c r="BU230" s="1510" t="s">
        <v>35</v>
      </c>
      <c r="BV230" s="1510" t="s">
        <v>35</v>
      </c>
      <c r="BW230" s="1510" t="s">
        <v>35</v>
      </c>
      <c r="BX230" s="1510" t="s">
        <v>35</v>
      </c>
      <c r="BY230" s="1570" t="s">
        <v>35</v>
      </c>
      <c r="BZ230" s="1570" t="s">
        <v>35</v>
      </c>
      <c r="CA230" s="1570" t="s">
        <v>35</v>
      </c>
      <c r="CB230" s="1570" t="s">
        <v>35</v>
      </c>
      <c r="CC230" s="1570" t="s">
        <v>35</v>
      </c>
      <c r="CD230" s="2627"/>
      <c r="CE230" s="2627"/>
      <c r="CF230" s="2627"/>
      <c r="CG230" s="2627"/>
      <c r="CH230" s="2627"/>
      <c r="CI230" s="2627"/>
      <c r="CJ230" s="2627"/>
      <c r="CK230" s="2627"/>
      <c r="CL230" s="2627"/>
      <c r="CM230" s="2627"/>
      <c r="CN230" s="2627"/>
      <c r="CO230" s="2627"/>
      <c r="CP230" s="2627"/>
      <c r="CQ230" s="2627"/>
      <c r="CR230" s="2627"/>
      <c r="CS230" s="2627"/>
      <c r="CT230" s="2627"/>
      <c r="CU230" s="2627"/>
      <c r="CV230" s="2627"/>
      <c r="CW230" s="2627"/>
      <c r="CX230" s="2627"/>
      <c r="CY230" s="2627"/>
      <c r="CZ230" s="2627"/>
    </row>
    <row r="231" s="135" customFormat="true" ht="15" customHeight="true" x14ac:dyDescent="0.2">
      <c r="A231" s="1143"/>
      <c r="B231" s="1223"/>
      <c r="C231" s="1358"/>
      <c r="D231" s="1147"/>
      <c r="E231" s="1147"/>
      <c r="F231" s="1147"/>
      <c r="G231" s="1196"/>
      <c r="H231" s="1242"/>
      <c r="I231" s="1147"/>
      <c r="J231" s="1147"/>
      <c r="K231" s="1147"/>
      <c r="L231" s="1163"/>
      <c r="M231" s="1358"/>
      <c r="N231" s="1147"/>
      <c r="O231" s="1147"/>
      <c r="P231" s="1147"/>
      <c r="Q231" s="1196"/>
      <c r="R231" s="1242"/>
      <c r="S231" s="1147"/>
      <c r="T231" s="1147"/>
      <c r="U231" s="1147"/>
      <c r="V231" s="1147"/>
      <c r="W231" s="1147"/>
      <c r="X231" s="1147"/>
      <c r="Y231" s="1147"/>
      <c r="Z231" s="1147"/>
      <c r="AA231" s="1147"/>
      <c r="AB231" s="1147"/>
      <c r="AC231" s="1163"/>
      <c r="AD231" s="450"/>
      <c r="AE231" s="450"/>
      <c r="AF231" s="450"/>
      <c r="AG231" s="450"/>
      <c r="AH231" s="450"/>
      <c r="AI231" s="450"/>
      <c r="AJ231" s="450"/>
      <c r="AK231" s="450"/>
      <c r="AL231" s="450"/>
      <c r="AM231" s="450"/>
      <c r="AN231" s="450"/>
      <c r="AO231" s="450"/>
      <c r="AP231" s="450"/>
      <c r="AQ231" s="450"/>
      <c r="AR231" s="450"/>
      <c r="AS231" s="450"/>
      <c r="AT231" s="450"/>
      <c r="AU231" s="450"/>
      <c r="AV231" s="450"/>
      <c r="AW231" s="450"/>
      <c r="AX231" s="450"/>
      <c r="AY231" s="450"/>
      <c r="AZ231" s="1070"/>
      <c r="BA231" s="1072"/>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447"/>
      <c r="BW231" s="447"/>
      <c r="BX231" s="447"/>
      <c r="BY231" s="448"/>
      <c r="BZ231" s="448"/>
      <c r="CA231" s="448"/>
      <c r="CB231" s="448"/>
      <c r="CC231" s="448"/>
      <c r="CD231" s="2630"/>
      <c r="CE231" s="2630"/>
      <c r="CF231" s="2630"/>
      <c r="CG231" s="2630"/>
      <c r="CH231" s="2630"/>
      <c r="CI231" s="2630"/>
      <c r="CJ231" s="2630"/>
      <c r="CK231" s="2630"/>
      <c r="CL231" s="2630"/>
      <c r="CM231" s="2630"/>
      <c r="CN231" s="2630"/>
      <c r="CO231" s="2630"/>
      <c r="CP231" s="2630"/>
      <c r="CQ231" s="2630"/>
      <c r="CR231" s="2630"/>
      <c r="CS231" s="2630"/>
      <c r="CT231" s="2630"/>
      <c r="CU231" s="2630"/>
      <c r="CV231" s="2630"/>
      <c r="CW231" s="2630"/>
      <c r="CX231" s="2630"/>
      <c r="CY231" s="2630"/>
      <c r="CZ231" s="2630"/>
    </row>
    <row r="232" s="135" customFormat="true" ht="15" customHeight="true" x14ac:dyDescent="0.2">
      <c r="A232" s="1143"/>
      <c r="B232" s="1223"/>
      <c r="C232" s="1358"/>
      <c r="D232" s="1147"/>
      <c r="E232" s="1147"/>
      <c r="F232" s="1147"/>
      <c r="G232" s="1196"/>
      <c r="H232" s="1242"/>
      <c r="I232" s="1147"/>
      <c r="J232" s="1147"/>
      <c r="K232" s="1147"/>
      <c r="L232" s="1163"/>
      <c r="M232" s="1358"/>
      <c r="N232" s="1147"/>
      <c r="O232" s="1147"/>
      <c r="P232" s="1147"/>
      <c r="Q232" s="1196"/>
      <c r="R232" s="1242"/>
      <c r="S232" s="1147"/>
      <c r="T232" s="1147"/>
      <c r="U232" s="1147"/>
      <c r="V232" s="1147"/>
      <c r="W232" s="1147"/>
      <c r="X232" s="1147"/>
      <c r="Y232" s="1147"/>
      <c r="Z232" s="1147"/>
      <c r="AA232" s="1147"/>
      <c r="AB232" s="1147"/>
      <c r="AC232" s="1163"/>
      <c r="AD232" s="450"/>
      <c r="AE232" s="450"/>
      <c r="AF232" s="450"/>
      <c r="AG232" s="450"/>
      <c r="AH232" s="450"/>
      <c r="AI232" s="450"/>
      <c r="AJ232" s="450"/>
      <c r="AK232" s="450"/>
      <c r="AL232" s="450"/>
      <c r="AM232" s="450"/>
      <c r="AN232" s="450"/>
      <c r="AO232" s="450"/>
      <c r="AP232" s="450"/>
      <c r="AQ232" s="450"/>
      <c r="AR232" s="450"/>
      <c r="AS232" s="450"/>
      <c r="AT232" s="450"/>
      <c r="AU232" s="450"/>
      <c r="AV232" s="450"/>
      <c r="AW232" s="450"/>
      <c r="AX232" s="450"/>
      <c r="AY232" s="450"/>
      <c r="AZ232" s="1070"/>
      <c r="BA232" s="850"/>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448"/>
      <c r="CB232" s="448"/>
      <c r="CC232" s="448"/>
      <c r="CD232" s="2630"/>
      <c r="CE232" s="2630"/>
      <c r="CF232" s="2630"/>
      <c r="CG232" s="2630"/>
      <c r="CH232" s="2630"/>
      <c r="CI232" s="2630"/>
      <c r="CJ232" s="2630"/>
      <c r="CK232" s="2630"/>
      <c r="CL232" s="2630"/>
      <c r="CM232" s="2630"/>
      <c r="CN232" s="2630"/>
      <c r="CO232" s="2630"/>
      <c r="CP232" s="2630"/>
      <c r="CQ232" s="2630"/>
      <c r="CR232" s="2630"/>
      <c r="CS232" s="2630"/>
      <c r="CT232" s="2630"/>
      <c r="CU232" s="2630"/>
      <c r="CV232" s="2630"/>
      <c r="CW232" s="2630"/>
      <c r="CX232" s="2630"/>
      <c r="CY232" s="2630"/>
      <c r="CZ232" s="2630"/>
    </row>
    <row r="233" s="135" customFormat="true" ht="15" customHeight="true" x14ac:dyDescent="0.2">
      <c r="A233" s="1143"/>
      <c r="B233" s="1223"/>
      <c r="C233" s="1358"/>
      <c r="D233" s="1147"/>
      <c r="E233" s="1147"/>
      <c r="F233" s="1147"/>
      <c r="G233" s="1196"/>
      <c r="H233" s="1242"/>
      <c r="I233" s="1147"/>
      <c r="J233" s="1147"/>
      <c r="K233" s="1147"/>
      <c r="L233" s="1163"/>
      <c r="M233" s="1358"/>
      <c r="N233" s="1147"/>
      <c r="O233" s="1147"/>
      <c r="P233" s="1147"/>
      <c r="Q233" s="1196"/>
      <c r="R233" s="1242"/>
      <c r="S233" s="1147"/>
      <c r="T233" s="1147"/>
      <c r="U233" s="1147"/>
      <c r="V233" s="1147"/>
      <c r="W233" s="1147"/>
      <c r="X233" s="1147"/>
      <c r="Y233" s="1147"/>
      <c r="Z233" s="1147"/>
      <c r="AA233" s="1147"/>
      <c r="AB233" s="1147"/>
      <c r="AC233" s="1163"/>
      <c r="AD233" s="450"/>
      <c r="AE233" s="450"/>
      <c r="AF233" s="450"/>
      <c r="AG233" s="450"/>
      <c r="AH233" s="450"/>
      <c r="AI233" s="450"/>
      <c r="AJ233" s="450"/>
      <c r="AK233" s="450"/>
      <c r="AL233" s="450"/>
      <c r="AM233" s="450"/>
      <c r="AN233" s="450"/>
      <c r="AO233" s="450"/>
      <c r="AP233" s="450"/>
      <c r="AQ233" s="450"/>
      <c r="AR233" s="450"/>
      <c r="AS233" s="450"/>
      <c r="AT233" s="450"/>
      <c r="AU233" s="450"/>
      <c r="AV233" s="450"/>
      <c r="AW233" s="450"/>
      <c r="AX233" s="450"/>
      <c r="AY233" s="450"/>
      <c r="AZ233" s="1070"/>
      <c r="BA233" s="850"/>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448"/>
      <c r="CB233" s="448"/>
      <c r="CC233" s="448"/>
      <c r="CD233" s="2630"/>
      <c r="CE233" s="2630"/>
      <c r="CF233" s="2630"/>
      <c r="CG233" s="2630"/>
      <c r="CH233" s="2630"/>
      <c r="CI233" s="2630"/>
      <c r="CJ233" s="2630"/>
      <c r="CK233" s="2630"/>
      <c r="CL233" s="2630"/>
      <c r="CM233" s="2630"/>
      <c r="CN233" s="2630"/>
      <c r="CO233" s="2630"/>
      <c r="CP233" s="2630"/>
      <c r="CQ233" s="2630"/>
      <c r="CR233" s="2630"/>
      <c r="CS233" s="2630"/>
      <c r="CT233" s="2630"/>
      <c r="CU233" s="2630"/>
      <c r="CV233" s="2630"/>
      <c r="CW233" s="2630"/>
      <c r="CX233" s="2630"/>
      <c r="CY233" s="2630"/>
      <c r="CZ233" s="2630"/>
    </row>
    <row r="234" s="135" customFormat="true" ht="15" customHeight="true" x14ac:dyDescent="0.2">
      <c r="A234" s="1143"/>
      <c r="B234" s="1223"/>
      <c r="C234" s="1358"/>
      <c r="D234" s="1147"/>
      <c r="E234" s="1147"/>
      <c r="F234" s="1147"/>
      <c r="G234" s="1196"/>
      <c r="H234" s="1242"/>
      <c r="I234" s="1147"/>
      <c r="J234" s="1147"/>
      <c r="K234" s="1147"/>
      <c r="L234" s="1163"/>
      <c r="M234" s="1358"/>
      <c r="N234" s="1147"/>
      <c r="O234" s="1147"/>
      <c r="P234" s="1147"/>
      <c r="Q234" s="1196"/>
      <c r="R234" s="1242"/>
      <c r="S234" s="1147"/>
      <c r="T234" s="1147"/>
      <c r="U234" s="1147"/>
      <c r="V234" s="1147"/>
      <c r="W234" s="1147"/>
      <c r="X234" s="1147"/>
      <c r="Y234" s="1147"/>
      <c r="Z234" s="1147"/>
      <c r="AA234" s="1147"/>
      <c r="AB234" s="1147"/>
      <c r="AC234" s="1163"/>
      <c r="AD234" s="450"/>
      <c r="AE234" s="450"/>
      <c r="AF234" s="450"/>
      <c r="AG234" s="450"/>
      <c r="AH234" s="450"/>
      <c r="AI234" s="450"/>
      <c r="AJ234" s="450"/>
      <c r="AK234" s="450"/>
      <c r="AL234" s="450"/>
      <c r="AM234" s="450"/>
      <c r="AN234" s="450"/>
      <c r="AO234" s="450"/>
      <c r="AP234" s="450"/>
      <c r="AQ234" s="450"/>
      <c r="AR234" s="450"/>
      <c r="AS234" s="450"/>
      <c r="AT234" s="450"/>
      <c r="AU234" s="450"/>
      <c r="AV234" s="450"/>
      <c r="AW234" s="450"/>
      <c r="AX234" s="450"/>
      <c r="AY234" s="450"/>
      <c r="AZ234" s="1070"/>
      <c r="BA234" s="850"/>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448"/>
      <c r="CB234" s="448"/>
      <c r="CC234" s="448"/>
      <c r="CD234" s="2630"/>
      <c r="CE234" s="2630"/>
      <c r="CF234" s="2630"/>
      <c r="CG234" s="2630"/>
      <c r="CH234" s="2630"/>
      <c r="CI234" s="2630"/>
      <c r="CJ234" s="2630"/>
      <c r="CK234" s="2630"/>
      <c r="CL234" s="2630"/>
      <c r="CM234" s="2630"/>
      <c r="CN234" s="2630"/>
      <c r="CO234" s="2630"/>
      <c r="CP234" s="2630"/>
      <c r="CQ234" s="2630"/>
      <c r="CR234" s="2630"/>
      <c r="CS234" s="2630"/>
      <c r="CT234" s="2630"/>
      <c r="CU234" s="2630"/>
      <c r="CV234" s="2630"/>
      <c r="CW234" s="2630"/>
      <c r="CX234" s="2630"/>
      <c r="CY234" s="2630"/>
      <c r="CZ234" s="2630"/>
    </row>
    <row r="235" s="135" customFormat="true" ht="15" customHeight="true" x14ac:dyDescent="0.2">
      <c r="A235" s="1143"/>
      <c r="B235" s="1223"/>
      <c r="C235" s="1358"/>
      <c r="D235" s="1147"/>
      <c r="E235" s="1147"/>
      <c r="F235" s="1147"/>
      <c r="G235" s="1196"/>
      <c r="H235" s="1242"/>
      <c r="I235" s="1147"/>
      <c r="J235" s="1147"/>
      <c r="K235" s="1147"/>
      <c r="L235" s="1163"/>
      <c r="M235" s="1358"/>
      <c r="N235" s="1147"/>
      <c r="O235" s="1147"/>
      <c r="P235" s="1147"/>
      <c r="Q235" s="1196"/>
      <c r="R235" s="1242"/>
      <c r="S235" s="1147"/>
      <c r="T235" s="1147"/>
      <c r="U235" s="1147"/>
      <c r="V235" s="1147"/>
      <c r="W235" s="1147"/>
      <c r="X235" s="1147"/>
      <c r="Y235" s="1147"/>
      <c r="Z235" s="1147"/>
      <c r="AA235" s="1147"/>
      <c r="AB235" s="1147"/>
      <c r="AC235" s="1163"/>
      <c r="AD235" s="450"/>
      <c r="AE235" s="450"/>
      <c r="AF235" s="450"/>
      <c r="AG235" s="450"/>
      <c r="AH235" s="450"/>
      <c r="AI235" s="450"/>
      <c r="AJ235" s="450"/>
      <c r="AK235" s="450"/>
      <c r="AL235" s="450"/>
      <c r="AM235" s="450"/>
      <c r="AN235" s="450"/>
      <c r="AO235" s="450"/>
      <c r="AP235" s="450"/>
      <c r="AQ235" s="450"/>
      <c r="AR235" s="450"/>
      <c r="AS235" s="450"/>
      <c r="AT235" s="450"/>
      <c r="AU235" s="450"/>
      <c r="AV235" s="450"/>
      <c r="AW235" s="450"/>
      <c r="AX235" s="450"/>
      <c r="AY235" s="450"/>
      <c r="AZ235" s="1070"/>
      <c r="BA235" s="850"/>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448"/>
      <c r="CB235" s="448"/>
      <c r="CC235" s="448"/>
      <c r="CD235" s="2630"/>
      <c r="CE235" s="2630"/>
      <c r="CF235" s="2630"/>
      <c r="CG235" s="2630"/>
      <c r="CH235" s="2630"/>
      <c r="CI235" s="2630"/>
      <c r="CJ235" s="2630"/>
      <c r="CK235" s="2630"/>
      <c r="CL235" s="2630"/>
      <c r="CM235" s="2630"/>
      <c r="CN235" s="2630"/>
      <c r="CO235" s="2630"/>
      <c r="CP235" s="2630"/>
      <c r="CQ235" s="2630"/>
      <c r="CR235" s="2630"/>
      <c r="CS235" s="2630"/>
      <c r="CT235" s="2630"/>
      <c r="CU235" s="2630"/>
      <c r="CV235" s="2630"/>
      <c r="CW235" s="2630"/>
      <c r="CX235" s="2630"/>
      <c r="CY235" s="2630"/>
      <c r="CZ235" s="2630"/>
    </row>
    <row r="236" s="135" customFormat="true" ht="15" customHeight="true" x14ac:dyDescent="0.2">
      <c r="A236" s="1143"/>
      <c r="B236" s="1223"/>
      <c r="C236" s="1358"/>
      <c r="D236" s="1147"/>
      <c r="E236" s="1147"/>
      <c r="F236" s="1147"/>
      <c r="G236" s="1196"/>
      <c r="H236" s="1242"/>
      <c r="I236" s="1147"/>
      <c r="J236" s="1147"/>
      <c r="K236" s="1147"/>
      <c r="L236" s="1163"/>
      <c r="M236" s="1358"/>
      <c r="N236" s="1147"/>
      <c r="O236" s="1147"/>
      <c r="P236" s="1147"/>
      <c r="Q236" s="1196"/>
      <c r="R236" s="1242"/>
      <c r="S236" s="1147"/>
      <c r="T236" s="1147"/>
      <c r="U236" s="1147"/>
      <c r="V236" s="1147"/>
      <c r="W236" s="1147"/>
      <c r="X236" s="1147"/>
      <c r="Y236" s="1147"/>
      <c r="Z236" s="1147"/>
      <c r="AA236" s="1147"/>
      <c r="AB236" s="1147"/>
      <c r="AC236" s="1163"/>
      <c r="AD236" s="450"/>
      <c r="AE236" s="450"/>
      <c r="AF236" s="450"/>
      <c r="AG236" s="450"/>
      <c r="AH236" s="450"/>
      <c r="AI236" s="450"/>
      <c r="AJ236" s="450"/>
      <c r="AK236" s="450"/>
      <c r="AL236" s="450"/>
      <c r="AM236" s="450"/>
      <c r="AN236" s="450"/>
      <c r="AO236" s="450"/>
      <c r="AP236" s="450"/>
      <c r="AQ236" s="450"/>
      <c r="AR236" s="450"/>
      <c r="AS236" s="450"/>
      <c r="AT236" s="450"/>
      <c r="AU236" s="450"/>
      <c r="AV236" s="450"/>
      <c r="AW236" s="450"/>
      <c r="AX236" s="450"/>
      <c r="AY236" s="450"/>
      <c r="AZ236" s="1070"/>
      <c r="BA236" s="850"/>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448"/>
      <c r="CB236" s="448"/>
      <c r="CC236" s="448"/>
      <c r="CD236" s="2630"/>
      <c r="CE236" s="2630"/>
      <c r="CF236" s="2630"/>
      <c r="CG236" s="2630"/>
      <c r="CH236" s="2630"/>
      <c r="CI236" s="2630"/>
      <c r="CJ236" s="2630"/>
      <c r="CK236" s="2630"/>
      <c r="CL236" s="2630"/>
      <c r="CM236" s="2630"/>
      <c r="CN236" s="2630"/>
      <c r="CO236" s="2630"/>
      <c r="CP236" s="2630"/>
      <c r="CQ236" s="2630"/>
      <c r="CR236" s="2630"/>
      <c r="CS236" s="2630"/>
      <c r="CT236" s="2630"/>
      <c r="CU236" s="2630"/>
      <c r="CV236" s="2630"/>
      <c r="CW236" s="2630"/>
      <c r="CX236" s="2630"/>
      <c r="CY236" s="2630"/>
      <c r="CZ236" s="2630"/>
    </row>
    <row r="237" s="135" customFormat="true" ht="15" customHeight="true" x14ac:dyDescent="0.2">
      <c r="A237" s="1143"/>
      <c r="B237" s="1223"/>
      <c r="C237" s="1358"/>
      <c r="D237" s="1147"/>
      <c r="E237" s="1147"/>
      <c r="F237" s="1147"/>
      <c r="G237" s="1196"/>
      <c r="H237" s="1242"/>
      <c r="I237" s="1147"/>
      <c r="J237" s="1147"/>
      <c r="K237" s="1147"/>
      <c r="L237" s="1163"/>
      <c r="M237" s="1358"/>
      <c r="N237" s="1147"/>
      <c r="O237" s="1147"/>
      <c r="P237" s="1147"/>
      <c r="Q237" s="1196"/>
      <c r="R237" s="1242"/>
      <c r="S237" s="1147"/>
      <c r="T237" s="1147"/>
      <c r="U237" s="1147"/>
      <c r="V237" s="1147"/>
      <c r="W237" s="1147"/>
      <c r="X237" s="1147"/>
      <c r="Y237" s="1147"/>
      <c r="Z237" s="1147"/>
      <c r="AA237" s="1147"/>
      <c r="AB237" s="1147"/>
      <c r="AC237" s="1163"/>
      <c r="AD237" s="450"/>
      <c r="AE237" s="450"/>
      <c r="AF237" s="450"/>
      <c r="AG237" s="450"/>
      <c r="AH237" s="450"/>
      <c r="AI237" s="450"/>
      <c r="AJ237" s="450"/>
      <c r="AK237" s="450"/>
      <c r="AL237" s="450"/>
      <c r="AM237" s="450"/>
      <c r="AN237" s="450"/>
      <c r="AO237" s="450"/>
      <c r="AP237" s="450"/>
      <c r="AQ237" s="450"/>
      <c r="AR237" s="450"/>
      <c r="AS237" s="450"/>
      <c r="AT237" s="450"/>
      <c r="AU237" s="450"/>
      <c r="AV237" s="450"/>
      <c r="AW237" s="450"/>
      <c r="AX237" s="450"/>
      <c r="AY237" s="450"/>
      <c r="AZ237" s="1070"/>
      <c r="BA237" s="850"/>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448"/>
      <c r="CC237" s="448"/>
      <c r="CD237" s="2630"/>
      <c r="CE237" s="2630"/>
      <c r="CF237" s="2630"/>
      <c r="CG237" s="2630"/>
      <c r="CH237" s="2630"/>
      <c r="CI237" s="2630"/>
      <c r="CJ237" s="2630"/>
      <c r="CK237" s="2630"/>
      <c r="CL237" s="2630"/>
      <c r="CM237" s="2630"/>
      <c r="CN237" s="2630"/>
      <c r="CO237" s="2630"/>
      <c r="CP237" s="2630"/>
      <c r="CQ237" s="2630"/>
      <c r="CR237" s="2630"/>
      <c r="CS237" s="2630"/>
      <c r="CT237" s="2630"/>
      <c r="CU237" s="2630"/>
      <c r="CV237" s="2630"/>
      <c r="CW237" s="2630"/>
      <c r="CX237" s="2630"/>
      <c r="CY237" s="2630"/>
      <c r="CZ237" s="2630"/>
    </row>
    <row r="238" s="135" customFormat="true" ht="15" customHeight="true" x14ac:dyDescent="0.2">
      <c r="A238" s="1143"/>
      <c r="B238" s="1223"/>
      <c r="C238" s="1358"/>
      <c r="D238" s="1147"/>
      <c r="E238" s="1147"/>
      <c r="F238" s="1147"/>
      <c r="G238" s="1196"/>
      <c r="H238" s="1242"/>
      <c r="I238" s="1147"/>
      <c r="J238" s="1147"/>
      <c r="K238" s="1147"/>
      <c r="L238" s="1163"/>
      <c r="M238" s="1358"/>
      <c r="N238" s="1147"/>
      <c r="O238" s="1147"/>
      <c r="P238" s="1147"/>
      <c r="Q238" s="1196"/>
      <c r="R238" s="1242"/>
      <c r="S238" s="1147"/>
      <c r="T238" s="1147"/>
      <c r="U238" s="1147"/>
      <c r="V238" s="1147"/>
      <c r="W238" s="1147"/>
      <c r="X238" s="1147"/>
      <c r="Y238" s="1147"/>
      <c r="Z238" s="1147"/>
      <c r="AA238" s="1147"/>
      <c r="AB238" s="1147"/>
      <c r="AC238" s="1163"/>
      <c r="AD238" s="450"/>
      <c r="AE238" s="450"/>
      <c r="AF238" s="450"/>
      <c r="AG238" s="450"/>
      <c r="AH238" s="450"/>
      <c r="AI238" s="450"/>
      <c r="AJ238" s="450"/>
      <c r="AK238" s="450"/>
      <c r="AL238" s="450"/>
      <c r="AM238" s="450"/>
      <c r="AN238" s="450"/>
      <c r="AO238" s="450"/>
      <c r="AP238" s="450"/>
      <c r="AQ238" s="450"/>
      <c r="AR238" s="450"/>
      <c r="AS238" s="450"/>
      <c r="AT238" s="450"/>
      <c r="AU238" s="450"/>
      <c r="AV238" s="450"/>
      <c r="AW238" s="450"/>
      <c r="AX238" s="450"/>
      <c r="AY238" s="450"/>
      <c r="AZ238" s="1070"/>
      <c r="BA238" s="850"/>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448"/>
      <c r="CC238" s="448"/>
      <c r="CD238" s="2630"/>
      <c r="CE238" s="2630"/>
      <c r="CF238" s="2630"/>
      <c r="CG238" s="2630"/>
      <c r="CH238" s="2630"/>
      <c r="CI238" s="2630"/>
      <c r="CJ238" s="2630"/>
      <c r="CK238" s="2630"/>
      <c r="CL238" s="2630"/>
      <c r="CM238" s="2630"/>
      <c r="CN238" s="2630"/>
      <c r="CO238" s="2630"/>
      <c r="CP238" s="2630"/>
      <c r="CQ238" s="2630"/>
      <c r="CR238" s="2630"/>
      <c r="CS238" s="2630"/>
      <c r="CT238" s="2630"/>
      <c r="CU238" s="2630"/>
      <c r="CV238" s="2630"/>
      <c r="CW238" s="2630"/>
      <c r="CX238" s="2630"/>
      <c r="CY238" s="2630"/>
      <c r="CZ238" s="2630"/>
    </row>
    <row r="239" s="135" customFormat="true" ht="15" customHeight="true" x14ac:dyDescent="0.2">
      <c r="A239" s="1143"/>
      <c r="B239" s="1223"/>
      <c r="C239" s="1358"/>
      <c r="D239" s="1147"/>
      <c r="E239" s="1147"/>
      <c r="F239" s="1147"/>
      <c r="G239" s="1196"/>
      <c r="H239" s="1242"/>
      <c r="I239" s="1147"/>
      <c r="J239" s="1147"/>
      <c r="K239" s="1147"/>
      <c r="L239" s="1163"/>
      <c r="M239" s="1358"/>
      <c r="N239" s="1147"/>
      <c r="O239" s="1147"/>
      <c r="P239" s="1147"/>
      <c r="Q239" s="1196"/>
      <c r="R239" s="1242"/>
      <c r="S239" s="1147"/>
      <c r="T239" s="1147"/>
      <c r="U239" s="1147"/>
      <c r="V239" s="1147"/>
      <c r="W239" s="1147"/>
      <c r="X239" s="1147"/>
      <c r="Y239" s="1147"/>
      <c r="Z239" s="1147"/>
      <c r="AA239" s="1147"/>
      <c r="AB239" s="1147"/>
      <c r="AC239" s="1163"/>
      <c r="AD239" s="450"/>
      <c r="AE239" s="450"/>
      <c r="AF239" s="450"/>
      <c r="AG239" s="450"/>
      <c r="AH239" s="450"/>
      <c r="AI239" s="450"/>
      <c r="AJ239" s="450"/>
      <c r="AK239" s="450"/>
      <c r="AL239" s="450"/>
      <c r="AM239" s="450"/>
      <c r="AN239" s="450"/>
      <c r="AO239" s="450"/>
      <c r="AP239" s="450"/>
      <c r="AQ239" s="450"/>
      <c r="AR239" s="450"/>
      <c r="AS239" s="450"/>
      <c r="AT239" s="450"/>
      <c r="AU239" s="450"/>
      <c r="AV239" s="450"/>
      <c r="AW239" s="450"/>
      <c r="AX239" s="450"/>
      <c r="AY239" s="450"/>
      <c r="AZ239" s="1070"/>
      <c r="BA239" s="850"/>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448"/>
      <c r="CC239" s="448"/>
      <c r="CD239" s="2630"/>
      <c r="CE239" s="2630"/>
      <c r="CF239" s="2630"/>
      <c r="CG239" s="2630"/>
      <c r="CH239" s="2630"/>
      <c r="CI239" s="2630"/>
      <c r="CJ239" s="2630"/>
      <c r="CK239" s="2630"/>
      <c r="CL239" s="2630"/>
      <c r="CM239" s="2630"/>
      <c r="CN239" s="2630"/>
      <c r="CO239" s="2630"/>
      <c r="CP239" s="2630"/>
      <c r="CQ239" s="2630"/>
      <c r="CR239" s="2630"/>
      <c r="CS239" s="2630"/>
      <c r="CT239" s="2630"/>
      <c r="CU239" s="2630"/>
      <c r="CV239" s="2630"/>
      <c r="CW239" s="2630"/>
      <c r="CX239" s="2630"/>
      <c r="CY239" s="2630"/>
      <c r="CZ239" s="2630"/>
    </row>
    <row r="240" s="135" customFormat="true" ht="15" customHeight="true" x14ac:dyDescent="0.2">
      <c r="A240" s="1143"/>
      <c r="B240" s="1223"/>
      <c r="C240" s="1358"/>
      <c r="D240" s="1147"/>
      <c r="E240" s="1147"/>
      <c r="F240" s="1147"/>
      <c r="G240" s="1196"/>
      <c r="H240" s="1242"/>
      <c r="I240" s="1147"/>
      <c r="J240" s="1147"/>
      <c r="K240" s="1147"/>
      <c r="L240" s="1163"/>
      <c r="M240" s="1358"/>
      <c r="N240" s="1147"/>
      <c r="O240" s="1147"/>
      <c r="P240" s="1147"/>
      <c r="Q240" s="1196"/>
      <c r="R240" s="1242"/>
      <c r="S240" s="1147"/>
      <c r="T240" s="1147"/>
      <c r="U240" s="1147"/>
      <c r="V240" s="1147"/>
      <c r="W240" s="1147"/>
      <c r="X240" s="1147"/>
      <c r="Y240" s="1147"/>
      <c r="Z240" s="1147"/>
      <c r="AA240" s="1147"/>
      <c r="AB240" s="1147"/>
      <c r="AC240" s="1163"/>
      <c r="AD240" s="450"/>
      <c r="AE240" s="450"/>
      <c r="AF240" s="450"/>
      <c r="AG240" s="450"/>
      <c r="AH240" s="450"/>
      <c r="AI240" s="450"/>
      <c r="AJ240" s="450"/>
      <c r="AK240" s="450"/>
      <c r="AL240" s="450"/>
      <c r="AM240" s="450"/>
      <c r="AN240" s="450"/>
      <c r="AO240" s="450"/>
      <c r="AP240" s="450"/>
      <c r="AQ240" s="450"/>
      <c r="AR240" s="450"/>
      <c r="AS240" s="450"/>
      <c r="AT240" s="450"/>
      <c r="AU240" s="450"/>
      <c r="AV240" s="450"/>
      <c r="AW240" s="450"/>
      <c r="AX240" s="450"/>
      <c r="AY240" s="450"/>
      <c r="AZ240" s="1070"/>
      <c r="BA240" s="850"/>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448"/>
      <c r="CC240" s="448"/>
      <c r="CD240" s="2630"/>
      <c r="CE240" s="2630"/>
      <c r="CF240" s="2630"/>
      <c r="CG240" s="2630"/>
      <c r="CH240" s="2630"/>
      <c r="CI240" s="2630"/>
      <c r="CJ240" s="2630"/>
      <c r="CK240" s="2630"/>
      <c r="CL240" s="2630"/>
      <c r="CM240" s="2630"/>
      <c r="CN240" s="2630"/>
      <c r="CO240" s="2630"/>
      <c r="CP240" s="2630"/>
      <c r="CQ240" s="2630"/>
      <c r="CR240" s="2630"/>
      <c r="CS240" s="2630"/>
      <c r="CT240" s="2630"/>
      <c r="CU240" s="2630"/>
      <c r="CV240" s="2630"/>
      <c r="CW240" s="2630"/>
      <c r="CX240" s="2630"/>
      <c r="CY240" s="2630"/>
      <c r="CZ240" s="2630"/>
    </row>
    <row r="241" s="135" customFormat="true" ht="15" customHeight="true" x14ac:dyDescent="0.2">
      <c r="A241" s="1143"/>
      <c r="B241" s="1223"/>
      <c r="C241" s="1358"/>
      <c r="D241" s="1147"/>
      <c r="E241" s="1147"/>
      <c r="F241" s="1147"/>
      <c r="G241" s="1196"/>
      <c r="H241" s="1242"/>
      <c r="I241" s="1147"/>
      <c r="J241" s="1147"/>
      <c r="K241" s="1147"/>
      <c r="L241" s="1163"/>
      <c r="M241" s="1358"/>
      <c r="N241" s="1147"/>
      <c r="O241" s="1147"/>
      <c r="P241" s="1147"/>
      <c r="Q241" s="1196"/>
      <c r="R241" s="1242"/>
      <c r="S241" s="1147"/>
      <c r="T241" s="1147"/>
      <c r="U241" s="1147"/>
      <c r="V241" s="1147"/>
      <c r="W241" s="1147"/>
      <c r="X241" s="1147"/>
      <c r="Y241" s="1147"/>
      <c r="Z241" s="1147"/>
      <c r="AA241" s="1147"/>
      <c r="AB241" s="1147"/>
      <c r="AC241" s="1163"/>
      <c r="AD241" s="450"/>
      <c r="AE241" s="450"/>
      <c r="AF241" s="450"/>
      <c r="AG241" s="450"/>
      <c r="AH241" s="450"/>
      <c r="AI241" s="450"/>
      <c r="AJ241" s="450"/>
      <c r="AK241" s="450"/>
      <c r="AL241" s="450"/>
      <c r="AM241" s="450"/>
      <c r="AN241" s="450"/>
      <c r="AO241" s="450"/>
      <c r="AP241" s="450"/>
      <c r="AQ241" s="450"/>
      <c r="AR241" s="450"/>
      <c r="AS241" s="450"/>
      <c r="AT241" s="450"/>
      <c r="AU241" s="450"/>
      <c r="AV241" s="450"/>
      <c r="AW241" s="450"/>
      <c r="AX241" s="450"/>
      <c r="AY241" s="450"/>
      <c r="AZ241" s="1070"/>
      <c r="BA241" s="850"/>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448"/>
      <c r="CC241" s="448"/>
      <c r="CD241" s="2630"/>
      <c r="CE241" s="2630"/>
      <c r="CF241" s="2630"/>
      <c r="CG241" s="2630"/>
      <c r="CH241" s="2630"/>
      <c r="CI241" s="2630"/>
      <c r="CJ241" s="2630"/>
      <c r="CK241" s="2630"/>
      <c r="CL241" s="2630"/>
      <c r="CM241" s="2630"/>
      <c r="CN241" s="2630"/>
      <c r="CO241" s="2630"/>
      <c r="CP241" s="2630"/>
      <c r="CQ241" s="2630"/>
      <c r="CR241" s="2630"/>
      <c r="CS241" s="2630"/>
      <c r="CT241" s="2630"/>
      <c r="CU241" s="2630"/>
      <c r="CV241" s="2630"/>
      <c r="CW241" s="2630"/>
      <c r="CX241" s="2630"/>
      <c r="CY241" s="2630"/>
      <c r="CZ241" s="2630"/>
    </row>
    <row r="242" s="135" customFormat="true" ht="15" customHeight="true" x14ac:dyDescent="0.2">
      <c r="A242" s="1143"/>
      <c r="B242" s="1223"/>
      <c r="C242" s="1358"/>
      <c r="D242" s="1147"/>
      <c r="E242" s="1147"/>
      <c r="F242" s="1147"/>
      <c r="G242" s="1196"/>
      <c r="H242" s="1242"/>
      <c r="I242" s="1147"/>
      <c r="J242" s="1147"/>
      <c r="K242" s="1147"/>
      <c r="L242" s="1163"/>
      <c r="M242" s="1358"/>
      <c r="N242" s="1147"/>
      <c r="O242" s="1147"/>
      <c r="P242" s="1147"/>
      <c r="Q242" s="1196"/>
      <c r="R242" s="1242"/>
      <c r="S242" s="1147"/>
      <c r="T242" s="1147"/>
      <c r="U242" s="1147"/>
      <c r="V242" s="1147"/>
      <c r="W242" s="1147"/>
      <c r="X242" s="1147"/>
      <c r="Y242" s="1147"/>
      <c r="Z242" s="1147"/>
      <c r="AA242" s="1147"/>
      <c r="AB242" s="1147"/>
      <c r="AC242" s="1163"/>
      <c r="AD242" s="450"/>
      <c r="AE242" s="450"/>
      <c r="AF242" s="450"/>
      <c r="AG242" s="450"/>
      <c r="AH242" s="450"/>
      <c r="AI242" s="450"/>
      <c r="AJ242" s="450"/>
      <c r="AK242" s="450"/>
      <c r="AL242" s="450"/>
      <c r="AM242" s="450"/>
      <c r="AN242" s="450"/>
      <c r="AO242" s="450"/>
      <c r="AP242" s="450"/>
      <c r="AQ242" s="450"/>
      <c r="AR242" s="450"/>
      <c r="AS242" s="450"/>
      <c r="AT242" s="450"/>
      <c r="AU242" s="450"/>
      <c r="AV242" s="450"/>
      <c r="AW242" s="450"/>
      <c r="AX242" s="450"/>
      <c r="AY242" s="450"/>
      <c r="AZ242" s="1070"/>
      <c r="BA242" s="850"/>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448"/>
      <c r="CC242" s="448"/>
      <c r="CD242" s="2630"/>
      <c r="CE242" s="2630"/>
      <c r="CF242" s="2630"/>
      <c r="CG242" s="2630"/>
      <c r="CH242" s="2630"/>
      <c r="CI242" s="2630"/>
      <c r="CJ242" s="2630"/>
      <c r="CK242" s="2630"/>
      <c r="CL242" s="2630"/>
      <c r="CM242" s="2630"/>
      <c r="CN242" s="2630"/>
      <c r="CO242" s="2630"/>
      <c r="CP242" s="2630"/>
      <c r="CQ242" s="2630"/>
      <c r="CR242" s="2630"/>
      <c r="CS242" s="2630"/>
      <c r="CT242" s="2630"/>
      <c r="CU242" s="2630"/>
      <c r="CV242" s="2630"/>
      <c r="CW242" s="2630"/>
      <c r="CX242" s="2630"/>
      <c r="CY242" s="2630"/>
      <c r="CZ242" s="2630"/>
    </row>
    <row r="243" s="135" customFormat="true" ht="15" customHeight="true" x14ac:dyDescent="0.2">
      <c r="A243" s="1143"/>
      <c r="B243" s="1223"/>
      <c r="C243" s="1358"/>
      <c r="D243" s="1147"/>
      <c r="E243" s="1147"/>
      <c r="F243" s="1147"/>
      <c r="G243" s="1196"/>
      <c r="H243" s="1242"/>
      <c r="I243" s="1147"/>
      <c r="J243" s="1147"/>
      <c r="K243" s="1147"/>
      <c r="L243" s="1163"/>
      <c r="M243" s="1358"/>
      <c r="N243" s="1147"/>
      <c r="O243" s="1147"/>
      <c r="P243" s="1147"/>
      <c r="Q243" s="1196"/>
      <c r="R243" s="1242"/>
      <c r="S243" s="1147"/>
      <c r="T243" s="1147"/>
      <c r="U243" s="1147"/>
      <c r="V243" s="1147"/>
      <c r="W243" s="1147"/>
      <c r="X243" s="1147"/>
      <c r="Y243" s="1147"/>
      <c r="Z243" s="1147"/>
      <c r="AA243" s="1147"/>
      <c r="AB243" s="1147"/>
      <c r="AC243" s="1163"/>
      <c r="AD243" s="450"/>
      <c r="AE243" s="450"/>
      <c r="AF243" s="450"/>
      <c r="AG243" s="450"/>
      <c r="AH243" s="450"/>
      <c r="AI243" s="450"/>
      <c r="AJ243" s="450"/>
      <c r="AK243" s="450"/>
      <c r="AL243" s="450"/>
      <c r="AM243" s="450"/>
      <c r="AN243" s="450"/>
      <c r="AO243" s="450"/>
      <c r="AP243" s="450"/>
      <c r="AQ243" s="450"/>
      <c r="AR243" s="450"/>
      <c r="AS243" s="450"/>
      <c r="AT243" s="450"/>
      <c r="AU243" s="450"/>
      <c r="AV243" s="450"/>
      <c r="AW243" s="450"/>
      <c r="AX243" s="450"/>
      <c r="AY243" s="450"/>
      <c r="AZ243" s="1070"/>
      <c r="BA243" s="850"/>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448"/>
      <c r="CC243" s="448"/>
      <c r="CD243" s="2630"/>
      <c r="CE243" s="2630"/>
      <c r="CF243" s="2630"/>
      <c r="CG243" s="2630"/>
      <c r="CH243" s="2630"/>
      <c r="CI243" s="2630"/>
      <c r="CJ243" s="2630"/>
      <c r="CK243" s="2630"/>
      <c r="CL243" s="2630"/>
      <c r="CM243" s="2630"/>
      <c r="CN243" s="2630"/>
      <c r="CO243" s="2630"/>
      <c r="CP243" s="2630"/>
      <c r="CQ243" s="2630"/>
      <c r="CR243" s="2630"/>
      <c r="CS243" s="2630"/>
      <c r="CT243" s="2630"/>
      <c r="CU243" s="2630"/>
      <c r="CV243" s="2630"/>
      <c r="CW243" s="2630"/>
      <c r="CX243" s="2630"/>
      <c r="CY243" s="2630"/>
      <c r="CZ243" s="2630"/>
    </row>
    <row r="244" s="135" customFormat="true" ht="15" customHeight="true" x14ac:dyDescent="0.2">
      <c r="A244" s="1143"/>
      <c r="B244" s="1223"/>
      <c r="C244" s="1358"/>
      <c r="D244" s="1147"/>
      <c r="E244" s="1147"/>
      <c r="F244" s="1147"/>
      <c r="G244" s="1196"/>
      <c r="H244" s="1242"/>
      <c r="I244" s="1147"/>
      <c r="J244" s="1147"/>
      <c r="K244" s="1147"/>
      <c r="L244" s="1163"/>
      <c r="M244" s="1358"/>
      <c r="N244" s="1147"/>
      <c r="O244" s="1147"/>
      <c r="P244" s="1147"/>
      <c r="Q244" s="1196"/>
      <c r="R244" s="1242"/>
      <c r="S244" s="1147"/>
      <c r="T244" s="1147"/>
      <c r="U244" s="1147"/>
      <c r="V244" s="1147"/>
      <c r="W244" s="1147"/>
      <c r="X244" s="1147"/>
      <c r="Y244" s="1147"/>
      <c r="Z244" s="1147"/>
      <c r="AA244" s="1147"/>
      <c r="AB244" s="1147"/>
      <c r="AC244" s="1163"/>
      <c r="AD244" s="450"/>
      <c r="AE244" s="450"/>
      <c r="AF244" s="450"/>
      <c r="AG244" s="450"/>
      <c r="AH244" s="450"/>
      <c r="AI244" s="450"/>
      <c r="AJ244" s="450"/>
      <c r="AK244" s="450"/>
      <c r="AL244" s="450"/>
      <c r="AM244" s="450"/>
      <c r="AN244" s="450"/>
      <c r="AO244" s="450"/>
      <c r="AP244" s="450"/>
      <c r="AQ244" s="450"/>
      <c r="AR244" s="450"/>
      <c r="AS244" s="450"/>
      <c r="AT244" s="450"/>
      <c r="AU244" s="450"/>
      <c r="AV244" s="450"/>
      <c r="AW244" s="450"/>
      <c r="AX244" s="450"/>
      <c r="AY244" s="450"/>
      <c r="AZ244" s="1070"/>
      <c r="BA244" s="850"/>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448"/>
      <c r="CC244" s="448"/>
      <c r="CD244" s="2630"/>
      <c r="CE244" s="2630"/>
      <c r="CF244" s="2630"/>
      <c r="CG244" s="2630"/>
      <c r="CH244" s="2630"/>
      <c r="CI244" s="2630"/>
      <c r="CJ244" s="2630"/>
      <c r="CK244" s="2630"/>
      <c r="CL244" s="2630"/>
      <c r="CM244" s="2630"/>
      <c r="CN244" s="2630"/>
      <c r="CO244" s="2630"/>
      <c r="CP244" s="2630"/>
      <c r="CQ244" s="2630"/>
      <c r="CR244" s="2630"/>
      <c r="CS244" s="2630"/>
      <c r="CT244" s="2630"/>
      <c r="CU244" s="2630"/>
      <c r="CV244" s="2630"/>
      <c r="CW244" s="2630"/>
      <c r="CX244" s="2630"/>
      <c r="CY244" s="2630"/>
      <c r="CZ244" s="2630"/>
    </row>
    <row r="245" s="135" customFormat="true" ht="15" customHeight="true" x14ac:dyDescent="0.2">
      <c r="A245" s="1143"/>
      <c r="B245" s="1223"/>
      <c r="C245" s="1358"/>
      <c r="D245" s="1147"/>
      <c r="E245" s="1147"/>
      <c r="F245" s="1147"/>
      <c r="G245" s="1196"/>
      <c r="H245" s="1242"/>
      <c r="I245" s="1147"/>
      <c r="J245" s="1147"/>
      <c r="K245" s="1147"/>
      <c r="L245" s="1163"/>
      <c r="M245" s="1358"/>
      <c r="N245" s="1147"/>
      <c r="O245" s="1147"/>
      <c r="P245" s="1147"/>
      <c r="Q245" s="1196"/>
      <c r="R245" s="1242"/>
      <c r="S245" s="1147"/>
      <c r="T245" s="1147"/>
      <c r="U245" s="1147"/>
      <c r="V245" s="1147"/>
      <c r="W245" s="1147"/>
      <c r="X245" s="1147"/>
      <c r="Y245" s="1147"/>
      <c r="Z245" s="1147"/>
      <c r="AA245" s="1147"/>
      <c r="AB245" s="1147"/>
      <c r="AC245" s="1163"/>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c r="AX245" s="450"/>
      <c r="AY245" s="450"/>
      <c r="AZ245" s="1070"/>
      <c r="BA245" s="850"/>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448"/>
      <c r="CC245" s="448"/>
      <c r="CD245" s="2630"/>
      <c r="CE245" s="2630"/>
      <c r="CF245" s="2630"/>
      <c r="CG245" s="2630"/>
      <c r="CH245" s="2630"/>
      <c r="CI245" s="2630"/>
      <c r="CJ245" s="2630"/>
      <c r="CK245" s="2630"/>
      <c r="CL245" s="2630"/>
      <c r="CM245" s="2630"/>
      <c r="CN245" s="2630"/>
      <c r="CO245" s="2630"/>
      <c r="CP245" s="2630"/>
      <c r="CQ245" s="2630"/>
      <c r="CR245" s="2630"/>
      <c r="CS245" s="2630"/>
      <c r="CT245" s="2630"/>
      <c r="CU245" s="2630"/>
      <c r="CV245" s="2630"/>
      <c r="CW245" s="2630"/>
      <c r="CX245" s="2630"/>
      <c r="CY245" s="2630"/>
      <c r="CZ245" s="2630"/>
    </row>
    <row r="246" s="135" customFormat="true" ht="15" customHeight="true" x14ac:dyDescent="0.2">
      <c r="A246" s="1143"/>
      <c r="B246" s="1223"/>
      <c r="C246" s="1358"/>
      <c r="D246" s="1147"/>
      <c r="E246" s="1147"/>
      <c r="F246" s="1147"/>
      <c r="G246" s="1196"/>
      <c r="H246" s="1242"/>
      <c r="I246" s="1147"/>
      <c r="J246" s="1147"/>
      <c r="K246" s="1147"/>
      <c r="L246" s="1163"/>
      <c r="M246" s="1358"/>
      <c r="N246" s="1147"/>
      <c r="O246" s="1147"/>
      <c r="P246" s="1147"/>
      <c r="Q246" s="1196"/>
      <c r="R246" s="1242"/>
      <c r="S246" s="1147"/>
      <c r="T246" s="1147"/>
      <c r="U246" s="1147"/>
      <c r="V246" s="1147"/>
      <c r="W246" s="1147"/>
      <c r="X246" s="1147"/>
      <c r="Y246" s="1147"/>
      <c r="Z246" s="1147"/>
      <c r="AA246" s="1147"/>
      <c r="AB246" s="1147"/>
      <c r="AC246" s="1163"/>
      <c r="AD246" s="450"/>
      <c r="AE246" s="450"/>
      <c r="AF246" s="450"/>
      <c r="AG246" s="450"/>
      <c r="AH246" s="450"/>
      <c r="AI246" s="450"/>
      <c r="AJ246" s="450"/>
      <c r="AK246" s="450"/>
      <c r="AL246" s="450"/>
      <c r="AM246" s="450"/>
      <c r="AN246" s="450"/>
      <c r="AO246" s="450"/>
      <c r="AP246" s="450"/>
      <c r="AQ246" s="450"/>
      <c r="AR246" s="450"/>
      <c r="AS246" s="450"/>
      <c r="AT246" s="450"/>
      <c r="AU246" s="450"/>
      <c r="AV246" s="450"/>
      <c r="AW246" s="450"/>
      <c r="AX246" s="450"/>
      <c r="AY246" s="450"/>
      <c r="AZ246" s="1070"/>
      <c r="BA246" s="850"/>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448"/>
      <c r="CC246" s="448"/>
      <c r="CD246" s="2630"/>
      <c r="CE246" s="2630"/>
      <c r="CF246" s="2630"/>
      <c r="CG246" s="2630"/>
      <c r="CH246" s="2630"/>
      <c r="CI246" s="2630"/>
      <c r="CJ246" s="2630"/>
      <c r="CK246" s="2630"/>
      <c r="CL246" s="2630"/>
      <c r="CM246" s="2630"/>
      <c r="CN246" s="2630"/>
      <c r="CO246" s="2630"/>
      <c r="CP246" s="2630"/>
      <c r="CQ246" s="2630"/>
      <c r="CR246" s="2630"/>
      <c r="CS246" s="2630"/>
      <c r="CT246" s="2630"/>
      <c r="CU246" s="2630"/>
      <c r="CV246" s="2630"/>
      <c r="CW246" s="2630"/>
      <c r="CX246" s="2630"/>
      <c r="CY246" s="2630"/>
      <c r="CZ246" s="2630"/>
    </row>
    <row r="247" s="135" customFormat="true" ht="15" customHeight="true" x14ac:dyDescent="0.2">
      <c r="A247" s="1143"/>
      <c r="B247" s="1223"/>
      <c r="C247" s="1358"/>
      <c r="D247" s="1147"/>
      <c r="E247" s="1147"/>
      <c r="F247" s="1147"/>
      <c r="G247" s="1196"/>
      <c r="H247" s="1242"/>
      <c r="I247" s="1147"/>
      <c r="J247" s="1147"/>
      <c r="K247" s="1147"/>
      <c r="L247" s="1163"/>
      <c r="M247" s="1358"/>
      <c r="N247" s="1147"/>
      <c r="O247" s="1147"/>
      <c r="P247" s="1147"/>
      <c r="Q247" s="1196"/>
      <c r="R247" s="1242"/>
      <c r="S247" s="1147"/>
      <c r="T247" s="1147"/>
      <c r="U247" s="1147"/>
      <c r="V247" s="1147"/>
      <c r="W247" s="1147"/>
      <c r="X247" s="1147"/>
      <c r="Y247" s="1147"/>
      <c r="Z247" s="1147"/>
      <c r="AA247" s="1147"/>
      <c r="AB247" s="1147"/>
      <c r="AC247" s="1163"/>
      <c r="AD247" s="450"/>
      <c r="AE247" s="450"/>
      <c r="AF247" s="450"/>
      <c r="AG247" s="450"/>
      <c r="AH247" s="450"/>
      <c r="AI247" s="450"/>
      <c r="AJ247" s="450"/>
      <c r="AK247" s="450"/>
      <c r="AL247" s="450"/>
      <c r="AM247" s="450"/>
      <c r="AN247" s="450"/>
      <c r="AO247" s="450"/>
      <c r="AP247" s="450"/>
      <c r="AQ247" s="450"/>
      <c r="AR247" s="450"/>
      <c r="AS247" s="450"/>
      <c r="AT247" s="450"/>
      <c r="AU247" s="450"/>
      <c r="AV247" s="450"/>
      <c r="AW247" s="450"/>
      <c r="AX247" s="450"/>
      <c r="AY247" s="450"/>
      <c r="AZ247" s="1070"/>
      <c r="BA247" s="850"/>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448"/>
      <c r="CC247" s="448"/>
      <c r="CD247" s="2630"/>
      <c r="CE247" s="2630"/>
      <c r="CF247" s="2630"/>
      <c r="CG247" s="2630"/>
      <c r="CH247" s="2630"/>
      <c r="CI247" s="2630"/>
      <c r="CJ247" s="2630"/>
      <c r="CK247" s="2630"/>
      <c r="CL247" s="2630"/>
      <c r="CM247" s="2630"/>
      <c r="CN247" s="2630"/>
      <c r="CO247" s="2630"/>
      <c r="CP247" s="2630"/>
      <c r="CQ247" s="2630"/>
      <c r="CR247" s="2630"/>
      <c r="CS247" s="2630"/>
      <c r="CT247" s="2630"/>
      <c r="CU247" s="2630"/>
      <c r="CV247" s="2630"/>
      <c r="CW247" s="2630"/>
      <c r="CX247" s="2630"/>
      <c r="CY247" s="2630"/>
      <c r="CZ247" s="2630"/>
    </row>
    <row r="248" s="135" customFormat="true" ht="15" customHeight="true" x14ac:dyDescent="0.2">
      <c r="A248" s="1400"/>
      <c r="B248" s="1229"/>
      <c r="C248" s="1398"/>
      <c r="D248" s="1255"/>
      <c r="E248" s="1255"/>
      <c r="F248" s="1255"/>
      <c r="G248" s="1256"/>
      <c r="H248" s="1254"/>
      <c r="I248" s="1255"/>
      <c r="J248" s="1255"/>
      <c r="K248" s="1255"/>
      <c r="L248" s="1399"/>
      <c r="M248" s="1398"/>
      <c r="N248" s="1255"/>
      <c r="O248" s="1255"/>
      <c r="P248" s="1255"/>
      <c r="Q248" s="1256"/>
      <c r="R248" s="1254"/>
      <c r="S248" s="1255"/>
      <c r="T248" s="1255"/>
      <c r="U248" s="1255"/>
      <c r="V248" s="1255"/>
      <c r="W248" s="1255"/>
      <c r="X248" s="1255"/>
      <c r="Y248" s="1255"/>
      <c r="Z248" s="1255"/>
      <c r="AA248" s="1255"/>
      <c r="AB248" s="1255"/>
      <c r="AC248" s="1399"/>
      <c r="AD248" s="450"/>
      <c r="AE248" s="450"/>
      <c r="AF248" s="450"/>
      <c r="AG248" s="450"/>
      <c r="AH248" s="450"/>
      <c r="AI248" s="450"/>
      <c r="AJ248" s="450"/>
      <c r="AK248" s="450"/>
      <c r="AL248" s="450"/>
      <c r="AM248" s="450"/>
      <c r="AN248" s="450"/>
      <c r="AO248" s="450"/>
      <c r="AP248" s="450"/>
      <c r="AQ248" s="450"/>
      <c r="AR248" s="450"/>
      <c r="AS248" s="450"/>
      <c r="AT248" s="450"/>
      <c r="AU248" s="450"/>
      <c r="AV248" s="450"/>
      <c r="AW248" s="450"/>
      <c r="AX248" s="450"/>
      <c r="AY248" s="450"/>
      <c r="AZ248" s="1070"/>
      <c r="BA248" s="850"/>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537"/>
      <c r="CC248" s="537"/>
      <c r="CD248" s="2630"/>
      <c r="CE248" s="2630"/>
      <c r="CF248" s="2630"/>
      <c r="CG248" s="2630"/>
      <c r="CH248" s="2630"/>
      <c r="CI248" s="2630"/>
      <c r="CJ248" s="2630"/>
      <c r="CK248" s="2630"/>
      <c r="CL248" s="2630"/>
      <c r="CM248" s="2630"/>
      <c r="CN248" s="2630"/>
      <c r="CO248" s="2630"/>
      <c r="CP248" s="2630"/>
      <c r="CQ248" s="2630"/>
      <c r="CR248" s="2630"/>
      <c r="CS248" s="2630"/>
      <c r="CT248" s="2630"/>
      <c r="CU248" s="2630"/>
      <c r="CV248" s="2630"/>
      <c r="CW248" s="2630"/>
      <c r="CX248" s="2630"/>
      <c r="CY248" s="2630"/>
      <c r="CZ248" s="2630"/>
    </row>
    <row r="249" s="135" customFormat="true" ht="250.15" customHeight="true" x14ac:dyDescent="0.2">
      <c r="AD249" s="1070"/>
      <c r="AE249" s="1070"/>
      <c r="AF249" s="1070"/>
      <c r="AG249" s="1070"/>
      <c r="AH249" s="1070"/>
      <c r="AI249" s="1070"/>
      <c r="AJ249" s="1070"/>
      <c r="AK249" s="1070"/>
      <c r="AL249" s="1070"/>
      <c r="AM249" s="1070"/>
      <c r="AN249" s="1070"/>
      <c r="AO249" s="1070"/>
      <c r="AP249" s="1070"/>
      <c r="AQ249" s="1070"/>
      <c r="AR249" s="1070"/>
      <c r="AS249" s="1070"/>
      <c r="AT249" s="1070"/>
      <c r="AU249" s="1070"/>
      <c r="AV249" s="1070"/>
      <c r="AW249" s="1070"/>
      <c r="AX249" s="1070"/>
      <c r="AY249" s="1070"/>
      <c r="AZ249" s="107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762" customFormat="true" ht="19.15" customHeight="true" x14ac:dyDescent="0.2">
      <c r="AD250" s="1069"/>
      <c r="AE250" s="1069"/>
      <c r="AF250" s="1069"/>
      <c r="AG250" s="1069"/>
      <c r="AH250" s="1069"/>
      <c r="AI250" s="1069"/>
      <c r="AJ250" s="1069"/>
      <c r="AK250" s="1069"/>
      <c r="AL250" s="1069"/>
      <c r="AM250" s="1069"/>
      <c r="AN250" s="1069"/>
      <c r="AO250" s="1069"/>
      <c r="AP250" s="1069"/>
      <c r="AQ250" s="1069"/>
      <c r="AR250" s="1069"/>
      <c r="AS250" s="1069"/>
      <c r="AT250" s="1069"/>
      <c r="AU250" s="1069"/>
      <c r="AV250" s="1069"/>
      <c r="AW250" s="1069"/>
      <c r="AX250" s="1069"/>
      <c r="AY250" s="1069"/>
      <c r="AZ250" s="1069"/>
      <c r="BA250" s="841"/>
      <c r="BB250" s="268"/>
      <c r="BC250" s="841"/>
      <c r="BD250" s="841"/>
      <c r="BE250" s="841"/>
      <c r="BF250" s="841"/>
      <c r="BG250" s="841"/>
      <c r="BH250" s="841"/>
      <c r="BI250" s="841"/>
      <c r="BJ250" s="841"/>
      <c r="BK250" s="841"/>
      <c r="BL250" s="841"/>
      <c r="BM250" s="841"/>
      <c r="BN250" s="841"/>
      <c r="BO250" s="841"/>
      <c r="BP250" s="841"/>
      <c r="BQ250" s="841"/>
      <c r="BR250" s="841"/>
      <c r="BS250" s="841"/>
      <c r="BT250" s="841"/>
      <c r="BU250" s="841"/>
      <c r="BV250" s="841"/>
      <c r="BW250" s="841"/>
      <c r="BX250" s="841"/>
      <c r="BY250" s="841"/>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762" customFormat="true" ht="12.75" x14ac:dyDescent="0.2">
      <c r="AD251" s="1069"/>
      <c r="AE251" s="1069"/>
      <c r="AF251" s="1069"/>
      <c r="AG251" s="1069"/>
      <c r="AH251" s="1069"/>
      <c r="AI251" s="1069"/>
      <c r="AJ251" s="1069"/>
      <c r="AK251" s="1069"/>
      <c r="AL251" s="1069"/>
      <c r="AM251" s="1069"/>
      <c r="AN251" s="1069"/>
      <c r="AO251" s="1069"/>
      <c r="AP251" s="1069"/>
      <c r="AQ251" s="1069"/>
      <c r="AR251" s="1069"/>
      <c r="AS251" s="1069"/>
      <c r="AT251" s="1069"/>
      <c r="AU251" s="1069"/>
      <c r="AV251" s="1069"/>
      <c r="AW251" s="1069"/>
      <c r="AX251" s="1069"/>
      <c r="AY251" s="1069"/>
      <c r="AZ251" s="1069"/>
      <c r="BA251" s="841"/>
      <c r="BB251" s="268"/>
      <c r="BC251" s="841"/>
      <c r="BD251" s="841"/>
      <c r="BE251" s="841"/>
      <c r="BF251" s="841"/>
      <c r="BG251" s="841"/>
      <c r="BH251" s="841"/>
      <c r="BI251" s="841"/>
      <c r="BJ251" s="841"/>
      <c r="BK251" s="841"/>
      <c r="BL251" s="841"/>
      <c r="BM251" s="841"/>
      <c r="BN251" s="841"/>
      <c r="BO251" s="841"/>
      <c r="BP251" s="841"/>
      <c r="BQ251" s="841"/>
      <c r="BR251" s="841"/>
      <c r="BS251" s="841"/>
      <c r="BT251" s="841"/>
      <c r="BU251" s="841"/>
      <c r="BV251" s="841"/>
      <c r="BW251" s="841"/>
      <c r="BX251" s="841"/>
      <c r="BY251" s="841"/>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762" customFormat="true" ht="12.75" x14ac:dyDescent="0.2">
      <c r="AD252" s="1069"/>
      <c r="AE252" s="1069"/>
      <c r="AF252" s="1069"/>
      <c r="AG252" s="1069"/>
      <c r="AH252" s="1069"/>
      <c r="AI252" s="1069"/>
      <c r="AJ252" s="1069"/>
      <c r="AK252" s="1069"/>
      <c r="AL252" s="1069"/>
      <c r="AM252" s="1069"/>
      <c r="AN252" s="1069"/>
      <c r="AO252" s="1069"/>
      <c r="AP252" s="1069"/>
      <c r="AQ252" s="1069"/>
      <c r="AR252" s="1069"/>
      <c r="AS252" s="1069"/>
      <c r="AT252" s="1069"/>
      <c r="AU252" s="1069"/>
      <c r="AV252" s="1069"/>
      <c r="AW252" s="1069"/>
      <c r="AX252" s="1069"/>
      <c r="AY252" s="1069"/>
      <c r="AZ252" s="1069"/>
      <c r="BA252" s="841"/>
      <c r="BB252" s="268"/>
      <c r="BC252" s="841"/>
      <c r="BD252" s="841"/>
      <c r="BE252" s="841"/>
      <c r="BF252" s="841"/>
      <c r="BG252" s="841"/>
      <c r="BH252" s="841"/>
      <c r="BI252" s="841"/>
      <c r="BJ252" s="841"/>
      <c r="BK252" s="841"/>
      <c r="BL252" s="841"/>
      <c r="BM252" s="841"/>
      <c r="BN252" s="841"/>
      <c r="BO252" s="841"/>
      <c r="BP252" s="841"/>
      <c r="BQ252" s="841"/>
      <c r="BR252" s="841"/>
      <c r="BS252" s="841"/>
      <c r="BT252" s="841"/>
      <c r="BU252" s="841"/>
      <c r="BV252" s="841"/>
      <c r="BW252" s="841"/>
      <c r="BX252" s="841"/>
      <c r="BY252" s="841"/>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762" customFormat="true" ht="12.75" x14ac:dyDescent="0.2">
      <c r="AD253" s="1069"/>
      <c r="AE253" s="1069"/>
      <c r="AF253" s="1069"/>
      <c r="AG253" s="1069"/>
      <c r="AH253" s="1069"/>
      <c r="AI253" s="1069"/>
      <c r="AJ253" s="1069"/>
      <c r="AK253" s="1069"/>
      <c r="AL253" s="1069"/>
      <c r="AM253" s="1069"/>
      <c r="AN253" s="1069"/>
      <c r="AO253" s="1069"/>
      <c r="AP253" s="1069"/>
      <c r="AQ253" s="1069"/>
      <c r="AR253" s="1069"/>
      <c r="AS253" s="1069"/>
      <c r="AT253" s="1069"/>
      <c r="AU253" s="1069"/>
      <c r="AV253" s="1069"/>
      <c r="AW253" s="1069"/>
      <c r="AX253" s="1069"/>
      <c r="AY253" s="1069"/>
      <c r="AZ253" s="1069"/>
      <c r="BA253" s="841"/>
      <c r="BB253" s="268"/>
      <c r="BC253" s="841"/>
      <c r="BD253" s="841"/>
      <c r="BE253" s="841"/>
      <c r="BF253" s="841"/>
      <c r="BG253" s="841"/>
      <c r="BH253" s="841"/>
      <c r="BI253" s="841"/>
      <c r="BJ253" s="841"/>
      <c r="BK253" s="841"/>
      <c r="BL253" s="841"/>
      <c r="BM253" s="841"/>
      <c r="BN253" s="841"/>
      <c r="BO253" s="841"/>
      <c r="BP253" s="841"/>
      <c r="BQ253" s="841"/>
      <c r="BR253" s="841"/>
      <c r="BS253" s="841"/>
      <c r="BT253" s="841"/>
      <c r="BU253" s="841"/>
      <c r="BV253" s="841"/>
      <c r="BW253" s="841"/>
      <c r="BX253" s="841"/>
      <c r="BY253" s="841"/>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762" customFormat="true" ht="12.75" x14ac:dyDescent="0.2">
      <c r="AD254" s="1069"/>
      <c r="AE254" s="1069"/>
      <c r="AF254" s="1069"/>
      <c r="AG254" s="1069"/>
      <c r="AH254" s="1069"/>
      <c r="AI254" s="1069"/>
      <c r="AJ254" s="1069"/>
      <c r="AK254" s="1069"/>
      <c r="AL254" s="1069"/>
      <c r="AM254" s="1069"/>
      <c r="AN254" s="1069"/>
      <c r="AO254" s="1069"/>
      <c r="AP254" s="1069"/>
      <c r="AQ254" s="1069"/>
      <c r="AR254" s="1069"/>
      <c r="AS254" s="1069"/>
      <c r="AT254" s="1069"/>
      <c r="AU254" s="1069"/>
      <c r="AV254" s="1069"/>
      <c r="AW254" s="1069"/>
      <c r="AX254" s="1069"/>
      <c r="AY254" s="1069"/>
      <c r="AZ254" s="1069"/>
      <c r="BA254" s="841"/>
      <c r="BB254" s="268"/>
      <c r="BC254" s="841"/>
      <c r="BD254" s="841"/>
      <c r="BE254" s="841"/>
      <c r="BF254" s="841"/>
      <c r="BG254" s="841"/>
      <c r="BH254" s="841"/>
      <c r="BI254" s="841"/>
      <c r="BJ254" s="841"/>
      <c r="BK254" s="841"/>
      <c r="BL254" s="841"/>
      <c r="BM254" s="841"/>
      <c r="BN254" s="841"/>
      <c r="BO254" s="841"/>
      <c r="BP254" s="841"/>
      <c r="BQ254" s="841"/>
      <c r="BR254" s="841"/>
      <c r="BS254" s="841"/>
      <c r="BT254" s="841"/>
      <c r="BU254" s="841"/>
      <c r="BV254" s="841"/>
      <c r="BW254" s="841"/>
      <c r="BX254" s="841"/>
      <c r="BY254" s="841"/>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762" customFormat="true" ht="12.75" x14ac:dyDescent="0.2">
      <c r="AD255" s="1069"/>
      <c r="AE255" s="1069"/>
      <c r="AF255" s="1069"/>
      <c r="AG255" s="1069"/>
      <c r="AH255" s="1069"/>
      <c r="AI255" s="1069"/>
      <c r="AJ255" s="1069"/>
      <c r="AK255" s="1069"/>
      <c r="AL255" s="1069"/>
      <c r="AM255" s="1069"/>
      <c r="AN255" s="1069"/>
      <c r="AO255" s="1069"/>
      <c r="AP255" s="1069"/>
      <c r="AQ255" s="1069"/>
      <c r="AR255" s="1069"/>
      <c r="AS255" s="1069"/>
      <c r="AT255" s="1069"/>
      <c r="AU255" s="1069"/>
      <c r="AV255" s="1069"/>
      <c r="AW255" s="1069"/>
      <c r="AX255" s="1069"/>
      <c r="AY255" s="1069"/>
      <c r="AZ255" s="1069"/>
      <c r="BA255" s="841"/>
      <c r="BB255" s="268"/>
      <c r="BC255" s="841"/>
      <c r="BD255" s="841"/>
      <c r="BE255" s="841"/>
      <c r="BF255" s="841"/>
      <c r="BG255" s="841"/>
      <c r="BH255" s="841"/>
      <c r="BI255" s="841"/>
      <c r="BJ255" s="841"/>
      <c r="BK255" s="841"/>
      <c r="BL255" s="841"/>
      <c r="BM255" s="841"/>
      <c r="BN255" s="841"/>
      <c r="BO255" s="841"/>
      <c r="BP255" s="841"/>
      <c r="BQ255" s="841"/>
      <c r="BR255" s="841"/>
      <c r="BS255" s="841"/>
      <c r="BT255" s="841"/>
      <c r="BU255" s="841"/>
      <c r="BV255" s="841"/>
      <c r="BW255" s="841"/>
      <c r="BX255" s="841"/>
      <c r="BY255" s="841"/>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762" customFormat="true" ht="12.75" x14ac:dyDescent="0.2">
      <c r="AD256" s="1069"/>
      <c r="AE256" s="1069"/>
      <c r="AF256" s="1069"/>
      <c r="AG256" s="1069"/>
      <c r="AH256" s="1069"/>
      <c r="AI256" s="1069"/>
      <c r="AJ256" s="1069"/>
      <c r="AK256" s="1069"/>
      <c r="AL256" s="1069"/>
      <c r="AM256" s="1069"/>
      <c r="AN256" s="1069"/>
      <c r="AO256" s="1069"/>
      <c r="AP256" s="1069"/>
      <c r="AQ256" s="1069"/>
      <c r="AR256" s="1069"/>
      <c r="AS256" s="1069"/>
      <c r="AT256" s="1069"/>
      <c r="AU256" s="1069"/>
      <c r="AV256" s="1069"/>
      <c r="AW256" s="1069"/>
      <c r="AX256" s="1069"/>
      <c r="AY256" s="1069"/>
      <c r="AZ256" s="1069"/>
      <c r="BA256" s="841"/>
      <c r="BB256" s="268"/>
      <c r="BC256" s="841"/>
      <c r="BD256" s="841"/>
      <c r="BE256" s="841"/>
      <c r="BF256" s="841"/>
      <c r="BG256" s="841"/>
      <c r="BH256" s="841"/>
      <c r="BI256" s="841"/>
      <c r="BJ256" s="841"/>
      <c r="BK256" s="841"/>
      <c r="BL256" s="841"/>
      <c r="BM256" s="841"/>
      <c r="BN256" s="841"/>
      <c r="BO256" s="841"/>
      <c r="BP256" s="841"/>
      <c r="BQ256" s="841"/>
      <c r="BR256" s="841"/>
      <c r="BS256" s="841"/>
      <c r="BT256" s="841"/>
      <c r="BU256" s="841"/>
      <c r="BV256" s="841"/>
      <c r="BW256" s="841"/>
      <c r="BX256" s="841"/>
      <c r="BY256" s="841"/>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762" customFormat="true" ht="18" customHeight="true" x14ac:dyDescent="0.2">
      <c r="AD257" s="1069"/>
      <c r="AE257" s="1069"/>
      <c r="AF257" s="1069"/>
      <c r="AG257" s="1069"/>
      <c r="AH257" s="1069"/>
      <c r="AI257" s="1069"/>
      <c r="AJ257" s="1069"/>
      <c r="AK257" s="1069"/>
      <c r="AL257" s="1069"/>
      <c r="AM257" s="1069"/>
      <c r="AN257" s="1069"/>
      <c r="AO257" s="1069"/>
      <c r="AP257" s="1069"/>
      <c r="AQ257" s="1069"/>
      <c r="AR257" s="1069"/>
      <c r="AS257" s="1069"/>
      <c r="AT257" s="1069"/>
      <c r="AU257" s="1069"/>
      <c r="AV257" s="1069"/>
      <c r="AW257" s="1069"/>
      <c r="AX257" s="1069"/>
      <c r="AY257" s="1069"/>
      <c r="AZ257" s="1069"/>
      <c r="BA257" s="841"/>
      <c r="BB257" s="268"/>
      <c r="BC257" s="841"/>
      <c r="BD257" s="841"/>
      <c r="BE257" s="841"/>
      <c r="BF257" s="841"/>
      <c r="BG257" s="841"/>
      <c r="BH257" s="841"/>
      <c r="BI257" s="841"/>
      <c r="BJ257" s="841"/>
      <c r="BK257" s="841"/>
      <c r="BL257" s="841"/>
      <c r="BM257" s="841"/>
      <c r="BN257" s="841"/>
      <c r="BO257" s="841"/>
      <c r="BP257" s="841"/>
      <c r="BQ257" s="841"/>
      <c r="BR257" s="841"/>
      <c r="BS257" s="841"/>
      <c r="BT257" s="841"/>
      <c r="BU257" s="841"/>
      <c r="BV257" s="841"/>
      <c r="BW257" s="841"/>
      <c r="BX257" s="841"/>
      <c r="BY257" s="841"/>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762" customFormat="true" ht="18" customHeight="true" x14ac:dyDescent="0.2">
      <c r="AD258" s="1069"/>
      <c r="AE258" s="1069"/>
      <c r="AF258" s="1069"/>
      <c r="AG258" s="1069"/>
      <c r="AH258" s="1069"/>
      <c r="AI258" s="1069"/>
      <c r="AJ258" s="1069"/>
      <c r="AK258" s="1069"/>
      <c r="AL258" s="1069"/>
      <c r="AM258" s="1069"/>
      <c r="AN258" s="1069"/>
      <c r="AO258" s="1069"/>
      <c r="AP258" s="1069"/>
      <c r="AQ258" s="1069"/>
      <c r="AR258" s="1069"/>
      <c r="AS258" s="1069"/>
      <c r="AT258" s="1069"/>
      <c r="AU258" s="1069"/>
      <c r="AV258" s="1069"/>
      <c r="AW258" s="1069"/>
      <c r="AX258" s="1069"/>
      <c r="AY258" s="1069"/>
      <c r="AZ258" s="1069"/>
      <c r="BA258" s="841"/>
      <c r="BB258" s="268"/>
      <c r="BC258" s="841"/>
      <c r="BD258" s="841"/>
      <c r="BE258" s="841"/>
      <c r="BF258" s="841"/>
      <c r="BG258" s="841"/>
      <c r="BH258" s="841"/>
      <c r="BI258" s="841"/>
      <c r="BJ258" s="841"/>
      <c r="BK258" s="841"/>
      <c r="BL258" s="841"/>
      <c r="BM258" s="841"/>
      <c r="BN258" s="841"/>
      <c r="BO258" s="841"/>
      <c r="BP258" s="841"/>
      <c r="BQ258" s="841"/>
      <c r="BR258" s="841"/>
      <c r="BS258" s="841"/>
      <c r="BT258" s="841"/>
      <c r="BU258" s="841"/>
      <c r="BV258" s="841"/>
      <c r="BW258" s="841"/>
      <c r="BX258" s="841"/>
      <c r="BY258" s="841"/>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135" customFormat="true" ht="15" customHeight="true" x14ac:dyDescent="0.2">
      <c r="AD259" s="1070"/>
      <c r="AE259" s="1070"/>
      <c r="AF259" s="1070"/>
      <c r="AG259" s="1070"/>
      <c r="AH259" s="1070"/>
      <c r="AI259" s="1070"/>
      <c r="AJ259" s="1070"/>
      <c r="AK259" s="1070"/>
      <c r="AL259" s="1070"/>
      <c r="AM259" s="1070"/>
      <c r="AN259" s="1070"/>
      <c r="AO259" s="1070"/>
      <c r="AP259" s="1070"/>
      <c r="AQ259" s="1070"/>
      <c r="AR259" s="1070"/>
      <c r="AS259" s="1070"/>
      <c r="AT259" s="1070"/>
      <c r="AU259" s="1070"/>
      <c r="AV259" s="1070"/>
      <c r="AW259" s="1070"/>
      <c r="AX259" s="1070"/>
      <c r="AY259" s="1070"/>
      <c r="AZ259" s="1070"/>
      <c r="BA259" s="241" t="s">
        <v>131</v>
      </c>
      <c r="BB259" s="137" t="s">
        <v>85</v>
      </c>
      <c r="BC259" s="3157" t="s">
        <v>115</v>
      </c>
      <c r="BD259" s="3158"/>
      <c r="BE259" s="3158"/>
      <c r="BF259" s="3158"/>
      <c r="BG259" s="3159"/>
      <c r="BH259" s="3160" t="s">
        <v>38</v>
      </c>
      <c r="BI259" s="3158"/>
      <c r="BJ259" s="3158"/>
      <c r="BK259" s="3158"/>
      <c r="BL259" s="3159"/>
      <c r="BM259" s="3160" t="s">
        <v>37</v>
      </c>
      <c r="BN259" s="3158"/>
      <c r="BO259" s="3158"/>
      <c r="BP259" s="3158"/>
      <c r="BQ259" s="3161"/>
      <c r="BR259" s="2468" t="s">
        <v>141</v>
      </c>
      <c r="BS259" s="2469"/>
      <c r="BT259" s="2469"/>
      <c r="BU259" s="2469"/>
      <c r="BV259" s="2469"/>
      <c r="BW259" s="2469"/>
      <c r="BX259" s="2469"/>
      <c r="BY259" s="2470"/>
      <c r="BZ259" s="461"/>
      <c r="CA259" s="461"/>
      <c r="CB259" s="461"/>
      <c r="CC259" s="461"/>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5" customFormat="true" ht="12.75" x14ac:dyDescent="0.2">
      <c r="AD260" s="1070"/>
      <c r="AE260" s="1070"/>
      <c r="AF260" s="1070"/>
      <c r="AG260" s="1070"/>
      <c r="AH260" s="1070"/>
      <c r="AI260" s="1070"/>
      <c r="AJ260" s="1070"/>
      <c r="AK260" s="1070"/>
      <c r="AL260" s="1070"/>
      <c r="AM260" s="1070"/>
      <c r="AN260" s="1070"/>
      <c r="AO260" s="1070"/>
      <c r="AP260" s="1070"/>
      <c r="AQ260" s="1070"/>
      <c r="AR260" s="1070"/>
      <c r="AS260" s="1070"/>
      <c r="AT260" s="1070"/>
      <c r="AU260" s="1070"/>
      <c r="AV260" s="1070"/>
      <c r="AW260" s="1070"/>
      <c r="AX260" s="1070"/>
      <c r="AY260" s="1070"/>
      <c r="AZ260" s="107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313</v>
      </c>
      <c r="BS260" s="195" t="s">
        <v>248</v>
      </c>
      <c r="BT260" s="195" t="s">
        <v>314</v>
      </c>
      <c r="BU260" s="195" t="s">
        <v>315</v>
      </c>
      <c r="BV260" s="195" t="s">
        <v>316</v>
      </c>
      <c r="BW260" s="195" t="s">
        <v>317</v>
      </c>
      <c r="BX260" s="195" t="s">
        <v>318</v>
      </c>
      <c r="BY260" s="196" t="s">
        <v>319</v>
      </c>
      <c r="BZ260" s="196" t="s">
        <v>320</v>
      </c>
      <c r="CA260" s="196" t="s">
        <v>321</v>
      </c>
      <c r="CB260" s="196" t="s">
        <v>322</v>
      </c>
      <c r="CC260" s="196" t="s">
        <v>323</v>
      </c>
      <c r="CD260" s="2634"/>
      <c r="CE260" s="2634"/>
      <c r="CF260" s="2634"/>
      <c r="CG260" s="2634"/>
      <c r="CH260" s="2634"/>
      <c r="CI260" s="2634"/>
      <c r="CJ260" s="2634"/>
      <c r="CK260" s="2634"/>
      <c r="CL260" s="2634"/>
      <c r="CM260" s="2634"/>
      <c r="CN260" s="2634"/>
      <c r="CO260" s="2634"/>
      <c r="CP260" s="2634"/>
      <c r="CQ260" s="2634"/>
      <c r="CR260" s="2634"/>
      <c r="CS260" s="2634"/>
      <c r="CT260" s="2634"/>
      <c r="CU260" s="2634"/>
      <c r="CV260" s="2634"/>
      <c r="CW260" s="2634"/>
      <c r="CX260" s="2634"/>
      <c r="CY260" s="2634"/>
      <c r="CZ260" s="2634"/>
    </row>
    <row r="261" s="135" customFormat="true" ht="15" customHeight="true" x14ac:dyDescent="0.2">
      <c r="AD261" s="1070"/>
      <c r="AE261" s="1070"/>
      <c r="AF261" s="1070"/>
      <c r="AG261" s="1070"/>
      <c r="AH261" s="1070"/>
      <c r="AI261" s="1070"/>
      <c r="AJ261" s="1070"/>
      <c r="AK261" s="1070"/>
      <c r="AL261" s="1070"/>
      <c r="AM261" s="1070"/>
      <c r="AN261" s="1070"/>
      <c r="AO261" s="1070"/>
      <c r="AP261" s="1070"/>
      <c r="AQ261" s="1070"/>
      <c r="AR261" s="1070"/>
      <c r="AS261" s="1070"/>
      <c r="AT261" s="1070"/>
      <c r="AU261" s="1070"/>
      <c r="AV261" s="1070"/>
      <c r="AW261" s="1070"/>
      <c r="AX261" s="1070"/>
      <c r="AY261" s="1070"/>
      <c r="AZ261" s="1070"/>
      <c r="BA261" s="3162" t="s">
        <v>73</v>
      </c>
      <c r="BB261" s="430" t="s">
        <v>49</v>
      </c>
      <c r="BC261" s="1492" t="s">
        <v>35</v>
      </c>
      <c r="BD261" s="1511" t="s">
        <v>35</v>
      </c>
      <c r="BE261" s="1511" t="s">
        <v>35</v>
      </c>
      <c r="BF261" s="1511" t="s">
        <v>35</v>
      </c>
      <c r="BG261" s="1531" t="s">
        <v>35</v>
      </c>
      <c r="BH261" s="1551" t="s">
        <v>35</v>
      </c>
      <c r="BI261" s="1511" t="s">
        <v>35</v>
      </c>
      <c r="BJ261" s="1511" t="s">
        <v>35</v>
      </c>
      <c r="BK261" s="1511" t="s">
        <v>35</v>
      </c>
      <c r="BL261" s="1531" t="s">
        <v>35</v>
      </c>
      <c r="BM261" s="1551" t="s">
        <v>35</v>
      </c>
      <c r="BN261" s="1511" t="s">
        <v>35</v>
      </c>
      <c r="BO261" s="1511" t="s">
        <v>35</v>
      </c>
      <c r="BP261" s="1511" t="s">
        <v>35</v>
      </c>
      <c r="BQ261" s="1531" t="s">
        <v>35</v>
      </c>
      <c r="BR261" s="1551" t="s">
        <v>35</v>
      </c>
      <c r="BS261" s="1511" t="s">
        <v>35</v>
      </c>
      <c r="BT261" s="1511" t="s">
        <v>35</v>
      </c>
      <c r="BU261" s="1511" t="s">
        <v>35</v>
      </c>
      <c r="BV261" s="1511" t="s">
        <v>35</v>
      </c>
      <c r="BW261" s="1511" t="s">
        <v>35</v>
      </c>
      <c r="BX261" s="1511" t="s">
        <v>35</v>
      </c>
      <c r="BY261" s="1571" t="s">
        <v>35</v>
      </c>
      <c r="BZ261" s="1571" t="s">
        <v>35</v>
      </c>
      <c r="CA261" s="1571" t="s">
        <v>35</v>
      </c>
      <c r="CB261" s="1571" t="s">
        <v>35</v>
      </c>
      <c r="CC261" s="1571" t="s">
        <v>35</v>
      </c>
      <c r="CD261" s="2636"/>
      <c r="CE261" s="2636"/>
      <c r="CF261" s="2636"/>
      <c r="CG261" s="2636"/>
      <c r="CH261" s="2636"/>
      <c r="CI261" s="2636"/>
      <c r="CJ261" s="2636"/>
      <c r="CK261" s="2636"/>
      <c r="CL261" s="2636"/>
      <c r="CM261" s="2636"/>
      <c r="CN261" s="2636"/>
      <c r="CO261" s="2636"/>
      <c r="CP261" s="2636"/>
      <c r="CQ261" s="2636"/>
      <c r="CR261" s="2636"/>
      <c r="CS261" s="2636"/>
      <c r="CT261" s="2636"/>
      <c r="CU261" s="2636"/>
      <c r="CV261" s="2636"/>
      <c r="CW261" s="2636"/>
      <c r="CX261" s="2636"/>
      <c r="CY261" s="2636"/>
      <c r="CZ261" s="2636"/>
    </row>
    <row r="262" s="135" customFormat="true" ht="15" customHeight="true" x14ac:dyDescent="0.2">
      <c r="AD262" s="1070"/>
      <c r="AE262" s="1070"/>
      <c r="AF262" s="1070"/>
      <c r="AG262" s="1070"/>
      <c r="AH262" s="1070"/>
      <c r="AI262" s="1070"/>
      <c r="AJ262" s="1070"/>
      <c r="AK262" s="1070"/>
      <c r="AL262" s="1070"/>
      <c r="AM262" s="1070"/>
      <c r="AN262" s="1070"/>
      <c r="AO262" s="1070"/>
      <c r="AP262" s="1070"/>
      <c r="AQ262" s="1070"/>
      <c r="AR262" s="1070"/>
      <c r="AS262" s="1070"/>
      <c r="AT262" s="1070"/>
      <c r="AU262" s="1070"/>
      <c r="AV262" s="1070"/>
      <c r="AW262" s="1070"/>
      <c r="AX262" s="1070"/>
      <c r="AY262" s="1070"/>
      <c r="AZ262" s="1070"/>
      <c r="BA262" s="3136"/>
      <c r="BB262" s="431" t="s">
        <v>48</v>
      </c>
      <c r="BC262" s="1493" t="s">
        <v>35</v>
      </c>
      <c r="BD262" s="1512" t="s">
        <v>35</v>
      </c>
      <c r="BE262" s="1512" t="s">
        <v>35</v>
      </c>
      <c r="BF262" s="1512" t="s">
        <v>35</v>
      </c>
      <c r="BG262" s="1532" t="s">
        <v>35</v>
      </c>
      <c r="BH262" s="1552" t="s">
        <v>35</v>
      </c>
      <c r="BI262" s="1512" t="s">
        <v>35</v>
      </c>
      <c r="BJ262" s="1512" t="s">
        <v>35</v>
      </c>
      <c r="BK262" s="1512" t="s">
        <v>35</v>
      </c>
      <c r="BL262" s="1532" t="s">
        <v>35</v>
      </c>
      <c r="BM262" s="1552" t="s">
        <v>35</v>
      </c>
      <c r="BN262" s="1512" t="s">
        <v>35</v>
      </c>
      <c r="BO262" s="1512" t="s">
        <v>35</v>
      </c>
      <c r="BP262" s="1512" t="s">
        <v>35</v>
      </c>
      <c r="BQ262" s="1532" t="s">
        <v>35</v>
      </c>
      <c r="BR262" s="1552" t="s">
        <v>35</v>
      </c>
      <c r="BS262" s="1512" t="s">
        <v>35</v>
      </c>
      <c r="BT262" s="1512" t="s">
        <v>35</v>
      </c>
      <c r="BU262" s="1512" t="s">
        <v>35</v>
      </c>
      <c r="BV262" s="1512" t="s">
        <v>35</v>
      </c>
      <c r="BW262" s="1512" t="s">
        <v>35</v>
      </c>
      <c r="BX262" s="1512" t="s">
        <v>35</v>
      </c>
      <c r="BY262" s="1572" t="s">
        <v>35</v>
      </c>
      <c r="BZ262" s="1572" t="s">
        <v>35</v>
      </c>
      <c r="CA262" s="1572" t="s">
        <v>35</v>
      </c>
      <c r="CB262" s="1572" t="s">
        <v>35</v>
      </c>
      <c r="CC262" s="1572" t="s">
        <v>35</v>
      </c>
      <c r="CD262" s="2638"/>
      <c r="CE262" s="2638"/>
      <c r="CF262" s="2638"/>
      <c r="CG262" s="2638"/>
      <c r="CH262" s="2638"/>
      <c r="CI262" s="2638"/>
      <c r="CJ262" s="2638"/>
      <c r="CK262" s="2638"/>
      <c r="CL262" s="2638"/>
      <c r="CM262" s="2638"/>
      <c r="CN262" s="2638"/>
      <c r="CO262" s="2638"/>
      <c r="CP262" s="2638"/>
      <c r="CQ262" s="2638"/>
      <c r="CR262" s="2638"/>
      <c r="CS262" s="2638"/>
      <c r="CT262" s="2638"/>
      <c r="CU262" s="2638"/>
      <c r="CV262" s="2638"/>
      <c r="CW262" s="2638"/>
      <c r="CX262" s="2638"/>
      <c r="CY262" s="2638"/>
      <c r="CZ262" s="2638"/>
    </row>
    <row r="263" s="135" customFormat="true" ht="15" customHeight="true" x14ac:dyDescent="0.2">
      <c r="AD263" s="1070"/>
      <c r="AE263" s="1070"/>
      <c r="AF263" s="1070"/>
      <c r="AG263" s="1070"/>
      <c r="AH263" s="1070"/>
      <c r="AI263" s="1070"/>
      <c r="AJ263" s="1070"/>
      <c r="AK263" s="1070"/>
      <c r="AL263" s="1070"/>
      <c r="AM263" s="1070"/>
      <c r="AN263" s="1070"/>
      <c r="AO263" s="1070"/>
      <c r="AP263" s="1070"/>
      <c r="AQ263" s="1070"/>
      <c r="AR263" s="1070"/>
      <c r="AS263" s="1070"/>
      <c r="AT263" s="1070"/>
      <c r="AU263" s="1070"/>
      <c r="AV263" s="1070"/>
      <c r="AW263" s="1070"/>
      <c r="AX263" s="1070"/>
      <c r="AY263" s="1070"/>
      <c r="AZ263" s="1070"/>
      <c r="BA263" s="3136"/>
      <c r="BB263" s="431" t="s">
        <v>113</v>
      </c>
      <c r="BC263" s="1493" t="s">
        <v>35</v>
      </c>
      <c r="BD263" s="1512" t="s">
        <v>35</v>
      </c>
      <c r="BE263" s="1512" t="s">
        <v>35</v>
      </c>
      <c r="BF263" s="1512" t="s">
        <v>35</v>
      </c>
      <c r="BG263" s="1532" t="s">
        <v>35</v>
      </c>
      <c r="BH263" s="1552" t="s">
        <v>35</v>
      </c>
      <c r="BI263" s="1512" t="s">
        <v>35</v>
      </c>
      <c r="BJ263" s="1512" t="s">
        <v>35</v>
      </c>
      <c r="BK263" s="1512" t="s">
        <v>35</v>
      </c>
      <c r="BL263" s="1532" t="s">
        <v>35</v>
      </c>
      <c r="BM263" s="1552" t="s">
        <v>35</v>
      </c>
      <c r="BN263" s="1512" t="s">
        <v>35</v>
      </c>
      <c r="BO263" s="1512" t="s">
        <v>35</v>
      </c>
      <c r="BP263" s="1512" t="s">
        <v>35</v>
      </c>
      <c r="BQ263" s="1532" t="s">
        <v>35</v>
      </c>
      <c r="BR263" s="1552" t="s">
        <v>35</v>
      </c>
      <c r="BS263" s="1512" t="s">
        <v>35</v>
      </c>
      <c r="BT263" s="1512" t="s">
        <v>35</v>
      </c>
      <c r="BU263" s="1512" t="s">
        <v>35</v>
      </c>
      <c r="BV263" s="1512" t="s">
        <v>35</v>
      </c>
      <c r="BW263" s="1512" t="s">
        <v>35</v>
      </c>
      <c r="BX263" s="1512" t="s">
        <v>35</v>
      </c>
      <c r="BY263" s="1572" t="s">
        <v>35</v>
      </c>
      <c r="BZ263" s="1572" t="s">
        <v>35</v>
      </c>
      <c r="CA263" s="1572" t="s">
        <v>35</v>
      </c>
      <c r="CB263" s="1572" t="s">
        <v>35</v>
      </c>
      <c r="CC263" s="1572" t="s">
        <v>35</v>
      </c>
      <c r="CD263" s="2638"/>
      <c r="CE263" s="2638"/>
      <c r="CF263" s="2638"/>
      <c r="CG263" s="2638"/>
      <c r="CH263" s="2638"/>
      <c r="CI263" s="2638"/>
      <c r="CJ263" s="2638"/>
      <c r="CK263" s="2638"/>
      <c r="CL263" s="2638"/>
      <c r="CM263" s="2638"/>
      <c r="CN263" s="2638"/>
      <c r="CO263" s="2638"/>
      <c r="CP263" s="2638"/>
      <c r="CQ263" s="2638"/>
      <c r="CR263" s="2638"/>
      <c r="CS263" s="2638"/>
      <c r="CT263" s="2638"/>
      <c r="CU263" s="2638"/>
      <c r="CV263" s="2638"/>
      <c r="CW263" s="2638"/>
      <c r="CX263" s="2638"/>
      <c r="CY263" s="2638"/>
      <c r="CZ263" s="2638"/>
    </row>
    <row r="264" s="135" customFormat="true" ht="15" customHeight="true" x14ac:dyDescent="0.2">
      <c r="AD264" s="1070"/>
      <c r="AE264" s="1070"/>
      <c r="AF264" s="1070"/>
      <c r="AG264" s="1070"/>
      <c r="AH264" s="1070"/>
      <c r="AI264" s="1070"/>
      <c r="AJ264" s="1070"/>
      <c r="AK264" s="1070"/>
      <c r="AL264" s="1070"/>
      <c r="AM264" s="1070"/>
      <c r="AN264" s="1070"/>
      <c r="AO264" s="1070"/>
      <c r="AP264" s="1070"/>
      <c r="AQ264" s="1070"/>
      <c r="AR264" s="1070"/>
      <c r="AS264" s="1070"/>
      <c r="AT264" s="1070"/>
      <c r="AU264" s="1070"/>
      <c r="AV264" s="1070"/>
      <c r="AW264" s="1070"/>
      <c r="AX264" s="1070"/>
      <c r="AY264" s="1070"/>
      <c r="AZ264" s="1070"/>
      <c r="BA264" s="3136" t="s">
        <v>74</v>
      </c>
      <c r="BB264" s="431" t="s">
        <v>89</v>
      </c>
      <c r="BC264" s="1493" t="s">
        <v>35</v>
      </c>
      <c r="BD264" s="1512" t="s">
        <v>35</v>
      </c>
      <c r="BE264" s="1512" t="s">
        <v>35</v>
      </c>
      <c r="BF264" s="1512" t="s">
        <v>35</v>
      </c>
      <c r="BG264" s="1532" t="s">
        <v>35</v>
      </c>
      <c r="BH264" s="1552" t="s">
        <v>35</v>
      </c>
      <c r="BI264" s="1512" t="s">
        <v>35</v>
      </c>
      <c r="BJ264" s="1512" t="s">
        <v>35</v>
      </c>
      <c r="BK264" s="1512" t="s">
        <v>35</v>
      </c>
      <c r="BL264" s="1532" t="s">
        <v>35</v>
      </c>
      <c r="BM264" s="1552" t="s">
        <v>35</v>
      </c>
      <c r="BN264" s="1512" t="s">
        <v>35</v>
      </c>
      <c r="BO264" s="1512" t="s">
        <v>35</v>
      </c>
      <c r="BP264" s="1512" t="s">
        <v>35</v>
      </c>
      <c r="BQ264" s="1532" t="s">
        <v>35</v>
      </c>
      <c r="BR264" s="1552" t="s">
        <v>35</v>
      </c>
      <c r="BS264" s="1512" t="s">
        <v>35</v>
      </c>
      <c r="BT264" s="1512" t="s">
        <v>35</v>
      </c>
      <c r="BU264" s="1512" t="s">
        <v>35</v>
      </c>
      <c r="BV264" s="1512" t="s">
        <v>35</v>
      </c>
      <c r="BW264" s="1512" t="s">
        <v>35</v>
      </c>
      <c r="BX264" s="1512" t="s">
        <v>35</v>
      </c>
      <c r="BY264" s="1572" t="s">
        <v>35</v>
      </c>
      <c r="BZ264" s="1572" t="s">
        <v>35</v>
      </c>
      <c r="CA264" s="1572" t="s">
        <v>35</v>
      </c>
      <c r="CB264" s="1572" t="s">
        <v>35</v>
      </c>
      <c r="CC264" s="1572" t="s">
        <v>35</v>
      </c>
      <c r="CD264" s="2638"/>
      <c r="CE264" s="2638"/>
      <c r="CF264" s="2638"/>
      <c r="CG264" s="2638"/>
      <c r="CH264" s="2638"/>
      <c r="CI264" s="2638"/>
      <c r="CJ264" s="2638"/>
      <c r="CK264" s="2638"/>
      <c r="CL264" s="2638"/>
      <c r="CM264" s="2638"/>
      <c r="CN264" s="2638"/>
      <c r="CO264" s="2638"/>
      <c r="CP264" s="2638"/>
      <c r="CQ264" s="2638"/>
      <c r="CR264" s="2638"/>
      <c r="CS264" s="2638"/>
      <c r="CT264" s="2638"/>
      <c r="CU264" s="2638"/>
      <c r="CV264" s="2638"/>
      <c r="CW264" s="2638"/>
      <c r="CX264" s="2638"/>
      <c r="CY264" s="2638"/>
      <c r="CZ264" s="2638"/>
    </row>
    <row r="265" s="135" customFormat="true" ht="15" customHeight="true" x14ac:dyDescent="0.2">
      <c r="AD265" s="1070"/>
      <c r="AE265" s="1070"/>
      <c r="AF265" s="1070"/>
      <c r="AG265" s="1070"/>
      <c r="AH265" s="1070"/>
      <c r="AI265" s="1070"/>
      <c r="AJ265" s="1070"/>
      <c r="AK265" s="1070"/>
      <c r="AL265" s="1070"/>
      <c r="AM265" s="1070"/>
      <c r="AN265" s="1070"/>
      <c r="AO265" s="1070"/>
      <c r="AP265" s="1070"/>
      <c r="AQ265" s="1070"/>
      <c r="AR265" s="1070"/>
      <c r="AS265" s="1070"/>
      <c r="AT265" s="1070"/>
      <c r="AU265" s="1070"/>
      <c r="AV265" s="1070"/>
      <c r="AW265" s="1070"/>
      <c r="AX265" s="1070"/>
      <c r="AY265" s="1070"/>
      <c r="AZ265" s="1070"/>
      <c r="BA265" s="3136"/>
      <c r="BB265" s="431" t="s">
        <v>90</v>
      </c>
      <c r="BC265" s="1493" t="s">
        <v>35</v>
      </c>
      <c r="BD265" s="1512" t="s">
        <v>35</v>
      </c>
      <c r="BE265" s="1512" t="s">
        <v>35</v>
      </c>
      <c r="BF265" s="1512" t="s">
        <v>35</v>
      </c>
      <c r="BG265" s="1532" t="s">
        <v>35</v>
      </c>
      <c r="BH265" s="1552" t="s">
        <v>35</v>
      </c>
      <c r="BI265" s="1512" t="s">
        <v>35</v>
      </c>
      <c r="BJ265" s="1512" t="s">
        <v>35</v>
      </c>
      <c r="BK265" s="1512" t="s">
        <v>35</v>
      </c>
      <c r="BL265" s="1532" t="s">
        <v>35</v>
      </c>
      <c r="BM265" s="1552" t="s">
        <v>35</v>
      </c>
      <c r="BN265" s="1512" t="s">
        <v>35</v>
      </c>
      <c r="BO265" s="1512" t="s">
        <v>35</v>
      </c>
      <c r="BP265" s="1512" t="s">
        <v>35</v>
      </c>
      <c r="BQ265" s="1532" t="s">
        <v>35</v>
      </c>
      <c r="BR265" s="1552" t="s">
        <v>35</v>
      </c>
      <c r="BS265" s="1512" t="s">
        <v>35</v>
      </c>
      <c r="BT265" s="1512" t="s">
        <v>35</v>
      </c>
      <c r="BU265" s="1512" t="s">
        <v>35</v>
      </c>
      <c r="BV265" s="1512" t="s">
        <v>35</v>
      </c>
      <c r="BW265" s="1512" t="s">
        <v>35</v>
      </c>
      <c r="BX265" s="1512" t="s">
        <v>35</v>
      </c>
      <c r="BY265" s="1572" t="s">
        <v>35</v>
      </c>
      <c r="BZ265" s="1572" t="s">
        <v>35</v>
      </c>
      <c r="CA265" s="1572" t="s">
        <v>35</v>
      </c>
      <c r="CB265" s="1572" t="s">
        <v>35</v>
      </c>
      <c r="CC265" s="1572" t="s">
        <v>35</v>
      </c>
      <c r="CD265" s="2638"/>
      <c r="CE265" s="2638"/>
      <c r="CF265" s="2638"/>
      <c r="CG265" s="2638"/>
      <c r="CH265" s="2638"/>
      <c r="CI265" s="2638"/>
      <c r="CJ265" s="2638"/>
      <c r="CK265" s="2638"/>
      <c r="CL265" s="2638"/>
      <c r="CM265" s="2638"/>
      <c r="CN265" s="2638"/>
      <c r="CO265" s="2638"/>
      <c r="CP265" s="2638"/>
      <c r="CQ265" s="2638"/>
      <c r="CR265" s="2638"/>
      <c r="CS265" s="2638"/>
      <c r="CT265" s="2638"/>
      <c r="CU265" s="2638"/>
      <c r="CV265" s="2638"/>
      <c r="CW265" s="2638"/>
      <c r="CX265" s="2638"/>
      <c r="CY265" s="2638"/>
      <c r="CZ265" s="2638"/>
    </row>
    <row r="266" s="135" customFormat="true" ht="15" customHeight="true" x14ac:dyDescent="0.2">
      <c r="AD266" s="1070"/>
      <c r="AE266" s="1070"/>
      <c r="AF266" s="1070"/>
      <c r="AG266" s="1070"/>
      <c r="AH266" s="1070"/>
      <c r="AI266" s="1070"/>
      <c r="AJ266" s="1070"/>
      <c r="AK266" s="1070"/>
      <c r="AL266" s="1070"/>
      <c r="AM266" s="1070"/>
      <c r="AN266" s="1070"/>
      <c r="AO266" s="1070"/>
      <c r="AP266" s="1070"/>
      <c r="AQ266" s="1070"/>
      <c r="AR266" s="1070"/>
      <c r="AS266" s="1070"/>
      <c r="AT266" s="1070"/>
      <c r="AU266" s="1070"/>
      <c r="AV266" s="1070"/>
      <c r="AW266" s="1070"/>
      <c r="AX266" s="1070"/>
      <c r="AY266" s="1070"/>
      <c r="AZ266" s="1070"/>
      <c r="BA266" s="3136"/>
      <c r="BB266" s="431" t="s">
        <v>91</v>
      </c>
      <c r="BC266" s="1493" t="s">
        <v>35</v>
      </c>
      <c r="BD266" s="1512" t="s">
        <v>35</v>
      </c>
      <c r="BE266" s="1512" t="s">
        <v>35</v>
      </c>
      <c r="BF266" s="1512" t="s">
        <v>35</v>
      </c>
      <c r="BG266" s="1532" t="s">
        <v>35</v>
      </c>
      <c r="BH266" s="1552" t="s">
        <v>35</v>
      </c>
      <c r="BI266" s="1512" t="s">
        <v>35</v>
      </c>
      <c r="BJ266" s="1512" t="s">
        <v>35</v>
      </c>
      <c r="BK266" s="1512" t="s">
        <v>35</v>
      </c>
      <c r="BL266" s="1532" t="s">
        <v>35</v>
      </c>
      <c r="BM266" s="1552" t="s">
        <v>35</v>
      </c>
      <c r="BN266" s="1512" t="s">
        <v>35</v>
      </c>
      <c r="BO266" s="1512" t="s">
        <v>35</v>
      </c>
      <c r="BP266" s="1512" t="s">
        <v>35</v>
      </c>
      <c r="BQ266" s="1532" t="s">
        <v>35</v>
      </c>
      <c r="BR266" s="1552" t="s">
        <v>35</v>
      </c>
      <c r="BS266" s="1512" t="s">
        <v>35</v>
      </c>
      <c r="BT266" s="1512" t="s">
        <v>35</v>
      </c>
      <c r="BU266" s="1512" t="s">
        <v>35</v>
      </c>
      <c r="BV266" s="1512" t="s">
        <v>35</v>
      </c>
      <c r="BW266" s="1512" t="s">
        <v>35</v>
      </c>
      <c r="BX266" s="1512" t="s">
        <v>35</v>
      </c>
      <c r="BY266" s="1572" t="s">
        <v>35</v>
      </c>
      <c r="BZ266" s="1572" t="s">
        <v>35</v>
      </c>
      <c r="CA266" s="1572" t="s">
        <v>35</v>
      </c>
      <c r="CB266" s="1572" t="s">
        <v>35</v>
      </c>
      <c r="CC266" s="1572" t="s">
        <v>35</v>
      </c>
      <c r="CD266" s="2638"/>
      <c r="CE266" s="2638"/>
      <c r="CF266" s="2638"/>
      <c r="CG266" s="2638"/>
      <c r="CH266" s="2638"/>
      <c r="CI266" s="2638"/>
      <c r="CJ266" s="2638"/>
      <c r="CK266" s="2638"/>
      <c r="CL266" s="2638"/>
      <c r="CM266" s="2638"/>
      <c r="CN266" s="2638"/>
      <c r="CO266" s="2638"/>
      <c r="CP266" s="2638"/>
      <c r="CQ266" s="2638"/>
      <c r="CR266" s="2638"/>
      <c r="CS266" s="2638"/>
      <c r="CT266" s="2638"/>
      <c r="CU266" s="2638"/>
      <c r="CV266" s="2638"/>
      <c r="CW266" s="2638"/>
      <c r="CX266" s="2638"/>
      <c r="CY266" s="2638"/>
      <c r="CZ266" s="2638"/>
    </row>
    <row r="267" s="135" customFormat="true" ht="15" customHeight="true" x14ac:dyDescent="0.2">
      <c r="AD267" s="1070"/>
      <c r="AE267" s="1070"/>
      <c r="AF267" s="1070"/>
      <c r="AG267" s="1070"/>
      <c r="AH267" s="1070"/>
      <c r="AI267" s="1070"/>
      <c r="AJ267" s="1070"/>
      <c r="AK267" s="1070"/>
      <c r="AL267" s="1070"/>
      <c r="AM267" s="1070"/>
      <c r="AN267" s="1070"/>
      <c r="AO267" s="1070"/>
      <c r="AP267" s="1070"/>
      <c r="AQ267" s="1070"/>
      <c r="AR267" s="1070"/>
      <c r="AS267" s="1070"/>
      <c r="AT267" s="1070"/>
      <c r="AU267" s="1070"/>
      <c r="AV267" s="1070"/>
      <c r="AW267" s="1070"/>
      <c r="AX267" s="1070"/>
      <c r="AY267" s="1070"/>
      <c r="AZ267" s="1070"/>
      <c r="BA267" s="3136"/>
      <c r="BB267" s="431" t="s">
        <v>113</v>
      </c>
      <c r="BC267" s="1493" t="s">
        <v>35</v>
      </c>
      <c r="BD267" s="1512" t="s">
        <v>35</v>
      </c>
      <c r="BE267" s="1512" t="s">
        <v>35</v>
      </c>
      <c r="BF267" s="1512" t="s">
        <v>35</v>
      </c>
      <c r="BG267" s="1532" t="s">
        <v>35</v>
      </c>
      <c r="BH267" s="1552" t="s">
        <v>35</v>
      </c>
      <c r="BI267" s="1512" t="s">
        <v>35</v>
      </c>
      <c r="BJ267" s="1512" t="s">
        <v>35</v>
      </c>
      <c r="BK267" s="1512" t="s">
        <v>35</v>
      </c>
      <c r="BL267" s="1532" t="s">
        <v>35</v>
      </c>
      <c r="BM267" s="1552" t="s">
        <v>35</v>
      </c>
      <c r="BN267" s="1512" t="s">
        <v>35</v>
      </c>
      <c r="BO267" s="1512" t="s">
        <v>35</v>
      </c>
      <c r="BP267" s="1512" t="s">
        <v>35</v>
      </c>
      <c r="BQ267" s="1532" t="s">
        <v>35</v>
      </c>
      <c r="BR267" s="1552" t="s">
        <v>35</v>
      </c>
      <c r="BS267" s="1512" t="s">
        <v>35</v>
      </c>
      <c r="BT267" s="1512" t="s">
        <v>35</v>
      </c>
      <c r="BU267" s="1512" t="s">
        <v>35</v>
      </c>
      <c r="BV267" s="1512" t="s">
        <v>35</v>
      </c>
      <c r="BW267" s="1512" t="s">
        <v>35</v>
      </c>
      <c r="BX267" s="1512" t="s">
        <v>35</v>
      </c>
      <c r="BY267" s="1572" t="s">
        <v>35</v>
      </c>
      <c r="BZ267" s="1572" t="s">
        <v>35</v>
      </c>
      <c r="CA267" s="1572" t="s">
        <v>35</v>
      </c>
      <c r="CB267" s="1572" t="s">
        <v>35</v>
      </c>
      <c r="CC267" s="1572" t="s">
        <v>35</v>
      </c>
      <c r="CD267" s="2638"/>
      <c r="CE267" s="2638"/>
      <c r="CF267" s="2638"/>
      <c r="CG267" s="2638"/>
      <c r="CH267" s="2638"/>
      <c r="CI267" s="2638"/>
      <c r="CJ267" s="2638"/>
      <c r="CK267" s="2638"/>
      <c r="CL267" s="2638"/>
      <c r="CM267" s="2638"/>
      <c r="CN267" s="2638"/>
      <c r="CO267" s="2638"/>
      <c r="CP267" s="2638"/>
      <c r="CQ267" s="2638"/>
      <c r="CR267" s="2638"/>
      <c r="CS267" s="2638"/>
      <c r="CT267" s="2638"/>
      <c r="CU267" s="2638"/>
      <c r="CV267" s="2638"/>
      <c r="CW267" s="2638"/>
      <c r="CX267" s="2638"/>
      <c r="CY267" s="2638"/>
      <c r="CZ267" s="2638"/>
    </row>
    <row r="268" s="135" customFormat="true" ht="15" customHeight="true" x14ac:dyDescent="0.2">
      <c r="AD268" s="1070"/>
      <c r="AE268" s="1070"/>
      <c r="AF268" s="1070"/>
      <c r="AG268" s="1070"/>
      <c r="AH268" s="1070"/>
      <c r="AI268" s="1070"/>
      <c r="AJ268" s="1070"/>
      <c r="AK268" s="1070"/>
      <c r="AL268" s="1070"/>
      <c r="AM268" s="1070"/>
      <c r="AN268" s="1070"/>
      <c r="AO268" s="1070"/>
      <c r="AP268" s="1070"/>
      <c r="AQ268" s="1070"/>
      <c r="AR268" s="1070"/>
      <c r="AS268" s="1070"/>
      <c r="AT268" s="1070"/>
      <c r="AU268" s="1070"/>
      <c r="AV268" s="1070"/>
      <c r="AW268" s="1070"/>
      <c r="AX268" s="1070"/>
      <c r="AY268" s="1070"/>
      <c r="AZ268" s="1070"/>
      <c r="BA268" s="3136" t="s">
        <v>116</v>
      </c>
      <c r="BB268" s="431" t="s">
        <v>89</v>
      </c>
      <c r="BC268" s="1493" t="s">
        <v>35</v>
      </c>
      <c r="BD268" s="1512" t="s">
        <v>35</v>
      </c>
      <c r="BE268" s="1512" t="s">
        <v>35</v>
      </c>
      <c r="BF268" s="1512" t="s">
        <v>35</v>
      </c>
      <c r="BG268" s="1532" t="s">
        <v>35</v>
      </c>
      <c r="BH268" s="1552" t="s">
        <v>35</v>
      </c>
      <c r="BI268" s="1512" t="s">
        <v>35</v>
      </c>
      <c r="BJ268" s="1512" t="s">
        <v>35</v>
      </c>
      <c r="BK268" s="1512" t="s">
        <v>35</v>
      </c>
      <c r="BL268" s="1532" t="s">
        <v>35</v>
      </c>
      <c r="BM268" s="1552" t="s">
        <v>35</v>
      </c>
      <c r="BN268" s="1512" t="s">
        <v>35</v>
      </c>
      <c r="BO268" s="1512" t="s">
        <v>35</v>
      </c>
      <c r="BP268" s="1512" t="s">
        <v>35</v>
      </c>
      <c r="BQ268" s="1532" t="s">
        <v>35</v>
      </c>
      <c r="BR268" s="1552" t="s">
        <v>35</v>
      </c>
      <c r="BS268" s="1512" t="s">
        <v>35</v>
      </c>
      <c r="BT268" s="1512" t="s">
        <v>35</v>
      </c>
      <c r="BU268" s="1512" t="s">
        <v>35</v>
      </c>
      <c r="BV268" s="1512" t="s">
        <v>35</v>
      </c>
      <c r="BW268" s="1512" t="s">
        <v>35</v>
      </c>
      <c r="BX268" s="1512" t="s">
        <v>35</v>
      </c>
      <c r="BY268" s="1572" t="s">
        <v>35</v>
      </c>
      <c r="BZ268" s="1572" t="s">
        <v>35</v>
      </c>
      <c r="CA268" s="1572" t="s">
        <v>35</v>
      </c>
      <c r="CB268" s="1572" t="s">
        <v>35</v>
      </c>
      <c r="CC268" s="1572" t="s">
        <v>35</v>
      </c>
      <c r="CD268" s="2638"/>
      <c r="CE268" s="2638"/>
      <c r="CF268" s="2638"/>
      <c r="CG268" s="2638"/>
      <c r="CH268" s="2638"/>
      <c r="CI268" s="2638"/>
      <c r="CJ268" s="2638"/>
      <c r="CK268" s="2638"/>
      <c r="CL268" s="2638"/>
      <c r="CM268" s="2638"/>
      <c r="CN268" s="2638"/>
      <c r="CO268" s="2638"/>
      <c r="CP268" s="2638"/>
      <c r="CQ268" s="2638"/>
      <c r="CR268" s="2638"/>
      <c r="CS268" s="2638"/>
      <c r="CT268" s="2638"/>
      <c r="CU268" s="2638"/>
      <c r="CV268" s="2638"/>
      <c r="CW268" s="2638"/>
      <c r="CX268" s="2638"/>
      <c r="CY268" s="2638"/>
      <c r="CZ268" s="2638"/>
    </row>
    <row r="269" s="135" customFormat="true" ht="15" customHeight="true" x14ac:dyDescent="0.2">
      <c r="AD269" s="1070"/>
      <c r="AE269" s="1070"/>
      <c r="AF269" s="1070"/>
      <c r="AG269" s="1070"/>
      <c r="AH269" s="1070"/>
      <c r="AI269" s="1070"/>
      <c r="AJ269" s="1070"/>
      <c r="AK269" s="1070"/>
      <c r="AL269" s="1070"/>
      <c r="AM269" s="1070"/>
      <c r="AN269" s="1070"/>
      <c r="AO269" s="1070"/>
      <c r="AP269" s="1070"/>
      <c r="AQ269" s="1070"/>
      <c r="AR269" s="1070"/>
      <c r="AS269" s="1070"/>
      <c r="AT269" s="1070"/>
      <c r="AU269" s="1070"/>
      <c r="AV269" s="1070"/>
      <c r="AW269" s="1070"/>
      <c r="AX269" s="1070"/>
      <c r="AY269" s="1070"/>
      <c r="AZ269" s="1070"/>
      <c r="BA269" s="3136"/>
      <c r="BB269" s="431" t="s">
        <v>90</v>
      </c>
      <c r="BC269" s="1493" t="s">
        <v>35</v>
      </c>
      <c r="BD269" s="1512" t="s">
        <v>35</v>
      </c>
      <c r="BE269" s="1512" t="s">
        <v>35</v>
      </c>
      <c r="BF269" s="1512" t="s">
        <v>35</v>
      </c>
      <c r="BG269" s="1532" t="s">
        <v>35</v>
      </c>
      <c r="BH269" s="1552" t="s">
        <v>35</v>
      </c>
      <c r="BI269" s="1512" t="s">
        <v>35</v>
      </c>
      <c r="BJ269" s="1512" t="s">
        <v>35</v>
      </c>
      <c r="BK269" s="1512" t="s">
        <v>35</v>
      </c>
      <c r="BL269" s="1532" t="s">
        <v>35</v>
      </c>
      <c r="BM269" s="1552" t="s">
        <v>35</v>
      </c>
      <c r="BN269" s="1512" t="s">
        <v>35</v>
      </c>
      <c r="BO269" s="1512" t="s">
        <v>35</v>
      </c>
      <c r="BP269" s="1512" t="s">
        <v>35</v>
      </c>
      <c r="BQ269" s="1532" t="s">
        <v>35</v>
      </c>
      <c r="BR269" s="1552" t="s">
        <v>35</v>
      </c>
      <c r="BS269" s="1512" t="s">
        <v>35</v>
      </c>
      <c r="BT269" s="1512" t="s">
        <v>35</v>
      </c>
      <c r="BU269" s="1512" t="s">
        <v>35</v>
      </c>
      <c r="BV269" s="1512" t="s">
        <v>35</v>
      </c>
      <c r="BW269" s="1512" t="s">
        <v>35</v>
      </c>
      <c r="BX269" s="1512" t="s">
        <v>35</v>
      </c>
      <c r="BY269" s="1572" t="s">
        <v>35</v>
      </c>
      <c r="BZ269" s="1572" t="s">
        <v>35</v>
      </c>
      <c r="CA269" s="1572" t="s">
        <v>35</v>
      </c>
      <c r="CB269" s="1572" t="s">
        <v>35</v>
      </c>
      <c r="CC269" s="1572" t="s">
        <v>35</v>
      </c>
      <c r="CD269" s="2638"/>
      <c r="CE269" s="2638"/>
      <c r="CF269" s="2638"/>
      <c r="CG269" s="2638"/>
      <c r="CH269" s="2638"/>
      <c r="CI269" s="2638"/>
      <c r="CJ269" s="2638"/>
      <c r="CK269" s="2638"/>
      <c r="CL269" s="2638"/>
      <c r="CM269" s="2638"/>
      <c r="CN269" s="2638"/>
      <c r="CO269" s="2638"/>
      <c r="CP269" s="2638"/>
      <c r="CQ269" s="2638"/>
      <c r="CR269" s="2638"/>
      <c r="CS269" s="2638"/>
      <c r="CT269" s="2638"/>
      <c r="CU269" s="2638"/>
      <c r="CV269" s="2638"/>
      <c r="CW269" s="2638"/>
      <c r="CX269" s="2638"/>
      <c r="CY269" s="2638"/>
      <c r="CZ269" s="2638"/>
    </row>
    <row r="270" s="135" customFormat="true" ht="15" customHeight="true" x14ac:dyDescent="0.2">
      <c r="AD270" s="1070"/>
      <c r="AE270" s="1070"/>
      <c r="AF270" s="1070"/>
      <c r="AG270" s="1070"/>
      <c r="AH270" s="1070"/>
      <c r="AI270" s="1070"/>
      <c r="AJ270" s="1070"/>
      <c r="AK270" s="1070"/>
      <c r="AL270" s="1070"/>
      <c r="AM270" s="1070"/>
      <c r="AN270" s="1070"/>
      <c r="AO270" s="1070"/>
      <c r="AP270" s="1070"/>
      <c r="AQ270" s="1070"/>
      <c r="AR270" s="1070"/>
      <c r="AS270" s="1070"/>
      <c r="AT270" s="1070"/>
      <c r="AU270" s="1070"/>
      <c r="AV270" s="1070"/>
      <c r="AW270" s="1070"/>
      <c r="AX270" s="1070"/>
      <c r="AY270" s="1070"/>
      <c r="AZ270" s="1070"/>
      <c r="BA270" s="3136"/>
      <c r="BB270" s="431" t="s">
        <v>91</v>
      </c>
      <c r="BC270" s="1493" t="s">
        <v>35</v>
      </c>
      <c r="BD270" s="1512" t="s">
        <v>35</v>
      </c>
      <c r="BE270" s="1512" t="s">
        <v>35</v>
      </c>
      <c r="BF270" s="1512" t="s">
        <v>35</v>
      </c>
      <c r="BG270" s="1532" t="s">
        <v>35</v>
      </c>
      <c r="BH270" s="1552" t="s">
        <v>35</v>
      </c>
      <c r="BI270" s="1512" t="s">
        <v>35</v>
      </c>
      <c r="BJ270" s="1512" t="s">
        <v>35</v>
      </c>
      <c r="BK270" s="1512" t="s">
        <v>35</v>
      </c>
      <c r="BL270" s="1532" t="s">
        <v>35</v>
      </c>
      <c r="BM270" s="1552" t="s">
        <v>35</v>
      </c>
      <c r="BN270" s="1512" t="s">
        <v>35</v>
      </c>
      <c r="BO270" s="1512" t="s">
        <v>35</v>
      </c>
      <c r="BP270" s="1512" t="s">
        <v>35</v>
      </c>
      <c r="BQ270" s="1532" t="s">
        <v>35</v>
      </c>
      <c r="BR270" s="1552" t="s">
        <v>35</v>
      </c>
      <c r="BS270" s="1512" t="s">
        <v>35</v>
      </c>
      <c r="BT270" s="1512" t="s">
        <v>35</v>
      </c>
      <c r="BU270" s="1512" t="s">
        <v>35</v>
      </c>
      <c r="BV270" s="1512" t="s">
        <v>35</v>
      </c>
      <c r="BW270" s="1512" t="s">
        <v>35</v>
      </c>
      <c r="BX270" s="1512" t="s">
        <v>35</v>
      </c>
      <c r="BY270" s="1572" t="s">
        <v>35</v>
      </c>
      <c r="BZ270" s="1572" t="s">
        <v>35</v>
      </c>
      <c r="CA270" s="1572" t="s">
        <v>35</v>
      </c>
      <c r="CB270" s="1572" t="s">
        <v>35</v>
      </c>
      <c r="CC270" s="1572" t="s">
        <v>35</v>
      </c>
      <c r="CD270" s="2638"/>
      <c r="CE270" s="2638"/>
      <c r="CF270" s="2638"/>
      <c r="CG270" s="2638"/>
      <c r="CH270" s="2638"/>
      <c r="CI270" s="2638"/>
      <c r="CJ270" s="2638"/>
      <c r="CK270" s="2638"/>
      <c r="CL270" s="2638"/>
      <c r="CM270" s="2638"/>
      <c r="CN270" s="2638"/>
      <c r="CO270" s="2638"/>
      <c r="CP270" s="2638"/>
      <c r="CQ270" s="2638"/>
      <c r="CR270" s="2638"/>
      <c r="CS270" s="2638"/>
      <c r="CT270" s="2638"/>
      <c r="CU270" s="2638"/>
      <c r="CV270" s="2638"/>
      <c r="CW270" s="2638"/>
      <c r="CX270" s="2638"/>
      <c r="CY270" s="2638"/>
      <c r="CZ270" s="2638"/>
    </row>
    <row r="271" s="135" customFormat="true" ht="15" customHeight="true" x14ac:dyDescent="0.2">
      <c r="AD271" s="1070"/>
      <c r="AE271" s="1070"/>
      <c r="AF271" s="1070"/>
      <c r="AG271" s="1070"/>
      <c r="AH271" s="1070"/>
      <c r="AI271" s="1070"/>
      <c r="AJ271" s="1070"/>
      <c r="AK271" s="1070"/>
      <c r="AL271" s="1070"/>
      <c r="AM271" s="1070"/>
      <c r="AN271" s="1070"/>
      <c r="AO271" s="1070"/>
      <c r="AP271" s="1070"/>
      <c r="AQ271" s="1070"/>
      <c r="AR271" s="1070"/>
      <c r="AS271" s="1070"/>
      <c r="AT271" s="1070"/>
      <c r="AU271" s="1070"/>
      <c r="AV271" s="1070"/>
      <c r="AW271" s="1070"/>
      <c r="AX271" s="1070"/>
      <c r="AY271" s="1070"/>
      <c r="AZ271" s="1070"/>
      <c r="BA271" s="3136" t="s">
        <v>75</v>
      </c>
      <c r="BB271" s="431" t="s">
        <v>49</v>
      </c>
      <c r="BC271" s="1493" t="s">
        <v>35</v>
      </c>
      <c r="BD271" s="1513" t="s">
        <v>35</v>
      </c>
      <c r="BE271" s="1513" t="s">
        <v>35</v>
      </c>
      <c r="BF271" s="1513" t="s">
        <v>35</v>
      </c>
      <c r="BG271" s="1533" t="s">
        <v>35</v>
      </c>
      <c r="BH271" s="1493" t="s">
        <v>35</v>
      </c>
      <c r="BI271" s="1513" t="s">
        <v>35</v>
      </c>
      <c r="BJ271" s="1513" t="s">
        <v>35</v>
      </c>
      <c r="BK271" s="1513" t="s">
        <v>35</v>
      </c>
      <c r="BL271" s="1533" t="s">
        <v>35</v>
      </c>
      <c r="BM271" s="1493" t="s">
        <v>35</v>
      </c>
      <c r="BN271" s="1513" t="s">
        <v>35</v>
      </c>
      <c r="BO271" s="1513" t="s">
        <v>35</v>
      </c>
      <c r="BP271" s="1513" t="s">
        <v>35</v>
      </c>
      <c r="BQ271" s="1533" t="s">
        <v>35</v>
      </c>
      <c r="BR271" s="1493" t="s">
        <v>35</v>
      </c>
      <c r="BS271" s="1513" t="s">
        <v>35</v>
      </c>
      <c r="BT271" s="1513" t="s">
        <v>35</v>
      </c>
      <c r="BU271" s="1513" t="s">
        <v>35</v>
      </c>
      <c r="BV271" s="1513" t="s">
        <v>35</v>
      </c>
      <c r="BW271" s="1513" t="s">
        <v>35</v>
      </c>
      <c r="BX271" s="1513" t="s">
        <v>35</v>
      </c>
      <c r="BY271" s="1573" t="s">
        <v>35</v>
      </c>
      <c r="BZ271" s="1573" t="s">
        <v>35</v>
      </c>
      <c r="CA271" s="1573" t="s">
        <v>35</v>
      </c>
      <c r="CB271" s="1573" t="s">
        <v>35</v>
      </c>
      <c r="CC271" s="1573" t="s">
        <v>35</v>
      </c>
      <c r="CD271" s="2639"/>
      <c r="CE271" s="2639"/>
      <c r="CF271" s="2639"/>
      <c r="CG271" s="2639"/>
      <c r="CH271" s="2639"/>
      <c r="CI271" s="2639"/>
      <c r="CJ271" s="2639"/>
      <c r="CK271" s="2639"/>
      <c r="CL271" s="2639"/>
      <c r="CM271" s="2639"/>
      <c r="CN271" s="2639"/>
      <c r="CO271" s="2639"/>
      <c r="CP271" s="2639"/>
      <c r="CQ271" s="2639"/>
      <c r="CR271" s="2639"/>
      <c r="CS271" s="2639"/>
      <c r="CT271" s="2639"/>
      <c r="CU271" s="2639"/>
      <c r="CV271" s="2639"/>
      <c r="CW271" s="2639"/>
      <c r="CX271" s="2639"/>
      <c r="CY271" s="2639"/>
      <c r="CZ271" s="2639"/>
    </row>
    <row r="272" s="135" customFormat="true" ht="15" customHeight="true" x14ac:dyDescent="0.2">
      <c r="AD272" s="1070"/>
      <c r="AE272" s="1070"/>
      <c r="AF272" s="1070"/>
      <c r="AG272" s="1070"/>
      <c r="AH272" s="1070"/>
      <c r="AI272" s="1070"/>
      <c r="AJ272" s="1070"/>
      <c r="AK272" s="1070"/>
      <c r="AL272" s="1070"/>
      <c r="AM272" s="1070"/>
      <c r="AN272" s="1070"/>
      <c r="AO272" s="1070"/>
      <c r="AP272" s="1070"/>
      <c r="AQ272" s="1070"/>
      <c r="AR272" s="1070"/>
      <c r="AS272" s="1070"/>
      <c r="AT272" s="1070"/>
      <c r="AU272" s="1070"/>
      <c r="AV272" s="1070"/>
      <c r="AW272" s="1070"/>
      <c r="AX272" s="1070"/>
      <c r="AY272" s="1070"/>
      <c r="AZ272" s="1070"/>
      <c r="BA272" s="3136"/>
      <c r="BB272" s="431" t="s">
        <v>48</v>
      </c>
      <c r="BC272" s="1493" t="s">
        <v>35</v>
      </c>
      <c r="BD272" s="1513" t="s">
        <v>35</v>
      </c>
      <c r="BE272" s="1513" t="s">
        <v>35</v>
      </c>
      <c r="BF272" s="1513" t="s">
        <v>35</v>
      </c>
      <c r="BG272" s="1533" t="s">
        <v>35</v>
      </c>
      <c r="BH272" s="1493" t="s">
        <v>35</v>
      </c>
      <c r="BI272" s="1513" t="s">
        <v>35</v>
      </c>
      <c r="BJ272" s="1513" t="s">
        <v>35</v>
      </c>
      <c r="BK272" s="1513" t="s">
        <v>35</v>
      </c>
      <c r="BL272" s="1533" t="s">
        <v>35</v>
      </c>
      <c r="BM272" s="1493" t="s">
        <v>35</v>
      </c>
      <c r="BN272" s="1513" t="s">
        <v>35</v>
      </c>
      <c r="BO272" s="1513" t="s">
        <v>35</v>
      </c>
      <c r="BP272" s="1513" t="s">
        <v>35</v>
      </c>
      <c r="BQ272" s="1533" t="s">
        <v>35</v>
      </c>
      <c r="BR272" s="1493" t="s">
        <v>35</v>
      </c>
      <c r="BS272" s="1513" t="s">
        <v>35</v>
      </c>
      <c r="BT272" s="1513" t="s">
        <v>35</v>
      </c>
      <c r="BU272" s="1513" t="s">
        <v>35</v>
      </c>
      <c r="BV272" s="1513" t="s">
        <v>35</v>
      </c>
      <c r="BW272" s="1513" t="s">
        <v>35</v>
      </c>
      <c r="BX272" s="1513" t="s">
        <v>35</v>
      </c>
      <c r="BY272" s="1573" t="s">
        <v>35</v>
      </c>
      <c r="BZ272" s="1573" t="s">
        <v>35</v>
      </c>
      <c r="CA272" s="1573" t="s">
        <v>35</v>
      </c>
      <c r="CB272" s="1573" t="s">
        <v>35</v>
      </c>
      <c r="CC272" s="1573" t="s">
        <v>35</v>
      </c>
      <c r="CD272" s="2639"/>
      <c r="CE272" s="2639"/>
      <c r="CF272" s="2639"/>
      <c r="CG272" s="2639"/>
      <c r="CH272" s="2639"/>
      <c r="CI272" s="2639"/>
      <c r="CJ272" s="2639"/>
      <c r="CK272" s="2639"/>
      <c r="CL272" s="2639"/>
      <c r="CM272" s="2639"/>
      <c r="CN272" s="2639"/>
      <c r="CO272" s="2639"/>
      <c r="CP272" s="2639"/>
      <c r="CQ272" s="2639"/>
      <c r="CR272" s="2639"/>
      <c r="CS272" s="2639"/>
      <c r="CT272" s="2639"/>
      <c r="CU272" s="2639"/>
      <c r="CV272" s="2639"/>
      <c r="CW272" s="2639"/>
      <c r="CX272" s="2639"/>
      <c r="CY272" s="2639"/>
      <c r="CZ272" s="2639"/>
    </row>
    <row r="273" s="135" customFormat="true" ht="15" customHeight="true" x14ac:dyDescent="0.2">
      <c r="AD273" s="1070"/>
      <c r="AE273" s="1070"/>
      <c r="AF273" s="1070"/>
      <c r="AG273" s="1070"/>
      <c r="AH273" s="1070"/>
      <c r="AI273" s="1070"/>
      <c r="AJ273" s="1070"/>
      <c r="AK273" s="1070"/>
      <c r="AL273" s="1070"/>
      <c r="AM273" s="1070"/>
      <c r="AN273" s="1070"/>
      <c r="AO273" s="1070"/>
      <c r="AP273" s="1070"/>
      <c r="AQ273" s="1070"/>
      <c r="AR273" s="1070"/>
      <c r="AS273" s="1070"/>
      <c r="AT273" s="1070"/>
      <c r="AU273" s="1070"/>
      <c r="AV273" s="1070"/>
      <c r="AW273" s="1070"/>
      <c r="AX273" s="1070"/>
      <c r="AY273" s="1070"/>
      <c r="AZ273" s="1070"/>
      <c r="BA273" s="3136"/>
      <c r="BB273" s="431" t="s">
        <v>113</v>
      </c>
      <c r="BC273" s="1493" t="s">
        <v>35</v>
      </c>
      <c r="BD273" s="1513" t="s">
        <v>35</v>
      </c>
      <c r="BE273" s="1513" t="s">
        <v>35</v>
      </c>
      <c r="BF273" s="1513" t="s">
        <v>35</v>
      </c>
      <c r="BG273" s="1533" t="s">
        <v>35</v>
      </c>
      <c r="BH273" s="1493" t="s">
        <v>35</v>
      </c>
      <c r="BI273" s="1513" t="s">
        <v>35</v>
      </c>
      <c r="BJ273" s="1513" t="s">
        <v>35</v>
      </c>
      <c r="BK273" s="1513" t="s">
        <v>35</v>
      </c>
      <c r="BL273" s="1533" t="s">
        <v>35</v>
      </c>
      <c r="BM273" s="1493" t="s">
        <v>35</v>
      </c>
      <c r="BN273" s="1513" t="s">
        <v>35</v>
      </c>
      <c r="BO273" s="1513" t="s">
        <v>35</v>
      </c>
      <c r="BP273" s="1513" t="s">
        <v>35</v>
      </c>
      <c r="BQ273" s="1533" t="s">
        <v>35</v>
      </c>
      <c r="BR273" s="1493" t="s">
        <v>35</v>
      </c>
      <c r="BS273" s="1513" t="s">
        <v>35</v>
      </c>
      <c r="BT273" s="1513" t="s">
        <v>35</v>
      </c>
      <c r="BU273" s="1513" t="s">
        <v>35</v>
      </c>
      <c r="BV273" s="1513" t="s">
        <v>35</v>
      </c>
      <c r="BW273" s="1513" t="s">
        <v>35</v>
      </c>
      <c r="BX273" s="1513" t="s">
        <v>35</v>
      </c>
      <c r="BY273" s="1573" t="s">
        <v>35</v>
      </c>
      <c r="BZ273" s="1573" t="s">
        <v>35</v>
      </c>
      <c r="CA273" s="1573" t="s">
        <v>35</v>
      </c>
      <c r="CB273" s="1573" t="s">
        <v>35</v>
      </c>
      <c r="CC273" s="1573" t="s">
        <v>35</v>
      </c>
      <c r="CD273" s="2639"/>
      <c r="CE273" s="2639"/>
      <c r="CF273" s="2639"/>
      <c r="CG273" s="2639"/>
      <c r="CH273" s="2639"/>
      <c r="CI273" s="2639"/>
      <c r="CJ273" s="2639"/>
      <c r="CK273" s="2639"/>
      <c r="CL273" s="2639"/>
      <c r="CM273" s="2639"/>
      <c r="CN273" s="2639"/>
      <c r="CO273" s="2639"/>
      <c r="CP273" s="2639"/>
      <c r="CQ273" s="2639"/>
      <c r="CR273" s="2639"/>
      <c r="CS273" s="2639"/>
      <c r="CT273" s="2639"/>
      <c r="CU273" s="2639"/>
      <c r="CV273" s="2639"/>
      <c r="CW273" s="2639"/>
      <c r="CX273" s="2639"/>
      <c r="CY273" s="2639"/>
      <c r="CZ273" s="2639"/>
    </row>
    <row r="274" s="135" customFormat="true" ht="15" customHeight="true" x14ac:dyDescent="0.2">
      <c r="AD274" s="1070"/>
      <c r="AE274" s="1070"/>
      <c r="AF274" s="1070"/>
      <c r="AG274" s="1070"/>
      <c r="AH274" s="1070"/>
      <c r="AI274" s="1070"/>
      <c r="AJ274" s="1070"/>
      <c r="AK274" s="1070"/>
      <c r="AL274" s="1070"/>
      <c r="AM274" s="1070"/>
      <c r="AN274" s="1070"/>
      <c r="AO274" s="1070"/>
      <c r="AP274" s="1070"/>
      <c r="AQ274" s="1070"/>
      <c r="AR274" s="1070"/>
      <c r="AS274" s="1070"/>
      <c r="AT274" s="1070"/>
      <c r="AU274" s="1070"/>
      <c r="AV274" s="1070"/>
      <c r="AW274" s="1070"/>
      <c r="AX274" s="1070"/>
      <c r="AY274" s="1070"/>
      <c r="AZ274" s="1070"/>
      <c r="BA274" s="3136" t="s">
        <v>76</v>
      </c>
      <c r="BB274" s="431" t="s">
        <v>49</v>
      </c>
      <c r="BC274" s="1493" t="s">
        <v>35</v>
      </c>
      <c r="BD274" s="1512" t="s">
        <v>35</v>
      </c>
      <c r="BE274" s="1512" t="s">
        <v>35</v>
      </c>
      <c r="BF274" s="1512" t="s">
        <v>35</v>
      </c>
      <c r="BG274" s="1532" t="s">
        <v>35</v>
      </c>
      <c r="BH274" s="1552" t="s">
        <v>35</v>
      </c>
      <c r="BI274" s="1512" t="s">
        <v>35</v>
      </c>
      <c r="BJ274" s="1512" t="s">
        <v>35</v>
      </c>
      <c r="BK274" s="1512" t="s">
        <v>35</v>
      </c>
      <c r="BL274" s="1532" t="s">
        <v>35</v>
      </c>
      <c r="BM274" s="1552" t="s">
        <v>35</v>
      </c>
      <c r="BN274" s="1512" t="s">
        <v>35</v>
      </c>
      <c r="BO274" s="1512" t="s">
        <v>35</v>
      </c>
      <c r="BP274" s="1512" t="s">
        <v>35</v>
      </c>
      <c r="BQ274" s="1532" t="s">
        <v>35</v>
      </c>
      <c r="BR274" s="1552" t="s">
        <v>35</v>
      </c>
      <c r="BS274" s="1512" t="s">
        <v>35</v>
      </c>
      <c r="BT274" s="1512" t="s">
        <v>35</v>
      </c>
      <c r="BU274" s="1512" t="s">
        <v>35</v>
      </c>
      <c r="BV274" s="1512" t="s">
        <v>35</v>
      </c>
      <c r="BW274" s="1512" t="s">
        <v>35</v>
      </c>
      <c r="BX274" s="1512" t="s">
        <v>35</v>
      </c>
      <c r="BY274" s="1572" t="s">
        <v>35</v>
      </c>
      <c r="BZ274" s="1572" t="s">
        <v>35</v>
      </c>
      <c r="CA274" s="1572" t="s">
        <v>35</v>
      </c>
      <c r="CB274" s="1572" t="s">
        <v>35</v>
      </c>
      <c r="CC274" s="1572" t="s">
        <v>35</v>
      </c>
      <c r="CD274" s="2638"/>
      <c r="CE274" s="2638"/>
      <c r="CF274" s="2638"/>
      <c r="CG274" s="2638"/>
      <c r="CH274" s="2638"/>
      <c r="CI274" s="2638"/>
      <c r="CJ274" s="2638"/>
      <c r="CK274" s="2638"/>
      <c r="CL274" s="2638"/>
      <c r="CM274" s="2638"/>
      <c r="CN274" s="2638"/>
      <c r="CO274" s="2638"/>
      <c r="CP274" s="2638"/>
      <c r="CQ274" s="2638"/>
      <c r="CR274" s="2638"/>
      <c r="CS274" s="2638"/>
      <c r="CT274" s="2638"/>
      <c r="CU274" s="2638"/>
      <c r="CV274" s="2638"/>
      <c r="CW274" s="2638"/>
      <c r="CX274" s="2638"/>
      <c r="CY274" s="2638"/>
      <c r="CZ274" s="2638"/>
    </row>
    <row r="275" s="135" customFormat="true" ht="15" customHeight="true" x14ac:dyDescent="0.2">
      <c r="AD275" s="1070"/>
      <c r="AE275" s="1070"/>
      <c r="AF275" s="1070"/>
      <c r="AG275" s="1070"/>
      <c r="AH275" s="1070"/>
      <c r="AI275" s="1070"/>
      <c r="AJ275" s="1070"/>
      <c r="AK275" s="1070"/>
      <c r="AL275" s="1070"/>
      <c r="AM275" s="1070"/>
      <c r="AN275" s="1070"/>
      <c r="AO275" s="1070"/>
      <c r="AP275" s="1070"/>
      <c r="AQ275" s="1070"/>
      <c r="AR275" s="1070"/>
      <c r="AS275" s="1070"/>
      <c r="AT275" s="1070"/>
      <c r="AU275" s="1070"/>
      <c r="AV275" s="1070"/>
      <c r="AW275" s="1070"/>
      <c r="AX275" s="1070"/>
      <c r="AY275" s="1070"/>
      <c r="AZ275" s="1070"/>
      <c r="BA275" s="3136"/>
      <c r="BB275" s="431" t="s">
        <v>48</v>
      </c>
      <c r="BC275" s="1493" t="s">
        <v>35</v>
      </c>
      <c r="BD275" s="1512" t="s">
        <v>35</v>
      </c>
      <c r="BE275" s="1512" t="s">
        <v>35</v>
      </c>
      <c r="BF275" s="1512" t="s">
        <v>35</v>
      </c>
      <c r="BG275" s="1532" t="s">
        <v>35</v>
      </c>
      <c r="BH275" s="1552" t="s">
        <v>35</v>
      </c>
      <c r="BI275" s="1512" t="s">
        <v>35</v>
      </c>
      <c r="BJ275" s="1512" t="s">
        <v>35</v>
      </c>
      <c r="BK275" s="1512" t="s">
        <v>35</v>
      </c>
      <c r="BL275" s="1532" t="s">
        <v>35</v>
      </c>
      <c r="BM275" s="1552" t="s">
        <v>35</v>
      </c>
      <c r="BN275" s="1512" t="s">
        <v>35</v>
      </c>
      <c r="BO275" s="1512" t="s">
        <v>35</v>
      </c>
      <c r="BP275" s="1512" t="s">
        <v>35</v>
      </c>
      <c r="BQ275" s="1532" t="s">
        <v>35</v>
      </c>
      <c r="BR275" s="1552" t="s">
        <v>35</v>
      </c>
      <c r="BS275" s="1512" t="s">
        <v>35</v>
      </c>
      <c r="BT275" s="1512" t="s">
        <v>35</v>
      </c>
      <c r="BU275" s="1512" t="s">
        <v>35</v>
      </c>
      <c r="BV275" s="1512" t="s">
        <v>35</v>
      </c>
      <c r="BW275" s="1512" t="s">
        <v>35</v>
      </c>
      <c r="BX275" s="1512" t="s">
        <v>35</v>
      </c>
      <c r="BY275" s="1572" t="s">
        <v>35</v>
      </c>
      <c r="BZ275" s="1572" t="s">
        <v>35</v>
      </c>
      <c r="CA275" s="1572" t="s">
        <v>35</v>
      </c>
      <c r="CB275" s="1572" t="s">
        <v>35</v>
      </c>
      <c r="CC275" s="1572" t="s">
        <v>35</v>
      </c>
      <c r="CD275" s="2638"/>
      <c r="CE275" s="2638"/>
      <c r="CF275" s="2638"/>
      <c r="CG275" s="2638"/>
      <c r="CH275" s="2638"/>
      <c r="CI275" s="2638"/>
      <c r="CJ275" s="2638"/>
      <c r="CK275" s="2638"/>
      <c r="CL275" s="2638"/>
      <c r="CM275" s="2638"/>
      <c r="CN275" s="2638"/>
      <c r="CO275" s="2638"/>
      <c r="CP275" s="2638"/>
      <c r="CQ275" s="2638"/>
      <c r="CR275" s="2638"/>
      <c r="CS275" s="2638"/>
      <c r="CT275" s="2638"/>
      <c r="CU275" s="2638"/>
      <c r="CV275" s="2638"/>
      <c r="CW275" s="2638"/>
      <c r="CX275" s="2638"/>
      <c r="CY275" s="2638"/>
      <c r="CZ275" s="2638"/>
    </row>
    <row r="276" s="135" customFormat="true" ht="15" customHeight="true" x14ac:dyDescent="0.2">
      <c r="AD276" s="1070"/>
      <c r="AE276" s="1070"/>
      <c r="AF276" s="1070"/>
      <c r="AG276" s="1070"/>
      <c r="AH276" s="1070"/>
      <c r="AI276" s="1070"/>
      <c r="AJ276" s="1070"/>
      <c r="AK276" s="1070"/>
      <c r="AL276" s="1070"/>
      <c r="AM276" s="1070"/>
      <c r="AN276" s="1070"/>
      <c r="AO276" s="1070"/>
      <c r="AP276" s="1070"/>
      <c r="AQ276" s="1070"/>
      <c r="AR276" s="1070"/>
      <c r="AS276" s="1070"/>
      <c r="AT276" s="1070"/>
      <c r="AU276" s="1070"/>
      <c r="AV276" s="1070"/>
      <c r="AW276" s="1070"/>
      <c r="AX276" s="1070"/>
      <c r="AY276" s="1070"/>
      <c r="AZ276" s="1070"/>
      <c r="BA276" s="3136"/>
      <c r="BB276" s="431" t="s">
        <v>114</v>
      </c>
      <c r="BC276" s="1493" t="s">
        <v>35</v>
      </c>
      <c r="BD276" s="1512" t="s">
        <v>35</v>
      </c>
      <c r="BE276" s="1512" t="s">
        <v>35</v>
      </c>
      <c r="BF276" s="1512" t="s">
        <v>35</v>
      </c>
      <c r="BG276" s="1532" t="s">
        <v>35</v>
      </c>
      <c r="BH276" s="1552" t="s">
        <v>35</v>
      </c>
      <c r="BI276" s="1512" t="s">
        <v>35</v>
      </c>
      <c r="BJ276" s="1512" t="s">
        <v>35</v>
      </c>
      <c r="BK276" s="1512" t="s">
        <v>35</v>
      </c>
      <c r="BL276" s="1532" t="s">
        <v>35</v>
      </c>
      <c r="BM276" s="1552" t="s">
        <v>35</v>
      </c>
      <c r="BN276" s="1512" t="s">
        <v>35</v>
      </c>
      <c r="BO276" s="1512" t="s">
        <v>35</v>
      </c>
      <c r="BP276" s="1512" t="s">
        <v>35</v>
      </c>
      <c r="BQ276" s="1532" t="s">
        <v>35</v>
      </c>
      <c r="BR276" s="1552" t="s">
        <v>35</v>
      </c>
      <c r="BS276" s="1512" t="s">
        <v>35</v>
      </c>
      <c r="BT276" s="1512" t="s">
        <v>35</v>
      </c>
      <c r="BU276" s="1512" t="s">
        <v>35</v>
      </c>
      <c r="BV276" s="1512" t="s">
        <v>35</v>
      </c>
      <c r="BW276" s="1512" t="s">
        <v>35</v>
      </c>
      <c r="BX276" s="1512" t="s">
        <v>35</v>
      </c>
      <c r="BY276" s="1572" t="s">
        <v>35</v>
      </c>
      <c r="BZ276" s="1572" t="s">
        <v>35</v>
      </c>
      <c r="CA276" s="1572" t="s">
        <v>35</v>
      </c>
      <c r="CB276" s="1572" t="s">
        <v>35</v>
      </c>
      <c r="CC276" s="1572" t="s">
        <v>35</v>
      </c>
      <c r="CD276" s="2638"/>
      <c r="CE276" s="2638"/>
      <c r="CF276" s="2638"/>
      <c r="CG276" s="2638"/>
      <c r="CH276" s="2638"/>
      <c r="CI276" s="2638"/>
      <c r="CJ276" s="2638"/>
      <c r="CK276" s="2638"/>
      <c r="CL276" s="2638"/>
      <c r="CM276" s="2638"/>
      <c r="CN276" s="2638"/>
      <c r="CO276" s="2638"/>
      <c r="CP276" s="2638"/>
      <c r="CQ276" s="2638"/>
      <c r="CR276" s="2638"/>
      <c r="CS276" s="2638"/>
      <c r="CT276" s="2638"/>
      <c r="CU276" s="2638"/>
      <c r="CV276" s="2638"/>
      <c r="CW276" s="2638"/>
      <c r="CX276" s="2638"/>
      <c r="CY276" s="2638"/>
      <c r="CZ276" s="2638"/>
    </row>
    <row r="277" s="135" customFormat="true" ht="15" customHeight="true" x14ac:dyDescent="0.2">
      <c r="AD277" s="1070"/>
      <c r="AE277" s="1070"/>
      <c r="AF277" s="1070"/>
      <c r="AG277" s="1070"/>
      <c r="AH277" s="1070"/>
      <c r="AI277" s="1070"/>
      <c r="AJ277" s="1070"/>
      <c r="AK277" s="1070"/>
      <c r="AL277" s="1070"/>
      <c r="AM277" s="1070"/>
      <c r="AN277" s="1070"/>
      <c r="AO277" s="1070"/>
      <c r="AP277" s="1070"/>
      <c r="AQ277" s="1070"/>
      <c r="AR277" s="1070"/>
      <c r="AS277" s="1070"/>
      <c r="AT277" s="1070"/>
      <c r="AU277" s="1070"/>
      <c r="AV277" s="1070"/>
      <c r="AW277" s="1070"/>
      <c r="AX277" s="1070"/>
      <c r="AY277" s="1070"/>
      <c r="AZ277" s="1070"/>
      <c r="BA277" s="3136" t="s">
        <v>77</v>
      </c>
      <c r="BB277" s="431" t="s">
        <v>78</v>
      </c>
      <c r="BC277" s="1493" t="s">
        <v>35</v>
      </c>
      <c r="BD277" s="1512" t="s">
        <v>35</v>
      </c>
      <c r="BE277" s="1512" t="s">
        <v>35</v>
      </c>
      <c r="BF277" s="1512" t="s">
        <v>35</v>
      </c>
      <c r="BG277" s="1532" t="s">
        <v>35</v>
      </c>
      <c r="BH277" s="1552" t="s">
        <v>35</v>
      </c>
      <c r="BI277" s="1512" t="s">
        <v>35</v>
      </c>
      <c r="BJ277" s="1512" t="s">
        <v>35</v>
      </c>
      <c r="BK277" s="1512" t="s">
        <v>35</v>
      </c>
      <c r="BL277" s="1532" t="s">
        <v>35</v>
      </c>
      <c r="BM277" s="1552" t="s">
        <v>35</v>
      </c>
      <c r="BN277" s="1512" t="s">
        <v>35</v>
      </c>
      <c r="BO277" s="1512" t="s">
        <v>35</v>
      </c>
      <c r="BP277" s="1512" t="s">
        <v>35</v>
      </c>
      <c r="BQ277" s="1532" t="s">
        <v>35</v>
      </c>
      <c r="BR277" s="1552" t="s">
        <v>35</v>
      </c>
      <c r="BS277" s="1512" t="s">
        <v>35</v>
      </c>
      <c r="BT277" s="1512" t="s">
        <v>35</v>
      </c>
      <c r="BU277" s="1512" t="s">
        <v>35</v>
      </c>
      <c r="BV277" s="1512" t="s">
        <v>35</v>
      </c>
      <c r="BW277" s="1512" t="s">
        <v>35</v>
      </c>
      <c r="BX277" s="1512" t="s">
        <v>35</v>
      </c>
      <c r="BY277" s="1572" t="s">
        <v>35</v>
      </c>
      <c r="BZ277" s="1572" t="s">
        <v>35</v>
      </c>
      <c r="CA277" s="1572" t="s">
        <v>35</v>
      </c>
      <c r="CB277" s="1572" t="s">
        <v>35</v>
      </c>
      <c r="CC277" s="1572" t="s">
        <v>35</v>
      </c>
      <c r="CD277" s="2638"/>
      <c r="CE277" s="2638"/>
      <c r="CF277" s="2638"/>
      <c r="CG277" s="2638"/>
      <c r="CH277" s="2638"/>
      <c r="CI277" s="2638"/>
      <c r="CJ277" s="2638"/>
      <c r="CK277" s="2638"/>
      <c r="CL277" s="2638"/>
      <c r="CM277" s="2638"/>
      <c r="CN277" s="2638"/>
      <c r="CO277" s="2638"/>
      <c r="CP277" s="2638"/>
      <c r="CQ277" s="2638"/>
      <c r="CR277" s="2638"/>
      <c r="CS277" s="2638"/>
      <c r="CT277" s="2638"/>
      <c r="CU277" s="2638"/>
      <c r="CV277" s="2638"/>
      <c r="CW277" s="2638"/>
      <c r="CX277" s="2638"/>
      <c r="CY277" s="2638"/>
      <c r="CZ277" s="2638"/>
    </row>
    <row r="278" s="135" customFormat="true" ht="15" customHeight="true" x14ac:dyDescent="0.2">
      <c r="AD278" s="1070"/>
      <c r="AE278" s="1070"/>
      <c r="AF278" s="1070"/>
      <c r="AG278" s="1070"/>
      <c r="AH278" s="1070"/>
      <c r="AI278" s="1070"/>
      <c r="AJ278" s="1070"/>
      <c r="AK278" s="1070"/>
      <c r="AL278" s="1070"/>
      <c r="AM278" s="1070"/>
      <c r="AN278" s="1070"/>
      <c r="AO278" s="1070"/>
      <c r="AP278" s="1070"/>
      <c r="AQ278" s="1070"/>
      <c r="AR278" s="1070"/>
      <c r="AS278" s="1070"/>
      <c r="AT278" s="1070"/>
      <c r="AU278" s="1070"/>
      <c r="AV278" s="1070"/>
      <c r="AW278" s="1070"/>
      <c r="AX278" s="1070"/>
      <c r="AY278" s="1070"/>
      <c r="AZ278" s="1070"/>
      <c r="BA278" s="3136"/>
      <c r="BB278" s="431" t="s">
        <v>79</v>
      </c>
      <c r="BC278" s="1493" t="s">
        <v>35</v>
      </c>
      <c r="BD278" s="1512" t="s">
        <v>35</v>
      </c>
      <c r="BE278" s="1512" t="s">
        <v>35</v>
      </c>
      <c r="BF278" s="1512" t="s">
        <v>35</v>
      </c>
      <c r="BG278" s="1532" t="s">
        <v>35</v>
      </c>
      <c r="BH278" s="1552" t="s">
        <v>35</v>
      </c>
      <c r="BI278" s="1512" t="s">
        <v>35</v>
      </c>
      <c r="BJ278" s="1512" t="s">
        <v>35</v>
      </c>
      <c r="BK278" s="1512" t="s">
        <v>35</v>
      </c>
      <c r="BL278" s="1532" t="s">
        <v>35</v>
      </c>
      <c r="BM278" s="1552" t="s">
        <v>35</v>
      </c>
      <c r="BN278" s="1512" t="s">
        <v>35</v>
      </c>
      <c r="BO278" s="1512" t="s">
        <v>35</v>
      </c>
      <c r="BP278" s="1512" t="s">
        <v>35</v>
      </c>
      <c r="BQ278" s="1532" t="s">
        <v>35</v>
      </c>
      <c r="BR278" s="1552" t="s">
        <v>35</v>
      </c>
      <c r="BS278" s="1512" t="s">
        <v>35</v>
      </c>
      <c r="BT278" s="1512" t="s">
        <v>35</v>
      </c>
      <c r="BU278" s="1512" t="s">
        <v>35</v>
      </c>
      <c r="BV278" s="1512" t="s">
        <v>35</v>
      </c>
      <c r="BW278" s="1512" t="s">
        <v>35</v>
      </c>
      <c r="BX278" s="1512" t="s">
        <v>35</v>
      </c>
      <c r="BY278" s="1572" t="s">
        <v>35</v>
      </c>
      <c r="BZ278" s="1572" t="s">
        <v>35</v>
      </c>
      <c r="CA278" s="1572" t="s">
        <v>35</v>
      </c>
      <c r="CB278" s="1572" t="s">
        <v>35</v>
      </c>
      <c r="CC278" s="1572" t="s">
        <v>35</v>
      </c>
      <c r="CD278" s="2638"/>
      <c r="CE278" s="2638"/>
      <c r="CF278" s="2638"/>
      <c r="CG278" s="2638"/>
      <c r="CH278" s="2638"/>
      <c r="CI278" s="2638"/>
      <c r="CJ278" s="2638"/>
      <c r="CK278" s="2638"/>
      <c r="CL278" s="2638"/>
      <c r="CM278" s="2638"/>
      <c r="CN278" s="2638"/>
      <c r="CO278" s="2638"/>
      <c r="CP278" s="2638"/>
      <c r="CQ278" s="2638"/>
      <c r="CR278" s="2638"/>
      <c r="CS278" s="2638"/>
      <c r="CT278" s="2638"/>
      <c r="CU278" s="2638"/>
      <c r="CV278" s="2638"/>
      <c r="CW278" s="2638"/>
      <c r="CX278" s="2638"/>
      <c r="CY278" s="2638"/>
      <c r="CZ278" s="2638"/>
    </row>
    <row r="279" s="135" customFormat="true" ht="15" customHeight="true" x14ac:dyDescent="0.2">
      <c r="AD279" s="1070"/>
      <c r="AE279" s="1070"/>
      <c r="AF279" s="1070"/>
      <c r="AG279" s="1070"/>
      <c r="AH279" s="1070"/>
      <c r="AI279" s="1070"/>
      <c r="AJ279" s="1070"/>
      <c r="AK279" s="1070"/>
      <c r="AL279" s="1070"/>
      <c r="AM279" s="1070"/>
      <c r="AN279" s="1070"/>
      <c r="AO279" s="1070"/>
      <c r="AP279" s="1070"/>
      <c r="AQ279" s="1070"/>
      <c r="AR279" s="1070"/>
      <c r="AS279" s="1070"/>
      <c r="AT279" s="1070"/>
      <c r="AU279" s="1070"/>
      <c r="AV279" s="1070"/>
      <c r="AW279" s="1070"/>
      <c r="AX279" s="1070"/>
      <c r="AY279" s="1070"/>
      <c r="AZ279" s="1070"/>
      <c r="BA279" s="3136"/>
      <c r="BB279" s="431" t="s">
        <v>80</v>
      </c>
      <c r="BC279" s="1493" t="s">
        <v>35</v>
      </c>
      <c r="BD279" s="1513" t="s">
        <v>35</v>
      </c>
      <c r="BE279" s="1513" t="s">
        <v>35</v>
      </c>
      <c r="BF279" s="1513" t="s">
        <v>35</v>
      </c>
      <c r="BG279" s="1533" t="s">
        <v>35</v>
      </c>
      <c r="BH279" s="1493" t="s">
        <v>35</v>
      </c>
      <c r="BI279" s="1513" t="s">
        <v>35</v>
      </c>
      <c r="BJ279" s="1513" t="s">
        <v>35</v>
      </c>
      <c r="BK279" s="1513" t="s">
        <v>35</v>
      </c>
      <c r="BL279" s="1533" t="s">
        <v>35</v>
      </c>
      <c r="BM279" s="1493" t="s">
        <v>35</v>
      </c>
      <c r="BN279" s="1513" t="s">
        <v>35</v>
      </c>
      <c r="BO279" s="1513" t="s">
        <v>35</v>
      </c>
      <c r="BP279" s="1513" t="s">
        <v>35</v>
      </c>
      <c r="BQ279" s="1533" t="s">
        <v>35</v>
      </c>
      <c r="BR279" s="1493" t="s">
        <v>35</v>
      </c>
      <c r="BS279" s="1513" t="s">
        <v>35</v>
      </c>
      <c r="BT279" s="1513" t="s">
        <v>35</v>
      </c>
      <c r="BU279" s="1513" t="s">
        <v>35</v>
      </c>
      <c r="BV279" s="1513" t="s">
        <v>35</v>
      </c>
      <c r="BW279" s="1513" t="s">
        <v>35</v>
      </c>
      <c r="BX279" s="1513" t="s">
        <v>35</v>
      </c>
      <c r="BY279" s="1573" t="s">
        <v>35</v>
      </c>
      <c r="BZ279" s="1573" t="s">
        <v>35</v>
      </c>
      <c r="CA279" s="1573" t="s">
        <v>35</v>
      </c>
      <c r="CB279" s="1573" t="s">
        <v>35</v>
      </c>
      <c r="CC279" s="1573" t="s">
        <v>35</v>
      </c>
      <c r="CD279" s="2639"/>
      <c r="CE279" s="2639"/>
      <c r="CF279" s="2639"/>
      <c r="CG279" s="2639"/>
      <c r="CH279" s="2639"/>
      <c r="CI279" s="2639"/>
      <c r="CJ279" s="2639"/>
      <c r="CK279" s="2639"/>
      <c r="CL279" s="2639"/>
      <c r="CM279" s="2639"/>
      <c r="CN279" s="2639"/>
      <c r="CO279" s="2639"/>
      <c r="CP279" s="2639"/>
      <c r="CQ279" s="2639"/>
      <c r="CR279" s="2639"/>
      <c r="CS279" s="2639"/>
      <c r="CT279" s="2639"/>
      <c r="CU279" s="2639"/>
      <c r="CV279" s="2639"/>
      <c r="CW279" s="2639"/>
      <c r="CX279" s="2639"/>
      <c r="CY279" s="2639"/>
      <c r="CZ279" s="2639"/>
    </row>
    <row r="280" s="135" customFormat="true" ht="15" customHeight="true" x14ac:dyDescent="0.2">
      <c r="AD280" s="1070"/>
      <c r="AE280" s="1070"/>
      <c r="AF280" s="1070"/>
      <c r="AG280" s="1070"/>
      <c r="AH280" s="1070"/>
      <c r="AI280" s="1070"/>
      <c r="AJ280" s="1070"/>
      <c r="AK280" s="1070"/>
      <c r="AL280" s="1070"/>
      <c r="AM280" s="1070"/>
      <c r="AN280" s="1070"/>
      <c r="AO280" s="1070"/>
      <c r="AP280" s="1070"/>
      <c r="AQ280" s="1070"/>
      <c r="AR280" s="1070"/>
      <c r="AS280" s="1070"/>
      <c r="AT280" s="1070"/>
      <c r="AU280" s="1070"/>
      <c r="AV280" s="1070"/>
      <c r="AW280" s="1070"/>
      <c r="AX280" s="1070"/>
      <c r="AY280" s="1070"/>
      <c r="AZ280" s="1070"/>
      <c r="BA280" s="3136"/>
      <c r="BB280" s="431" t="s">
        <v>81</v>
      </c>
      <c r="BC280" s="1493" t="s">
        <v>35</v>
      </c>
      <c r="BD280" s="1513" t="s">
        <v>35</v>
      </c>
      <c r="BE280" s="1513" t="s">
        <v>35</v>
      </c>
      <c r="BF280" s="1513" t="s">
        <v>35</v>
      </c>
      <c r="BG280" s="1533" t="s">
        <v>35</v>
      </c>
      <c r="BH280" s="1493" t="s">
        <v>35</v>
      </c>
      <c r="BI280" s="1513" t="s">
        <v>35</v>
      </c>
      <c r="BJ280" s="1513" t="s">
        <v>35</v>
      </c>
      <c r="BK280" s="1513" t="s">
        <v>35</v>
      </c>
      <c r="BL280" s="1533" t="s">
        <v>35</v>
      </c>
      <c r="BM280" s="1493" t="s">
        <v>35</v>
      </c>
      <c r="BN280" s="1513" t="s">
        <v>35</v>
      </c>
      <c r="BO280" s="1513" t="s">
        <v>35</v>
      </c>
      <c r="BP280" s="1513" t="s">
        <v>35</v>
      </c>
      <c r="BQ280" s="1533" t="s">
        <v>35</v>
      </c>
      <c r="BR280" s="1493" t="s">
        <v>35</v>
      </c>
      <c r="BS280" s="1513" t="s">
        <v>35</v>
      </c>
      <c r="BT280" s="1513" t="s">
        <v>35</v>
      </c>
      <c r="BU280" s="1513" t="s">
        <v>35</v>
      </c>
      <c r="BV280" s="1513" t="s">
        <v>35</v>
      </c>
      <c r="BW280" s="1513" t="s">
        <v>35</v>
      </c>
      <c r="BX280" s="1513" t="s">
        <v>35</v>
      </c>
      <c r="BY280" s="1573" t="s">
        <v>35</v>
      </c>
      <c r="BZ280" s="1573" t="s">
        <v>35</v>
      </c>
      <c r="CA280" s="1573" t="s">
        <v>35</v>
      </c>
      <c r="CB280" s="1573" t="s">
        <v>35</v>
      </c>
      <c r="CC280" s="1573" t="s">
        <v>35</v>
      </c>
      <c r="CD280" s="2639"/>
      <c r="CE280" s="2639"/>
      <c r="CF280" s="2639"/>
      <c r="CG280" s="2639"/>
      <c r="CH280" s="2639"/>
      <c r="CI280" s="2639"/>
      <c r="CJ280" s="2639"/>
      <c r="CK280" s="2639"/>
      <c r="CL280" s="2639"/>
      <c r="CM280" s="2639"/>
      <c r="CN280" s="2639"/>
      <c r="CO280" s="2639"/>
      <c r="CP280" s="2639"/>
      <c r="CQ280" s="2639"/>
      <c r="CR280" s="2639"/>
      <c r="CS280" s="2639"/>
      <c r="CT280" s="2639"/>
      <c r="CU280" s="2639"/>
      <c r="CV280" s="2639"/>
      <c r="CW280" s="2639"/>
      <c r="CX280" s="2639"/>
      <c r="CY280" s="2639"/>
      <c r="CZ280" s="2639"/>
    </row>
    <row r="281" s="135" customFormat="true" ht="15" customHeight="true" x14ac:dyDescent="0.2">
      <c r="AD281" s="1070"/>
      <c r="AE281" s="1070"/>
      <c r="AF281" s="1070"/>
      <c r="AG281" s="1070"/>
      <c r="AH281" s="1070"/>
      <c r="AI281" s="1070"/>
      <c r="AJ281" s="1070"/>
      <c r="AK281" s="1070"/>
      <c r="AL281" s="1070"/>
      <c r="AM281" s="1070"/>
      <c r="AN281" s="1070"/>
      <c r="AO281" s="1070"/>
      <c r="AP281" s="1070"/>
      <c r="AQ281" s="1070"/>
      <c r="AR281" s="1070"/>
      <c r="AS281" s="1070"/>
      <c r="AT281" s="1070"/>
      <c r="AU281" s="1070"/>
      <c r="AV281" s="1070"/>
      <c r="AW281" s="1070"/>
      <c r="AX281" s="1070"/>
      <c r="AY281" s="1070"/>
      <c r="AZ281" s="1070"/>
      <c r="BA281" s="3136"/>
      <c r="BB281" s="431" t="s">
        <v>82</v>
      </c>
      <c r="BC281" s="1493" t="s">
        <v>35</v>
      </c>
      <c r="BD281" s="1513" t="s">
        <v>35</v>
      </c>
      <c r="BE281" s="1513" t="s">
        <v>35</v>
      </c>
      <c r="BF281" s="1513" t="s">
        <v>35</v>
      </c>
      <c r="BG281" s="1533" t="s">
        <v>35</v>
      </c>
      <c r="BH281" s="1493" t="s">
        <v>35</v>
      </c>
      <c r="BI281" s="1513" t="s">
        <v>35</v>
      </c>
      <c r="BJ281" s="1513" t="s">
        <v>35</v>
      </c>
      <c r="BK281" s="1513" t="s">
        <v>35</v>
      </c>
      <c r="BL281" s="1533" t="s">
        <v>35</v>
      </c>
      <c r="BM281" s="1493" t="s">
        <v>35</v>
      </c>
      <c r="BN281" s="1513" t="s">
        <v>35</v>
      </c>
      <c r="BO281" s="1513" t="s">
        <v>35</v>
      </c>
      <c r="BP281" s="1513" t="s">
        <v>35</v>
      </c>
      <c r="BQ281" s="1533" t="s">
        <v>35</v>
      </c>
      <c r="BR281" s="1493" t="s">
        <v>35</v>
      </c>
      <c r="BS281" s="1513" t="s">
        <v>35</v>
      </c>
      <c r="BT281" s="1513" t="s">
        <v>35</v>
      </c>
      <c r="BU281" s="1513" t="s">
        <v>35</v>
      </c>
      <c r="BV281" s="1513" t="s">
        <v>35</v>
      </c>
      <c r="BW281" s="1513" t="s">
        <v>35</v>
      </c>
      <c r="BX281" s="1513" t="s">
        <v>35</v>
      </c>
      <c r="BY281" s="1573" t="s">
        <v>35</v>
      </c>
      <c r="BZ281" s="1573" t="s">
        <v>35</v>
      </c>
      <c r="CA281" s="1573" t="s">
        <v>35</v>
      </c>
      <c r="CB281" s="1573" t="s">
        <v>35</v>
      </c>
      <c r="CC281" s="1573" t="s">
        <v>35</v>
      </c>
      <c r="CD281" s="2639"/>
      <c r="CE281" s="2639"/>
      <c r="CF281" s="2639"/>
      <c r="CG281" s="2639"/>
      <c r="CH281" s="2639"/>
      <c r="CI281" s="2639"/>
      <c r="CJ281" s="2639"/>
      <c r="CK281" s="2639"/>
      <c r="CL281" s="2639"/>
      <c r="CM281" s="2639"/>
      <c r="CN281" s="2639"/>
      <c r="CO281" s="2639"/>
      <c r="CP281" s="2639"/>
      <c r="CQ281" s="2639"/>
      <c r="CR281" s="2639"/>
      <c r="CS281" s="2639"/>
      <c r="CT281" s="2639"/>
      <c r="CU281" s="2639"/>
      <c r="CV281" s="2639"/>
      <c r="CW281" s="2639"/>
      <c r="CX281" s="2639"/>
      <c r="CY281" s="2639"/>
      <c r="CZ281" s="2639"/>
    </row>
    <row r="282" s="135" customFormat="true" ht="15" customHeight="true" x14ac:dyDescent="0.2">
      <c r="AD282" s="1070"/>
      <c r="AE282" s="1070"/>
      <c r="AF282" s="1070"/>
      <c r="AG282" s="1070"/>
      <c r="AH282" s="1070"/>
      <c r="AI282" s="1070"/>
      <c r="AJ282" s="1070"/>
      <c r="AK282" s="1070"/>
      <c r="AL282" s="1070"/>
      <c r="AM282" s="1070"/>
      <c r="AN282" s="1070"/>
      <c r="AO282" s="1070"/>
      <c r="AP282" s="1070"/>
      <c r="AQ282" s="1070"/>
      <c r="AR282" s="1070"/>
      <c r="AS282" s="1070"/>
      <c r="AT282" s="1070"/>
      <c r="AU282" s="1070"/>
      <c r="AV282" s="1070"/>
      <c r="AW282" s="1070"/>
      <c r="AX282" s="1070"/>
      <c r="AY282" s="1070"/>
      <c r="AZ282" s="1070"/>
      <c r="BA282" s="3136"/>
      <c r="BB282" s="431" t="s">
        <v>83</v>
      </c>
      <c r="BC282" s="1493" t="s">
        <v>35</v>
      </c>
      <c r="BD282" s="1513" t="s">
        <v>35</v>
      </c>
      <c r="BE282" s="1513" t="s">
        <v>35</v>
      </c>
      <c r="BF282" s="1513" t="s">
        <v>35</v>
      </c>
      <c r="BG282" s="1533" t="s">
        <v>35</v>
      </c>
      <c r="BH282" s="1493" t="s">
        <v>35</v>
      </c>
      <c r="BI282" s="1513" t="s">
        <v>35</v>
      </c>
      <c r="BJ282" s="1513" t="s">
        <v>35</v>
      </c>
      <c r="BK282" s="1513" t="s">
        <v>35</v>
      </c>
      <c r="BL282" s="1533" t="s">
        <v>35</v>
      </c>
      <c r="BM282" s="1493" t="s">
        <v>35</v>
      </c>
      <c r="BN282" s="1513" t="s">
        <v>35</v>
      </c>
      <c r="BO282" s="1513" t="s">
        <v>35</v>
      </c>
      <c r="BP282" s="1513" t="s">
        <v>35</v>
      </c>
      <c r="BQ282" s="1533" t="s">
        <v>35</v>
      </c>
      <c r="BR282" s="1493" t="s">
        <v>35</v>
      </c>
      <c r="BS282" s="1513" t="s">
        <v>35</v>
      </c>
      <c r="BT282" s="1513" t="s">
        <v>35</v>
      </c>
      <c r="BU282" s="1513" t="s">
        <v>35</v>
      </c>
      <c r="BV282" s="1513" t="s">
        <v>35</v>
      </c>
      <c r="BW282" s="1513" t="s">
        <v>35</v>
      </c>
      <c r="BX282" s="1513" t="s">
        <v>35</v>
      </c>
      <c r="BY282" s="1573" t="s">
        <v>35</v>
      </c>
      <c r="BZ282" s="1573" t="s">
        <v>35</v>
      </c>
      <c r="CA282" s="1573" t="s">
        <v>35</v>
      </c>
      <c r="CB282" s="1573" t="s">
        <v>35</v>
      </c>
      <c r="CC282" s="1573" t="s">
        <v>35</v>
      </c>
      <c r="CD282" s="2639"/>
      <c r="CE282" s="2639"/>
      <c r="CF282" s="2639"/>
      <c r="CG282" s="2639"/>
      <c r="CH282" s="2639"/>
      <c r="CI282" s="2639"/>
      <c r="CJ282" s="2639"/>
      <c r="CK282" s="2639"/>
      <c r="CL282" s="2639"/>
      <c r="CM282" s="2639"/>
      <c r="CN282" s="2639"/>
      <c r="CO282" s="2639"/>
      <c r="CP282" s="2639"/>
      <c r="CQ282" s="2639"/>
      <c r="CR282" s="2639"/>
      <c r="CS282" s="2639"/>
      <c r="CT282" s="2639"/>
      <c r="CU282" s="2639"/>
      <c r="CV282" s="2639"/>
      <c r="CW282" s="2639"/>
      <c r="CX282" s="2639"/>
      <c r="CY282" s="2639"/>
      <c r="CZ282" s="2639"/>
    </row>
    <row r="283" s="135" customFormat="true" ht="15" customHeight="true" x14ac:dyDescent="0.2">
      <c r="AD283" s="1070"/>
      <c r="AE283" s="1070"/>
      <c r="AF283" s="1070"/>
      <c r="AG283" s="1070"/>
      <c r="AH283" s="1070"/>
      <c r="AI283" s="1070"/>
      <c r="AJ283" s="1070"/>
      <c r="AK283" s="1070"/>
      <c r="AL283" s="1070"/>
      <c r="AM283" s="1070"/>
      <c r="AN283" s="1070"/>
      <c r="AO283" s="1070"/>
      <c r="AP283" s="1070"/>
      <c r="AQ283" s="1070"/>
      <c r="AR283" s="1070"/>
      <c r="AS283" s="1070"/>
      <c r="AT283" s="1070"/>
      <c r="AU283" s="1070"/>
      <c r="AV283" s="1070"/>
      <c r="AW283" s="1070"/>
      <c r="AX283" s="1070"/>
      <c r="AY283" s="1070"/>
      <c r="AZ283" s="1070"/>
      <c r="BA283" s="3136"/>
      <c r="BB283" s="431" t="s">
        <v>84</v>
      </c>
      <c r="BC283" s="1493" t="s">
        <v>35</v>
      </c>
      <c r="BD283" s="1513" t="s">
        <v>35</v>
      </c>
      <c r="BE283" s="1513" t="s">
        <v>35</v>
      </c>
      <c r="BF283" s="1513" t="s">
        <v>35</v>
      </c>
      <c r="BG283" s="1533" t="s">
        <v>35</v>
      </c>
      <c r="BH283" s="1493" t="s">
        <v>35</v>
      </c>
      <c r="BI283" s="1513" t="s">
        <v>35</v>
      </c>
      <c r="BJ283" s="1513" t="s">
        <v>35</v>
      </c>
      <c r="BK283" s="1513" t="s">
        <v>35</v>
      </c>
      <c r="BL283" s="1533" t="s">
        <v>35</v>
      </c>
      <c r="BM283" s="1493" t="s">
        <v>35</v>
      </c>
      <c r="BN283" s="1513" t="s">
        <v>35</v>
      </c>
      <c r="BO283" s="1513" t="s">
        <v>35</v>
      </c>
      <c r="BP283" s="1513" t="s">
        <v>35</v>
      </c>
      <c r="BQ283" s="1533" t="s">
        <v>35</v>
      </c>
      <c r="BR283" s="1493" t="s">
        <v>35</v>
      </c>
      <c r="BS283" s="1513" t="s">
        <v>35</v>
      </c>
      <c r="BT283" s="1513" t="s">
        <v>35</v>
      </c>
      <c r="BU283" s="1513" t="s">
        <v>35</v>
      </c>
      <c r="BV283" s="1513" t="s">
        <v>35</v>
      </c>
      <c r="BW283" s="1513" t="s">
        <v>35</v>
      </c>
      <c r="BX283" s="1513" t="s">
        <v>35</v>
      </c>
      <c r="BY283" s="1573" t="s">
        <v>35</v>
      </c>
      <c r="BZ283" s="1573" t="s">
        <v>35</v>
      </c>
      <c r="CA283" s="1573" t="s">
        <v>35</v>
      </c>
      <c r="CB283" s="1573" t="s">
        <v>35</v>
      </c>
      <c r="CC283" s="1573" t="s">
        <v>35</v>
      </c>
      <c r="CD283" s="2639"/>
      <c r="CE283" s="2639"/>
      <c r="CF283" s="2639"/>
      <c r="CG283" s="2639"/>
      <c r="CH283" s="2639"/>
      <c r="CI283" s="2639"/>
      <c r="CJ283" s="2639"/>
      <c r="CK283" s="2639"/>
      <c r="CL283" s="2639"/>
      <c r="CM283" s="2639"/>
      <c r="CN283" s="2639"/>
      <c r="CO283" s="2639"/>
      <c r="CP283" s="2639"/>
      <c r="CQ283" s="2639"/>
      <c r="CR283" s="2639"/>
      <c r="CS283" s="2639"/>
      <c r="CT283" s="2639"/>
      <c r="CU283" s="2639"/>
      <c r="CV283" s="2639"/>
      <c r="CW283" s="2639"/>
      <c r="CX283" s="2639"/>
      <c r="CY283" s="2639"/>
      <c r="CZ283" s="2639"/>
    </row>
    <row r="284" s="135" customFormat="true" ht="15" customHeight="true" x14ac:dyDescent="0.2">
      <c r="AD284" s="1070"/>
      <c r="AE284" s="1070"/>
      <c r="AF284" s="1070"/>
      <c r="AG284" s="1070"/>
      <c r="AH284" s="1070"/>
      <c r="AI284" s="1070"/>
      <c r="AJ284" s="1070"/>
      <c r="AK284" s="1070"/>
      <c r="AL284" s="1070"/>
      <c r="AM284" s="1070"/>
      <c r="AN284" s="1070"/>
      <c r="AO284" s="1070"/>
      <c r="AP284" s="1070"/>
      <c r="AQ284" s="1070"/>
      <c r="AR284" s="1070"/>
      <c r="AS284" s="1070"/>
      <c r="AT284" s="1070"/>
      <c r="AU284" s="1070"/>
      <c r="AV284" s="1070"/>
      <c r="AW284" s="1070"/>
      <c r="AX284" s="1070"/>
      <c r="AY284" s="1070"/>
      <c r="AZ284" s="1070"/>
      <c r="BA284" s="3137"/>
      <c r="BB284" s="432" t="s">
        <v>114</v>
      </c>
      <c r="BC284" s="1494" t="s">
        <v>35</v>
      </c>
      <c r="BD284" s="1514" t="s">
        <v>35</v>
      </c>
      <c r="BE284" s="1514" t="s">
        <v>35</v>
      </c>
      <c r="BF284" s="1514" t="s">
        <v>35</v>
      </c>
      <c r="BG284" s="1534" t="s">
        <v>35</v>
      </c>
      <c r="BH284" s="1553" t="s">
        <v>35</v>
      </c>
      <c r="BI284" s="1514" t="s">
        <v>35</v>
      </c>
      <c r="BJ284" s="1514" t="s">
        <v>35</v>
      </c>
      <c r="BK284" s="1514" t="s">
        <v>35</v>
      </c>
      <c r="BL284" s="1534" t="s">
        <v>35</v>
      </c>
      <c r="BM284" s="1553" t="s">
        <v>35</v>
      </c>
      <c r="BN284" s="1514" t="s">
        <v>35</v>
      </c>
      <c r="BO284" s="1514" t="s">
        <v>35</v>
      </c>
      <c r="BP284" s="1514" t="s">
        <v>35</v>
      </c>
      <c r="BQ284" s="1534" t="s">
        <v>35</v>
      </c>
      <c r="BR284" s="1553" t="s">
        <v>35</v>
      </c>
      <c r="BS284" s="1514" t="s">
        <v>35</v>
      </c>
      <c r="BT284" s="1514" t="s">
        <v>35</v>
      </c>
      <c r="BU284" s="1514" t="s">
        <v>35</v>
      </c>
      <c r="BV284" s="1514" t="s">
        <v>35</v>
      </c>
      <c r="BW284" s="1514" t="s">
        <v>35</v>
      </c>
      <c r="BX284" s="1514" t="s">
        <v>35</v>
      </c>
      <c r="BY284" s="1574" t="s">
        <v>35</v>
      </c>
      <c r="BZ284" s="1574" t="s">
        <v>35</v>
      </c>
      <c r="CA284" s="1574" t="s">
        <v>35</v>
      </c>
      <c r="CB284" s="1574" t="s">
        <v>35</v>
      </c>
      <c r="CC284" s="1574" t="s">
        <v>35</v>
      </c>
      <c r="CD284" s="2641"/>
      <c r="CE284" s="2641"/>
      <c r="CF284" s="2641"/>
      <c r="CG284" s="2641"/>
      <c r="CH284" s="2641"/>
      <c r="CI284" s="2641"/>
      <c r="CJ284" s="2641"/>
      <c r="CK284" s="2641"/>
      <c r="CL284" s="2641"/>
      <c r="CM284" s="2641"/>
      <c r="CN284" s="2641"/>
      <c r="CO284" s="2641"/>
      <c r="CP284" s="2641"/>
      <c r="CQ284" s="2641"/>
      <c r="CR284" s="2641"/>
      <c r="CS284" s="2641"/>
      <c r="CT284" s="2641"/>
      <c r="CU284" s="2641"/>
      <c r="CV284" s="2641"/>
      <c r="CW284" s="2641"/>
      <c r="CX284" s="2641"/>
      <c r="CY284" s="2641"/>
      <c r="CZ284" s="2641"/>
    </row>
    <row r="285" s="135" customFormat="true" ht="15" customHeight="true" x14ac:dyDescent="0.2">
      <c r="AD285" s="1070"/>
      <c r="AE285" s="1070"/>
      <c r="AF285" s="1070"/>
      <c r="AG285" s="1070"/>
      <c r="AH285" s="1070"/>
      <c r="AI285" s="1070"/>
      <c r="AJ285" s="1070"/>
      <c r="AK285" s="1070"/>
      <c r="AL285" s="1070"/>
      <c r="AM285" s="1070"/>
      <c r="AN285" s="1070"/>
      <c r="AO285" s="1070"/>
      <c r="AP285" s="1070"/>
      <c r="AQ285" s="1070"/>
      <c r="AR285" s="1070"/>
      <c r="AS285" s="1070"/>
      <c r="AT285" s="1070"/>
      <c r="AU285" s="1070"/>
      <c r="AV285" s="1070"/>
      <c r="AW285" s="1070"/>
      <c r="AX285" s="1070"/>
      <c r="AY285" s="1070"/>
      <c r="AZ285" s="107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135" customFormat="true" ht="15" customHeight="true" x14ac:dyDescent="0.2">
      <c r="AD286" s="1070"/>
      <c r="AE286" s="1070"/>
      <c r="AF286" s="1070"/>
      <c r="AG286" s="1070"/>
      <c r="AH286" s="1070"/>
      <c r="AI286" s="1070"/>
      <c r="AJ286" s="1070"/>
      <c r="AK286" s="1070"/>
      <c r="AL286" s="1070"/>
      <c r="AM286" s="1070"/>
      <c r="AN286" s="1070"/>
      <c r="AO286" s="1070"/>
      <c r="AP286" s="1070"/>
      <c r="AQ286" s="1070"/>
      <c r="AR286" s="1070"/>
      <c r="AS286" s="1070"/>
      <c r="AT286" s="1070"/>
      <c r="AU286" s="1070"/>
      <c r="AV286" s="1070"/>
      <c r="AW286" s="1070"/>
      <c r="AX286" s="1070"/>
      <c r="AY286" s="1070"/>
      <c r="AZ286" s="107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135" customFormat="true" ht="15" customHeight="true" x14ac:dyDescent="0.2">
      <c r="AD287" s="1070"/>
      <c r="AE287" s="1070"/>
      <c r="AF287" s="1070"/>
      <c r="AG287" s="1070"/>
      <c r="AH287" s="1070"/>
      <c r="AI287" s="1070"/>
      <c r="AJ287" s="1070"/>
      <c r="AK287" s="1070"/>
      <c r="AL287" s="1070"/>
      <c r="AM287" s="1070"/>
      <c r="AN287" s="1070"/>
      <c r="AO287" s="1070"/>
      <c r="AP287" s="1070"/>
      <c r="AQ287" s="1070"/>
      <c r="AR287" s="1070"/>
      <c r="AS287" s="1070"/>
      <c r="AT287" s="1070"/>
      <c r="AU287" s="1070"/>
      <c r="AV287" s="1070"/>
      <c r="AW287" s="1070"/>
      <c r="AX287" s="1070"/>
      <c r="AY287" s="1070"/>
      <c r="AZ287" s="107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135" customFormat="true" ht="15" customHeight="true" x14ac:dyDescent="0.2">
      <c r="AD288" s="1070"/>
      <c r="AE288" s="1070"/>
      <c r="AF288" s="1070"/>
      <c r="AG288" s="1070"/>
      <c r="AH288" s="1070"/>
      <c r="AI288" s="1070"/>
      <c r="AJ288" s="1070"/>
      <c r="AK288" s="1070"/>
      <c r="AL288" s="1070"/>
      <c r="AM288" s="1070"/>
      <c r="AN288" s="1070"/>
      <c r="AO288" s="1070"/>
      <c r="AP288" s="1070"/>
      <c r="AQ288" s="1070"/>
      <c r="AR288" s="1070"/>
      <c r="AS288" s="1070"/>
      <c r="AT288" s="1070"/>
      <c r="AU288" s="1070"/>
      <c r="AV288" s="1070"/>
      <c r="AW288" s="1070"/>
      <c r="AX288" s="1070"/>
      <c r="AY288" s="1070"/>
      <c r="AZ288" s="107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135" customFormat="true" ht="15" customHeight="true" x14ac:dyDescent="0.2">
      <c r="AD289" s="1070"/>
      <c r="AE289" s="1070"/>
      <c r="AF289" s="1070"/>
      <c r="AG289" s="1070"/>
      <c r="AH289" s="1070"/>
      <c r="AI289" s="1070"/>
      <c r="AJ289" s="1070"/>
      <c r="AK289" s="1070"/>
      <c r="AL289" s="1070"/>
      <c r="AM289" s="1070"/>
      <c r="AN289" s="1070"/>
      <c r="AO289" s="1070"/>
      <c r="AP289" s="1070"/>
      <c r="AQ289" s="1070"/>
      <c r="AR289" s="1070"/>
      <c r="AS289" s="1070"/>
      <c r="AT289" s="1070"/>
      <c r="AU289" s="1070"/>
      <c r="AV289" s="1070"/>
      <c r="AW289" s="1070"/>
      <c r="AX289" s="1070"/>
      <c r="AY289" s="1070"/>
      <c r="AZ289" s="107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135" customFormat="true" ht="15" customHeight="true" x14ac:dyDescent="0.2">
      <c r="AD290" s="1070"/>
      <c r="AE290" s="1070"/>
      <c r="AF290" s="1070"/>
      <c r="AG290" s="1070"/>
      <c r="AH290" s="1070"/>
      <c r="AI290" s="1070"/>
      <c r="AJ290" s="1070"/>
      <c r="AK290" s="1070"/>
      <c r="AL290" s="1070"/>
      <c r="AM290" s="1070"/>
      <c r="AN290" s="1070"/>
      <c r="AO290" s="1070"/>
      <c r="AP290" s="1070"/>
      <c r="AQ290" s="1070"/>
      <c r="AR290" s="1070"/>
      <c r="AS290" s="1070"/>
      <c r="AT290" s="1070"/>
      <c r="AU290" s="1070"/>
      <c r="AV290" s="1070"/>
      <c r="AW290" s="1070"/>
      <c r="AX290" s="1070"/>
      <c r="AY290" s="1070"/>
      <c r="AZ290" s="107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135" customFormat="true" ht="15" customHeight="true" x14ac:dyDescent="0.2">
      <c r="AD291" s="1070"/>
      <c r="AE291" s="1070"/>
      <c r="AF291" s="1070"/>
      <c r="AG291" s="1070"/>
      <c r="AH291" s="1070"/>
      <c r="AI291" s="1070"/>
      <c r="AJ291" s="1070"/>
      <c r="AK291" s="1070"/>
      <c r="AL291" s="1070"/>
      <c r="AM291" s="1070"/>
      <c r="AN291" s="1070"/>
      <c r="AO291" s="1070"/>
      <c r="AP291" s="1070"/>
      <c r="AQ291" s="1070"/>
      <c r="AR291" s="1070"/>
      <c r="AS291" s="1070"/>
      <c r="AT291" s="1070"/>
      <c r="AU291" s="1070"/>
      <c r="AV291" s="1070"/>
      <c r="AW291" s="1070"/>
      <c r="AX291" s="1070"/>
      <c r="AY291" s="1070"/>
      <c r="AZ291" s="107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135" customFormat="true" ht="15" customHeight="true" x14ac:dyDescent="0.2">
      <c r="AD292" s="1070"/>
      <c r="AE292" s="1070"/>
      <c r="AF292" s="1070"/>
      <c r="AG292" s="1070"/>
      <c r="AH292" s="1070"/>
      <c r="AI292" s="1070"/>
      <c r="AJ292" s="1070"/>
      <c r="AK292" s="1070"/>
      <c r="AL292" s="1070"/>
      <c r="AM292" s="1070"/>
      <c r="AN292" s="1070"/>
      <c r="AO292" s="1070"/>
      <c r="AP292" s="1070"/>
      <c r="AQ292" s="1070"/>
      <c r="AR292" s="1070"/>
      <c r="AS292" s="1070"/>
      <c r="AT292" s="1070"/>
      <c r="AU292" s="1070"/>
      <c r="AV292" s="1070"/>
      <c r="AW292" s="1070"/>
      <c r="AX292" s="1070"/>
      <c r="AY292" s="1070"/>
      <c r="AZ292" s="107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135" customFormat="true" ht="15" customHeight="true" x14ac:dyDescent="0.2">
      <c r="AD293" s="1070"/>
      <c r="AE293" s="1070"/>
      <c r="AF293" s="1070"/>
      <c r="AG293" s="1070"/>
      <c r="AH293" s="1070"/>
      <c r="AI293" s="1070"/>
      <c r="AJ293" s="1070"/>
      <c r="AK293" s="1070"/>
      <c r="AL293" s="1070"/>
      <c r="AM293" s="1070"/>
      <c r="AN293" s="1070"/>
      <c r="AO293" s="1070"/>
      <c r="AP293" s="1070"/>
      <c r="AQ293" s="1070"/>
      <c r="AR293" s="1070"/>
      <c r="AS293" s="1070"/>
      <c r="AT293" s="1070"/>
      <c r="AU293" s="1070"/>
      <c r="AV293" s="1070"/>
      <c r="AW293" s="1070"/>
      <c r="AX293" s="1070"/>
      <c r="AY293" s="1070"/>
      <c r="AZ293" s="107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135" customFormat="true" ht="15" customHeight="true" x14ac:dyDescent="0.2">
      <c r="AD294" s="1070"/>
      <c r="AE294" s="1070"/>
      <c r="AF294" s="1070"/>
      <c r="AG294" s="1070"/>
      <c r="AH294" s="1070"/>
      <c r="AI294" s="1070"/>
      <c r="AJ294" s="1070"/>
      <c r="AK294" s="1070"/>
      <c r="AL294" s="1070"/>
      <c r="AM294" s="1070"/>
      <c r="AN294" s="1070"/>
      <c r="AO294" s="1070"/>
      <c r="AP294" s="1070"/>
      <c r="AQ294" s="1070"/>
      <c r="AR294" s="1070"/>
      <c r="AS294" s="1070"/>
      <c r="AT294" s="1070"/>
      <c r="AU294" s="1070"/>
      <c r="AV294" s="1070"/>
      <c r="AW294" s="1070"/>
      <c r="AX294" s="1070"/>
      <c r="AY294" s="1070"/>
      <c r="AZ294" s="107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135" customFormat="true" ht="15" customHeight="true" x14ac:dyDescent="0.2">
      <c r="AD295" s="1070"/>
      <c r="AE295" s="1070"/>
      <c r="AF295" s="1070"/>
      <c r="AG295" s="1070"/>
      <c r="AH295" s="1070"/>
      <c r="AI295" s="1070"/>
      <c r="AJ295" s="1070"/>
      <c r="AK295" s="1070"/>
      <c r="AL295" s="1070"/>
      <c r="AM295" s="1070"/>
      <c r="AN295" s="1070"/>
      <c r="AO295" s="1070"/>
      <c r="AP295" s="1070"/>
      <c r="AQ295" s="1070"/>
      <c r="AR295" s="1070"/>
      <c r="AS295" s="1070"/>
      <c r="AT295" s="1070"/>
      <c r="AU295" s="1070"/>
      <c r="AV295" s="1070"/>
      <c r="AW295" s="1070"/>
      <c r="AX295" s="1070"/>
      <c r="AY295" s="1070"/>
      <c r="AZ295" s="107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135" customFormat="true" ht="15" customHeight="true" x14ac:dyDescent="0.2">
      <c r="AD296" s="1070"/>
      <c r="AE296" s="1070"/>
      <c r="AF296" s="1070"/>
      <c r="AG296" s="1070"/>
      <c r="AH296" s="1070"/>
      <c r="AI296" s="1070"/>
      <c r="AJ296" s="1070"/>
      <c r="AK296" s="1070"/>
      <c r="AL296" s="1070"/>
      <c r="AM296" s="1070"/>
      <c r="AN296" s="1070"/>
      <c r="AO296" s="1070"/>
      <c r="AP296" s="1070"/>
      <c r="AQ296" s="1070"/>
      <c r="AR296" s="1070"/>
      <c r="AS296" s="1070"/>
      <c r="AT296" s="1070"/>
      <c r="AU296" s="1070"/>
      <c r="AV296" s="1070"/>
      <c r="AW296" s="1070"/>
      <c r="AX296" s="1070"/>
      <c r="AY296" s="1070"/>
      <c r="AZ296" s="107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135" customFormat="true" ht="15" customHeight="true" x14ac:dyDescent="0.2">
      <c r="AD297" s="1070"/>
      <c r="AE297" s="1070"/>
      <c r="AF297" s="1070"/>
      <c r="AG297" s="1070"/>
      <c r="AH297" s="1070"/>
      <c r="AI297" s="1070"/>
      <c r="AJ297" s="1070"/>
      <c r="AK297" s="1070"/>
      <c r="AL297" s="1070"/>
      <c r="AM297" s="1070"/>
      <c r="AN297" s="1070"/>
      <c r="AO297" s="1070"/>
      <c r="AP297" s="1070"/>
      <c r="AQ297" s="1070"/>
      <c r="AR297" s="1070"/>
      <c r="AS297" s="1070"/>
      <c r="AT297" s="1070"/>
      <c r="AU297" s="1070"/>
      <c r="AV297" s="1070"/>
      <c r="AW297" s="1070"/>
      <c r="AX297" s="1070"/>
      <c r="AY297" s="1070"/>
      <c r="AZ297" s="107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135" customFormat="true" ht="15" customHeight="true" x14ac:dyDescent="0.2">
      <c r="AD298" s="1070"/>
      <c r="AE298" s="1070"/>
      <c r="AF298" s="1070"/>
      <c r="AG298" s="1070"/>
      <c r="AH298" s="1070"/>
      <c r="AI298" s="1070"/>
      <c r="AJ298" s="1070"/>
      <c r="AK298" s="1070"/>
      <c r="AL298" s="1070"/>
      <c r="AM298" s="1070"/>
      <c r="AN298" s="1070"/>
      <c r="AO298" s="1070"/>
      <c r="AP298" s="1070"/>
      <c r="AQ298" s="1070"/>
      <c r="AR298" s="1070"/>
      <c r="AS298" s="1070"/>
      <c r="AT298" s="1070"/>
      <c r="AU298" s="1070"/>
      <c r="AV298" s="1070"/>
      <c r="AW298" s="1070"/>
      <c r="AX298" s="1070"/>
      <c r="AY298" s="1070"/>
      <c r="AZ298" s="107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135" customFormat="true" ht="15" customHeight="true" x14ac:dyDescent="0.2">
      <c r="AD299" s="1070"/>
      <c r="AE299" s="1070"/>
      <c r="AF299" s="1070"/>
      <c r="AG299" s="1070"/>
      <c r="AH299" s="1070"/>
      <c r="AI299" s="1070"/>
      <c r="AJ299" s="1070"/>
      <c r="AK299" s="1070"/>
      <c r="AL299" s="1070"/>
      <c r="AM299" s="1070"/>
      <c r="AN299" s="1070"/>
      <c r="AO299" s="1070"/>
      <c r="AP299" s="1070"/>
      <c r="AQ299" s="1070"/>
      <c r="AR299" s="1070"/>
      <c r="AS299" s="1070"/>
      <c r="AT299" s="1070"/>
      <c r="AU299" s="1070"/>
      <c r="AV299" s="1070"/>
      <c r="AW299" s="1070"/>
      <c r="AX299" s="1070"/>
      <c r="AY299" s="1070"/>
      <c r="AZ299" s="107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135" customFormat="true" ht="15" customHeight="true" x14ac:dyDescent="0.2">
      <c r="AD300" s="1070"/>
      <c r="AE300" s="1070"/>
      <c r="AF300" s="1070"/>
      <c r="AG300" s="1070"/>
      <c r="AH300" s="1070"/>
      <c r="AI300" s="1070"/>
      <c r="AJ300" s="1070"/>
      <c r="AK300" s="1070"/>
      <c r="AL300" s="1070"/>
      <c r="AM300" s="1070"/>
      <c r="AN300" s="1070"/>
      <c r="AO300" s="1070"/>
      <c r="AP300" s="1070"/>
      <c r="AQ300" s="1070"/>
      <c r="AR300" s="1070"/>
      <c r="AS300" s="1070"/>
      <c r="AT300" s="1070"/>
      <c r="AU300" s="1070"/>
      <c r="AV300" s="1070"/>
      <c r="AW300" s="1070"/>
      <c r="AX300" s="1070"/>
      <c r="AY300" s="1070"/>
      <c r="AZ300" s="107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135" customFormat="true" ht="15" customHeight="true" x14ac:dyDescent="0.2">
      <c r="AD301" s="1070"/>
      <c r="AE301" s="1070"/>
      <c r="AF301" s="1070"/>
      <c r="AG301" s="1070"/>
      <c r="AH301" s="1070"/>
      <c r="AI301" s="1070"/>
      <c r="AJ301" s="1070"/>
      <c r="AK301" s="1070"/>
      <c r="AL301" s="1070"/>
      <c r="AM301" s="1070"/>
      <c r="AN301" s="1070"/>
      <c r="AO301" s="1070"/>
      <c r="AP301" s="1070"/>
      <c r="AQ301" s="1070"/>
      <c r="AR301" s="1070"/>
      <c r="AS301" s="1070"/>
      <c r="AT301" s="1070"/>
      <c r="AU301" s="1070"/>
      <c r="AV301" s="1070"/>
      <c r="AW301" s="1070"/>
      <c r="AX301" s="1070"/>
      <c r="AY301" s="1070"/>
      <c r="AZ301" s="107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135" customFormat="true" ht="15" customHeight="true" x14ac:dyDescent="0.2">
      <c r="AD302" s="1070"/>
      <c r="AE302" s="1070"/>
      <c r="AF302" s="1070"/>
      <c r="AG302" s="1070"/>
      <c r="AH302" s="1070"/>
      <c r="AI302" s="1070"/>
      <c r="AJ302" s="1070"/>
      <c r="AK302" s="1070"/>
      <c r="AL302" s="1070"/>
      <c r="AM302" s="1070"/>
      <c r="AN302" s="1070"/>
      <c r="AO302" s="1070"/>
      <c r="AP302" s="1070"/>
      <c r="AQ302" s="1070"/>
      <c r="AR302" s="1070"/>
      <c r="AS302" s="1070"/>
      <c r="AT302" s="1070"/>
      <c r="AU302" s="1070"/>
      <c r="AV302" s="1070"/>
      <c r="AW302" s="1070"/>
      <c r="AX302" s="1070"/>
      <c r="AY302" s="1070"/>
      <c r="AZ302" s="107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135" customFormat="true" ht="15" customHeight="true" x14ac:dyDescent="0.2">
      <c r="AD303" s="1070"/>
      <c r="AE303" s="1070"/>
      <c r="AF303" s="1070"/>
      <c r="AG303" s="1070"/>
      <c r="AH303" s="1070"/>
      <c r="AI303" s="1070"/>
      <c r="AJ303" s="1070"/>
      <c r="AK303" s="1070"/>
      <c r="AL303" s="1070"/>
      <c r="AM303" s="1070"/>
      <c r="AN303" s="1070"/>
      <c r="AO303" s="1070"/>
      <c r="AP303" s="1070"/>
      <c r="AQ303" s="1070"/>
      <c r="AR303" s="1070"/>
      <c r="AS303" s="1070"/>
      <c r="AT303" s="1070"/>
      <c r="AU303" s="1070"/>
      <c r="AV303" s="1070"/>
      <c r="AW303" s="1070"/>
      <c r="AX303" s="1070"/>
      <c r="AY303" s="1070"/>
      <c r="AZ303" s="107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135" customFormat="true" ht="15" customHeight="true" x14ac:dyDescent="0.2">
      <c r="AD304" s="1070"/>
      <c r="AE304" s="1070"/>
      <c r="AF304" s="1070"/>
      <c r="AG304" s="1070"/>
      <c r="AH304" s="1070"/>
      <c r="AI304" s="1070"/>
      <c r="AJ304" s="1070"/>
      <c r="AK304" s="1070"/>
      <c r="AL304" s="1070"/>
      <c r="AM304" s="1070"/>
      <c r="AN304" s="1070"/>
      <c r="AO304" s="1070"/>
      <c r="AP304" s="1070"/>
      <c r="AQ304" s="1070"/>
      <c r="AR304" s="1070"/>
      <c r="AS304" s="1070"/>
      <c r="AT304" s="1070"/>
      <c r="AU304" s="1070"/>
      <c r="AV304" s="1070"/>
      <c r="AW304" s="1070"/>
      <c r="AX304" s="1070"/>
      <c r="AY304" s="1070"/>
      <c r="AZ304" s="107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135" customFormat="true" ht="15" customHeight="true" x14ac:dyDescent="0.2">
      <c r="AD305" s="1070"/>
      <c r="AE305" s="1070"/>
      <c r="AF305" s="1070"/>
      <c r="AG305" s="1070"/>
      <c r="AH305" s="1070"/>
      <c r="AI305" s="1070"/>
      <c r="AJ305" s="1070"/>
      <c r="AK305" s="1070"/>
      <c r="AL305" s="1070"/>
      <c r="AM305" s="1070"/>
      <c r="AN305" s="1070"/>
      <c r="AO305" s="1070"/>
      <c r="AP305" s="1070"/>
      <c r="AQ305" s="1070"/>
      <c r="AR305" s="1070"/>
      <c r="AS305" s="1070"/>
      <c r="AT305" s="1070"/>
      <c r="AU305" s="1070"/>
      <c r="AV305" s="1070"/>
      <c r="AW305" s="1070"/>
      <c r="AX305" s="1070"/>
      <c r="AY305" s="1070"/>
      <c r="AZ305" s="107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135" customFormat="true" ht="15" customHeight="true" x14ac:dyDescent="0.2">
      <c r="AD306" s="1070"/>
      <c r="AE306" s="1070"/>
      <c r="AF306" s="1070"/>
      <c r="AG306" s="1070"/>
      <c r="AH306" s="1070"/>
      <c r="AI306" s="1070"/>
      <c r="AJ306" s="1070"/>
      <c r="AK306" s="1070"/>
      <c r="AL306" s="1070"/>
      <c r="AM306" s="1070"/>
      <c r="AN306" s="1070"/>
      <c r="AO306" s="1070"/>
      <c r="AP306" s="1070"/>
      <c r="AQ306" s="1070"/>
      <c r="AR306" s="1070"/>
      <c r="AS306" s="1070"/>
      <c r="AT306" s="1070"/>
      <c r="AU306" s="1070"/>
      <c r="AV306" s="1070"/>
      <c r="AW306" s="1070"/>
      <c r="AX306" s="1070"/>
      <c r="AY306" s="1070"/>
      <c r="AZ306" s="107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135" customFormat="true" ht="15" customHeight="true" x14ac:dyDescent="0.2">
      <c r="AD307" s="1070"/>
      <c r="AE307" s="1070"/>
      <c r="AF307" s="1070"/>
      <c r="AG307" s="1070"/>
      <c r="AH307" s="1070"/>
      <c r="AI307" s="1070"/>
      <c r="AJ307" s="1070"/>
      <c r="AK307" s="1070"/>
      <c r="AL307" s="1070"/>
      <c r="AM307" s="1070"/>
      <c r="AN307" s="1070"/>
      <c r="AO307" s="1070"/>
      <c r="AP307" s="1070"/>
      <c r="AQ307" s="1070"/>
      <c r="AR307" s="1070"/>
      <c r="AS307" s="1070"/>
      <c r="AT307" s="1070"/>
      <c r="AU307" s="1070"/>
      <c r="AV307" s="1070"/>
      <c r="AW307" s="1070"/>
      <c r="AX307" s="1070"/>
      <c r="AY307" s="1070"/>
      <c r="AZ307" s="107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135" customFormat="true" ht="15" customHeight="true" x14ac:dyDescent="0.2">
      <c r="AD308" s="1070"/>
      <c r="AE308" s="1070"/>
      <c r="AF308" s="1070"/>
      <c r="AG308" s="1070"/>
      <c r="AH308" s="1070"/>
      <c r="AI308" s="1070"/>
      <c r="AJ308" s="1070"/>
      <c r="AK308" s="1070"/>
      <c r="AL308" s="1070"/>
      <c r="AM308" s="1070"/>
      <c r="AN308" s="1070"/>
      <c r="AO308" s="1070"/>
      <c r="AP308" s="1070"/>
      <c r="AQ308" s="1070"/>
      <c r="AR308" s="1070"/>
      <c r="AS308" s="1070"/>
      <c r="AT308" s="1070"/>
      <c r="AU308" s="1070"/>
      <c r="AV308" s="1070"/>
      <c r="AW308" s="1070"/>
      <c r="AX308" s="1070"/>
      <c r="AY308" s="1070"/>
      <c r="AZ308" s="107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135" customFormat="true" ht="15" customHeight="true" x14ac:dyDescent="0.2">
      <c r="AD309" s="1070"/>
      <c r="AE309" s="1070"/>
      <c r="AF309" s="1070"/>
      <c r="AG309" s="1070"/>
      <c r="AH309" s="1070"/>
      <c r="AI309" s="1070"/>
      <c r="AJ309" s="1070"/>
      <c r="AK309" s="1070"/>
      <c r="AL309" s="1070"/>
      <c r="AM309" s="1070"/>
      <c r="AN309" s="1070"/>
      <c r="AO309" s="1070"/>
      <c r="AP309" s="1070"/>
      <c r="AQ309" s="1070"/>
      <c r="AR309" s="1070"/>
      <c r="AS309" s="1070"/>
      <c r="AT309" s="1070"/>
      <c r="AU309" s="1070"/>
      <c r="AV309" s="1070"/>
      <c r="AW309" s="1070"/>
      <c r="AX309" s="1070"/>
      <c r="AY309" s="1070"/>
      <c r="AZ309" s="107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135" customFormat="true" ht="15" customHeight="true" x14ac:dyDescent="0.2">
      <c r="AD310" s="1070"/>
      <c r="AE310" s="1070"/>
      <c r="AF310" s="1070"/>
      <c r="AG310" s="1070"/>
      <c r="AH310" s="1070"/>
      <c r="AI310" s="1070"/>
      <c r="AJ310" s="1070"/>
      <c r="AK310" s="1070"/>
      <c r="AL310" s="1070"/>
      <c r="AM310" s="1070"/>
      <c r="AN310" s="1070"/>
      <c r="AO310" s="1070"/>
      <c r="AP310" s="1070"/>
      <c r="AQ310" s="1070"/>
      <c r="AR310" s="1070"/>
      <c r="AS310" s="1070"/>
      <c r="AT310" s="1070"/>
      <c r="AU310" s="1070"/>
      <c r="AV310" s="1070"/>
      <c r="AW310" s="1070"/>
      <c r="AX310" s="1070"/>
      <c r="AY310" s="1070"/>
      <c r="AZ310" s="107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135" customFormat="true" ht="15" customHeight="true" x14ac:dyDescent="0.2">
      <c r="AD311" s="1070"/>
      <c r="AE311" s="1070"/>
      <c r="AF311" s="1070"/>
      <c r="AG311" s="1070"/>
      <c r="AH311" s="1070"/>
      <c r="AI311" s="1070"/>
      <c r="AJ311" s="1070"/>
      <c r="AK311" s="1070"/>
      <c r="AL311" s="1070"/>
      <c r="AM311" s="1070"/>
      <c r="AN311" s="1070"/>
      <c r="AO311" s="1070"/>
      <c r="AP311" s="1070"/>
      <c r="AQ311" s="1070"/>
      <c r="AR311" s="1070"/>
      <c r="AS311" s="1070"/>
      <c r="AT311" s="1070"/>
      <c r="AU311" s="1070"/>
      <c r="AV311" s="1070"/>
      <c r="AW311" s="1070"/>
      <c r="AX311" s="1070"/>
      <c r="AY311" s="1070"/>
      <c r="AZ311" s="107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135" customFormat="true" ht="15" customHeight="true" x14ac:dyDescent="0.2">
      <c r="AD312" s="1070"/>
      <c r="AE312" s="1070"/>
      <c r="AF312" s="1070"/>
      <c r="AG312" s="1070"/>
      <c r="AH312" s="1070"/>
      <c r="AI312" s="1070"/>
      <c r="AJ312" s="1070"/>
      <c r="AK312" s="1070"/>
      <c r="AL312" s="1070"/>
      <c r="AM312" s="1070"/>
      <c r="AN312" s="1070"/>
      <c r="AO312" s="1070"/>
      <c r="AP312" s="1070"/>
      <c r="AQ312" s="1070"/>
      <c r="AR312" s="1070"/>
      <c r="AS312" s="1070"/>
      <c r="AT312" s="1070"/>
      <c r="AU312" s="1070"/>
      <c r="AV312" s="1070"/>
      <c r="AW312" s="1070"/>
      <c r="AX312" s="1070"/>
      <c r="AY312" s="1070"/>
      <c r="AZ312" s="107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135" customFormat="true" ht="15" customHeight="true" x14ac:dyDescent="0.2">
      <c r="AD313" s="1070"/>
      <c r="AE313" s="1070"/>
      <c r="AF313" s="1070"/>
      <c r="AG313" s="1070"/>
      <c r="AH313" s="1070"/>
      <c r="AI313" s="1070"/>
      <c r="AJ313" s="1070"/>
      <c r="AK313" s="1070"/>
      <c r="AL313" s="1070"/>
      <c r="AM313" s="1070"/>
      <c r="AN313" s="1070"/>
      <c r="AO313" s="1070"/>
      <c r="AP313" s="1070"/>
      <c r="AQ313" s="1070"/>
      <c r="AR313" s="1070"/>
      <c r="AS313" s="1070"/>
      <c r="AT313" s="1070"/>
      <c r="AU313" s="1070"/>
      <c r="AV313" s="1070"/>
      <c r="AW313" s="1070"/>
      <c r="AX313" s="1070"/>
      <c r="AY313" s="1070"/>
      <c r="AZ313" s="107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818" customFormat="true" ht="15" customHeight="true" x14ac:dyDescent="0.2">
      <c r="B314" s="787"/>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818" customFormat="true" ht="15" customHeight="true" x14ac:dyDescent="0.2">
      <c r="B315" s="787"/>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818" customFormat="true" ht="15" customHeight="true" x14ac:dyDescent="0.2">
      <c r="B316" s="787"/>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818" customFormat="true" ht="15" customHeight="true" x14ac:dyDescent="0.2">
      <c r="B317" s="787"/>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818" customFormat="true" ht="15" customHeight="true" x14ac:dyDescent="0.2">
      <c r="B318" s="787"/>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818" customFormat="true" ht="15" customHeight="true" x14ac:dyDescent="0.2">
      <c r="B319" s="787"/>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818" customFormat="true" ht="15" customHeight="true" x14ac:dyDescent="0.2">
      <c r="B320" s="787"/>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818" customFormat="true" ht="15" customHeight="true" x14ac:dyDescent="0.2">
      <c r="B321" s="787"/>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818" customFormat="true" ht="15" customHeight="true" x14ac:dyDescent="0.2">
      <c r="B322" s="787"/>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818" customFormat="true" ht="15" customHeight="true" x14ac:dyDescent="0.2">
      <c r="B323" s="787"/>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818" customFormat="true" ht="15" customHeight="true" x14ac:dyDescent="0.2">
      <c r="B324" s="787"/>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818" customFormat="true" ht="15" customHeight="true" x14ac:dyDescent="0.2">
      <c r="B325" s="787"/>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818" customFormat="true" ht="15" customHeight="true" x14ac:dyDescent="0.2">
      <c r="B326" s="787"/>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818" customFormat="true" ht="15" customHeight="true" x14ac:dyDescent="0.2">
      <c r="B327" s="787"/>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818" customFormat="true" ht="15" customHeight="true" x14ac:dyDescent="0.2">
      <c r="B328" s="787"/>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818" customFormat="true" ht="250.15" customHeight="true" x14ac:dyDescent="0.2">
      <c r="B329" s="787"/>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63"/>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41"/>
      <c r="BD330" s="841"/>
      <c r="BE330" s="841"/>
      <c r="BF330" s="841"/>
      <c r="BG330" s="841"/>
      <c r="BH330" s="841"/>
      <c r="BI330" s="841"/>
      <c r="BJ330" s="841"/>
      <c r="BK330" s="841"/>
      <c r="BL330" s="841"/>
      <c r="BM330" s="841"/>
      <c r="BN330" s="841"/>
      <c r="BO330" s="841"/>
      <c r="BP330" s="841"/>
      <c r="BQ330" s="841"/>
      <c r="BR330" s="841"/>
      <c r="BS330" s="841"/>
      <c r="BT330" s="841"/>
      <c r="BU330" s="841"/>
      <c r="BV330" s="841"/>
      <c r="BW330" s="841"/>
      <c r="BX330" s="841"/>
      <c r="BY330" s="841"/>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63"/>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41"/>
      <c r="BD331" s="841"/>
      <c r="BE331" s="841"/>
      <c r="BF331" s="841"/>
      <c r="BG331" s="841"/>
      <c r="BH331" s="841"/>
      <c r="BI331" s="841"/>
      <c r="BJ331" s="841"/>
      <c r="BK331" s="841"/>
      <c r="BL331" s="841"/>
      <c r="BM331" s="841"/>
      <c r="BN331" s="841"/>
      <c r="BO331" s="841"/>
      <c r="BP331" s="841"/>
      <c r="BQ331" s="841"/>
      <c r="BR331" s="841"/>
      <c r="BS331" s="841"/>
      <c r="BT331" s="841"/>
      <c r="BU331" s="841"/>
      <c r="BV331" s="841"/>
      <c r="BW331" s="841"/>
      <c r="BX331" s="841"/>
      <c r="BY331" s="841"/>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63"/>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41"/>
      <c r="BD332" s="841"/>
      <c r="BE332" s="841"/>
      <c r="BF332" s="841"/>
      <c r="BG332" s="841"/>
      <c r="BH332" s="841"/>
      <c r="BI332" s="841"/>
      <c r="BJ332" s="841"/>
      <c r="BK332" s="841"/>
      <c r="BL332" s="841"/>
      <c r="BM332" s="841"/>
      <c r="BN332" s="841"/>
      <c r="BO332" s="841"/>
      <c r="BP332" s="841"/>
      <c r="BQ332" s="841"/>
      <c r="BR332" s="841"/>
      <c r="BS332" s="841"/>
      <c r="BT332" s="841"/>
      <c r="BU332" s="841"/>
      <c r="BV332" s="841"/>
      <c r="BW332" s="841"/>
      <c r="BX332" s="841"/>
      <c r="BY332" s="841"/>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63"/>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41"/>
      <c r="BD333" s="841"/>
      <c r="BE333" s="841"/>
      <c r="BF333" s="841"/>
      <c r="BG333" s="841"/>
      <c r="BH333" s="841"/>
      <c r="BI333" s="841"/>
      <c r="BJ333" s="841"/>
      <c r="BK333" s="841"/>
      <c r="BL333" s="841"/>
      <c r="BM333" s="841"/>
      <c r="BN333" s="841"/>
      <c r="BO333" s="841"/>
      <c r="BP333" s="841"/>
      <c r="BQ333" s="841"/>
      <c r="BR333" s="841"/>
      <c r="BS333" s="841"/>
      <c r="BT333" s="841"/>
      <c r="BU333" s="841"/>
      <c r="BV333" s="841"/>
      <c r="BW333" s="841"/>
      <c r="BX333" s="841"/>
      <c r="BY333" s="841"/>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63"/>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41"/>
      <c r="BD334" s="841"/>
      <c r="BE334" s="841"/>
      <c r="BF334" s="841"/>
      <c r="BG334" s="841"/>
      <c r="BH334" s="841"/>
      <c r="BI334" s="841"/>
      <c r="BJ334" s="841"/>
      <c r="BK334" s="841"/>
      <c r="BL334" s="841"/>
      <c r="BM334" s="841"/>
      <c r="BN334" s="841"/>
      <c r="BO334" s="841"/>
      <c r="BP334" s="841"/>
      <c r="BQ334" s="841"/>
      <c r="BR334" s="841"/>
      <c r="BS334" s="841"/>
      <c r="BT334" s="841"/>
      <c r="BU334" s="841"/>
      <c r="BV334" s="841"/>
      <c r="BW334" s="841"/>
      <c r="BX334" s="841"/>
      <c r="BY334" s="841"/>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63"/>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41"/>
      <c r="BD335" s="841"/>
      <c r="BE335" s="841"/>
      <c r="BF335" s="841"/>
      <c r="BG335" s="841"/>
      <c r="BH335" s="841"/>
      <c r="BI335" s="841"/>
      <c r="BJ335" s="841"/>
      <c r="BK335" s="841"/>
      <c r="BL335" s="841"/>
      <c r="BM335" s="841"/>
      <c r="BN335" s="841"/>
      <c r="BO335" s="841"/>
      <c r="BP335" s="841"/>
      <c r="BQ335" s="841"/>
      <c r="BR335" s="841"/>
      <c r="BS335" s="841"/>
      <c r="BT335" s="841"/>
      <c r="BU335" s="841"/>
      <c r="BV335" s="841"/>
      <c r="BW335" s="841"/>
      <c r="BX335" s="841"/>
      <c r="BY335" s="841"/>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63"/>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41"/>
      <c r="BD336" s="841"/>
      <c r="BE336" s="841"/>
      <c r="BF336" s="841"/>
      <c r="BG336" s="841"/>
      <c r="BH336" s="841"/>
      <c r="BI336" s="841"/>
      <c r="BJ336" s="841"/>
      <c r="BK336" s="841"/>
      <c r="BL336" s="841"/>
      <c r="BM336" s="841"/>
      <c r="BN336" s="841"/>
      <c r="BO336" s="841"/>
      <c r="BP336" s="841"/>
      <c r="BQ336" s="841"/>
      <c r="BR336" s="841"/>
      <c r="BS336" s="841"/>
      <c r="BT336" s="841"/>
      <c r="BU336" s="841"/>
      <c r="BV336" s="841"/>
      <c r="BW336" s="841"/>
      <c r="BX336" s="841"/>
      <c r="BY336" s="841"/>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63"/>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41"/>
      <c r="BD337" s="841"/>
      <c r="BE337" s="841"/>
      <c r="BF337" s="841"/>
      <c r="BG337" s="841"/>
      <c r="BH337" s="841"/>
      <c r="BI337" s="841"/>
      <c r="BJ337" s="841"/>
      <c r="BK337" s="841"/>
      <c r="BL337" s="841"/>
      <c r="BM337" s="841"/>
      <c r="BN337" s="841"/>
      <c r="BO337" s="841"/>
      <c r="BP337" s="841"/>
      <c r="BQ337" s="841"/>
      <c r="BR337" s="841"/>
      <c r="BS337" s="841"/>
      <c r="BT337" s="841"/>
      <c r="BU337" s="841"/>
      <c r="BV337" s="841"/>
      <c r="BW337" s="841"/>
      <c r="BX337" s="841"/>
      <c r="BY337" s="841"/>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63"/>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41"/>
      <c r="BD338" s="841"/>
      <c r="BE338" s="841"/>
      <c r="BF338" s="841"/>
      <c r="BG338" s="841"/>
      <c r="BH338" s="841"/>
      <c r="BI338" s="841"/>
      <c r="BJ338" s="841"/>
      <c r="BK338" s="841"/>
      <c r="BL338" s="841"/>
      <c r="BM338" s="841"/>
      <c r="BN338" s="841"/>
      <c r="BO338" s="841"/>
      <c r="BP338" s="841"/>
      <c r="BQ338" s="841"/>
      <c r="BR338" s="841"/>
      <c r="BS338" s="841"/>
      <c r="BT338" s="841"/>
      <c r="BU338" s="841"/>
      <c r="BV338" s="841"/>
      <c r="BW338" s="841"/>
      <c r="BX338" s="841"/>
      <c r="BY338" s="841"/>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818" customFormat="true" ht="15" customHeight="true" x14ac:dyDescent="0.2">
      <c r="B339" s="787"/>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3138" t="s">
        <v>115</v>
      </c>
      <c r="BD339" s="3139"/>
      <c r="BE339" s="3139"/>
      <c r="BF339" s="3139"/>
      <c r="BG339" s="3140"/>
      <c r="BH339" s="3141" t="s">
        <v>38</v>
      </c>
      <c r="BI339" s="3139"/>
      <c r="BJ339" s="3139"/>
      <c r="BK339" s="3139"/>
      <c r="BL339" s="3140"/>
      <c r="BM339" s="3141" t="s">
        <v>37</v>
      </c>
      <c r="BN339" s="3139"/>
      <c r="BO339" s="3139"/>
      <c r="BP339" s="3139"/>
      <c r="BQ339" s="3142"/>
      <c r="BR339" s="2471" t="s">
        <v>141</v>
      </c>
      <c r="BS339" s="2472"/>
      <c r="BT339" s="2472"/>
      <c r="BU339" s="2472"/>
      <c r="BV339" s="2472"/>
      <c r="BW339" s="2472"/>
      <c r="BX339" s="2472"/>
      <c r="BY339" s="2473"/>
      <c r="BZ339" s="461"/>
      <c r="CA339" s="461"/>
      <c r="CB339" s="461"/>
      <c r="CC339" s="461"/>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818" customFormat="true" ht="12.75" x14ac:dyDescent="0.2">
      <c r="B340" s="787"/>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313</v>
      </c>
      <c r="BS340" s="199" t="s">
        <v>248</v>
      </c>
      <c r="BT340" s="199" t="s">
        <v>314</v>
      </c>
      <c r="BU340" s="199" t="s">
        <v>315</v>
      </c>
      <c r="BV340" s="199" t="s">
        <v>316</v>
      </c>
      <c r="BW340" s="199" t="s">
        <v>317</v>
      </c>
      <c r="BX340" s="199" t="s">
        <v>318</v>
      </c>
      <c r="BY340" s="200" t="s">
        <v>319</v>
      </c>
      <c r="BZ340" s="200" t="s">
        <v>320</v>
      </c>
      <c r="CA340" s="200" t="s">
        <v>321</v>
      </c>
      <c r="CB340" s="200" t="s">
        <v>322</v>
      </c>
      <c r="CC340" s="200" t="s">
        <v>323</v>
      </c>
      <c r="CD340" s="2645"/>
      <c r="CE340" s="2645"/>
      <c r="CF340" s="2645"/>
      <c r="CG340" s="2645"/>
      <c r="CH340" s="2645"/>
      <c r="CI340" s="2645"/>
      <c r="CJ340" s="2645"/>
      <c r="CK340" s="2645"/>
      <c r="CL340" s="2645"/>
      <c r="CM340" s="2645"/>
      <c r="CN340" s="2645"/>
      <c r="CO340" s="2645"/>
      <c r="CP340" s="2645"/>
      <c r="CQ340" s="2645"/>
      <c r="CR340" s="2645"/>
      <c r="CS340" s="2645"/>
      <c r="CT340" s="2645"/>
      <c r="CU340" s="2645"/>
      <c r="CV340" s="2645"/>
      <c r="CW340" s="2645"/>
      <c r="CX340" s="2645"/>
      <c r="CY340" s="2645"/>
      <c r="CZ340" s="2645"/>
    </row>
    <row r="341" s="818" customFormat="true" ht="15" customHeight="true" x14ac:dyDescent="0.2">
      <c r="B341" s="787"/>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3143" t="s">
        <v>154</v>
      </c>
      <c r="BB341" s="176" t="s">
        <v>49</v>
      </c>
      <c r="BC341" s="1495" t="s">
        <v>35</v>
      </c>
      <c r="BD341" s="1515" t="s">
        <v>35</v>
      </c>
      <c r="BE341" s="1515" t="s">
        <v>35</v>
      </c>
      <c r="BF341" s="1515" t="s">
        <v>35</v>
      </c>
      <c r="BG341" s="1535" t="s">
        <v>35</v>
      </c>
      <c r="BH341" s="1554" t="s">
        <v>35</v>
      </c>
      <c r="BI341" s="1515" t="s">
        <v>35</v>
      </c>
      <c r="BJ341" s="1515" t="s">
        <v>35</v>
      </c>
      <c r="BK341" s="1515" t="s">
        <v>35</v>
      </c>
      <c r="BL341" s="1535" t="s">
        <v>35</v>
      </c>
      <c r="BM341" s="1554" t="s">
        <v>35</v>
      </c>
      <c r="BN341" s="1515" t="s">
        <v>35</v>
      </c>
      <c r="BO341" s="1515" t="s">
        <v>35</v>
      </c>
      <c r="BP341" s="1515" t="s">
        <v>35</v>
      </c>
      <c r="BQ341" s="1535" t="s">
        <v>35</v>
      </c>
      <c r="BR341" s="1554" t="s">
        <v>35</v>
      </c>
      <c r="BS341" s="1515" t="s">
        <v>35</v>
      </c>
      <c r="BT341" s="1515" t="s">
        <v>35</v>
      </c>
      <c r="BU341" s="1515" t="s">
        <v>35</v>
      </c>
      <c r="BV341" s="1515" t="s">
        <v>35</v>
      </c>
      <c r="BW341" s="1515" t="s">
        <v>35</v>
      </c>
      <c r="BX341" s="1515" t="s">
        <v>35</v>
      </c>
      <c r="BY341" s="1575" t="s">
        <v>35</v>
      </c>
      <c r="BZ341" s="1575" t="s">
        <v>35</v>
      </c>
      <c r="CA341" s="1575" t="s">
        <v>35</v>
      </c>
      <c r="CB341" s="1575" t="s">
        <v>35</v>
      </c>
      <c r="CC341" s="1575" t="s">
        <v>35</v>
      </c>
      <c r="CD341" s="2647"/>
      <c r="CE341" s="2647"/>
      <c r="CF341" s="2647"/>
      <c r="CG341" s="2647"/>
      <c r="CH341" s="2647"/>
      <c r="CI341" s="2647"/>
      <c r="CJ341" s="2647"/>
      <c r="CK341" s="2647"/>
      <c r="CL341" s="2647"/>
      <c r="CM341" s="2647"/>
      <c r="CN341" s="2647"/>
      <c r="CO341" s="2647"/>
      <c r="CP341" s="2647"/>
      <c r="CQ341" s="2647"/>
      <c r="CR341" s="2647"/>
      <c r="CS341" s="2647"/>
      <c r="CT341" s="2647"/>
      <c r="CU341" s="2647"/>
      <c r="CV341" s="2647"/>
      <c r="CW341" s="2647"/>
      <c r="CX341" s="2647"/>
      <c r="CY341" s="2647"/>
      <c r="CZ341" s="2647"/>
    </row>
    <row r="342" s="818" customFormat="true" ht="15" customHeight="true" x14ac:dyDescent="0.2">
      <c r="B342" s="787"/>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3144"/>
      <c r="BB342" s="177" t="s">
        <v>48</v>
      </c>
      <c r="BC342" s="1496" t="s">
        <v>35</v>
      </c>
      <c r="BD342" s="1516" t="s">
        <v>35</v>
      </c>
      <c r="BE342" s="1516" t="s">
        <v>35</v>
      </c>
      <c r="BF342" s="1516" t="s">
        <v>35</v>
      </c>
      <c r="BG342" s="1536" t="s">
        <v>35</v>
      </c>
      <c r="BH342" s="1555" t="s">
        <v>35</v>
      </c>
      <c r="BI342" s="1516" t="s">
        <v>35</v>
      </c>
      <c r="BJ342" s="1516" t="s">
        <v>35</v>
      </c>
      <c r="BK342" s="1516" t="s">
        <v>35</v>
      </c>
      <c r="BL342" s="1536" t="s">
        <v>35</v>
      </c>
      <c r="BM342" s="1555" t="s">
        <v>35</v>
      </c>
      <c r="BN342" s="1516" t="s">
        <v>35</v>
      </c>
      <c r="BO342" s="1516" t="s">
        <v>35</v>
      </c>
      <c r="BP342" s="1516" t="s">
        <v>35</v>
      </c>
      <c r="BQ342" s="1536" t="s">
        <v>35</v>
      </c>
      <c r="BR342" s="1555" t="s">
        <v>35</v>
      </c>
      <c r="BS342" s="1516" t="s">
        <v>35</v>
      </c>
      <c r="BT342" s="1516" t="s">
        <v>35</v>
      </c>
      <c r="BU342" s="1516" t="s">
        <v>35</v>
      </c>
      <c r="BV342" s="1516" t="s">
        <v>35</v>
      </c>
      <c r="BW342" s="1516" t="s">
        <v>35</v>
      </c>
      <c r="BX342" s="1516" t="s">
        <v>35</v>
      </c>
      <c r="BY342" s="1576" t="s">
        <v>35</v>
      </c>
      <c r="BZ342" s="1576" t="s">
        <v>35</v>
      </c>
      <c r="CA342" s="1576" t="s">
        <v>35</v>
      </c>
      <c r="CB342" s="1576" t="s">
        <v>35</v>
      </c>
      <c r="CC342" s="1576" t="s">
        <v>35</v>
      </c>
      <c r="CD342" s="2649"/>
      <c r="CE342" s="2649"/>
      <c r="CF342" s="2649"/>
      <c r="CG342" s="2649"/>
      <c r="CH342" s="2649"/>
      <c r="CI342" s="2649"/>
      <c r="CJ342" s="2649"/>
      <c r="CK342" s="2649"/>
      <c r="CL342" s="2649"/>
      <c r="CM342" s="2649"/>
      <c r="CN342" s="2649"/>
      <c r="CO342" s="2649"/>
      <c r="CP342" s="2649"/>
      <c r="CQ342" s="2649"/>
      <c r="CR342" s="2649"/>
      <c r="CS342" s="2649"/>
      <c r="CT342" s="2649"/>
      <c r="CU342" s="2649"/>
      <c r="CV342" s="2649"/>
      <c r="CW342" s="2649"/>
      <c r="CX342" s="2649"/>
      <c r="CY342" s="2649"/>
      <c r="CZ342" s="2649"/>
    </row>
    <row r="343" s="818" customFormat="true" ht="15" customHeight="true" x14ac:dyDescent="0.2">
      <c r="B343" s="787"/>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3145" t="s">
        <v>149</v>
      </c>
      <c r="BB343" s="177" t="s">
        <v>49</v>
      </c>
      <c r="BC343" s="1496" t="s">
        <v>35</v>
      </c>
      <c r="BD343" s="1516" t="s">
        <v>35</v>
      </c>
      <c r="BE343" s="1516" t="s">
        <v>35</v>
      </c>
      <c r="BF343" s="1516" t="s">
        <v>35</v>
      </c>
      <c r="BG343" s="1536" t="s">
        <v>35</v>
      </c>
      <c r="BH343" s="1555" t="s">
        <v>35</v>
      </c>
      <c r="BI343" s="1516" t="s">
        <v>35</v>
      </c>
      <c r="BJ343" s="1516" t="s">
        <v>35</v>
      </c>
      <c r="BK343" s="1516" t="s">
        <v>35</v>
      </c>
      <c r="BL343" s="1536" t="s">
        <v>35</v>
      </c>
      <c r="BM343" s="1555" t="s">
        <v>35</v>
      </c>
      <c r="BN343" s="1516" t="s">
        <v>35</v>
      </c>
      <c r="BO343" s="1516" t="s">
        <v>35</v>
      </c>
      <c r="BP343" s="1516" t="s">
        <v>35</v>
      </c>
      <c r="BQ343" s="1536" t="s">
        <v>35</v>
      </c>
      <c r="BR343" s="1555" t="s">
        <v>35</v>
      </c>
      <c r="BS343" s="1516" t="s">
        <v>35</v>
      </c>
      <c r="BT343" s="1516" t="s">
        <v>35</v>
      </c>
      <c r="BU343" s="1516" t="s">
        <v>35</v>
      </c>
      <c r="BV343" s="1516" t="s">
        <v>35</v>
      </c>
      <c r="BW343" s="1516" t="s">
        <v>35</v>
      </c>
      <c r="BX343" s="1516" t="s">
        <v>35</v>
      </c>
      <c r="BY343" s="1576" t="s">
        <v>35</v>
      </c>
      <c r="BZ343" s="1576" t="s">
        <v>35</v>
      </c>
      <c r="CA343" s="1576" t="s">
        <v>35</v>
      </c>
      <c r="CB343" s="1576" t="s">
        <v>35</v>
      </c>
      <c r="CC343" s="1576" t="s">
        <v>35</v>
      </c>
      <c r="CD343" s="2649"/>
      <c r="CE343" s="2649"/>
      <c r="CF343" s="2649"/>
      <c r="CG343" s="2649"/>
      <c r="CH343" s="2649"/>
      <c r="CI343" s="2649"/>
      <c r="CJ343" s="2649"/>
      <c r="CK343" s="2649"/>
      <c r="CL343" s="2649"/>
      <c r="CM343" s="2649"/>
      <c r="CN343" s="2649"/>
      <c r="CO343" s="2649"/>
      <c r="CP343" s="2649"/>
      <c r="CQ343" s="2649"/>
      <c r="CR343" s="2649"/>
      <c r="CS343" s="2649"/>
      <c r="CT343" s="2649"/>
      <c r="CU343" s="2649"/>
      <c r="CV343" s="2649"/>
      <c r="CW343" s="2649"/>
      <c r="CX343" s="2649"/>
      <c r="CY343" s="2649"/>
      <c r="CZ343" s="2649"/>
    </row>
    <row r="344" s="818" customFormat="true" ht="15" customHeight="true" x14ac:dyDescent="0.2">
      <c r="B344" s="787"/>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3144"/>
      <c r="BB344" s="177" t="s">
        <v>48</v>
      </c>
      <c r="BC344" s="1496" t="s">
        <v>35</v>
      </c>
      <c r="BD344" s="1516" t="s">
        <v>35</v>
      </c>
      <c r="BE344" s="1516" t="s">
        <v>35</v>
      </c>
      <c r="BF344" s="1516" t="s">
        <v>35</v>
      </c>
      <c r="BG344" s="1536" t="s">
        <v>35</v>
      </c>
      <c r="BH344" s="1555" t="s">
        <v>35</v>
      </c>
      <c r="BI344" s="1516" t="s">
        <v>35</v>
      </c>
      <c r="BJ344" s="1516" t="s">
        <v>35</v>
      </c>
      <c r="BK344" s="1516" t="s">
        <v>35</v>
      </c>
      <c r="BL344" s="1536" t="s">
        <v>35</v>
      </c>
      <c r="BM344" s="1555" t="s">
        <v>35</v>
      </c>
      <c r="BN344" s="1516" t="s">
        <v>35</v>
      </c>
      <c r="BO344" s="1516" t="s">
        <v>35</v>
      </c>
      <c r="BP344" s="1516" t="s">
        <v>35</v>
      </c>
      <c r="BQ344" s="1536" t="s">
        <v>35</v>
      </c>
      <c r="BR344" s="1555" t="s">
        <v>35</v>
      </c>
      <c r="BS344" s="1516" t="s">
        <v>35</v>
      </c>
      <c r="BT344" s="1516" t="s">
        <v>35</v>
      </c>
      <c r="BU344" s="1516" t="s">
        <v>35</v>
      </c>
      <c r="BV344" s="1516" t="s">
        <v>35</v>
      </c>
      <c r="BW344" s="1516" t="s">
        <v>35</v>
      </c>
      <c r="BX344" s="1516" t="s">
        <v>35</v>
      </c>
      <c r="BY344" s="1576" t="s">
        <v>35</v>
      </c>
      <c r="BZ344" s="1576" t="s">
        <v>35</v>
      </c>
      <c r="CA344" s="1576" t="s">
        <v>35</v>
      </c>
      <c r="CB344" s="1576" t="s">
        <v>35</v>
      </c>
      <c r="CC344" s="1576" t="s">
        <v>35</v>
      </c>
      <c r="CD344" s="2649"/>
      <c r="CE344" s="2649"/>
      <c r="CF344" s="2649"/>
      <c r="CG344" s="2649"/>
      <c r="CH344" s="2649"/>
      <c r="CI344" s="2649"/>
      <c r="CJ344" s="2649"/>
      <c r="CK344" s="2649"/>
      <c r="CL344" s="2649"/>
      <c r="CM344" s="2649"/>
      <c r="CN344" s="2649"/>
      <c r="CO344" s="2649"/>
      <c r="CP344" s="2649"/>
      <c r="CQ344" s="2649"/>
      <c r="CR344" s="2649"/>
      <c r="CS344" s="2649"/>
      <c r="CT344" s="2649"/>
      <c r="CU344" s="2649"/>
      <c r="CV344" s="2649"/>
      <c r="CW344" s="2649"/>
      <c r="CX344" s="2649"/>
      <c r="CY344" s="2649"/>
      <c r="CZ344" s="2649"/>
    </row>
    <row r="345" s="818" customFormat="true" ht="15" customHeight="true" x14ac:dyDescent="0.2">
      <c r="B345" s="787"/>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3145" t="s">
        <v>150</v>
      </c>
      <c r="BB345" s="177" t="s">
        <v>49</v>
      </c>
      <c r="BC345" s="1496" t="s">
        <v>35</v>
      </c>
      <c r="BD345" s="1516" t="s">
        <v>35</v>
      </c>
      <c r="BE345" s="1516" t="s">
        <v>35</v>
      </c>
      <c r="BF345" s="1516" t="s">
        <v>35</v>
      </c>
      <c r="BG345" s="1536" t="s">
        <v>35</v>
      </c>
      <c r="BH345" s="1555" t="s">
        <v>35</v>
      </c>
      <c r="BI345" s="1516" t="s">
        <v>35</v>
      </c>
      <c r="BJ345" s="1516" t="s">
        <v>35</v>
      </c>
      <c r="BK345" s="1516" t="s">
        <v>35</v>
      </c>
      <c r="BL345" s="1536" t="s">
        <v>35</v>
      </c>
      <c r="BM345" s="1555" t="s">
        <v>35</v>
      </c>
      <c r="BN345" s="1516" t="s">
        <v>35</v>
      </c>
      <c r="BO345" s="1516" t="s">
        <v>35</v>
      </c>
      <c r="BP345" s="1516" t="s">
        <v>35</v>
      </c>
      <c r="BQ345" s="1536" t="s">
        <v>35</v>
      </c>
      <c r="BR345" s="1555" t="s">
        <v>35</v>
      </c>
      <c r="BS345" s="1516" t="s">
        <v>35</v>
      </c>
      <c r="BT345" s="1516" t="s">
        <v>35</v>
      </c>
      <c r="BU345" s="1516" t="s">
        <v>35</v>
      </c>
      <c r="BV345" s="1516" t="s">
        <v>35</v>
      </c>
      <c r="BW345" s="1516" t="s">
        <v>35</v>
      </c>
      <c r="BX345" s="1516" t="s">
        <v>35</v>
      </c>
      <c r="BY345" s="1576" t="s">
        <v>35</v>
      </c>
      <c r="BZ345" s="1576" t="s">
        <v>35</v>
      </c>
      <c r="CA345" s="1576" t="s">
        <v>35</v>
      </c>
      <c r="CB345" s="1576" t="s">
        <v>35</v>
      </c>
      <c r="CC345" s="1576" t="s">
        <v>35</v>
      </c>
      <c r="CD345" s="2649"/>
      <c r="CE345" s="2649"/>
      <c r="CF345" s="2649"/>
      <c r="CG345" s="2649"/>
      <c r="CH345" s="2649"/>
      <c r="CI345" s="2649"/>
      <c r="CJ345" s="2649"/>
      <c r="CK345" s="2649"/>
      <c r="CL345" s="2649"/>
      <c r="CM345" s="2649"/>
      <c r="CN345" s="2649"/>
      <c r="CO345" s="2649"/>
      <c r="CP345" s="2649"/>
      <c r="CQ345" s="2649"/>
      <c r="CR345" s="2649"/>
      <c r="CS345" s="2649"/>
      <c r="CT345" s="2649"/>
      <c r="CU345" s="2649"/>
      <c r="CV345" s="2649"/>
      <c r="CW345" s="2649"/>
      <c r="CX345" s="2649"/>
      <c r="CY345" s="2649"/>
      <c r="CZ345" s="2649"/>
    </row>
    <row r="346" s="818" customFormat="true" ht="15" customHeight="true" x14ac:dyDescent="0.2">
      <c r="B346" s="787"/>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3144"/>
      <c r="BB346" s="177" t="s">
        <v>48</v>
      </c>
      <c r="BC346" s="1496" t="s">
        <v>35</v>
      </c>
      <c r="BD346" s="1516" t="s">
        <v>35</v>
      </c>
      <c r="BE346" s="1516" t="s">
        <v>35</v>
      </c>
      <c r="BF346" s="1516" t="s">
        <v>35</v>
      </c>
      <c r="BG346" s="1536" t="s">
        <v>35</v>
      </c>
      <c r="BH346" s="1555" t="s">
        <v>35</v>
      </c>
      <c r="BI346" s="1516" t="s">
        <v>35</v>
      </c>
      <c r="BJ346" s="1516" t="s">
        <v>35</v>
      </c>
      <c r="BK346" s="1516" t="s">
        <v>35</v>
      </c>
      <c r="BL346" s="1536" t="s">
        <v>35</v>
      </c>
      <c r="BM346" s="1555" t="s">
        <v>35</v>
      </c>
      <c r="BN346" s="1516" t="s">
        <v>35</v>
      </c>
      <c r="BO346" s="1516" t="s">
        <v>35</v>
      </c>
      <c r="BP346" s="1516" t="s">
        <v>35</v>
      </c>
      <c r="BQ346" s="1536" t="s">
        <v>35</v>
      </c>
      <c r="BR346" s="1555" t="s">
        <v>35</v>
      </c>
      <c r="BS346" s="1516" t="s">
        <v>35</v>
      </c>
      <c r="BT346" s="1516" t="s">
        <v>35</v>
      </c>
      <c r="BU346" s="1516" t="s">
        <v>35</v>
      </c>
      <c r="BV346" s="1516" t="s">
        <v>35</v>
      </c>
      <c r="BW346" s="1516" t="s">
        <v>35</v>
      </c>
      <c r="BX346" s="1516" t="s">
        <v>35</v>
      </c>
      <c r="BY346" s="1576" t="s">
        <v>35</v>
      </c>
      <c r="BZ346" s="1576" t="s">
        <v>35</v>
      </c>
      <c r="CA346" s="1576" t="s">
        <v>35</v>
      </c>
      <c r="CB346" s="1576" t="s">
        <v>35</v>
      </c>
      <c r="CC346" s="1576" t="s">
        <v>35</v>
      </c>
      <c r="CD346" s="2649"/>
      <c r="CE346" s="2649"/>
      <c r="CF346" s="2649"/>
      <c r="CG346" s="2649"/>
      <c r="CH346" s="2649"/>
      <c r="CI346" s="2649"/>
      <c r="CJ346" s="2649"/>
      <c r="CK346" s="2649"/>
      <c r="CL346" s="2649"/>
      <c r="CM346" s="2649"/>
      <c r="CN346" s="2649"/>
      <c r="CO346" s="2649"/>
      <c r="CP346" s="2649"/>
      <c r="CQ346" s="2649"/>
      <c r="CR346" s="2649"/>
      <c r="CS346" s="2649"/>
      <c r="CT346" s="2649"/>
      <c r="CU346" s="2649"/>
      <c r="CV346" s="2649"/>
      <c r="CW346" s="2649"/>
      <c r="CX346" s="2649"/>
      <c r="CY346" s="2649"/>
      <c r="CZ346" s="2649"/>
    </row>
    <row r="347" s="818" customFormat="true" ht="15" customHeight="true" x14ac:dyDescent="0.2">
      <c r="B347" s="787"/>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3145" t="s">
        <v>151</v>
      </c>
      <c r="BB347" s="177" t="s">
        <v>49</v>
      </c>
      <c r="BC347" s="1496" t="s">
        <v>35</v>
      </c>
      <c r="BD347" s="1516" t="s">
        <v>35</v>
      </c>
      <c r="BE347" s="1516" t="s">
        <v>35</v>
      </c>
      <c r="BF347" s="1516" t="s">
        <v>35</v>
      </c>
      <c r="BG347" s="1536" t="s">
        <v>35</v>
      </c>
      <c r="BH347" s="1555" t="s">
        <v>35</v>
      </c>
      <c r="BI347" s="1516" t="s">
        <v>35</v>
      </c>
      <c r="BJ347" s="1516" t="s">
        <v>35</v>
      </c>
      <c r="BK347" s="1516" t="s">
        <v>35</v>
      </c>
      <c r="BL347" s="1536" t="s">
        <v>35</v>
      </c>
      <c r="BM347" s="1555" t="s">
        <v>35</v>
      </c>
      <c r="BN347" s="1516" t="s">
        <v>35</v>
      </c>
      <c r="BO347" s="1516" t="s">
        <v>35</v>
      </c>
      <c r="BP347" s="1516" t="s">
        <v>35</v>
      </c>
      <c r="BQ347" s="1536" t="s">
        <v>35</v>
      </c>
      <c r="BR347" s="1555" t="s">
        <v>35</v>
      </c>
      <c r="BS347" s="1516" t="s">
        <v>35</v>
      </c>
      <c r="BT347" s="1516" t="s">
        <v>35</v>
      </c>
      <c r="BU347" s="1516" t="s">
        <v>35</v>
      </c>
      <c r="BV347" s="1516" t="s">
        <v>35</v>
      </c>
      <c r="BW347" s="1516" t="s">
        <v>35</v>
      </c>
      <c r="BX347" s="1516" t="s">
        <v>35</v>
      </c>
      <c r="BY347" s="1576" t="s">
        <v>35</v>
      </c>
      <c r="BZ347" s="1576" t="s">
        <v>35</v>
      </c>
      <c r="CA347" s="1576" t="s">
        <v>35</v>
      </c>
      <c r="CB347" s="1576" t="s">
        <v>35</v>
      </c>
      <c r="CC347" s="1576" t="s">
        <v>35</v>
      </c>
      <c r="CD347" s="2649"/>
      <c r="CE347" s="2649"/>
      <c r="CF347" s="2649"/>
      <c r="CG347" s="2649"/>
      <c r="CH347" s="2649"/>
      <c r="CI347" s="2649"/>
      <c r="CJ347" s="2649"/>
      <c r="CK347" s="2649"/>
      <c r="CL347" s="2649"/>
      <c r="CM347" s="2649"/>
      <c r="CN347" s="2649"/>
      <c r="CO347" s="2649"/>
      <c r="CP347" s="2649"/>
      <c r="CQ347" s="2649"/>
      <c r="CR347" s="2649"/>
      <c r="CS347" s="2649"/>
      <c r="CT347" s="2649"/>
      <c r="CU347" s="2649"/>
      <c r="CV347" s="2649"/>
      <c r="CW347" s="2649"/>
      <c r="CX347" s="2649"/>
      <c r="CY347" s="2649"/>
      <c r="CZ347" s="2649"/>
    </row>
    <row r="348" s="818" customFormat="true" ht="15" customHeight="true" x14ac:dyDescent="0.2">
      <c r="B348" s="787"/>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3144"/>
      <c r="BB348" s="177" t="s">
        <v>48</v>
      </c>
      <c r="BC348" s="1496" t="s">
        <v>35</v>
      </c>
      <c r="BD348" s="1516" t="s">
        <v>35</v>
      </c>
      <c r="BE348" s="1516" t="s">
        <v>35</v>
      </c>
      <c r="BF348" s="1516" t="s">
        <v>35</v>
      </c>
      <c r="BG348" s="1536" t="s">
        <v>35</v>
      </c>
      <c r="BH348" s="1555" t="s">
        <v>35</v>
      </c>
      <c r="BI348" s="1516" t="s">
        <v>35</v>
      </c>
      <c r="BJ348" s="1516" t="s">
        <v>35</v>
      </c>
      <c r="BK348" s="1516" t="s">
        <v>35</v>
      </c>
      <c r="BL348" s="1536" t="s">
        <v>35</v>
      </c>
      <c r="BM348" s="1555" t="s">
        <v>35</v>
      </c>
      <c r="BN348" s="1516" t="s">
        <v>35</v>
      </c>
      <c r="BO348" s="1516" t="s">
        <v>35</v>
      </c>
      <c r="BP348" s="1516" t="s">
        <v>35</v>
      </c>
      <c r="BQ348" s="1536" t="s">
        <v>35</v>
      </c>
      <c r="BR348" s="1555" t="s">
        <v>35</v>
      </c>
      <c r="BS348" s="1516" t="s">
        <v>35</v>
      </c>
      <c r="BT348" s="1516" t="s">
        <v>35</v>
      </c>
      <c r="BU348" s="1516" t="s">
        <v>35</v>
      </c>
      <c r="BV348" s="1516" t="s">
        <v>35</v>
      </c>
      <c r="BW348" s="1516" t="s">
        <v>35</v>
      </c>
      <c r="BX348" s="1516" t="s">
        <v>35</v>
      </c>
      <c r="BY348" s="1576" t="s">
        <v>35</v>
      </c>
      <c r="BZ348" s="1576" t="s">
        <v>35</v>
      </c>
      <c r="CA348" s="1576" t="s">
        <v>35</v>
      </c>
      <c r="CB348" s="1576" t="s">
        <v>35</v>
      </c>
      <c r="CC348" s="1576" t="s">
        <v>35</v>
      </c>
      <c r="CD348" s="2649"/>
      <c r="CE348" s="2649"/>
      <c r="CF348" s="2649"/>
      <c r="CG348" s="2649"/>
      <c r="CH348" s="2649"/>
      <c r="CI348" s="2649"/>
      <c r="CJ348" s="2649"/>
      <c r="CK348" s="2649"/>
      <c r="CL348" s="2649"/>
      <c r="CM348" s="2649"/>
      <c r="CN348" s="2649"/>
      <c r="CO348" s="2649"/>
      <c r="CP348" s="2649"/>
      <c r="CQ348" s="2649"/>
      <c r="CR348" s="2649"/>
      <c r="CS348" s="2649"/>
      <c r="CT348" s="2649"/>
      <c r="CU348" s="2649"/>
      <c r="CV348" s="2649"/>
      <c r="CW348" s="2649"/>
      <c r="CX348" s="2649"/>
      <c r="CY348" s="2649"/>
      <c r="CZ348" s="2649"/>
    </row>
    <row r="349" s="818" customFormat="true" ht="15" customHeight="true" x14ac:dyDescent="0.2">
      <c r="B349" s="787"/>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3145" t="s">
        <v>152</v>
      </c>
      <c r="BB349" s="177" t="s">
        <v>49</v>
      </c>
      <c r="BC349" s="1496" t="s">
        <v>35</v>
      </c>
      <c r="BD349" s="1516" t="s">
        <v>35</v>
      </c>
      <c r="BE349" s="1516" t="s">
        <v>35</v>
      </c>
      <c r="BF349" s="1516" t="s">
        <v>35</v>
      </c>
      <c r="BG349" s="1536" t="s">
        <v>35</v>
      </c>
      <c r="BH349" s="1555" t="s">
        <v>35</v>
      </c>
      <c r="BI349" s="1516" t="s">
        <v>35</v>
      </c>
      <c r="BJ349" s="1516" t="s">
        <v>35</v>
      </c>
      <c r="BK349" s="1516" t="s">
        <v>35</v>
      </c>
      <c r="BL349" s="1536" t="s">
        <v>35</v>
      </c>
      <c r="BM349" s="1555" t="s">
        <v>35</v>
      </c>
      <c r="BN349" s="1516" t="s">
        <v>35</v>
      </c>
      <c r="BO349" s="1516" t="s">
        <v>35</v>
      </c>
      <c r="BP349" s="1516" t="s">
        <v>35</v>
      </c>
      <c r="BQ349" s="1536" t="s">
        <v>35</v>
      </c>
      <c r="BR349" s="1555" t="s">
        <v>35</v>
      </c>
      <c r="BS349" s="1516" t="s">
        <v>35</v>
      </c>
      <c r="BT349" s="1516" t="s">
        <v>35</v>
      </c>
      <c r="BU349" s="1516" t="s">
        <v>35</v>
      </c>
      <c r="BV349" s="1516" t="s">
        <v>35</v>
      </c>
      <c r="BW349" s="1516" t="s">
        <v>35</v>
      </c>
      <c r="BX349" s="1516" t="s">
        <v>35</v>
      </c>
      <c r="BY349" s="1576" t="s">
        <v>35</v>
      </c>
      <c r="BZ349" s="1576" t="s">
        <v>35</v>
      </c>
      <c r="CA349" s="1576" t="s">
        <v>35</v>
      </c>
      <c r="CB349" s="1576" t="s">
        <v>35</v>
      </c>
      <c r="CC349" s="1576" t="s">
        <v>35</v>
      </c>
      <c r="CD349" s="2649"/>
      <c r="CE349" s="2649"/>
      <c r="CF349" s="2649"/>
      <c r="CG349" s="2649"/>
      <c r="CH349" s="2649"/>
      <c r="CI349" s="2649"/>
      <c r="CJ349" s="2649"/>
      <c r="CK349" s="2649"/>
      <c r="CL349" s="2649"/>
      <c r="CM349" s="2649"/>
      <c r="CN349" s="2649"/>
      <c r="CO349" s="2649"/>
      <c r="CP349" s="2649"/>
      <c r="CQ349" s="2649"/>
      <c r="CR349" s="2649"/>
      <c r="CS349" s="2649"/>
      <c r="CT349" s="2649"/>
      <c r="CU349" s="2649"/>
      <c r="CV349" s="2649"/>
      <c r="CW349" s="2649"/>
      <c r="CX349" s="2649"/>
      <c r="CY349" s="2649"/>
      <c r="CZ349" s="2649"/>
    </row>
    <row r="350" s="818" customFormat="true" ht="15" customHeight="true" x14ac:dyDescent="0.2">
      <c r="B350" s="787"/>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3144"/>
      <c r="BB350" s="177" t="s">
        <v>48</v>
      </c>
      <c r="BC350" s="1496" t="s">
        <v>35</v>
      </c>
      <c r="BD350" s="1516" t="s">
        <v>35</v>
      </c>
      <c r="BE350" s="1516" t="s">
        <v>35</v>
      </c>
      <c r="BF350" s="1516" t="s">
        <v>35</v>
      </c>
      <c r="BG350" s="1536" t="s">
        <v>35</v>
      </c>
      <c r="BH350" s="1555" t="s">
        <v>35</v>
      </c>
      <c r="BI350" s="1516" t="s">
        <v>35</v>
      </c>
      <c r="BJ350" s="1516" t="s">
        <v>35</v>
      </c>
      <c r="BK350" s="1516" t="s">
        <v>35</v>
      </c>
      <c r="BL350" s="1536" t="s">
        <v>35</v>
      </c>
      <c r="BM350" s="1555" t="s">
        <v>35</v>
      </c>
      <c r="BN350" s="1516" t="s">
        <v>35</v>
      </c>
      <c r="BO350" s="1516" t="s">
        <v>35</v>
      </c>
      <c r="BP350" s="1516" t="s">
        <v>35</v>
      </c>
      <c r="BQ350" s="1536" t="s">
        <v>35</v>
      </c>
      <c r="BR350" s="1555" t="s">
        <v>35</v>
      </c>
      <c r="BS350" s="1516" t="s">
        <v>35</v>
      </c>
      <c r="BT350" s="1516" t="s">
        <v>35</v>
      </c>
      <c r="BU350" s="1516" t="s">
        <v>35</v>
      </c>
      <c r="BV350" s="1516" t="s">
        <v>35</v>
      </c>
      <c r="BW350" s="1516" t="s">
        <v>35</v>
      </c>
      <c r="BX350" s="1516" t="s">
        <v>35</v>
      </c>
      <c r="BY350" s="1576" t="s">
        <v>35</v>
      </c>
      <c r="BZ350" s="1576" t="s">
        <v>35</v>
      </c>
      <c r="CA350" s="1576" t="s">
        <v>35</v>
      </c>
      <c r="CB350" s="1576" t="s">
        <v>35</v>
      </c>
      <c r="CC350" s="1576" t="s">
        <v>35</v>
      </c>
      <c r="CD350" s="2649"/>
      <c r="CE350" s="2649"/>
      <c r="CF350" s="2649"/>
      <c r="CG350" s="2649"/>
      <c r="CH350" s="2649"/>
      <c r="CI350" s="2649"/>
      <c r="CJ350" s="2649"/>
      <c r="CK350" s="2649"/>
      <c r="CL350" s="2649"/>
      <c r="CM350" s="2649"/>
      <c r="CN350" s="2649"/>
      <c r="CO350" s="2649"/>
      <c r="CP350" s="2649"/>
      <c r="CQ350" s="2649"/>
      <c r="CR350" s="2649"/>
      <c r="CS350" s="2649"/>
      <c r="CT350" s="2649"/>
      <c r="CU350" s="2649"/>
      <c r="CV350" s="2649"/>
      <c r="CW350" s="2649"/>
      <c r="CX350" s="2649"/>
      <c r="CY350" s="2649"/>
      <c r="CZ350" s="2649"/>
    </row>
    <row r="351" s="818" customFormat="true" ht="15" customHeight="true" x14ac:dyDescent="0.2">
      <c r="B351" s="787"/>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3145" t="s">
        <v>153</v>
      </c>
      <c r="BB351" s="177" t="s">
        <v>49</v>
      </c>
      <c r="BC351" s="1496" t="s">
        <v>35</v>
      </c>
      <c r="BD351" s="1516" t="s">
        <v>35</v>
      </c>
      <c r="BE351" s="1516" t="s">
        <v>35</v>
      </c>
      <c r="BF351" s="1516" t="s">
        <v>35</v>
      </c>
      <c r="BG351" s="1536" t="s">
        <v>35</v>
      </c>
      <c r="BH351" s="1555" t="s">
        <v>35</v>
      </c>
      <c r="BI351" s="1516" t="s">
        <v>35</v>
      </c>
      <c r="BJ351" s="1516" t="s">
        <v>35</v>
      </c>
      <c r="BK351" s="1516" t="s">
        <v>35</v>
      </c>
      <c r="BL351" s="1536" t="s">
        <v>35</v>
      </c>
      <c r="BM351" s="1555" t="s">
        <v>35</v>
      </c>
      <c r="BN351" s="1516" t="s">
        <v>35</v>
      </c>
      <c r="BO351" s="1516" t="s">
        <v>35</v>
      </c>
      <c r="BP351" s="1516" t="s">
        <v>35</v>
      </c>
      <c r="BQ351" s="1536" t="s">
        <v>35</v>
      </c>
      <c r="BR351" s="1555" t="s">
        <v>35</v>
      </c>
      <c r="BS351" s="1516" t="s">
        <v>35</v>
      </c>
      <c r="BT351" s="1516" t="s">
        <v>35</v>
      </c>
      <c r="BU351" s="1516" t="s">
        <v>35</v>
      </c>
      <c r="BV351" s="1516" t="s">
        <v>35</v>
      </c>
      <c r="BW351" s="1516" t="s">
        <v>35</v>
      </c>
      <c r="BX351" s="1516" t="s">
        <v>35</v>
      </c>
      <c r="BY351" s="1576" t="s">
        <v>35</v>
      </c>
      <c r="BZ351" s="1576" t="s">
        <v>35</v>
      </c>
      <c r="CA351" s="1576" t="s">
        <v>35</v>
      </c>
      <c r="CB351" s="1576" t="s">
        <v>35</v>
      </c>
      <c r="CC351" s="1576" t="s">
        <v>35</v>
      </c>
      <c r="CD351" s="2649"/>
      <c r="CE351" s="2649"/>
      <c r="CF351" s="2649"/>
      <c r="CG351" s="2649"/>
      <c r="CH351" s="2649"/>
      <c r="CI351" s="2649"/>
      <c r="CJ351" s="2649"/>
      <c r="CK351" s="2649"/>
      <c r="CL351" s="2649"/>
      <c r="CM351" s="2649"/>
      <c r="CN351" s="2649"/>
      <c r="CO351" s="2649"/>
      <c r="CP351" s="2649"/>
      <c r="CQ351" s="2649"/>
      <c r="CR351" s="2649"/>
      <c r="CS351" s="2649"/>
      <c r="CT351" s="2649"/>
      <c r="CU351" s="2649"/>
      <c r="CV351" s="2649"/>
      <c r="CW351" s="2649"/>
      <c r="CX351" s="2649"/>
      <c r="CY351" s="2649"/>
      <c r="CZ351" s="2649"/>
    </row>
    <row r="352" s="818" customFormat="true" ht="15" customHeight="true" x14ac:dyDescent="0.2">
      <c r="B352" s="787"/>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3144"/>
      <c r="BB352" s="177" t="s">
        <v>48</v>
      </c>
      <c r="BC352" s="1496" t="s">
        <v>35</v>
      </c>
      <c r="BD352" s="1516" t="s">
        <v>35</v>
      </c>
      <c r="BE352" s="1516" t="s">
        <v>35</v>
      </c>
      <c r="BF352" s="1516" t="s">
        <v>35</v>
      </c>
      <c r="BG352" s="1536" t="s">
        <v>35</v>
      </c>
      <c r="BH352" s="1555" t="s">
        <v>35</v>
      </c>
      <c r="BI352" s="1516" t="s">
        <v>35</v>
      </c>
      <c r="BJ352" s="1516" t="s">
        <v>35</v>
      </c>
      <c r="BK352" s="1516" t="s">
        <v>35</v>
      </c>
      <c r="BL352" s="1536" t="s">
        <v>35</v>
      </c>
      <c r="BM352" s="1555" t="s">
        <v>35</v>
      </c>
      <c r="BN352" s="1516" t="s">
        <v>35</v>
      </c>
      <c r="BO352" s="1516" t="s">
        <v>35</v>
      </c>
      <c r="BP352" s="1516" t="s">
        <v>35</v>
      </c>
      <c r="BQ352" s="1536" t="s">
        <v>35</v>
      </c>
      <c r="BR352" s="1555" t="s">
        <v>35</v>
      </c>
      <c r="BS352" s="1516" t="s">
        <v>35</v>
      </c>
      <c r="BT352" s="1516" t="s">
        <v>35</v>
      </c>
      <c r="BU352" s="1516" t="s">
        <v>35</v>
      </c>
      <c r="BV352" s="1516" t="s">
        <v>35</v>
      </c>
      <c r="BW352" s="1516" t="s">
        <v>35</v>
      </c>
      <c r="BX352" s="1516" t="s">
        <v>35</v>
      </c>
      <c r="BY352" s="1576" t="s">
        <v>35</v>
      </c>
      <c r="BZ352" s="1576" t="s">
        <v>35</v>
      </c>
      <c r="CA352" s="1576" t="s">
        <v>35</v>
      </c>
      <c r="CB352" s="1576" t="s">
        <v>35</v>
      </c>
      <c r="CC352" s="1576" t="s">
        <v>35</v>
      </c>
      <c r="CD352" s="2649"/>
      <c r="CE352" s="2649"/>
      <c r="CF352" s="2649"/>
      <c r="CG352" s="2649"/>
      <c r="CH352" s="2649"/>
      <c r="CI352" s="2649"/>
      <c r="CJ352" s="2649"/>
      <c r="CK352" s="2649"/>
      <c r="CL352" s="2649"/>
      <c r="CM352" s="2649"/>
      <c r="CN352" s="2649"/>
      <c r="CO352" s="2649"/>
      <c r="CP352" s="2649"/>
      <c r="CQ352" s="2649"/>
      <c r="CR352" s="2649"/>
      <c r="CS352" s="2649"/>
      <c r="CT352" s="2649"/>
      <c r="CU352" s="2649"/>
      <c r="CV352" s="2649"/>
      <c r="CW352" s="2649"/>
      <c r="CX352" s="2649"/>
      <c r="CY352" s="2649"/>
      <c r="CZ352" s="2649"/>
    </row>
    <row r="353" s="818" customFormat="true" ht="15" customHeight="true" x14ac:dyDescent="0.2">
      <c r="B353" s="787"/>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3145" t="s">
        <v>142</v>
      </c>
      <c r="BB353" s="177" t="s">
        <v>49</v>
      </c>
      <c r="BC353" s="1496" t="s">
        <v>35</v>
      </c>
      <c r="BD353" s="1516" t="s">
        <v>35</v>
      </c>
      <c r="BE353" s="1516" t="s">
        <v>35</v>
      </c>
      <c r="BF353" s="1516" t="s">
        <v>35</v>
      </c>
      <c r="BG353" s="1536" t="s">
        <v>35</v>
      </c>
      <c r="BH353" s="1555" t="s">
        <v>35</v>
      </c>
      <c r="BI353" s="1516" t="s">
        <v>35</v>
      </c>
      <c r="BJ353" s="1516" t="s">
        <v>35</v>
      </c>
      <c r="BK353" s="1516" t="s">
        <v>35</v>
      </c>
      <c r="BL353" s="1536" t="s">
        <v>35</v>
      </c>
      <c r="BM353" s="1555" t="s">
        <v>35</v>
      </c>
      <c r="BN353" s="1516" t="s">
        <v>35</v>
      </c>
      <c r="BO353" s="1516" t="s">
        <v>35</v>
      </c>
      <c r="BP353" s="1516" t="s">
        <v>35</v>
      </c>
      <c r="BQ353" s="1536" t="s">
        <v>35</v>
      </c>
      <c r="BR353" s="1555" t="s">
        <v>35</v>
      </c>
      <c r="BS353" s="1516" t="s">
        <v>35</v>
      </c>
      <c r="BT353" s="1516" t="s">
        <v>35</v>
      </c>
      <c r="BU353" s="1516" t="s">
        <v>35</v>
      </c>
      <c r="BV353" s="1516" t="s">
        <v>35</v>
      </c>
      <c r="BW353" s="1516" t="s">
        <v>35</v>
      </c>
      <c r="BX353" s="1516" t="s">
        <v>35</v>
      </c>
      <c r="BY353" s="1576" t="s">
        <v>35</v>
      </c>
      <c r="BZ353" s="1576" t="s">
        <v>35</v>
      </c>
      <c r="CA353" s="1576" t="s">
        <v>35</v>
      </c>
      <c r="CB353" s="1576" t="s">
        <v>35</v>
      </c>
      <c r="CC353" s="1576" t="s">
        <v>35</v>
      </c>
      <c r="CD353" s="2649"/>
      <c r="CE353" s="2649"/>
      <c r="CF353" s="2649"/>
      <c r="CG353" s="2649"/>
      <c r="CH353" s="2649"/>
      <c r="CI353" s="2649"/>
      <c r="CJ353" s="2649"/>
      <c r="CK353" s="2649"/>
      <c r="CL353" s="2649"/>
      <c r="CM353" s="2649"/>
      <c r="CN353" s="2649"/>
      <c r="CO353" s="2649"/>
      <c r="CP353" s="2649"/>
      <c r="CQ353" s="2649"/>
      <c r="CR353" s="2649"/>
      <c r="CS353" s="2649"/>
      <c r="CT353" s="2649"/>
      <c r="CU353" s="2649"/>
      <c r="CV353" s="2649"/>
      <c r="CW353" s="2649"/>
      <c r="CX353" s="2649"/>
      <c r="CY353" s="2649"/>
      <c r="CZ353" s="2649"/>
    </row>
    <row r="354" s="818" customFormat="true" ht="15" customHeight="true" x14ac:dyDescent="0.2">
      <c r="B354" s="787"/>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3146"/>
      <c r="BB354" s="178" t="s">
        <v>48</v>
      </c>
      <c r="BC354" s="1497" t="s">
        <v>35</v>
      </c>
      <c r="BD354" s="1517" t="s">
        <v>35</v>
      </c>
      <c r="BE354" s="1517" t="s">
        <v>35</v>
      </c>
      <c r="BF354" s="1517" t="s">
        <v>35</v>
      </c>
      <c r="BG354" s="1537" t="s">
        <v>35</v>
      </c>
      <c r="BH354" s="1556" t="s">
        <v>35</v>
      </c>
      <c r="BI354" s="1517" t="s">
        <v>35</v>
      </c>
      <c r="BJ354" s="1517" t="s">
        <v>35</v>
      </c>
      <c r="BK354" s="1517" t="s">
        <v>35</v>
      </c>
      <c r="BL354" s="1537" t="s">
        <v>35</v>
      </c>
      <c r="BM354" s="1556" t="s">
        <v>35</v>
      </c>
      <c r="BN354" s="1517" t="s">
        <v>35</v>
      </c>
      <c r="BO354" s="1517" t="s">
        <v>35</v>
      </c>
      <c r="BP354" s="1517" t="s">
        <v>35</v>
      </c>
      <c r="BQ354" s="1537" t="s">
        <v>35</v>
      </c>
      <c r="BR354" s="1556" t="s">
        <v>35</v>
      </c>
      <c r="BS354" s="1517" t="s">
        <v>35</v>
      </c>
      <c r="BT354" s="1517" t="s">
        <v>35</v>
      </c>
      <c r="BU354" s="1517" t="s">
        <v>35</v>
      </c>
      <c r="BV354" s="1517" t="s">
        <v>35</v>
      </c>
      <c r="BW354" s="1517" t="s">
        <v>35</v>
      </c>
      <c r="BX354" s="1517" t="s">
        <v>35</v>
      </c>
      <c r="BY354" s="1577" t="s">
        <v>35</v>
      </c>
      <c r="BZ354" s="1577" t="s">
        <v>35</v>
      </c>
      <c r="CA354" s="1577" t="s">
        <v>35</v>
      </c>
      <c r="CB354" s="1577" t="s">
        <v>35</v>
      </c>
      <c r="CC354" s="1577" t="s">
        <v>35</v>
      </c>
      <c r="CD354" s="2651"/>
      <c r="CE354" s="2651"/>
      <c r="CF354" s="2651"/>
      <c r="CG354" s="2651"/>
      <c r="CH354" s="2651"/>
      <c r="CI354" s="2651"/>
      <c r="CJ354" s="2651"/>
      <c r="CK354" s="2651"/>
      <c r="CL354" s="2651"/>
      <c r="CM354" s="2651"/>
      <c r="CN354" s="2651"/>
      <c r="CO354" s="2651"/>
      <c r="CP354" s="2651"/>
      <c r="CQ354" s="2651"/>
      <c r="CR354" s="2651"/>
      <c r="CS354" s="2651"/>
      <c r="CT354" s="2651"/>
      <c r="CU354" s="2651"/>
      <c r="CV354" s="2651"/>
      <c r="CW354" s="2651"/>
      <c r="CX354" s="2651"/>
      <c r="CY354" s="2651"/>
      <c r="CZ354" s="2651"/>
    </row>
    <row r="355" s="818" customFormat="true" ht="15" customHeight="true" x14ac:dyDescent="0.2">
      <c r="B355" s="787"/>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818" customFormat="true" ht="15" customHeight="true" x14ac:dyDescent="0.2">
      <c r="B356" s="787"/>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818" customFormat="true" ht="15" customHeight="true" x14ac:dyDescent="0.2">
      <c r="B390" s="787"/>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818" customFormat="true" ht="15" customHeight="true" x14ac:dyDescent="0.2">
      <c r="B391" s="787"/>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818" customFormat="true" ht="15" customHeight="true" x14ac:dyDescent="0.2">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818" customFormat="true" ht="15" customHeight="true" x14ac:dyDescent="0.2">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818" customFormat="true" ht="15" customHeight="true" x14ac:dyDescent="0.2">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818" customFormat="true" ht="15" customHeight="true" x14ac:dyDescent="0.2">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818" customFormat="true" ht="15" customHeight="true" x14ac:dyDescent="0.2">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818" customFormat="true" ht="15" customHeight="true" x14ac:dyDescent="0.2">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818" customFormat="true" ht="15" customHeight="true" x14ac:dyDescent="0.2">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42" customFormat="true" ht="15" customHeight="true" x14ac:dyDescent="0.25">
      <c r="A399" s="136"/>
      <c r="B399" s="136"/>
      <c r="C399" s="3078" t="s">
        <v>132</v>
      </c>
      <c r="D399" s="3079"/>
      <c r="E399" s="3079"/>
      <c r="F399" s="3079"/>
      <c r="G399" s="136"/>
      <c r="H399" s="3062" t="s">
        <v>133</v>
      </c>
      <c r="I399" s="3063"/>
      <c r="J399" s="3063"/>
      <c r="K399" s="3063"/>
      <c r="M399" s="3062" t="s">
        <v>134</v>
      </c>
      <c r="N399" s="3063"/>
      <c r="O399" s="3063"/>
      <c r="P399" s="3063"/>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15" customHeight="true" x14ac:dyDescent="0.2">
      <c r="C400" s="3064" t="s">
        <v>189</v>
      </c>
      <c r="D400" s="3065"/>
      <c r="E400" s="3065"/>
      <c r="F400" s="762"/>
      <c r="G400" s="762"/>
      <c r="H400" s="3066" t="s">
        <v>189</v>
      </c>
      <c r="I400" s="3066"/>
      <c r="J400" s="3066"/>
      <c r="K400" s="762"/>
      <c r="L400" s="762"/>
      <c r="M400" s="3066" t="s">
        <v>189</v>
      </c>
      <c r="N400" s="3066"/>
      <c r="O400" s="3066"/>
      <c r="P400" s="762"/>
      <c r="Q400" s="762"/>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842"/>
      <c r="BB400" s="136"/>
      <c r="BC400" s="842"/>
      <c r="BD400" s="842"/>
      <c r="BE400" s="842"/>
      <c r="BF400" s="842"/>
      <c r="BG400" s="842"/>
      <c r="BH400" s="842"/>
      <c r="BI400" s="842"/>
      <c r="BJ400" s="842"/>
      <c r="BK400" s="842"/>
      <c r="BL400" s="842"/>
      <c r="BM400" s="842"/>
      <c r="BN400" s="842"/>
      <c r="BO400" s="842"/>
      <c r="BP400" s="842"/>
      <c r="BQ400" s="842"/>
      <c r="BR400" s="842"/>
      <c r="BS400" s="842"/>
      <c r="BT400" s="842"/>
      <c r="BU400" s="842"/>
      <c r="BV400" s="842"/>
      <c r="BW400" s="842"/>
      <c r="BX400" s="842"/>
      <c r="BY400" s="842"/>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64"/>
      <c r="D401" s="3065"/>
      <c r="E401" s="812" t="s">
        <v>190</v>
      </c>
      <c r="F401" s="762"/>
      <c r="G401" s="762"/>
      <c r="H401" s="3066"/>
      <c r="I401" s="3066"/>
      <c r="J401" s="813" t="s">
        <v>190</v>
      </c>
      <c r="K401" s="762"/>
      <c r="L401" s="762"/>
      <c r="M401" s="3066"/>
      <c r="N401" s="3066"/>
      <c r="O401" s="814" t="s">
        <v>190</v>
      </c>
      <c r="P401" s="762"/>
      <c r="Q401" s="762"/>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842"/>
      <c r="BB401" s="136"/>
      <c r="BC401" s="842"/>
      <c r="BD401" s="842"/>
      <c r="BE401" s="842"/>
      <c r="BF401" s="842"/>
      <c r="BG401" s="842"/>
      <c r="BH401" s="842"/>
      <c r="BI401" s="842"/>
      <c r="BJ401" s="842"/>
      <c r="BK401" s="842"/>
      <c r="BL401" s="842"/>
      <c r="BM401" s="842"/>
      <c r="BN401" s="842"/>
      <c r="BO401" s="842"/>
      <c r="BP401" s="842"/>
      <c r="BQ401" s="842"/>
      <c r="BR401" s="842"/>
      <c r="BS401" s="842"/>
      <c r="BT401" s="842"/>
      <c r="BU401" s="842"/>
      <c r="BV401" s="842"/>
      <c r="BW401" s="842"/>
      <c r="BX401" s="842"/>
      <c r="BY401" s="842"/>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092" t="s">
        <v>139</v>
      </c>
      <c r="C402" s="3065"/>
      <c r="D402" s="3065"/>
      <c r="E402" s="815" t="s">
        <v>191</v>
      </c>
      <c r="F402" s="762"/>
      <c r="G402" s="762"/>
      <c r="H402" s="3066"/>
      <c r="I402" s="3066"/>
      <c r="J402" s="816" t="s">
        <v>191</v>
      </c>
      <c r="K402" s="762"/>
      <c r="L402" s="762"/>
      <c r="M402" s="3066"/>
      <c r="N402" s="3066"/>
      <c r="O402" s="817" t="s">
        <v>191</v>
      </c>
      <c r="P402" s="762"/>
      <c r="Q402" s="762"/>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842"/>
      <c r="BB402" s="136"/>
      <c r="BC402" s="842"/>
      <c r="BD402" s="842"/>
      <c r="BE402" s="842"/>
      <c r="BF402" s="842"/>
      <c r="BG402" s="842"/>
      <c r="BH402" s="842"/>
      <c r="BI402" s="842"/>
      <c r="BJ402" s="842"/>
      <c r="BK402" s="842"/>
      <c r="BL402" s="842"/>
      <c r="BM402" s="842"/>
      <c r="BN402" s="842"/>
      <c r="BO402" s="842"/>
      <c r="BP402" s="842"/>
      <c r="BQ402" s="842"/>
      <c r="BR402" s="842"/>
      <c r="BS402" s="842"/>
      <c r="BT402" s="842"/>
      <c r="BU402" s="842"/>
      <c r="BV402" s="842"/>
      <c r="BW402" s="842"/>
      <c r="BX402" s="842"/>
      <c r="BY402" s="842"/>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065"/>
      <c r="C403" s="3047" t="s">
        <v>276</v>
      </c>
      <c r="D403" s="3046"/>
      <c r="E403" s="959">
        <v>-0.83679274665461711</v>
      </c>
      <c r="F403" s="868"/>
      <c r="G403" s="868"/>
      <c r="H403" s="3046" t="s">
        <v>277</v>
      </c>
      <c r="I403" s="3046"/>
      <c r="J403" s="960">
        <v>0.69848200172229202</v>
      </c>
      <c r="K403" s="868"/>
      <c r="L403" s="868"/>
      <c r="M403" s="3046" t="s">
        <v>276</v>
      </c>
      <c r="N403" s="3046"/>
      <c r="O403" s="961">
        <v>-0.75752957247092934</v>
      </c>
      <c r="P403" s="868"/>
      <c r="Q403" s="868"/>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065"/>
      <c r="C404" s="3047" t="s">
        <v>311</v>
      </c>
      <c r="D404" s="3046"/>
      <c r="E404" s="962">
        <v>-0.75788101218684567</v>
      </c>
      <c r="F404" s="868"/>
      <c r="G404" s="868"/>
      <c r="H404" s="3046" t="s">
        <v>336</v>
      </c>
      <c r="I404" s="3046"/>
      <c r="J404" s="963">
        <v>0.67745589323604916</v>
      </c>
      <c r="K404" s="868"/>
      <c r="L404" s="868"/>
      <c r="M404" s="3046" t="s">
        <v>280</v>
      </c>
      <c r="N404" s="3046"/>
      <c r="O404" s="964">
        <v>0.6869272083967618</v>
      </c>
      <c r="P404" s="868"/>
      <c r="Q404" s="868"/>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065"/>
      <c r="C405" s="3047" t="s">
        <v>277</v>
      </c>
      <c r="D405" s="3046"/>
      <c r="E405" s="962">
        <v>0.73921883109880315</v>
      </c>
      <c r="F405" s="868"/>
      <c r="G405" s="868"/>
      <c r="H405" s="3046" t="s">
        <v>286</v>
      </c>
      <c r="I405" s="3046"/>
      <c r="J405" s="963">
        <v>0.66686197351341825</v>
      </c>
      <c r="K405" s="868"/>
      <c r="L405" s="868"/>
      <c r="M405" s="3046" t="s">
        <v>284</v>
      </c>
      <c r="N405" s="3046"/>
      <c r="O405" s="964">
        <v>-0.60920801879177544</v>
      </c>
      <c r="P405" s="868"/>
      <c r="Q405" s="868"/>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065"/>
      <c r="C406" s="3047" t="s">
        <v>279</v>
      </c>
      <c r="D406" s="3046"/>
      <c r="E406" s="962">
        <v>0.71337024118960368</v>
      </c>
      <c r="F406" s="868"/>
      <c r="G406" s="868"/>
      <c r="H406" s="3046" t="s">
        <v>287</v>
      </c>
      <c r="I406" s="3046"/>
      <c r="J406" s="963">
        <v>0.660309974873033</v>
      </c>
      <c r="K406" s="868"/>
      <c r="L406" s="868"/>
      <c r="M406" s="3046" t="s">
        <v>283</v>
      </c>
      <c r="N406" s="3046"/>
      <c r="O406" s="964">
        <v>0.60472322266568657</v>
      </c>
      <c r="P406" s="868"/>
      <c r="Q406" s="868"/>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065"/>
      <c r="C407" s="3047" t="s">
        <v>284</v>
      </c>
      <c r="D407" s="3046"/>
      <c r="E407" s="962">
        <v>-0.68017037397000923</v>
      </c>
      <c r="F407" s="868"/>
      <c r="G407" s="868"/>
      <c r="H407" s="3046" t="s">
        <v>279</v>
      </c>
      <c r="I407" s="3046"/>
      <c r="J407" s="963">
        <v>0.64350332090773588</v>
      </c>
      <c r="K407" s="868"/>
      <c r="L407" s="868"/>
      <c r="M407" s="3046" t="s">
        <v>277</v>
      </c>
      <c r="N407" s="3046"/>
      <c r="O407" s="964">
        <v>0.57443633447007847</v>
      </c>
      <c r="P407" s="868"/>
      <c r="Q407" s="868"/>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065"/>
      <c r="C408" s="3047" t="s">
        <v>280</v>
      </c>
      <c r="D408" s="3046"/>
      <c r="E408" s="962">
        <v>0.67018102737373375</v>
      </c>
      <c r="F408" s="868"/>
      <c r="G408" s="868"/>
      <c r="H408" s="3046" t="s">
        <v>285</v>
      </c>
      <c r="I408" s="3046"/>
      <c r="J408" s="963">
        <v>0.53799207596827581</v>
      </c>
      <c r="K408" s="868"/>
      <c r="L408" s="868"/>
      <c r="M408" s="3046" t="s">
        <v>279</v>
      </c>
      <c r="N408" s="3046"/>
      <c r="O408" s="964">
        <v>0.57398192594793518</v>
      </c>
      <c r="P408" s="868"/>
      <c r="Q408" s="868"/>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065"/>
      <c r="C409" s="3047" t="s">
        <v>283</v>
      </c>
      <c r="D409" s="3046"/>
      <c r="E409" s="962">
        <v>0.66731617955488598</v>
      </c>
      <c r="F409" s="868"/>
      <c r="G409" s="868"/>
      <c r="H409" s="3046" t="s">
        <v>337</v>
      </c>
      <c r="I409" s="3046"/>
      <c r="J409" s="963">
        <v>0.42971894775145647</v>
      </c>
      <c r="K409" s="868"/>
      <c r="L409" s="868"/>
      <c r="M409" s="3046" t="s">
        <v>311</v>
      </c>
      <c r="N409" s="3046"/>
      <c r="O409" s="964">
        <v>-0.54617432704763424</v>
      </c>
      <c r="P409" s="868"/>
      <c r="Q409" s="868"/>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065"/>
      <c r="C410" s="3047" t="s">
        <v>285</v>
      </c>
      <c r="D410" s="3046"/>
      <c r="E410" s="962">
        <v>0.64974575997410389</v>
      </c>
      <c r="F410" s="868"/>
      <c r="G410" s="868"/>
      <c r="H410" s="3046" t="s">
        <v>290</v>
      </c>
      <c r="I410" s="3046"/>
      <c r="J410" s="963">
        <v>0.42829790649443727</v>
      </c>
      <c r="K410" s="868"/>
      <c r="L410" s="868"/>
      <c r="M410" s="3046" t="s">
        <v>285</v>
      </c>
      <c r="N410" s="3046"/>
      <c r="O410" s="964">
        <v>0.53158606740401748</v>
      </c>
      <c r="P410" s="868"/>
      <c r="Q410" s="868"/>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065"/>
      <c r="C411" s="3047" t="s">
        <v>336</v>
      </c>
      <c r="D411" s="3046"/>
      <c r="E411" s="962">
        <v>0.55980890499793357</v>
      </c>
      <c r="F411" s="868"/>
      <c r="G411" s="868"/>
      <c r="H411" s="3046" t="s">
        <v>338</v>
      </c>
      <c r="I411" s="3046"/>
      <c r="J411" s="963">
        <v>0.42740377402725066</v>
      </c>
      <c r="K411" s="868"/>
      <c r="L411" s="868"/>
      <c r="M411" s="3046" t="s">
        <v>339</v>
      </c>
      <c r="N411" s="3046"/>
      <c r="O411" s="964">
        <v>0.4430505357201725</v>
      </c>
      <c r="P411" s="868"/>
      <c r="Q411" s="868"/>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065"/>
      <c r="C412" s="3047" t="s">
        <v>281</v>
      </c>
      <c r="D412" s="3046"/>
      <c r="E412" s="962">
        <v>0.54312472259836686</v>
      </c>
      <c r="F412" s="868"/>
      <c r="G412" s="868"/>
      <c r="H412" s="3046" t="s">
        <v>311</v>
      </c>
      <c r="I412" s="3046"/>
      <c r="J412" s="963">
        <v>-0.39220188312373805</v>
      </c>
      <c r="K412" s="868"/>
      <c r="L412" s="868"/>
      <c r="M412" s="3046" t="s">
        <v>281</v>
      </c>
      <c r="N412" s="3046"/>
      <c r="O412" s="964">
        <v>0.43497774141407036</v>
      </c>
      <c r="P412" s="868"/>
      <c r="Q412" s="868"/>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065"/>
      <c r="C413" s="3047" t="s">
        <v>288</v>
      </c>
      <c r="D413" s="3046"/>
      <c r="E413" s="962">
        <v>-0.54269400825289649</v>
      </c>
      <c r="F413" s="868"/>
      <c r="G413" s="868"/>
      <c r="H413" s="3046" t="s">
        <v>276</v>
      </c>
      <c r="I413" s="3046"/>
      <c r="J413" s="963">
        <v>-0.38821388774138921</v>
      </c>
      <c r="K413" s="868"/>
      <c r="L413" s="868"/>
      <c r="M413" s="3046" t="s">
        <v>288</v>
      </c>
      <c r="N413" s="3046"/>
      <c r="O413" s="964">
        <v>-0.42873765947508802</v>
      </c>
      <c r="P413" s="868"/>
      <c r="Q413" s="868"/>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065"/>
      <c r="C414" s="3047" t="s">
        <v>286</v>
      </c>
      <c r="D414" s="3046"/>
      <c r="E414" s="962">
        <v>0.53938328780047295</v>
      </c>
      <c r="F414" s="868"/>
      <c r="G414" s="868"/>
      <c r="H414" s="3046" t="s">
        <v>291</v>
      </c>
      <c r="I414" s="3046"/>
      <c r="J414" s="963">
        <v>0.37951541805598554</v>
      </c>
      <c r="K414" s="868"/>
      <c r="L414" s="868"/>
      <c r="M414" s="3046" t="s">
        <v>336</v>
      </c>
      <c r="N414" s="3046"/>
      <c r="O414" s="964">
        <v>0.42713304418609116</v>
      </c>
      <c r="P414" s="868"/>
      <c r="Q414" s="868"/>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065"/>
      <c r="C415" s="3047" t="s">
        <v>338</v>
      </c>
      <c r="D415" s="3046"/>
      <c r="E415" s="962">
        <v>0.51151023666752682</v>
      </c>
      <c r="F415" s="868"/>
      <c r="G415" s="868"/>
      <c r="H415" s="3046" t="s">
        <v>289</v>
      </c>
      <c r="I415" s="3046"/>
      <c r="J415" s="963">
        <v>0.34803619911862871</v>
      </c>
      <c r="K415" s="868"/>
      <c r="L415" s="868"/>
      <c r="M415" s="3046" t="s">
        <v>286</v>
      </c>
      <c r="N415" s="3046"/>
      <c r="O415" s="964">
        <v>0.4189185771557179</v>
      </c>
      <c r="P415" s="868"/>
      <c r="Q415" s="868"/>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065"/>
      <c r="C416" s="3047" t="s">
        <v>287</v>
      </c>
      <c r="D416" s="3046"/>
      <c r="E416" s="962">
        <v>0.48391344439594286</v>
      </c>
      <c r="F416" s="868"/>
      <c r="G416" s="868"/>
      <c r="H416" s="3046" t="s">
        <v>281</v>
      </c>
      <c r="I416" s="3046"/>
      <c r="J416" s="963">
        <v>0.3419368441139059</v>
      </c>
      <c r="K416" s="868"/>
      <c r="L416" s="868"/>
      <c r="M416" s="3046" t="s">
        <v>287</v>
      </c>
      <c r="N416" s="3046"/>
      <c r="O416" s="964">
        <v>0.37959715981532882</v>
      </c>
      <c r="P416" s="868"/>
      <c r="Q416" s="868"/>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065"/>
      <c r="C417" s="3047" t="s">
        <v>339</v>
      </c>
      <c r="D417" s="3046"/>
      <c r="E417" s="962">
        <v>0.46006294454000141</v>
      </c>
      <c r="F417" s="868"/>
      <c r="G417" s="868"/>
      <c r="H417" s="3046" t="s">
        <v>296</v>
      </c>
      <c r="I417" s="3046"/>
      <c r="J417" s="963">
        <v>-0.28233989269905252</v>
      </c>
      <c r="K417" s="868"/>
      <c r="L417" s="868"/>
      <c r="M417" s="3046" t="s">
        <v>338</v>
      </c>
      <c r="N417" s="3046"/>
      <c r="O417" s="964">
        <v>0.36482315658367076</v>
      </c>
      <c r="P417" s="868"/>
      <c r="Q417" s="868"/>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065"/>
      <c r="C418" s="3047" t="s">
        <v>278</v>
      </c>
      <c r="D418" s="3046"/>
      <c r="E418" s="962">
        <v>0.38079105534561675</v>
      </c>
      <c r="F418" s="868"/>
      <c r="G418" s="868"/>
      <c r="H418" s="3046" t="s">
        <v>294</v>
      </c>
      <c r="I418" s="3046"/>
      <c r="J418" s="963">
        <v>-0.26627099887252764</v>
      </c>
      <c r="K418" s="868"/>
      <c r="L418" s="868"/>
      <c r="M418" s="3046" t="s">
        <v>278</v>
      </c>
      <c r="N418" s="3046"/>
      <c r="O418" s="964">
        <v>0.33555082649607504</v>
      </c>
      <c r="P418" s="868"/>
      <c r="Q418" s="868"/>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065"/>
      <c r="C419" s="3047" t="s">
        <v>289</v>
      </c>
      <c r="D419" s="3046"/>
      <c r="E419" s="962">
        <v>0.37230707654763878</v>
      </c>
      <c r="F419" s="868"/>
      <c r="G419" s="868"/>
      <c r="H419" s="3046" t="s">
        <v>278</v>
      </c>
      <c r="I419" s="3046"/>
      <c r="J419" s="963">
        <v>-0.23424900658623612</v>
      </c>
      <c r="K419" s="868"/>
      <c r="L419" s="868"/>
      <c r="M419" s="3046" t="s">
        <v>289</v>
      </c>
      <c r="N419" s="3046"/>
      <c r="O419" s="964">
        <v>0.31920070838377324</v>
      </c>
      <c r="P419" s="868"/>
      <c r="Q419" s="868"/>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065"/>
      <c r="C420" s="3047" t="s">
        <v>337</v>
      </c>
      <c r="D420" s="3046"/>
      <c r="E420" s="962">
        <v>0.29560811753643124</v>
      </c>
      <c r="F420" s="868"/>
      <c r="G420" s="868"/>
      <c r="H420" s="3046" t="s">
        <v>303</v>
      </c>
      <c r="I420" s="3046"/>
      <c r="J420" s="963">
        <v>-0.20556561773088999</v>
      </c>
      <c r="K420" s="868"/>
      <c r="L420" s="868"/>
      <c r="M420" s="3046" t="s">
        <v>340</v>
      </c>
      <c r="N420" s="3046"/>
      <c r="O420" s="964">
        <v>0.28522677741317876</v>
      </c>
      <c r="P420" s="868"/>
      <c r="Q420" s="868"/>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065"/>
      <c r="C421" s="3047" t="s">
        <v>290</v>
      </c>
      <c r="D421" s="3046"/>
      <c r="E421" s="962">
        <v>0.28823889278791226</v>
      </c>
      <c r="F421" s="868"/>
      <c r="G421" s="868"/>
      <c r="H421" s="3046" t="s">
        <v>297</v>
      </c>
      <c r="I421" s="3046"/>
      <c r="J421" s="963">
        <v>0.15175749407181693</v>
      </c>
      <c r="K421" s="868"/>
      <c r="L421" s="868"/>
      <c r="M421" s="3046" t="s">
        <v>291</v>
      </c>
      <c r="N421" s="3046"/>
      <c r="O421" s="964">
        <v>0.26043010160028729</v>
      </c>
      <c r="P421" s="868"/>
      <c r="Q421" s="868"/>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065"/>
      <c r="C422" s="3047" t="s">
        <v>291</v>
      </c>
      <c r="D422" s="3046"/>
      <c r="E422" s="962">
        <v>0.28567856677993603</v>
      </c>
      <c r="F422" s="868"/>
      <c r="G422" s="868"/>
      <c r="H422" s="3046" t="s">
        <v>339</v>
      </c>
      <c r="I422" s="3046"/>
      <c r="J422" s="963">
        <v>0.13783682928092147</v>
      </c>
      <c r="K422" s="868"/>
      <c r="L422" s="868"/>
      <c r="M422" s="3046" t="s">
        <v>290</v>
      </c>
      <c r="N422" s="3046"/>
      <c r="O422" s="964">
        <v>0.23118836172299861</v>
      </c>
      <c r="P422" s="868"/>
      <c r="Q422" s="868"/>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065"/>
      <c r="C423" s="3047" t="s">
        <v>341</v>
      </c>
      <c r="D423" s="3046"/>
      <c r="E423" s="962">
        <v>-0.28104031601691742</v>
      </c>
      <c r="F423" s="868"/>
      <c r="G423" s="868"/>
      <c r="H423" s="3046" t="s">
        <v>309</v>
      </c>
      <c r="I423" s="3046"/>
      <c r="J423" s="963">
        <v>0.1142740074102659</v>
      </c>
      <c r="K423" s="868"/>
      <c r="L423" s="868"/>
      <c r="M423" s="3046" t="s">
        <v>302</v>
      </c>
      <c r="N423" s="3046"/>
      <c r="O423" s="964">
        <v>0.22977523477816536</v>
      </c>
      <c r="P423" s="868"/>
      <c r="Q423" s="868"/>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065"/>
      <c r="C424" s="3047" t="s">
        <v>340</v>
      </c>
      <c r="D424" s="3046"/>
      <c r="E424" s="962">
        <v>0.25989544956939875</v>
      </c>
      <c r="F424" s="868"/>
      <c r="G424" s="868"/>
      <c r="H424" s="3046" t="s">
        <v>299</v>
      </c>
      <c r="I424" s="3046"/>
      <c r="J424" s="963">
        <v>-0.10463383958015145</v>
      </c>
      <c r="K424" s="868"/>
      <c r="L424" s="868"/>
      <c r="M424" s="3046" t="s">
        <v>341</v>
      </c>
      <c r="N424" s="3046"/>
      <c r="O424" s="964">
        <v>-0.1946308311864135</v>
      </c>
      <c r="P424" s="868"/>
      <c r="Q424" s="868"/>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065"/>
      <c r="C425" s="3047" t="s">
        <v>301</v>
      </c>
      <c r="D425" s="3046"/>
      <c r="E425" s="962">
        <v>0.21644909298131684</v>
      </c>
      <c r="F425" s="868"/>
      <c r="G425" s="868"/>
      <c r="H425" s="3046" t="s">
        <v>301</v>
      </c>
      <c r="I425" s="3046"/>
      <c r="J425" s="963">
        <v>0.10271619150497872</v>
      </c>
      <c r="K425" s="868"/>
      <c r="L425" s="868"/>
      <c r="M425" s="3046" t="s">
        <v>301</v>
      </c>
      <c r="N425" s="3046"/>
      <c r="O425" s="964">
        <v>0.17643489942717086</v>
      </c>
      <c r="P425" s="868"/>
      <c r="Q425" s="868"/>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065"/>
      <c r="C426" s="3047" t="s">
        <v>297</v>
      </c>
      <c r="D426" s="3046"/>
      <c r="E426" s="962">
        <v>0.14730476395385161</v>
      </c>
      <c r="F426" s="868"/>
      <c r="G426" s="868"/>
      <c r="H426" s="3046" t="s">
        <v>302</v>
      </c>
      <c r="I426" s="3046"/>
      <c r="J426" s="963">
        <v>9.9264249169342247E-2</v>
      </c>
      <c r="K426" s="868"/>
      <c r="L426" s="868"/>
      <c r="M426" s="3046" t="s">
        <v>337</v>
      </c>
      <c r="N426" s="3046"/>
      <c r="O426" s="964">
        <v>0.17599238667119443</v>
      </c>
      <c r="P426" s="868"/>
      <c r="Q426" s="868"/>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065"/>
      <c r="C427" s="3047" t="s">
        <v>295</v>
      </c>
      <c r="D427" s="3046"/>
      <c r="E427" s="962">
        <v>0.12362586005141329</v>
      </c>
      <c r="F427" s="868"/>
      <c r="G427" s="868"/>
      <c r="H427" s="3046" t="s">
        <v>288</v>
      </c>
      <c r="I427" s="3046"/>
      <c r="J427" s="963">
        <v>-9.7213386162749063E-2</v>
      </c>
      <c r="K427" s="868"/>
      <c r="L427" s="868"/>
      <c r="M427" s="3046" t="s">
        <v>296</v>
      </c>
      <c r="N427" s="3046"/>
      <c r="O427" s="964">
        <v>0.15915674460293294</v>
      </c>
      <c r="P427" s="868"/>
      <c r="Q427" s="868"/>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065"/>
      <c r="C428" s="3047" t="s">
        <v>299</v>
      </c>
      <c r="D428" s="3046"/>
      <c r="E428" s="962">
        <v>-0.12256125995875254</v>
      </c>
      <c r="F428" s="868"/>
      <c r="G428" s="868"/>
      <c r="H428" s="3046" t="s">
        <v>306</v>
      </c>
      <c r="I428" s="3046"/>
      <c r="J428" s="963">
        <v>8.9664234156420788E-2</v>
      </c>
      <c r="K428" s="868"/>
      <c r="L428" s="868"/>
      <c r="M428" s="3046" t="s">
        <v>297</v>
      </c>
      <c r="N428" s="3046"/>
      <c r="O428" s="964">
        <v>0.15631872657778656</v>
      </c>
      <c r="P428" s="868"/>
      <c r="Q428" s="868"/>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065"/>
      <c r="C429" s="3047" t="s">
        <v>302</v>
      </c>
      <c r="D429" s="3046"/>
      <c r="E429" s="962">
        <v>0.10788235169931674</v>
      </c>
      <c r="F429" s="868"/>
      <c r="G429" s="868"/>
      <c r="H429" s="3046" t="s">
        <v>308</v>
      </c>
      <c r="I429" s="3046"/>
      <c r="J429" s="963">
        <v>-8.6553842444349813E-2</v>
      </c>
      <c r="K429" s="868"/>
      <c r="L429" s="868"/>
      <c r="M429" s="3046" t="s">
        <v>306</v>
      </c>
      <c r="N429" s="3046"/>
      <c r="O429" s="964">
        <v>0.11129254764405182</v>
      </c>
      <c r="P429" s="868"/>
      <c r="Q429" s="868"/>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065"/>
      <c r="C430" s="3047" t="s">
        <v>309</v>
      </c>
      <c r="D430" s="3046"/>
      <c r="E430" s="962">
        <v>0.1001123062767932</v>
      </c>
      <c r="F430" s="868"/>
      <c r="G430" s="868"/>
      <c r="H430" s="3046" t="s">
        <v>283</v>
      </c>
      <c r="I430" s="3046"/>
      <c r="J430" s="963">
        <v>-7.5606561135199507E-2</v>
      </c>
      <c r="K430" s="868"/>
      <c r="L430" s="868"/>
      <c r="M430" s="3046" t="s">
        <v>303</v>
      </c>
      <c r="N430" s="3046"/>
      <c r="O430" s="964">
        <v>-9.628077244685207E-2</v>
      </c>
      <c r="P430" s="868"/>
      <c r="Q430" s="868"/>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065"/>
      <c r="C431" s="3047" t="s">
        <v>306</v>
      </c>
      <c r="D431" s="3046"/>
      <c r="E431" s="962">
        <v>-8.0133999895325561E-2</v>
      </c>
      <c r="F431" s="868"/>
      <c r="G431" s="868"/>
      <c r="H431" s="3046" t="s">
        <v>280</v>
      </c>
      <c r="I431" s="3046"/>
      <c r="J431" s="963">
        <v>-7.3140196549750222E-2</v>
      </c>
      <c r="K431" s="868"/>
      <c r="L431" s="868"/>
      <c r="M431" s="3046" t="s">
        <v>300</v>
      </c>
      <c r="N431" s="3046"/>
      <c r="O431" s="964">
        <v>8.6265826836303267E-2</v>
      </c>
      <c r="P431" s="868"/>
      <c r="Q431" s="868"/>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065"/>
      <c r="C432" s="3047" t="s">
        <v>304</v>
      </c>
      <c r="D432" s="3046"/>
      <c r="E432" s="962">
        <v>4.9589161872202504E-2</v>
      </c>
      <c r="F432" s="868"/>
      <c r="G432" s="868"/>
      <c r="H432" s="3046" t="s">
        <v>304</v>
      </c>
      <c r="I432" s="3046"/>
      <c r="J432" s="963">
        <v>4.887443801284623E-2</v>
      </c>
      <c r="K432" s="868"/>
      <c r="L432" s="868"/>
      <c r="M432" s="3046" t="s">
        <v>295</v>
      </c>
      <c r="N432" s="3046"/>
      <c r="O432" s="964">
        <v>7.515791678024962E-2</v>
      </c>
      <c r="P432" s="868"/>
      <c r="Q432" s="868"/>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065"/>
      <c r="C433" s="3047" t="s">
        <v>308</v>
      </c>
      <c r="D433" s="3046"/>
      <c r="E433" s="962">
        <v>4.878943606261716E-2</v>
      </c>
      <c r="F433" s="868"/>
      <c r="G433" s="868"/>
      <c r="H433" s="3046" t="s">
        <v>342</v>
      </c>
      <c r="I433" s="3046"/>
      <c r="J433" s="963">
        <v>-4.1064717668037702E-2</v>
      </c>
      <c r="K433" s="868"/>
      <c r="L433" s="868"/>
      <c r="M433" s="3046" t="s">
        <v>299</v>
      </c>
      <c r="N433" s="3046"/>
      <c r="O433" s="964">
        <v>5.9823842525709651E-2</v>
      </c>
      <c r="P433" s="868"/>
      <c r="Q433" s="868"/>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065"/>
      <c r="C434" s="3047" t="s">
        <v>343</v>
      </c>
      <c r="D434" s="3046"/>
      <c r="E434" s="962">
        <v>3.7391940783438507E-2</v>
      </c>
      <c r="F434" s="868"/>
      <c r="G434" s="868"/>
      <c r="H434" s="3046" t="s">
        <v>343</v>
      </c>
      <c r="I434" s="3046"/>
      <c r="J434" s="963">
        <v>-3.7497973435025582E-2</v>
      </c>
      <c r="K434" s="868"/>
      <c r="L434" s="868"/>
      <c r="M434" s="3046" t="s">
        <v>312</v>
      </c>
      <c r="N434" s="3046"/>
      <c r="O434" s="964">
        <v>5.1559123534991202E-2</v>
      </c>
      <c r="P434" s="868"/>
      <c r="Q434" s="868"/>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065"/>
      <c r="C435" s="3047" t="s">
        <v>342</v>
      </c>
      <c r="D435" s="3046"/>
      <c r="E435" s="962">
        <v>2.5560366517555243E-2</v>
      </c>
      <c r="F435" s="868"/>
      <c r="G435" s="868"/>
      <c r="H435" s="3046" t="s">
        <v>340</v>
      </c>
      <c r="I435" s="3046"/>
      <c r="J435" s="963">
        <v>3.5985866047691641E-2</v>
      </c>
      <c r="K435" s="868"/>
      <c r="L435" s="868"/>
      <c r="M435" s="3046" t="s">
        <v>309</v>
      </c>
      <c r="N435" s="3046"/>
      <c r="O435" s="964">
        <v>4.6305315847238092E-2</v>
      </c>
      <c r="P435" s="868"/>
      <c r="Q435" s="868"/>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065"/>
      <c r="C436" s="3047" t="s">
        <v>296</v>
      </c>
      <c r="D436" s="3046"/>
      <c r="E436" s="962">
        <v>2.394033407155512E-2</v>
      </c>
      <c r="F436" s="868"/>
      <c r="G436" s="868"/>
      <c r="H436" s="3046" t="s">
        <v>341</v>
      </c>
      <c r="I436" s="3046"/>
      <c r="J436" s="963">
        <v>-3.0166896481747224E-2</v>
      </c>
      <c r="K436" s="868"/>
      <c r="L436" s="868"/>
      <c r="M436" s="3046" t="s">
        <v>308</v>
      </c>
      <c r="N436" s="3046"/>
      <c r="O436" s="964">
        <v>4.6022119621558943E-2</v>
      </c>
      <c r="P436" s="868"/>
      <c r="Q436" s="868"/>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065"/>
      <c r="C437" s="3047" t="s">
        <v>300</v>
      </c>
      <c r="D437" s="3046"/>
      <c r="E437" s="962">
        <v>2.1750163765853078E-2</v>
      </c>
      <c r="F437" s="868"/>
      <c r="G437" s="868"/>
      <c r="H437" s="3046" t="s">
        <v>284</v>
      </c>
      <c r="I437" s="3046"/>
      <c r="J437" s="963">
        <v>-2.4996971194139194E-2</v>
      </c>
      <c r="K437" s="868"/>
      <c r="L437" s="868"/>
      <c r="M437" s="3046" t="s">
        <v>342</v>
      </c>
      <c r="N437" s="3046"/>
      <c r="O437" s="964">
        <v>3.646554356662985E-2</v>
      </c>
      <c r="P437" s="868"/>
      <c r="Q437" s="868"/>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065"/>
      <c r="C438" s="3047" t="s">
        <v>294</v>
      </c>
      <c r="D438" s="3046"/>
      <c r="E438" s="962">
        <v>-1.3363651730330883E-2</v>
      </c>
      <c r="F438" s="868"/>
      <c r="G438" s="868"/>
      <c r="H438" s="3046" t="s">
        <v>295</v>
      </c>
      <c r="I438" s="3046"/>
      <c r="J438" s="963">
        <v>-2.1205991021120658E-2</v>
      </c>
      <c r="K438" s="868"/>
      <c r="L438" s="868"/>
      <c r="M438" s="3046" t="s">
        <v>294</v>
      </c>
      <c r="N438" s="3046"/>
      <c r="O438" s="964">
        <v>-3.1036696402358222E-2</v>
      </c>
      <c r="P438" s="868"/>
      <c r="Q438" s="868"/>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065"/>
      <c r="C439" s="3047" t="s">
        <v>312</v>
      </c>
      <c r="D439" s="3046"/>
      <c r="E439" s="962">
        <v>-1.0248295723443072E-2</v>
      </c>
      <c r="F439" s="868"/>
      <c r="G439" s="868"/>
      <c r="H439" s="3046" t="s">
        <v>312</v>
      </c>
      <c r="I439" s="3046"/>
      <c r="J439" s="963">
        <v>1.4773503214530158E-2</v>
      </c>
      <c r="K439" s="868"/>
      <c r="L439" s="868"/>
      <c r="M439" s="3046" t="s">
        <v>304</v>
      </c>
      <c r="N439" s="3046"/>
      <c r="O439" s="964">
        <v>3.0063662333991756E-2</v>
      </c>
      <c r="P439" s="868"/>
      <c r="Q439" s="868"/>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065"/>
      <c r="C440" s="3047" t="s">
        <v>303</v>
      </c>
      <c r="D440" s="3046"/>
      <c r="E440" s="962">
        <v>-4.9518547768050581E-3</v>
      </c>
      <c r="F440" s="868"/>
      <c r="G440" s="868"/>
      <c r="H440" s="3046" t="s">
        <v>300</v>
      </c>
      <c r="I440" s="3046"/>
      <c r="J440" s="965">
        <v>1.3855433046033271E-3</v>
      </c>
      <c r="K440" s="868"/>
      <c r="L440" s="868"/>
      <c r="M440" s="3046" t="s">
        <v>343</v>
      </c>
      <c r="N440" s="3046"/>
      <c r="O440" s="964">
        <v>2.9151969182895605E-2</v>
      </c>
      <c r="P440" s="868"/>
      <c r="Q440" s="868"/>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065"/>
      <c r="C441" s="3047" t="s">
        <v>344</v>
      </c>
      <c r="D441" s="3046"/>
      <c r="E441" s="966">
        <v>8.488720781941253E-4</v>
      </c>
      <c r="F441" s="868"/>
      <c r="G441" s="868"/>
      <c r="H441" s="3046"/>
      <c r="I441" s="3046"/>
      <c r="J441" s="868"/>
      <c r="K441" s="868"/>
      <c r="L441" s="868"/>
      <c r="M441" s="3046" t="s">
        <v>344</v>
      </c>
      <c r="N441" s="3046"/>
      <c r="O441" s="967">
        <v>1.2713229824612057E-2</v>
      </c>
      <c r="P441" s="868"/>
      <c r="Q441" s="868"/>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065"/>
      <c r="C442" s="3047"/>
      <c r="D442" s="3046"/>
      <c r="E442" s="868"/>
      <c r="F442" s="868"/>
      <c r="G442" s="868"/>
      <c r="H442" s="3046"/>
      <c r="I442" s="3046"/>
      <c r="J442" s="868"/>
      <c r="K442" s="868"/>
      <c r="L442" s="868"/>
      <c r="M442" s="3046"/>
      <c r="N442" s="3046"/>
      <c r="O442" s="868"/>
      <c r="P442" s="868"/>
      <c r="Q442" s="868"/>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065"/>
      <c r="C443" s="3047"/>
      <c r="D443" s="3046"/>
      <c r="E443" s="868"/>
      <c r="F443" s="868"/>
      <c r="G443" s="868"/>
      <c r="H443" s="3046"/>
      <c r="I443" s="3046"/>
      <c r="J443" s="868"/>
      <c r="K443" s="868"/>
      <c r="L443" s="868"/>
      <c r="M443" s="3046"/>
      <c r="N443" s="3046"/>
      <c r="O443" s="868"/>
      <c r="P443" s="868"/>
      <c r="Q443" s="868"/>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065"/>
      <c r="C444" s="3047"/>
      <c r="D444" s="3046"/>
      <c r="E444" s="868"/>
      <c r="F444" s="868"/>
      <c r="G444" s="868"/>
      <c r="H444" s="3046" t="s">
        <v>240</v>
      </c>
      <c r="I444" s="3046"/>
      <c r="J444" s="3046"/>
      <c r="K444" s="868"/>
      <c r="L444" s="868"/>
      <c r="M444" s="3046"/>
      <c r="N444" s="3046"/>
      <c r="O444" s="868"/>
      <c r="P444" s="868"/>
      <c r="Q444" s="868"/>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065"/>
      <c r="C445" s="3047" t="s">
        <v>240</v>
      </c>
      <c r="D445" s="3046"/>
      <c r="E445" s="3046"/>
      <c r="F445" s="868"/>
      <c r="G445" s="868"/>
      <c r="H445" s="3046"/>
      <c r="I445" s="3046"/>
      <c r="J445" s="944" t="s">
        <v>241</v>
      </c>
      <c r="K445" s="868"/>
      <c r="L445" s="868"/>
      <c r="M445" s="3046" t="s">
        <v>240</v>
      </c>
      <c r="N445" s="3046"/>
      <c r="O445" s="3046"/>
      <c r="P445" s="868"/>
      <c r="Q445" s="868"/>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047"/>
      <c r="D446" s="3046"/>
      <c r="E446" s="945" t="s">
        <v>241</v>
      </c>
      <c r="F446" s="868"/>
      <c r="G446" s="868"/>
      <c r="H446" s="3046" t="s">
        <v>303</v>
      </c>
      <c r="I446" s="3046"/>
      <c r="J446" s="960">
        <v>4.2257223193082394E-2</v>
      </c>
      <c r="K446" s="868"/>
      <c r="L446" s="868"/>
      <c r="M446" s="3046"/>
      <c r="N446" s="3046"/>
      <c r="O446" s="946" t="s">
        <v>241</v>
      </c>
      <c r="P446" s="868"/>
      <c r="Q446" s="868"/>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047" t="s">
        <v>303</v>
      </c>
      <c r="D447" s="3046"/>
      <c r="E447" s="959">
        <v>2.4520865730567071E-5</v>
      </c>
      <c r="F447" s="868"/>
      <c r="G447" s="868"/>
      <c r="H447" s="3046" t="s">
        <v>279</v>
      </c>
      <c r="I447" s="3046"/>
      <c r="J447" s="963">
        <v>0.41409652401928448</v>
      </c>
      <c r="K447" s="868"/>
      <c r="L447" s="868"/>
      <c r="M447" s="3046" t="s">
        <v>303</v>
      </c>
      <c r="N447" s="3046"/>
      <c r="O447" s="961">
        <v>9.2699871429625085E-3</v>
      </c>
      <c r="P447" s="868"/>
      <c r="Q447" s="868"/>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047" t="s">
        <v>279</v>
      </c>
      <c r="D448" s="3046"/>
      <c r="E448" s="962">
        <v>0.50889710101491337</v>
      </c>
      <c r="F448" s="868"/>
      <c r="G448" s="868"/>
      <c r="H448" s="3046" t="s">
        <v>289</v>
      </c>
      <c r="I448" s="3046"/>
      <c r="J448" s="963">
        <v>0.12112919589694177</v>
      </c>
      <c r="K448" s="868"/>
      <c r="L448" s="868"/>
      <c r="M448" s="3046" t="s">
        <v>279</v>
      </c>
      <c r="N448" s="3046"/>
      <c r="O448" s="964">
        <v>0.32945525131490094</v>
      </c>
      <c r="P448" s="868"/>
      <c r="Q448" s="868"/>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047" t="s">
        <v>289</v>
      </c>
      <c r="D449" s="3046"/>
      <c r="E449" s="962">
        <v>0.13861255924744936</v>
      </c>
      <c r="F449" s="868"/>
      <c r="G449" s="868"/>
      <c r="H449" s="3046" t="s">
        <v>277</v>
      </c>
      <c r="I449" s="3046"/>
      <c r="J449" s="963">
        <v>0.48787710672997997</v>
      </c>
      <c r="K449" s="868"/>
      <c r="L449" s="868"/>
      <c r="M449" s="3046" t="s">
        <v>289</v>
      </c>
      <c r="N449" s="3046"/>
      <c r="O449" s="964">
        <v>0.10188909223270264</v>
      </c>
      <c r="P449" s="868"/>
      <c r="Q449" s="868"/>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047" t="s">
        <v>277</v>
      </c>
      <c r="D450" s="3046"/>
      <c r="E450" s="962">
        <v>0.54644448025108083</v>
      </c>
      <c r="F450" s="868"/>
      <c r="G450" s="868"/>
      <c r="H450" s="3046" t="s">
        <v>286</v>
      </c>
      <c r="I450" s="3046"/>
      <c r="J450" s="963">
        <v>0.44470489171821093</v>
      </c>
      <c r="K450" s="868"/>
      <c r="L450" s="868"/>
      <c r="M450" s="3046" t="s">
        <v>277</v>
      </c>
      <c r="N450" s="3046"/>
      <c r="O450" s="964">
        <v>0.32997710235941985</v>
      </c>
      <c r="P450" s="868"/>
      <c r="Q450" s="868"/>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047" t="s">
        <v>286</v>
      </c>
      <c r="D451" s="3046"/>
      <c r="E451" s="962">
        <v>0.29093433115844786</v>
      </c>
      <c r="F451" s="868"/>
      <c r="G451" s="868"/>
      <c r="H451" s="3046" t="s">
        <v>306</v>
      </c>
      <c r="I451" s="3046"/>
      <c r="J451" s="963">
        <v>8.0396748868574557E-3</v>
      </c>
      <c r="K451" s="868"/>
      <c r="L451" s="868"/>
      <c r="M451" s="3046" t="s">
        <v>286</v>
      </c>
      <c r="N451" s="3046"/>
      <c r="O451" s="964">
        <v>0.17549277428617116</v>
      </c>
      <c r="P451" s="868"/>
      <c r="Q451" s="868"/>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047" t="s">
        <v>306</v>
      </c>
      <c r="D452" s="3046"/>
      <c r="E452" s="962">
        <v>6.4214579392240373E-3</v>
      </c>
      <c r="F452" s="868"/>
      <c r="G452" s="868"/>
      <c r="H452" s="3046" t="s">
        <v>302</v>
      </c>
      <c r="I452" s="3046"/>
      <c r="J452" s="963">
        <v>9.853391163153263E-3</v>
      </c>
      <c r="K452" s="868"/>
      <c r="L452" s="868"/>
      <c r="M452" s="3046" t="s">
        <v>306</v>
      </c>
      <c r="N452" s="3046"/>
      <c r="O452" s="964">
        <v>1.2386031161103544E-2</v>
      </c>
      <c r="P452" s="868"/>
      <c r="Q452" s="868"/>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047" t="s">
        <v>302</v>
      </c>
      <c r="D453" s="3046"/>
      <c r="E453" s="962">
        <v>1.163860180817507E-2</v>
      </c>
      <c r="F453" s="868"/>
      <c r="G453" s="868"/>
      <c r="H453" s="3046" t="s">
        <v>291</v>
      </c>
      <c r="I453" s="3046"/>
      <c r="J453" s="963">
        <v>0.14403195254220949</v>
      </c>
      <c r="K453" s="868"/>
      <c r="L453" s="868"/>
      <c r="M453" s="3046" t="s">
        <v>302</v>
      </c>
      <c r="N453" s="3046"/>
      <c r="O453" s="964">
        <v>5.2796658517361011E-2</v>
      </c>
      <c r="P453" s="868"/>
      <c r="Q453" s="868"/>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047" t="s">
        <v>291</v>
      </c>
      <c r="D454" s="3046"/>
      <c r="E454" s="962">
        <v>8.1612243517438371E-2</v>
      </c>
      <c r="F454" s="868"/>
      <c r="G454" s="868"/>
      <c r="H454" s="3046" t="s">
        <v>304</v>
      </c>
      <c r="I454" s="3046"/>
      <c r="J454" s="963">
        <v>2.3887106910715486E-3</v>
      </c>
      <c r="K454" s="868"/>
      <c r="L454" s="868"/>
      <c r="M454" s="3046" t="s">
        <v>291</v>
      </c>
      <c r="N454" s="3046"/>
      <c r="O454" s="964">
        <v>6.7823837819535965E-2</v>
      </c>
      <c r="P454" s="868"/>
      <c r="Q454" s="868"/>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047" t="s">
        <v>304</v>
      </c>
      <c r="D455" s="3046"/>
      <c r="E455" s="962">
        <v>2.4590849751875026E-3</v>
      </c>
      <c r="F455" s="868"/>
      <c r="G455" s="868"/>
      <c r="H455" s="3046" t="s">
        <v>281</v>
      </c>
      <c r="I455" s="3046"/>
      <c r="J455" s="963">
        <v>0.11692080536257758</v>
      </c>
      <c r="K455" s="868"/>
      <c r="L455" s="868"/>
      <c r="M455" s="3046" t="s">
        <v>304</v>
      </c>
      <c r="N455" s="3046"/>
      <c r="O455" s="964">
        <v>9.0382379293227463E-4</v>
      </c>
      <c r="P455" s="868"/>
      <c r="Q455" s="868"/>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047" t="s">
        <v>281</v>
      </c>
      <c r="D456" s="3046"/>
      <c r="E456" s="962">
        <v>0.29498446429755293</v>
      </c>
      <c r="F456" s="868"/>
      <c r="G456" s="868"/>
      <c r="H456" s="3046" t="s">
        <v>338</v>
      </c>
      <c r="I456" s="3046"/>
      <c r="J456" s="963">
        <v>0.18267398605273716</v>
      </c>
      <c r="K456" s="868"/>
      <c r="L456" s="868"/>
      <c r="M456" s="3046" t="s">
        <v>281</v>
      </c>
      <c r="N456" s="3046"/>
      <c r="O456" s="964">
        <v>0.18920563552568587</v>
      </c>
      <c r="P456" s="868"/>
      <c r="Q456" s="868"/>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047" t="s">
        <v>338</v>
      </c>
      <c r="D457" s="3046"/>
      <c r="E457" s="962">
        <v>0.26164272221566931</v>
      </c>
      <c r="F457" s="868"/>
      <c r="G457" s="868"/>
      <c r="H457" s="3046" t="s">
        <v>312</v>
      </c>
      <c r="I457" s="3046"/>
      <c r="J457" s="963">
        <v>2.1825639722973292E-4</v>
      </c>
      <c r="K457" s="868"/>
      <c r="L457" s="868"/>
      <c r="M457" s="3046" t="s">
        <v>338</v>
      </c>
      <c r="N457" s="3046"/>
      <c r="O457" s="964">
        <v>0.13309593557967356</v>
      </c>
      <c r="P457" s="868"/>
      <c r="Q457" s="868"/>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047" t="s">
        <v>312</v>
      </c>
      <c r="D458" s="3046"/>
      <c r="E458" s="962">
        <v>1.0502756523514157E-4</v>
      </c>
      <c r="F458" s="868"/>
      <c r="G458" s="868"/>
      <c r="H458" s="3046" t="s">
        <v>337</v>
      </c>
      <c r="I458" s="3046"/>
      <c r="J458" s="963">
        <v>0.18465837405661897</v>
      </c>
      <c r="K458" s="868"/>
      <c r="L458" s="868"/>
      <c r="M458" s="3046" t="s">
        <v>312</v>
      </c>
      <c r="N458" s="3046"/>
      <c r="O458" s="964">
        <v>2.6583432196964837E-3</v>
      </c>
      <c r="P458" s="868"/>
      <c r="Q458" s="868"/>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047" t="s">
        <v>337</v>
      </c>
      <c r="D459" s="3046"/>
      <c r="E459" s="962">
        <v>8.7384159153432547E-2</v>
      </c>
      <c r="F459" s="868"/>
      <c r="G459" s="868"/>
      <c r="H459" s="3046" t="s">
        <v>336</v>
      </c>
      <c r="I459" s="3046"/>
      <c r="J459" s="963">
        <v>0.45894648728025322</v>
      </c>
      <c r="K459" s="868"/>
      <c r="L459" s="868"/>
      <c r="M459" s="3046" t="s">
        <v>337</v>
      </c>
      <c r="N459" s="3046"/>
      <c r="O459" s="964">
        <v>3.0973320166223218E-2</v>
      </c>
      <c r="P459" s="868"/>
      <c r="Q459" s="868"/>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047" t="s">
        <v>336</v>
      </c>
      <c r="D460" s="3046"/>
      <c r="E460" s="962">
        <v>0.3133860101149854</v>
      </c>
      <c r="F460" s="868"/>
      <c r="G460" s="868"/>
      <c r="H460" s="3046" t="s">
        <v>339</v>
      </c>
      <c r="I460" s="3046"/>
      <c r="J460" s="963">
        <v>1.899899150621789E-2</v>
      </c>
      <c r="K460" s="868"/>
      <c r="L460" s="868"/>
      <c r="M460" s="3046" t="s">
        <v>336</v>
      </c>
      <c r="N460" s="3046"/>
      <c r="O460" s="964">
        <v>0.18244263743567729</v>
      </c>
      <c r="P460" s="868"/>
      <c r="Q460" s="868"/>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047" t="s">
        <v>339</v>
      </c>
      <c r="D461" s="3046"/>
      <c r="E461" s="962">
        <v>0.21165791293881642</v>
      </c>
      <c r="F461" s="868"/>
      <c r="G461" s="868"/>
      <c r="H461" s="3046" t="s">
        <v>341</v>
      </c>
      <c r="I461" s="3046"/>
      <c r="J461" s="963">
        <v>9.1004164334045306E-4</v>
      </c>
      <c r="K461" s="868"/>
      <c r="L461" s="868"/>
      <c r="M461" s="3046" t="s">
        <v>339</v>
      </c>
      <c r="N461" s="3046"/>
      <c r="O461" s="964">
        <v>0.19629377720193183</v>
      </c>
      <c r="P461" s="868"/>
      <c r="Q461" s="868"/>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047" t="s">
        <v>341</v>
      </c>
      <c r="D462" s="3046"/>
      <c r="E462" s="962">
        <v>7.8983659226888811E-2</v>
      </c>
      <c r="F462" s="868"/>
      <c r="G462" s="868"/>
      <c r="H462" s="3046" t="s">
        <v>276</v>
      </c>
      <c r="I462" s="3046"/>
      <c r="J462" s="963">
        <v>0.15071002263528394</v>
      </c>
      <c r="K462" s="868"/>
      <c r="L462" s="868"/>
      <c r="M462" s="3046" t="s">
        <v>341</v>
      </c>
      <c r="N462" s="3046"/>
      <c r="O462" s="964">
        <v>3.7881160448314188E-2</v>
      </c>
      <c r="P462" s="868"/>
      <c r="Q462" s="868"/>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047" t="s">
        <v>276</v>
      </c>
      <c r="D463" s="3046"/>
      <c r="E463" s="962">
        <v>0.70022210085377823</v>
      </c>
      <c r="F463" s="868"/>
      <c r="G463" s="868"/>
      <c r="H463" s="3046" t="s">
        <v>300</v>
      </c>
      <c r="I463" s="3046"/>
      <c r="J463" s="963">
        <v>1.9197302489311082E-6</v>
      </c>
      <c r="K463" s="868"/>
      <c r="L463" s="868"/>
      <c r="M463" s="3046" t="s">
        <v>276</v>
      </c>
      <c r="N463" s="3046"/>
      <c r="O463" s="964">
        <v>0.57385105316798901</v>
      </c>
      <c r="P463" s="868"/>
      <c r="Q463" s="868"/>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047" t="s">
        <v>300</v>
      </c>
      <c r="D464" s="3046"/>
      <c r="E464" s="962">
        <v>4.7306962384142818E-4</v>
      </c>
      <c r="F464" s="868"/>
      <c r="G464" s="868"/>
      <c r="H464" s="3046" t="s">
        <v>301</v>
      </c>
      <c r="I464" s="3046"/>
      <c r="J464" s="963">
        <v>1.0550615997287464E-2</v>
      </c>
      <c r="K464" s="868"/>
      <c r="L464" s="868"/>
      <c r="M464" s="3046" t="s">
        <v>300</v>
      </c>
      <c r="N464" s="3046"/>
      <c r="O464" s="964">
        <v>7.4417928797510611E-3</v>
      </c>
      <c r="P464" s="868"/>
      <c r="Q464" s="868"/>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047" t="s">
        <v>344</v>
      </c>
      <c r="D465" s="3046"/>
      <c r="E465" s="962">
        <v>7.2058380513761315E-7</v>
      </c>
      <c r="F465" s="868"/>
      <c r="G465" s="868"/>
      <c r="H465" s="3046" t="s">
        <v>290</v>
      </c>
      <c r="I465" s="3046"/>
      <c r="J465" s="963">
        <v>0.18343909670751773</v>
      </c>
      <c r="K465" s="868"/>
      <c r="L465" s="868"/>
      <c r="M465" s="3046" t="s">
        <v>344</v>
      </c>
      <c r="N465" s="3046"/>
      <c r="O465" s="964">
        <v>1.6162621257340552E-4</v>
      </c>
      <c r="P465" s="868"/>
      <c r="Q465" s="868"/>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047" t="s">
        <v>301</v>
      </c>
      <c r="D466" s="3046"/>
      <c r="E466" s="962">
        <v>4.6850209852434745E-2</v>
      </c>
      <c r="F466" s="868"/>
      <c r="G466" s="868"/>
      <c r="H466" s="3046" t="s">
        <v>280</v>
      </c>
      <c r="I466" s="3046"/>
      <c r="J466" s="963">
        <v>5.3494883513360942E-3</v>
      </c>
      <c r="K466" s="868"/>
      <c r="L466" s="868"/>
      <c r="M466" s="3046" t="s">
        <v>301</v>
      </c>
      <c r="N466" s="3046"/>
      <c r="O466" s="964">
        <v>3.1129273735875897E-2</v>
      </c>
      <c r="P466" s="868"/>
      <c r="Q466" s="868"/>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047" t="s">
        <v>290</v>
      </c>
      <c r="D467" s="3046"/>
      <c r="E467" s="962">
        <v>8.3081659315601575E-2</v>
      </c>
      <c r="F467" s="868"/>
      <c r="G467" s="868"/>
      <c r="H467" s="3046" t="s">
        <v>309</v>
      </c>
      <c r="I467" s="3046"/>
      <c r="J467" s="963">
        <v>1.3058548769601505E-2</v>
      </c>
      <c r="K467" s="868"/>
      <c r="L467" s="868"/>
      <c r="M467" s="3046" t="s">
        <v>290</v>
      </c>
      <c r="N467" s="3046"/>
      <c r="O467" s="964">
        <v>5.3448058596164048E-2</v>
      </c>
      <c r="P467" s="868"/>
      <c r="Q467" s="868"/>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047" t="s">
        <v>280</v>
      </c>
      <c r="D468" s="3046"/>
      <c r="E468" s="962">
        <v>0.44914260945171325</v>
      </c>
      <c r="F468" s="868"/>
      <c r="G468" s="868"/>
      <c r="H468" s="3046" t="s">
        <v>288</v>
      </c>
      <c r="I468" s="3046"/>
      <c r="J468" s="963">
        <v>9.4504424492277712E-3</v>
      </c>
      <c r="K468" s="868"/>
      <c r="L468" s="868"/>
      <c r="M468" s="3046" t="s">
        <v>280</v>
      </c>
      <c r="N468" s="3046"/>
      <c r="O468" s="964">
        <v>0.47186898963576823</v>
      </c>
      <c r="P468" s="868"/>
      <c r="Q468" s="868"/>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047" t="s">
        <v>309</v>
      </c>
      <c r="D469" s="3046"/>
      <c r="E469" s="962">
        <v>1.0022473868058447E-2</v>
      </c>
      <c r="F469" s="868"/>
      <c r="G469" s="868"/>
      <c r="H469" s="3046" t="s">
        <v>294</v>
      </c>
      <c r="I469" s="3046"/>
      <c r="J469" s="963">
        <v>7.0900244840573612E-2</v>
      </c>
      <c r="K469" s="868"/>
      <c r="L469" s="868"/>
      <c r="M469" s="3046" t="s">
        <v>309</v>
      </c>
      <c r="N469" s="3046"/>
      <c r="O469" s="964">
        <v>2.144182275712479E-3</v>
      </c>
      <c r="P469" s="868"/>
      <c r="Q469" s="868"/>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047" t="s">
        <v>288</v>
      </c>
      <c r="D470" s="3046"/>
      <c r="E470" s="962">
        <v>0.29451678659359487</v>
      </c>
      <c r="F470" s="868"/>
      <c r="G470" s="868"/>
      <c r="H470" s="3046" t="s">
        <v>299</v>
      </c>
      <c r="I470" s="3046"/>
      <c r="J470" s="963">
        <v>1.0948240385284868E-2</v>
      </c>
      <c r="K470" s="868"/>
      <c r="L470" s="868"/>
      <c r="M470" s="3046" t="s">
        <v>288</v>
      </c>
      <c r="N470" s="3046"/>
      <c r="O470" s="964">
        <v>0.18381598065217652</v>
      </c>
      <c r="P470" s="868"/>
      <c r="Q470" s="868"/>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047" t="s">
        <v>294</v>
      </c>
      <c r="D471" s="3046"/>
      <c r="E471" s="962">
        <v>1.7858718756957561E-4</v>
      </c>
      <c r="F471" s="868"/>
      <c r="G471" s="868"/>
      <c r="H471" s="3046" t="s">
        <v>308</v>
      </c>
      <c r="I471" s="3046"/>
      <c r="J471" s="963">
        <v>7.4915676418813313E-3</v>
      </c>
      <c r="K471" s="868"/>
      <c r="L471" s="868"/>
      <c r="M471" s="3046" t="s">
        <v>294</v>
      </c>
      <c r="N471" s="3046"/>
      <c r="O471" s="964">
        <v>9.6327652357215579E-4</v>
      </c>
      <c r="P471" s="868"/>
      <c r="Q471" s="868"/>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047" t="s">
        <v>299</v>
      </c>
      <c r="D472" s="3046"/>
      <c r="E472" s="962">
        <v>1.5021262442676918E-2</v>
      </c>
      <c r="F472" s="868"/>
      <c r="G472" s="868"/>
      <c r="H472" s="3046" t="s">
        <v>296</v>
      </c>
      <c r="I472" s="3046"/>
      <c r="J472" s="963">
        <v>7.9715815009312491E-2</v>
      </c>
      <c r="K472" s="868"/>
      <c r="L472" s="868"/>
      <c r="M472" s="3046" t="s">
        <v>299</v>
      </c>
      <c r="N472" s="3046"/>
      <c r="O472" s="964">
        <v>3.5788921345409064E-3</v>
      </c>
      <c r="P472" s="868"/>
      <c r="Q472" s="868"/>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047" t="s">
        <v>308</v>
      </c>
      <c r="D473" s="3046"/>
      <c r="E473" s="962">
        <v>2.380409071308208E-3</v>
      </c>
      <c r="F473" s="868"/>
      <c r="G473" s="868"/>
      <c r="H473" s="3046" t="s">
        <v>285</v>
      </c>
      <c r="I473" s="3046"/>
      <c r="J473" s="963">
        <v>0.28943547380465506</v>
      </c>
      <c r="K473" s="868"/>
      <c r="L473" s="868"/>
      <c r="M473" s="3046" t="s">
        <v>308</v>
      </c>
      <c r="N473" s="3046"/>
      <c r="O473" s="964">
        <v>2.1180354944610809E-3</v>
      </c>
      <c r="P473" s="868"/>
      <c r="Q473" s="868"/>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047" t="s">
        <v>296</v>
      </c>
      <c r="D474" s="3046"/>
      <c r="E474" s="962">
        <v>5.7313959545766296E-4</v>
      </c>
      <c r="F474" s="868"/>
      <c r="G474" s="868"/>
      <c r="H474" s="3046" t="s">
        <v>284</v>
      </c>
      <c r="I474" s="3046"/>
      <c r="J474" s="963">
        <v>6.2484856888062469E-4</v>
      </c>
      <c r="K474" s="868"/>
      <c r="L474" s="868"/>
      <c r="M474" s="3046" t="s">
        <v>296</v>
      </c>
      <c r="N474" s="3046"/>
      <c r="O474" s="964">
        <v>2.5330869352603223E-2</v>
      </c>
      <c r="P474" s="868"/>
      <c r="Q474" s="868"/>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047" t="s">
        <v>285</v>
      </c>
      <c r="D475" s="3046"/>
      <c r="E475" s="962">
        <v>0.42216955260432582</v>
      </c>
      <c r="F475" s="868"/>
      <c r="G475" s="868"/>
      <c r="H475" s="3046" t="s">
        <v>283</v>
      </c>
      <c r="I475" s="3046"/>
      <c r="J475" s="963">
        <v>5.7163520866906608E-3</v>
      </c>
      <c r="K475" s="868"/>
      <c r="L475" s="868"/>
      <c r="M475" s="3046" t="s">
        <v>285</v>
      </c>
      <c r="N475" s="3046"/>
      <c r="O475" s="964">
        <v>0.2825837470580686</v>
      </c>
      <c r="P475" s="868"/>
      <c r="Q475" s="868"/>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047" t="s">
        <v>284</v>
      </c>
      <c r="D476" s="3046"/>
      <c r="E476" s="962">
        <v>0.46263173762650223</v>
      </c>
      <c r="F476" s="868"/>
      <c r="G476" s="868"/>
      <c r="H476" s="3046" t="s">
        <v>297</v>
      </c>
      <c r="I476" s="3046"/>
      <c r="J476" s="963">
        <v>2.3030337006957551E-2</v>
      </c>
      <c r="K476" s="868"/>
      <c r="L476" s="868"/>
      <c r="M476" s="3046" t="s">
        <v>284</v>
      </c>
      <c r="N476" s="3046"/>
      <c r="O476" s="964">
        <v>0.37113441016020021</v>
      </c>
      <c r="P476" s="868"/>
      <c r="Q476" s="868"/>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047" t="s">
        <v>283</v>
      </c>
      <c r="D477" s="3046"/>
      <c r="E477" s="962">
        <v>0.44531088349572884</v>
      </c>
      <c r="F477" s="868"/>
      <c r="G477" s="868"/>
      <c r="H477" s="3046" t="s">
        <v>287</v>
      </c>
      <c r="I477" s="3046"/>
      <c r="J477" s="963">
        <v>0.43600926291682546</v>
      </c>
      <c r="K477" s="868"/>
      <c r="L477" s="868"/>
      <c r="M477" s="3046" t="s">
        <v>283</v>
      </c>
      <c r="N477" s="3046"/>
      <c r="O477" s="964">
        <v>0.36569017603117354</v>
      </c>
      <c r="P477" s="868"/>
      <c r="Q477" s="868"/>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047" t="s">
        <v>297</v>
      </c>
      <c r="D478" s="3046"/>
      <c r="E478" s="962">
        <v>2.1698693483499943E-2</v>
      </c>
      <c r="F478" s="868"/>
      <c r="G478" s="868"/>
      <c r="H478" s="3046" t="s">
        <v>340</v>
      </c>
      <c r="I478" s="3046"/>
      <c r="J478" s="963">
        <v>1.294982555202406E-3</v>
      </c>
      <c r="K478" s="868"/>
      <c r="L478" s="868"/>
      <c r="M478" s="3046" t="s">
        <v>297</v>
      </c>
      <c r="N478" s="3046"/>
      <c r="O478" s="964">
        <v>2.4435544278900795E-2</v>
      </c>
      <c r="P478" s="868"/>
      <c r="Q478" s="868"/>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047" t="s">
        <v>287</v>
      </c>
      <c r="D479" s="3046"/>
      <c r="E479" s="962">
        <v>0.23417222166714527</v>
      </c>
      <c r="F479" s="868"/>
      <c r="G479" s="868"/>
      <c r="H479" s="3046" t="s">
        <v>295</v>
      </c>
      <c r="I479" s="3046"/>
      <c r="J479" s="963">
        <v>4.4969405518784994E-4</v>
      </c>
      <c r="K479" s="868"/>
      <c r="L479" s="868"/>
      <c r="M479" s="3046" t="s">
        <v>287</v>
      </c>
      <c r="N479" s="3046"/>
      <c r="O479" s="964">
        <v>0.14409400373986428</v>
      </c>
      <c r="P479" s="868"/>
      <c r="Q479" s="868"/>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047" t="s">
        <v>340</v>
      </c>
      <c r="D480" s="3046"/>
      <c r="E480" s="962">
        <v>6.754564470687989E-2</v>
      </c>
      <c r="F480" s="868"/>
      <c r="G480" s="868"/>
      <c r="H480" s="3046" t="s">
        <v>278</v>
      </c>
      <c r="I480" s="3046"/>
      <c r="J480" s="963">
        <v>5.4872597086638497E-2</v>
      </c>
      <c r="K480" s="868"/>
      <c r="L480" s="868"/>
      <c r="M480" s="3046" t="s">
        <v>340</v>
      </c>
      <c r="N480" s="3046"/>
      <c r="O480" s="964">
        <v>8.1354314553507015E-2</v>
      </c>
      <c r="P480" s="868"/>
      <c r="Q480" s="868"/>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047" t="s">
        <v>295</v>
      </c>
      <c r="D481" s="3046"/>
      <c r="E481" s="962">
        <v>1.5283353273451625E-2</v>
      </c>
      <c r="F481" s="868"/>
      <c r="G481" s="868"/>
      <c r="H481" s="3046" t="s">
        <v>311</v>
      </c>
      <c r="I481" s="3046"/>
      <c r="J481" s="963">
        <v>0.15382231712580627</v>
      </c>
      <c r="K481" s="868"/>
      <c r="L481" s="868"/>
      <c r="M481" s="3046" t="s">
        <v>295</v>
      </c>
      <c r="N481" s="3046"/>
      <c r="O481" s="964">
        <v>5.6487124547469278E-3</v>
      </c>
      <c r="P481" s="868"/>
      <c r="Q481" s="868"/>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047" t="s">
        <v>278</v>
      </c>
      <c r="D482" s="3046"/>
      <c r="E482" s="962">
        <v>0.14500182783122856</v>
      </c>
      <c r="F482" s="868"/>
      <c r="G482" s="868"/>
      <c r="H482" s="3046" t="s">
        <v>343</v>
      </c>
      <c r="I482" s="3046"/>
      <c r="J482" s="963">
        <v>1.4060980117338842E-3</v>
      </c>
      <c r="K482" s="868"/>
      <c r="L482" s="868"/>
      <c r="M482" s="3046" t="s">
        <v>278</v>
      </c>
      <c r="N482" s="3046"/>
      <c r="O482" s="964">
        <v>0.11259435716219905</v>
      </c>
      <c r="P482" s="868"/>
      <c r="Q482" s="868"/>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047" t="s">
        <v>311</v>
      </c>
      <c r="D483" s="3046"/>
      <c r="E483" s="962">
        <v>0.57438362863335768</v>
      </c>
      <c r="F483" s="868"/>
      <c r="G483" s="868"/>
      <c r="H483" s="3046" t="s">
        <v>342</v>
      </c>
      <c r="I483" s="3046"/>
      <c r="J483" s="965">
        <v>1.6863110371556477E-3</v>
      </c>
      <c r="K483" s="868"/>
      <c r="L483" s="868"/>
      <c r="M483" s="3046" t="s">
        <v>311</v>
      </c>
      <c r="N483" s="3046"/>
      <c r="O483" s="964">
        <v>0.29830639552593613</v>
      </c>
      <c r="P483" s="868"/>
      <c r="Q483" s="868"/>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047" t="s">
        <v>343</v>
      </c>
      <c r="D484" s="3046"/>
      <c r="E484" s="962">
        <v>1.3981572355521719E-3</v>
      </c>
      <c r="F484" s="868"/>
      <c r="G484" s="868"/>
      <c r="H484" s="3046"/>
      <c r="I484" s="3046"/>
      <c r="J484" s="868"/>
      <c r="K484" s="868"/>
      <c r="L484" s="868"/>
      <c r="M484" s="3046" t="s">
        <v>343</v>
      </c>
      <c r="N484" s="3046"/>
      <c r="O484" s="964">
        <v>8.4983730724049508E-4</v>
      </c>
      <c r="P484" s="868"/>
      <c r="Q484" s="868"/>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047" t="s">
        <v>342</v>
      </c>
      <c r="D485" s="3046"/>
      <c r="E485" s="966">
        <v>6.5333233651175917E-4</v>
      </c>
      <c r="F485" s="868"/>
      <c r="G485" s="868"/>
      <c r="H485" s="3046"/>
      <c r="I485" s="3046"/>
      <c r="J485" s="868"/>
      <c r="K485" s="868"/>
      <c r="L485" s="868"/>
      <c r="M485" s="3046" t="s">
        <v>342</v>
      </c>
      <c r="N485" s="3046"/>
      <c r="O485" s="967">
        <v>1.3297358676097797E-3</v>
      </c>
      <c r="P485" s="868"/>
      <c r="Q485" s="868"/>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047"/>
      <c r="D486" s="3046"/>
      <c r="E486" s="868"/>
      <c r="F486" s="868"/>
      <c r="G486" s="868"/>
      <c r="H486" s="3046" t="s">
        <v>242</v>
      </c>
      <c r="I486" s="3046"/>
      <c r="J486" s="3046"/>
      <c r="K486" s="3046"/>
      <c r="L486" s="3046"/>
      <c r="M486" s="3046"/>
      <c r="N486" s="3046"/>
      <c r="O486" s="868"/>
      <c r="P486" s="868"/>
      <c r="Q486" s="868"/>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047"/>
      <c r="D487" s="3046"/>
      <c r="E487" s="868"/>
      <c r="F487" s="868"/>
      <c r="G487" s="868"/>
      <c r="H487" s="3046" t="s">
        <v>190</v>
      </c>
      <c r="I487" s="3046"/>
      <c r="J487" s="3295" t="s">
        <v>243</v>
      </c>
      <c r="K487" s="3296"/>
      <c r="L487" s="3297"/>
      <c r="M487" s="3046"/>
      <c r="N487" s="3046"/>
      <c r="O487" s="868"/>
      <c r="P487" s="868"/>
      <c r="Q487" s="868"/>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047" t="s">
        <v>242</v>
      </c>
      <c r="D488" s="3046"/>
      <c r="E488" s="3046"/>
      <c r="F488" s="3046"/>
      <c r="G488" s="3046"/>
      <c r="H488" s="3046"/>
      <c r="I488" s="3046"/>
      <c r="J488" s="947" t="s">
        <v>175</v>
      </c>
      <c r="K488" s="948" t="s">
        <v>244</v>
      </c>
      <c r="L488" s="949" t="s">
        <v>245</v>
      </c>
      <c r="M488" s="3046" t="s">
        <v>242</v>
      </c>
      <c r="N488" s="3046"/>
      <c r="O488" s="3046"/>
      <c r="P488" s="3046"/>
      <c r="Q488" s="3046"/>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047" t="s">
        <v>190</v>
      </c>
      <c r="D489" s="3046"/>
      <c r="E489" s="3289" t="s">
        <v>243</v>
      </c>
      <c r="F489" s="3290"/>
      <c r="G489" s="3291"/>
      <c r="H489" s="3046" t="s">
        <v>191</v>
      </c>
      <c r="I489" s="3046"/>
      <c r="J489" s="968">
        <v>4.1476698899130557</v>
      </c>
      <c r="K489" s="969">
        <v>10.914920762929095</v>
      </c>
      <c r="L489" s="970">
        <v>10.914920762929095</v>
      </c>
      <c r="M489" s="3046" t="s">
        <v>190</v>
      </c>
      <c r="N489" s="3046"/>
      <c r="O489" s="3292" t="s">
        <v>243</v>
      </c>
      <c r="P489" s="3293"/>
      <c r="Q489" s="3294"/>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046"/>
      <c r="D490" s="3046"/>
      <c r="E490" s="950" t="s">
        <v>175</v>
      </c>
      <c r="F490" s="951" t="s">
        <v>244</v>
      </c>
      <c r="G490" s="952" t="s">
        <v>245</v>
      </c>
      <c r="H490" s="3046"/>
      <c r="I490" s="3046"/>
      <c r="J490" s="868"/>
      <c r="K490" s="868"/>
      <c r="L490" s="868"/>
      <c r="M490" s="3046"/>
      <c r="N490" s="3046"/>
      <c r="O490" s="953" t="s">
        <v>175</v>
      </c>
      <c r="P490" s="954" t="s">
        <v>244</v>
      </c>
      <c r="Q490" s="955" t="s">
        <v>245</v>
      </c>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047" t="s">
        <v>191</v>
      </c>
      <c r="D491" s="3046"/>
      <c r="E491" s="971">
        <v>6.8279003976242514</v>
      </c>
      <c r="F491" s="972">
        <v>17.50743691698526</v>
      </c>
      <c r="G491" s="973">
        <v>17.50743691698526</v>
      </c>
      <c r="H491" s="3046"/>
      <c r="I491" s="3046"/>
      <c r="J491" s="868"/>
      <c r="K491" s="868"/>
      <c r="L491" s="868"/>
      <c r="M491" s="3046" t="s">
        <v>191</v>
      </c>
      <c r="N491" s="3046"/>
      <c r="O491" s="974">
        <v>4.8964186330049255</v>
      </c>
      <c r="P491" s="975">
        <v>12.554919571807503</v>
      </c>
      <c r="Q491" s="976">
        <v>12.554919571807503</v>
      </c>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047"/>
      <c r="D492" s="3046"/>
      <c r="E492" s="868"/>
      <c r="F492" s="868"/>
      <c r="G492" s="868"/>
      <c r="H492" s="3046" t="s">
        <v>246</v>
      </c>
      <c r="I492" s="3046"/>
      <c r="J492" s="3046"/>
      <c r="K492" s="868"/>
      <c r="L492" s="868"/>
      <c r="M492" s="3046"/>
      <c r="N492" s="3046"/>
      <c r="O492" s="868"/>
      <c r="P492" s="868"/>
      <c r="Q492" s="868"/>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047"/>
      <c r="D493" s="3046"/>
      <c r="E493" s="868"/>
      <c r="F493" s="868"/>
      <c r="G493" s="868"/>
      <c r="H493" s="3046"/>
      <c r="I493" s="3046"/>
      <c r="J493" s="956" t="s">
        <v>190</v>
      </c>
      <c r="K493" s="868"/>
      <c r="L493" s="868"/>
      <c r="M493" s="3046"/>
      <c r="N493" s="3046"/>
      <c r="O493" s="868"/>
      <c r="P493" s="868"/>
      <c r="Q493" s="868"/>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047" t="s">
        <v>246</v>
      </c>
      <c r="D494" s="3046"/>
      <c r="E494" s="3046"/>
      <c r="F494" s="868"/>
      <c r="G494" s="868"/>
      <c r="H494" s="3046"/>
      <c r="I494" s="3046"/>
      <c r="J494" s="977" t="s">
        <v>191</v>
      </c>
      <c r="K494" s="868"/>
      <c r="L494" s="868"/>
      <c r="M494" s="3046" t="s">
        <v>246</v>
      </c>
      <c r="N494" s="3046"/>
      <c r="O494" s="3046"/>
      <c r="P494" s="868"/>
      <c r="Q494" s="868"/>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047"/>
      <c r="D495" s="3046"/>
      <c r="E495" s="957" t="s">
        <v>190</v>
      </c>
      <c r="F495" s="868"/>
      <c r="G495" s="868"/>
      <c r="H495" s="3046" t="s">
        <v>303</v>
      </c>
      <c r="I495" s="3046"/>
      <c r="J495" s="960">
        <v>-4.9561711319123104E-2</v>
      </c>
      <c r="K495" s="868"/>
      <c r="L495" s="868"/>
      <c r="M495" s="3046"/>
      <c r="N495" s="3046"/>
      <c r="O495" s="958" t="s">
        <v>190</v>
      </c>
      <c r="P495" s="868"/>
      <c r="Q495" s="868"/>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046"/>
      <c r="D496" s="3046"/>
      <c r="E496" s="978" t="s">
        <v>191</v>
      </c>
      <c r="F496" s="868"/>
      <c r="G496" s="868"/>
      <c r="H496" s="3046" t="s">
        <v>279</v>
      </c>
      <c r="I496" s="3046"/>
      <c r="J496" s="963">
        <v>0.15514815257422163</v>
      </c>
      <c r="K496" s="868"/>
      <c r="L496" s="868"/>
      <c r="M496" s="3046"/>
      <c r="N496" s="3046"/>
      <c r="O496" s="979" t="s">
        <v>191</v>
      </c>
      <c r="P496" s="868"/>
      <c r="Q496" s="868"/>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047" t="s">
        <v>303</v>
      </c>
      <c r="D497" s="3046"/>
      <c r="E497" s="959">
        <v>-7.2523828533410369E-4</v>
      </c>
      <c r="F497" s="868"/>
      <c r="G497" s="868"/>
      <c r="H497" s="3046" t="s">
        <v>289</v>
      </c>
      <c r="I497" s="3046"/>
      <c r="J497" s="963">
        <v>8.3911258213927989E-2</v>
      </c>
      <c r="K497" s="868"/>
      <c r="L497" s="868"/>
      <c r="M497" s="3046" t="s">
        <v>303</v>
      </c>
      <c r="N497" s="3046"/>
      <c r="O497" s="961">
        <v>-1.9663509120290374E-2</v>
      </c>
      <c r="P497" s="868"/>
      <c r="Q497" s="868"/>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047" t="s">
        <v>279</v>
      </c>
      <c r="D498" s="3046"/>
      <c r="E498" s="962">
        <v>0.1044787122902113</v>
      </c>
      <c r="F498" s="868"/>
      <c r="G498" s="868"/>
      <c r="H498" s="3046" t="s">
        <v>277</v>
      </c>
      <c r="I498" s="3046"/>
      <c r="J498" s="963">
        <v>0.16840346996297087</v>
      </c>
      <c r="K498" s="868"/>
      <c r="L498" s="868"/>
      <c r="M498" s="3046" t="s">
        <v>279</v>
      </c>
      <c r="N498" s="3046"/>
      <c r="O498" s="964">
        <v>0.11722484717277602</v>
      </c>
      <c r="P498" s="868"/>
      <c r="Q498" s="868"/>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047" t="s">
        <v>289</v>
      </c>
      <c r="D499" s="3046"/>
      <c r="E499" s="962">
        <v>5.45273151139085E-2</v>
      </c>
      <c r="F499" s="868"/>
      <c r="G499" s="868"/>
      <c r="H499" s="3046" t="s">
        <v>286</v>
      </c>
      <c r="I499" s="3046"/>
      <c r="J499" s="963">
        <v>0.16077990563694478</v>
      </c>
      <c r="K499" s="868"/>
      <c r="L499" s="868"/>
      <c r="M499" s="3046" t="s">
        <v>289</v>
      </c>
      <c r="N499" s="3046"/>
      <c r="O499" s="964">
        <v>6.519064898416993E-2</v>
      </c>
      <c r="P499" s="868"/>
      <c r="Q499" s="868"/>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047" t="s">
        <v>277</v>
      </c>
      <c r="D500" s="3046"/>
      <c r="E500" s="962">
        <v>0.10826444266176058</v>
      </c>
      <c r="F500" s="868"/>
      <c r="G500" s="868"/>
      <c r="H500" s="3046" t="s">
        <v>306</v>
      </c>
      <c r="I500" s="3046"/>
      <c r="J500" s="963">
        <v>2.1617977451503581E-2</v>
      </c>
      <c r="K500" s="868"/>
      <c r="L500" s="868"/>
      <c r="M500" s="3046" t="s">
        <v>277</v>
      </c>
      <c r="N500" s="3046"/>
      <c r="O500" s="964">
        <v>0.11731765143568774</v>
      </c>
      <c r="P500" s="868"/>
      <c r="Q500" s="868"/>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047" t="s">
        <v>286</v>
      </c>
      <c r="D501" s="3046"/>
      <c r="E501" s="962">
        <v>7.8996947288239555E-2</v>
      </c>
      <c r="F501" s="868"/>
      <c r="G501" s="868"/>
      <c r="H501" s="3046" t="s">
        <v>302</v>
      </c>
      <c r="I501" s="3046"/>
      <c r="J501" s="963">
        <v>2.3932533640333424E-2</v>
      </c>
      <c r="K501" s="868"/>
      <c r="L501" s="868"/>
      <c r="M501" s="3046" t="s">
        <v>286</v>
      </c>
      <c r="N501" s="3046"/>
      <c r="O501" s="964">
        <v>8.55561193914149E-2</v>
      </c>
      <c r="P501" s="868"/>
      <c r="Q501" s="868"/>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047" t="s">
        <v>306</v>
      </c>
      <c r="D502" s="3046"/>
      <c r="E502" s="962">
        <v>-1.1736257887301335E-2</v>
      </c>
      <c r="F502" s="868"/>
      <c r="G502" s="868"/>
      <c r="H502" s="3046" t="s">
        <v>291</v>
      </c>
      <c r="I502" s="3046"/>
      <c r="J502" s="963">
        <v>9.1500873533583216E-2</v>
      </c>
      <c r="K502" s="868"/>
      <c r="L502" s="868"/>
      <c r="M502" s="3046" t="s">
        <v>306</v>
      </c>
      <c r="N502" s="3046"/>
      <c r="O502" s="964">
        <v>2.2729377527867085E-2</v>
      </c>
      <c r="P502" s="868"/>
      <c r="Q502" s="868"/>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047" t="s">
        <v>302</v>
      </c>
      <c r="D503" s="3046"/>
      <c r="E503" s="962">
        <v>1.5800223409359351E-2</v>
      </c>
      <c r="F503" s="868"/>
      <c r="G503" s="868"/>
      <c r="H503" s="3046" t="s">
        <v>304</v>
      </c>
      <c r="I503" s="3046"/>
      <c r="J503" s="963">
        <v>1.1783589174178648E-2</v>
      </c>
      <c r="K503" s="868"/>
      <c r="L503" s="868"/>
      <c r="M503" s="3046" t="s">
        <v>302</v>
      </c>
      <c r="N503" s="3046"/>
      <c r="O503" s="964">
        <v>4.6927203738123313E-2</v>
      </c>
      <c r="P503" s="868"/>
      <c r="Q503" s="868"/>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047" t="s">
        <v>291</v>
      </c>
      <c r="D504" s="3046"/>
      <c r="E504" s="962">
        <v>4.1839884905078145E-2</v>
      </c>
      <c r="F504" s="868"/>
      <c r="G504" s="868"/>
      <c r="H504" s="3046" t="s">
        <v>281</v>
      </c>
      <c r="I504" s="3046"/>
      <c r="J504" s="963">
        <v>8.2440708443427643E-2</v>
      </c>
      <c r="K504" s="868"/>
      <c r="L504" s="868"/>
      <c r="M504" s="3046" t="s">
        <v>291</v>
      </c>
      <c r="N504" s="3046"/>
      <c r="O504" s="964">
        <v>5.3187874877533035E-2</v>
      </c>
      <c r="P504" s="868"/>
      <c r="Q504" s="868"/>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047" t="s">
        <v>304</v>
      </c>
      <c r="D505" s="3046"/>
      <c r="E505" s="962">
        <v>7.2627248472249099E-3</v>
      </c>
      <c r="F505" s="868"/>
      <c r="G505" s="868"/>
      <c r="H505" s="3046" t="s">
        <v>338</v>
      </c>
      <c r="I505" s="3046"/>
      <c r="J505" s="963">
        <v>0.10304671909080255</v>
      </c>
      <c r="K505" s="868"/>
      <c r="L505" s="868"/>
      <c r="M505" s="3046" t="s">
        <v>304</v>
      </c>
      <c r="N505" s="3046"/>
      <c r="O505" s="964">
        <v>6.1399289128065693E-3</v>
      </c>
      <c r="P505" s="868"/>
      <c r="Q505" s="868"/>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047" t="s">
        <v>281</v>
      </c>
      <c r="D506" s="3046"/>
      <c r="E506" s="962">
        <v>7.9544909997126712E-2</v>
      </c>
      <c r="F506" s="868"/>
      <c r="G506" s="868"/>
      <c r="H506" s="3046" t="s">
        <v>312</v>
      </c>
      <c r="I506" s="3046"/>
      <c r="J506" s="963">
        <v>3.561880189756336E-3</v>
      </c>
      <c r="K506" s="868"/>
      <c r="L506" s="868"/>
      <c r="M506" s="3046" t="s">
        <v>281</v>
      </c>
      <c r="N506" s="3046"/>
      <c r="O506" s="964">
        <v>8.8835897012981738E-2</v>
      </c>
      <c r="P506" s="868"/>
      <c r="Q506" s="868"/>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047" t="s">
        <v>338</v>
      </c>
      <c r="D507" s="3046"/>
      <c r="E507" s="962">
        <v>7.4914718563484792E-2</v>
      </c>
      <c r="F507" s="868"/>
      <c r="G507" s="868"/>
      <c r="H507" s="3046" t="s">
        <v>337</v>
      </c>
      <c r="I507" s="3046"/>
      <c r="J507" s="963">
        <v>0.10360490568367395</v>
      </c>
      <c r="K507" s="868"/>
      <c r="L507" s="868"/>
      <c r="M507" s="3046" t="s">
        <v>338</v>
      </c>
      <c r="N507" s="3046"/>
      <c r="O507" s="964">
        <v>7.4508162787498278E-2</v>
      </c>
      <c r="P507" s="868"/>
      <c r="Q507" s="868"/>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047" t="s">
        <v>312</v>
      </c>
      <c r="D508" s="3046"/>
      <c r="E508" s="962">
        <v>-1.5009439398103897E-3</v>
      </c>
      <c r="F508" s="868"/>
      <c r="G508" s="868"/>
      <c r="H508" s="3046" t="s">
        <v>336</v>
      </c>
      <c r="I508" s="3046"/>
      <c r="J508" s="963">
        <v>0.16333409148196459</v>
      </c>
      <c r="K508" s="868"/>
      <c r="L508" s="868"/>
      <c r="M508" s="3046" t="s">
        <v>312</v>
      </c>
      <c r="N508" s="3046"/>
      <c r="O508" s="964">
        <v>1.0529966369184704E-2</v>
      </c>
      <c r="P508" s="868"/>
      <c r="Q508" s="868"/>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047" t="s">
        <v>337</v>
      </c>
      <c r="D509" s="3046"/>
      <c r="E509" s="962">
        <v>4.3294146124229813E-2</v>
      </c>
      <c r="F509" s="868"/>
      <c r="G509" s="868"/>
      <c r="H509" s="3046" t="s">
        <v>339</v>
      </c>
      <c r="I509" s="3046"/>
      <c r="J509" s="963">
        <v>3.323235284855585E-2</v>
      </c>
      <c r="K509" s="868"/>
      <c r="L509" s="868"/>
      <c r="M509" s="3046" t="s">
        <v>337</v>
      </c>
      <c r="N509" s="3046"/>
      <c r="O509" s="964">
        <v>3.594308409107335E-2</v>
      </c>
      <c r="P509" s="868"/>
      <c r="Q509" s="868"/>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047" t="s">
        <v>336</v>
      </c>
      <c r="D510" s="3046"/>
      <c r="E510" s="962">
        <v>8.198844042785354E-2</v>
      </c>
      <c r="F510" s="868"/>
      <c r="G510" s="868"/>
      <c r="H510" s="3046" t="s">
        <v>341</v>
      </c>
      <c r="I510" s="3046"/>
      <c r="J510" s="963">
        <v>-7.2732153913964417E-3</v>
      </c>
      <c r="K510" s="868"/>
      <c r="L510" s="868"/>
      <c r="M510" s="3046" t="s">
        <v>336</v>
      </c>
      <c r="N510" s="3046"/>
      <c r="O510" s="964">
        <v>8.7233767412562974E-2</v>
      </c>
      <c r="P510" s="868"/>
      <c r="Q510" s="868"/>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047" t="s">
        <v>339</v>
      </c>
      <c r="D511" s="3046"/>
      <c r="E511" s="962">
        <v>6.7379855848523934E-2</v>
      </c>
      <c r="F511" s="868"/>
      <c r="G511" s="868"/>
      <c r="H511" s="3046" t="s">
        <v>276</v>
      </c>
      <c r="I511" s="3046"/>
      <c r="J511" s="963">
        <v>-9.3598067841779709E-2</v>
      </c>
      <c r="K511" s="868"/>
      <c r="L511" s="868"/>
      <c r="M511" s="3046" t="s">
        <v>339</v>
      </c>
      <c r="N511" s="3046"/>
      <c r="O511" s="964">
        <v>9.0484611085689184E-2</v>
      </c>
      <c r="P511" s="868"/>
      <c r="Q511" s="868"/>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047" t="s">
        <v>341</v>
      </c>
      <c r="D512" s="3046"/>
      <c r="E512" s="962">
        <v>-4.1160576407163842E-2</v>
      </c>
      <c r="F512" s="868"/>
      <c r="G512" s="868"/>
      <c r="H512" s="3046" t="s">
        <v>300</v>
      </c>
      <c r="I512" s="3046"/>
      <c r="J512" s="963">
        <v>3.3405341827538038E-4</v>
      </c>
      <c r="K512" s="868"/>
      <c r="L512" s="868"/>
      <c r="M512" s="3046" t="s">
        <v>341</v>
      </c>
      <c r="N512" s="3046"/>
      <c r="O512" s="964">
        <v>-3.9749630449177675E-2</v>
      </c>
      <c r="P512" s="868"/>
      <c r="Q512" s="868"/>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047" t="s">
        <v>276</v>
      </c>
      <c r="D513" s="3046"/>
      <c r="E513" s="962">
        <v>-0.12255491409127418</v>
      </c>
      <c r="F513" s="868"/>
      <c r="G513" s="868"/>
      <c r="H513" s="3046" t="s">
        <v>301</v>
      </c>
      <c r="I513" s="3046"/>
      <c r="J513" s="963">
        <v>2.4764794265517566E-2</v>
      </c>
      <c r="K513" s="868"/>
      <c r="L513" s="868"/>
      <c r="M513" s="3046" t="s">
        <v>276</v>
      </c>
      <c r="N513" s="3046"/>
      <c r="O513" s="964">
        <v>-0.15471094880750311</v>
      </c>
      <c r="P513" s="868"/>
      <c r="Q513" s="868"/>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047" t="s">
        <v>300</v>
      </c>
      <c r="D514" s="3046"/>
      <c r="E514" s="962">
        <v>3.1854834574653406E-3</v>
      </c>
      <c r="F514" s="868"/>
      <c r="G514" s="868"/>
      <c r="H514" s="3046" t="s">
        <v>290</v>
      </c>
      <c r="I514" s="3046"/>
      <c r="J514" s="963">
        <v>0.1032622937365479</v>
      </c>
      <c r="K514" s="868"/>
      <c r="L514" s="868"/>
      <c r="M514" s="3046" t="s">
        <v>300</v>
      </c>
      <c r="N514" s="3046"/>
      <c r="O514" s="964">
        <v>1.7618147732470755E-2</v>
      </c>
      <c r="P514" s="868"/>
      <c r="Q514" s="868"/>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047" t="s">
        <v>344</v>
      </c>
      <c r="D515" s="3046"/>
      <c r="E515" s="962">
        <v>1.2432402770396121E-4</v>
      </c>
      <c r="F515" s="868"/>
      <c r="G515" s="868"/>
      <c r="H515" s="3046" t="s">
        <v>280</v>
      </c>
      <c r="I515" s="3046"/>
      <c r="J515" s="963">
        <v>-1.7634044774783992E-2</v>
      </c>
      <c r="K515" s="868"/>
      <c r="L515" s="868"/>
      <c r="M515" s="3046" t="s">
        <v>344</v>
      </c>
      <c r="N515" s="3046"/>
      <c r="O515" s="964">
        <v>2.5964344100230592E-3</v>
      </c>
      <c r="P515" s="868"/>
      <c r="Q515" s="868"/>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047" t="s">
        <v>301</v>
      </c>
      <c r="D516" s="3046"/>
      <c r="E516" s="962">
        <v>3.1700681084426724E-2</v>
      </c>
      <c r="F516" s="868"/>
      <c r="G516" s="868"/>
      <c r="H516" s="3046" t="s">
        <v>309</v>
      </c>
      <c r="I516" s="3046"/>
      <c r="J516" s="963">
        <v>2.7551374734082642E-2</v>
      </c>
      <c r="K516" s="868"/>
      <c r="L516" s="868"/>
      <c r="M516" s="3046" t="s">
        <v>301</v>
      </c>
      <c r="N516" s="3046"/>
      <c r="O516" s="964">
        <v>3.6033458870916232E-2</v>
      </c>
      <c r="P516" s="868"/>
      <c r="Q516" s="868"/>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047" t="s">
        <v>290</v>
      </c>
      <c r="D517" s="3046"/>
      <c r="E517" s="962">
        <v>4.2214864892903846E-2</v>
      </c>
      <c r="F517" s="868"/>
      <c r="G517" s="868"/>
      <c r="H517" s="3046" t="s">
        <v>288</v>
      </c>
      <c r="I517" s="3046"/>
      <c r="J517" s="963">
        <v>-2.3438072156891653E-2</v>
      </c>
      <c r="K517" s="868"/>
      <c r="L517" s="868"/>
      <c r="M517" s="3046" t="s">
        <v>290</v>
      </c>
      <c r="N517" s="3046"/>
      <c r="O517" s="964">
        <v>4.7215807930442145E-2</v>
      </c>
      <c r="P517" s="868"/>
      <c r="Q517" s="868"/>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047" t="s">
        <v>280</v>
      </c>
      <c r="D518" s="3046"/>
      <c r="E518" s="962">
        <v>9.815331043887536E-2</v>
      </c>
      <c r="F518" s="868"/>
      <c r="G518" s="868"/>
      <c r="H518" s="3046" t="s">
        <v>294</v>
      </c>
      <c r="I518" s="3046"/>
      <c r="J518" s="963">
        <v>-6.4197731724042598E-2</v>
      </c>
      <c r="K518" s="868"/>
      <c r="L518" s="868"/>
      <c r="M518" s="3046" t="s">
        <v>280</v>
      </c>
      <c r="N518" s="3046"/>
      <c r="O518" s="964">
        <v>0.14029176422261827</v>
      </c>
      <c r="P518" s="868"/>
      <c r="Q518" s="868"/>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047" t="s">
        <v>309</v>
      </c>
      <c r="D519" s="3046"/>
      <c r="E519" s="962">
        <v>1.4662238821120907E-2</v>
      </c>
      <c r="F519" s="868"/>
      <c r="G519" s="868"/>
      <c r="H519" s="3046" t="s">
        <v>299</v>
      </c>
      <c r="I519" s="3046"/>
      <c r="J519" s="963">
        <v>-2.522713773210741E-2</v>
      </c>
      <c r="K519" s="868"/>
      <c r="L519" s="868"/>
      <c r="M519" s="3046" t="s">
        <v>309</v>
      </c>
      <c r="N519" s="3046"/>
      <c r="O519" s="964">
        <v>9.4569764797297548E-3</v>
      </c>
      <c r="P519" s="868"/>
      <c r="Q519" s="868"/>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047" t="s">
        <v>288</v>
      </c>
      <c r="D520" s="3046"/>
      <c r="E520" s="962">
        <v>-7.9481828475665109E-2</v>
      </c>
      <c r="F520" s="868"/>
      <c r="G520" s="868"/>
      <c r="H520" s="3046" t="s">
        <v>308</v>
      </c>
      <c r="I520" s="3046"/>
      <c r="J520" s="963">
        <v>-2.0868064417287599E-2</v>
      </c>
      <c r="K520" s="868"/>
      <c r="L520" s="868"/>
      <c r="M520" s="3046" t="s">
        <v>288</v>
      </c>
      <c r="N520" s="3046"/>
      <c r="O520" s="964">
        <v>-8.7561479442367932E-2</v>
      </c>
      <c r="P520" s="868"/>
      <c r="Q520" s="868"/>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047" t="s">
        <v>294</v>
      </c>
      <c r="D521" s="3046"/>
      <c r="E521" s="962">
        <v>-1.957212459481794E-3</v>
      </c>
      <c r="F521" s="868"/>
      <c r="G521" s="868"/>
      <c r="H521" s="3046" t="s">
        <v>296</v>
      </c>
      <c r="I521" s="3046"/>
      <c r="J521" s="963">
        <v>-6.807192958766807E-2</v>
      </c>
      <c r="K521" s="868"/>
      <c r="L521" s="868"/>
      <c r="M521" s="3046" t="s">
        <v>294</v>
      </c>
      <c r="N521" s="3046"/>
      <c r="O521" s="964">
        <v>-6.3386525394604687E-3</v>
      </c>
      <c r="P521" s="868"/>
      <c r="Q521" s="868"/>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047" t="s">
        <v>299</v>
      </c>
      <c r="D522" s="3046"/>
      <c r="E522" s="962">
        <v>-1.7950065586984448E-2</v>
      </c>
      <c r="F522" s="868"/>
      <c r="G522" s="868"/>
      <c r="H522" s="3046" t="s">
        <v>285</v>
      </c>
      <c r="I522" s="3046"/>
      <c r="J522" s="963">
        <v>0.12970947308913083</v>
      </c>
      <c r="K522" s="868"/>
      <c r="L522" s="868"/>
      <c r="M522" s="3046" t="s">
        <v>299</v>
      </c>
      <c r="N522" s="3046"/>
      <c r="O522" s="964">
        <v>1.2217877393583041E-2</v>
      </c>
      <c r="P522" s="868"/>
      <c r="Q522" s="868"/>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047" t="s">
        <v>308</v>
      </c>
      <c r="D523" s="3046"/>
      <c r="E523" s="962">
        <v>7.1455986791478824E-3</v>
      </c>
      <c r="F523" s="868"/>
      <c r="G523" s="868"/>
      <c r="H523" s="3046" t="s">
        <v>284</v>
      </c>
      <c r="I523" s="3046"/>
      <c r="J523" s="963">
        <v>-6.0267504062776756E-3</v>
      </c>
      <c r="K523" s="868"/>
      <c r="L523" s="868"/>
      <c r="M523" s="3046" t="s">
        <v>308</v>
      </c>
      <c r="N523" s="3046"/>
      <c r="O523" s="964">
        <v>9.3991390587686002E-3</v>
      </c>
      <c r="P523" s="868"/>
      <c r="Q523" s="868"/>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047" t="s">
        <v>296</v>
      </c>
      <c r="D524" s="3046"/>
      <c r="E524" s="962">
        <v>3.5062512159499408E-3</v>
      </c>
      <c r="F524" s="868"/>
      <c r="G524" s="868"/>
      <c r="H524" s="3046" t="s">
        <v>283</v>
      </c>
      <c r="I524" s="3046"/>
      <c r="J524" s="963">
        <v>-1.8228683367273565E-2</v>
      </c>
      <c r="K524" s="868"/>
      <c r="L524" s="868"/>
      <c r="M524" s="3046" t="s">
        <v>296</v>
      </c>
      <c r="N524" s="3046"/>
      <c r="O524" s="964">
        <v>3.2504725705052445E-2</v>
      </c>
      <c r="P524" s="868"/>
      <c r="Q524" s="868"/>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047" t="s">
        <v>285</v>
      </c>
      <c r="D525" s="3046"/>
      <c r="E525" s="962">
        <v>9.5160403950851555E-2</v>
      </c>
      <c r="F525" s="868"/>
      <c r="G525" s="868"/>
      <c r="H525" s="3046" t="s">
        <v>297</v>
      </c>
      <c r="I525" s="3046"/>
      <c r="J525" s="963">
        <v>3.6588614354504015E-2</v>
      </c>
      <c r="K525" s="868"/>
      <c r="L525" s="868"/>
      <c r="M525" s="3046" t="s">
        <v>285</v>
      </c>
      <c r="N525" s="3046"/>
      <c r="O525" s="964">
        <v>0.10856630268923388</v>
      </c>
      <c r="P525" s="868"/>
      <c r="Q525" s="868"/>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047" t="s">
        <v>284</v>
      </c>
      <c r="D526" s="3046"/>
      <c r="E526" s="962">
        <v>-9.9616329231555931E-2</v>
      </c>
      <c r="F526" s="868"/>
      <c r="G526" s="868"/>
      <c r="H526" s="3046" t="s">
        <v>287</v>
      </c>
      <c r="I526" s="3046"/>
      <c r="J526" s="963">
        <v>0.15920022383625002</v>
      </c>
      <c r="K526" s="868"/>
      <c r="L526" s="868"/>
      <c r="M526" s="3046" t="s">
        <v>284</v>
      </c>
      <c r="N526" s="3046"/>
      <c r="O526" s="964">
        <v>-0.12441910393145968</v>
      </c>
      <c r="P526" s="868"/>
      <c r="Q526" s="868"/>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047" t="s">
        <v>283</v>
      </c>
      <c r="D527" s="3046"/>
      <c r="E527" s="962">
        <v>9.7733730824057799E-2</v>
      </c>
      <c r="F527" s="868"/>
      <c r="G527" s="868"/>
      <c r="H527" s="3046" t="s">
        <v>340</v>
      </c>
      <c r="I527" s="3046"/>
      <c r="J527" s="963">
        <v>8.676164449636559E-3</v>
      </c>
      <c r="K527" s="868"/>
      <c r="L527" s="868"/>
      <c r="M527" s="3046" t="s">
        <v>283</v>
      </c>
      <c r="N527" s="3046"/>
      <c r="O527" s="964">
        <v>0.12350316996783603</v>
      </c>
      <c r="P527" s="868"/>
      <c r="Q527" s="868"/>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047" t="s">
        <v>297</v>
      </c>
      <c r="D528" s="3046"/>
      <c r="E528" s="962">
        <v>2.1573947388732539E-2</v>
      </c>
      <c r="F528" s="868"/>
      <c r="G528" s="868"/>
      <c r="H528" s="3046" t="s">
        <v>295</v>
      </c>
      <c r="I528" s="3046"/>
      <c r="J528" s="963">
        <v>-5.1127480209292118E-3</v>
      </c>
      <c r="K528" s="868"/>
      <c r="L528" s="868"/>
      <c r="M528" s="3046" t="s">
        <v>297</v>
      </c>
      <c r="N528" s="3046"/>
      <c r="O528" s="964">
        <v>3.1925114720400036E-2</v>
      </c>
      <c r="P528" s="868"/>
      <c r="Q528" s="868"/>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047" t="s">
        <v>287</v>
      </c>
      <c r="D529" s="3046"/>
      <c r="E529" s="962">
        <v>7.0872950133297058E-2</v>
      </c>
      <c r="F529" s="868"/>
      <c r="G529" s="868"/>
      <c r="H529" s="3046" t="s">
        <v>278</v>
      </c>
      <c r="I529" s="3046"/>
      <c r="J529" s="963">
        <v>-5.6477254170086928E-2</v>
      </c>
      <c r="K529" s="868"/>
      <c r="L529" s="868"/>
      <c r="M529" s="3046" t="s">
        <v>287</v>
      </c>
      <c r="N529" s="3046"/>
      <c r="O529" s="964">
        <v>7.7525470811790162E-2</v>
      </c>
      <c r="P529" s="868"/>
      <c r="Q529" s="868"/>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047" t="s">
        <v>340</v>
      </c>
      <c r="D530" s="3046"/>
      <c r="E530" s="962">
        <v>3.8063743527926769E-2</v>
      </c>
      <c r="F530" s="868"/>
      <c r="G530" s="868"/>
      <c r="H530" s="3046" t="s">
        <v>311</v>
      </c>
      <c r="I530" s="3046"/>
      <c r="J530" s="963">
        <v>-9.4559570441600266E-2</v>
      </c>
      <c r="K530" s="868"/>
      <c r="L530" s="868"/>
      <c r="M530" s="3046" t="s">
        <v>340</v>
      </c>
      <c r="N530" s="3046"/>
      <c r="O530" s="964">
        <v>5.825212237584667E-2</v>
      </c>
      <c r="P530" s="868"/>
      <c r="Q530" s="868"/>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047" t="s">
        <v>295</v>
      </c>
      <c r="D531" s="3046"/>
      <c r="E531" s="962">
        <v>1.8105984688122946E-2</v>
      </c>
      <c r="F531" s="868"/>
      <c r="G531" s="868"/>
      <c r="H531" s="3046" t="s">
        <v>343</v>
      </c>
      <c r="I531" s="3046"/>
      <c r="J531" s="963">
        <v>-9.040732370292761E-3</v>
      </c>
      <c r="K531" s="868"/>
      <c r="L531" s="868"/>
      <c r="M531" s="3046" t="s">
        <v>295</v>
      </c>
      <c r="N531" s="3046"/>
      <c r="O531" s="964">
        <v>1.5349569228749813E-2</v>
      </c>
      <c r="P531" s="868"/>
      <c r="Q531" s="868"/>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047" t="s">
        <v>278</v>
      </c>
      <c r="D532" s="3046"/>
      <c r="E532" s="962">
        <v>5.5769860889902823E-2</v>
      </c>
      <c r="F532" s="868"/>
      <c r="G532" s="868"/>
      <c r="H532" s="3046" t="s">
        <v>342</v>
      </c>
      <c r="I532" s="3046"/>
      <c r="J532" s="965">
        <v>-9.9006716440730308E-3</v>
      </c>
      <c r="K532" s="868"/>
      <c r="L532" s="868"/>
      <c r="M532" s="3046" t="s">
        <v>278</v>
      </c>
      <c r="N532" s="3046"/>
      <c r="O532" s="964">
        <v>6.8529848374126456E-2</v>
      </c>
      <c r="P532" s="868"/>
      <c r="Q532" s="868"/>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047" t="s">
        <v>311</v>
      </c>
      <c r="D533" s="3046"/>
      <c r="E533" s="962">
        <v>-0.11099766664003301</v>
      </c>
      <c r="F533" s="868"/>
      <c r="G533" s="868"/>
      <c r="H533" s="3046"/>
      <c r="I533" s="3046"/>
      <c r="J533" s="868"/>
      <c r="K533" s="868"/>
      <c r="L533" s="868"/>
      <c r="M533" s="3046" t="s">
        <v>311</v>
      </c>
      <c r="N533" s="3046"/>
      <c r="O533" s="964">
        <v>-0.11154567613277132</v>
      </c>
      <c r="P533" s="868"/>
      <c r="Q533" s="868"/>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047" t="s">
        <v>343</v>
      </c>
      <c r="D534" s="3046"/>
      <c r="E534" s="962">
        <v>5.4763453779215817E-3</v>
      </c>
      <c r="F534" s="868"/>
      <c r="G534" s="868"/>
      <c r="H534" s="3046"/>
      <c r="I534" s="3046"/>
      <c r="J534" s="868"/>
      <c r="K534" s="868"/>
      <c r="L534" s="868"/>
      <c r="M534" s="3046" t="s">
        <v>343</v>
      </c>
      <c r="N534" s="3046"/>
      <c r="O534" s="964">
        <v>5.9537329970916078E-3</v>
      </c>
      <c r="P534" s="868"/>
      <c r="Q534" s="868"/>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047" t="s">
        <v>342</v>
      </c>
      <c r="D535" s="3046"/>
      <c r="E535" s="966">
        <v>3.7435177769214231E-3</v>
      </c>
      <c r="F535" s="868"/>
      <c r="G535" s="868"/>
      <c r="H535" s="3046" t="s">
        <v>247</v>
      </c>
      <c r="I535" s="3046"/>
      <c r="J535" s="3046"/>
      <c r="K535" s="868"/>
      <c r="L535" s="868"/>
      <c r="M535" s="3046" t="s">
        <v>342</v>
      </c>
      <c r="N535" s="3046"/>
      <c r="O535" s="967">
        <v>7.447390899305315E-3</v>
      </c>
      <c r="P535" s="868"/>
      <c r="Q535" s="868"/>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047"/>
      <c r="D536" s="3046"/>
      <c r="E536" s="868"/>
      <c r="F536" s="868"/>
      <c r="G536" s="868"/>
      <c r="H536" s="3046" t="s">
        <v>190</v>
      </c>
      <c r="I536" s="3046"/>
      <c r="J536" s="980" t="s">
        <v>191</v>
      </c>
      <c r="K536" s="868"/>
      <c r="L536" s="868"/>
      <c r="M536" s="3046"/>
      <c r="N536" s="3046"/>
      <c r="O536" s="868"/>
      <c r="P536" s="868"/>
      <c r="Q536" s="868"/>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047"/>
      <c r="D537" s="3046"/>
      <c r="E537" s="868"/>
      <c r="F537" s="868"/>
      <c r="G537" s="868"/>
      <c r="H537" s="3046" t="s">
        <v>191</v>
      </c>
      <c r="I537" s="3046"/>
      <c r="J537" s="981">
        <v>0.99999999999999989</v>
      </c>
      <c r="K537" s="868"/>
      <c r="L537" s="868"/>
      <c r="M537" s="3046"/>
      <c r="N537" s="3046"/>
      <c r="O537" s="868"/>
      <c r="P537" s="868"/>
      <c r="Q537" s="868"/>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047" t="s">
        <v>247</v>
      </c>
      <c r="D538" s="3046"/>
      <c r="E538" s="3046"/>
      <c r="F538" s="868"/>
      <c r="G538" s="868"/>
      <c r="H538" s="3046"/>
      <c r="I538" s="3046"/>
      <c r="J538" s="868"/>
      <c r="K538" s="868"/>
      <c r="L538" s="868"/>
      <c r="M538" s="3046" t="s">
        <v>247</v>
      </c>
      <c r="N538" s="3046"/>
      <c r="O538" s="3046"/>
      <c r="P538" s="868"/>
      <c r="Q538" s="868"/>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047" t="s">
        <v>190</v>
      </c>
      <c r="D539" s="3046"/>
      <c r="E539" s="982" t="s">
        <v>191</v>
      </c>
      <c r="F539" s="868"/>
      <c r="G539" s="868"/>
      <c r="H539" s="3046"/>
      <c r="I539" s="3046"/>
      <c r="J539" s="868"/>
      <c r="K539" s="868"/>
      <c r="L539" s="868"/>
      <c r="M539" s="3046" t="s">
        <v>190</v>
      </c>
      <c r="N539" s="3046"/>
      <c r="O539" s="983" t="s">
        <v>191</v>
      </c>
      <c r="P539" s="868"/>
      <c r="Q539" s="868"/>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047" t="s">
        <v>191</v>
      </c>
      <c r="D540" s="3046"/>
      <c r="E540" s="984">
        <v>0.99999999999999989</v>
      </c>
      <c r="F540" s="868"/>
      <c r="G540" s="868"/>
      <c r="H540" s="3046"/>
      <c r="I540" s="3046"/>
      <c r="J540" s="868"/>
      <c r="K540" s="868"/>
      <c r="L540" s="868"/>
      <c r="M540" s="3046" t="s">
        <v>191</v>
      </c>
      <c r="N540" s="3046"/>
      <c r="O540" s="985">
        <v>1.0000000000000004</v>
      </c>
      <c r="P540" s="868"/>
      <c r="Q540" s="868"/>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047"/>
      <c r="D541" s="3046"/>
      <c r="E541" s="868"/>
      <c r="F541" s="868"/>
      <c r="G541" s="868"/>
      <c r="H541" s="3046"/>
      <c r="I541" s="3046"/>
      <c r="J541" s="868"/>
      <c r="K541" s="868"/>
      <c r="L541" s="868"/>
      <c r="M541" s="3046"/>
      <c r="N541" s="3046"/>
      <c r="O541" s="868"/>
      <c r="P541" s="868"/>
      <c r="Q541" s="868"/>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047"/>
      <c r="D542" s="3046"/>
      <c r="E542" s="867"/>
      <c r="F542" s="867"/>
      <c r="G542" s="867"/>
      <c r="H542" s="3047"/>
      <c r="I542" s="3046"/>
      <c r="J542" s="867"/>
      <c r="K542" s="867"/>
      <c r="L542" s="867"/>
      <c r="M542" s="3047"/>
      <c r="N542" s="3046"/>
      <c r="O542" s="867"/>
      <c r="P542" s="867"/>
      <c r="Q542" s="867"/>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047"/>
      <c r="D543" s="3046"/>
      <c r="E543" s="867"/>
      <c r="F543" s="867"/>
      <c r="G543" s="867"/>
      <c r="H543" s="3047"/>
      <c r="I543" s="3046"/>
      <c r="J543" s="867"/>
      <c r="K543" s="867"/>
      <c r="L543" s="867"/>
      <c r="M543" s="3047"/>
      <c r="N543" s="3046"/>
      <c r="O543" s="867"/>
      <c r="P543" s="867"/>
      <c r="Q543" s="867"/>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047"/>
      <c r="D544" s="3046"/>
      <c r="E544" s="867"/>
      <c r="F544" s="867"/>
      <c r="G544" s="867"/>
      <c r="H544" s="3047"/>
      <c r="I544" s="3046"/>
      <c r="J544" s="867"/>
      <c r="K544" s="867"/>
      <c r="L544" s="867"/>
      <c r="M544" s="3047"/>
      <c r="N544" s="3046"/>
      <c r="O544" s="867"/>
      <c r="P544" s="867"/>
      <c r="Q544" s="867"/>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047"/>
      <c r="D545" s="3046"/>
      <c r="E545" s="867"/>
      <c r="F545" s="867"/>
      <c r="G545" s="867"/>
      <c r="H545" s="3047"/>
      <c r="I545" s="3046"/>
      <c r="J545" s="867"/>
      <c r="K545" s="867"/>
      <c r="L545" s="867"/>
      <c r="M545" s="3047"/>
      <c r="N545" s="3046"/>
      <c r="O545" s="867"/>
      <c r="P545" s="867"/>
      <c r="Q545" s="867"/>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047"/>
      <c r="D546" s="3046"/>
      <c r="E546" s="867"/>
      <c r="F546" s="867"/>
      <c r="G546" s="867"/>
      <c r="H546" s="3047"/>
      <c r="I546" s="3046"/>
      <c r="J546" s="867"/>
      <c r="K546" s="867"/>
      <c r="L546" s="867"/>
      <c r="M546" s="3047"/>
      <c r="N546" s="3046"/>
      <c r="O546" s="867"/>
      <c r="P546" s="867"/>
      <c r="Q546" s="867"/>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047"/>
      <c r="D547" s="3046"/>
      <c r="E547" s="867"/>
      <c r="F547" s="867"/>
      <c r="G547" s="867"/>
      <c r="H547" s="3047"/>
      <c r="I547" s="3046"/>
      <c r="J547" s="867"/>
      <c r="K547" s="867"/>
      <c r="L547" s="867"/>
      <c r="M547" s="3047"/>
      <c r="N547" s="3046"/>
      <c r="O547" s="867"/>
      <c r="P547" s="867"/>
      <c r="Q547" s="867"/>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047"/>
      <c r="D548" s="3046"/>
      <c r="E548" s="867"/>
      <c r="F548" s="867"/>
      <c r="G548" s="867"/>
      <c r="H548" s="3047"/>
      <c r="I548" s="3046"/>
      <c r="J548" s="867"/>
      <c r="K548" s="867"/>
      <c r="L548" s="867"/>
      <c r="M548" s="3047"/>
      <c r="N548" s="3046"/>
      <c r="O548" s="867"/>
      <c r="P548" s="867"/>
      <c r="Q548" s="867"/>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047"/>
      <c r="D549" s="3046"/>
      <c r="E549" s="867"/>
      <c r="F549" s="867"/>
      <c r="G549" s="867"/>
      <c r="H549" s="3047"/>
      <c r="I549" s="3046"/>
      <c r="J549" s="867"/>
      <c r="K549" s="867"/>
      <c r="L549" s="867"/>
      <c r="M549" s="3047"/>
      <c r="N549" s="3046"/>
      <c r="O549" s="867"/>
      <c r="P549" s="867"/>
      <c r="Q549" s="867"/>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047"/>
      <c r="D550" s="3046"/>
      <c r="E550" s="867"/>
      <c r="F550" s="867"/>
      <c r="G550" s="867"/>
      <c r="H550" s="3047"/>
      <c r="I550" s="3046"/>
      <c r="J550" s="867"/>
      <c r="K550" s="867"/>
      <c r="L550" s="867"/>
      <c r="M550" s="3047"/>
      <c r="N550" s="3046"/>
      <c r="O550" s="867"/>
      <c r="P550" s="867"/>
      <c r="Q550" s="867"/>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047"/>
      <c r="D551" s="3046"/>
      <c r="E551" s="867"/>
      <c r="F551" s="867"/>
      <c r="G551" s="867"/>
      <c r="H551" s="3047"/>
      <c r="I551" s="3046"/>
      <c r="J551" s="867"/>
      <c r="K551" s="867"/>
      <c r="L551" s="867"/>
      <c r="M551" s="3047"/>
      <c r="N551" s="3046"/>
      <c r="O551" s="867"/>
      <c r="P551" s="867"/>
      <c r="Q551" s="867"/>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047"/>
      <c r="D552" s="3046"/>
      <c r="E552" s="867"/>
      <c r="F552" s="867"/>
      <c r="G552" s="867"/>
      <c r="H552" s="3047"/>
      <c r="I552" s="3046"/>
      <c r="J552" s="867"/>
      <c r="K552" s="867"/>
      <c r="L552" s="867"/>
      <c r="M552" s="3047"/>
      <c r="N552" s="3046"/>
      <c r="O552" s="867"/>
      <c r="P552" s="867"/>
      <c r="Q552" s="867"/>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047"/>
      <c r="D553" s="3046"/>
      <c r="E553" s="867"/>
      <c r="F553" s="867"/>
      <c r="G553" s="867"/>
      <c r="H553" s="3047"/>
      <c r="I553" s="3046"/>
      <c r="J553" s="867"/>
      <c r="K553" s="867"/>
      <c r="L553" s="867"/>
      <c r="M553" s="3047"/>
      <c r="N553" s="3046"/>
      <c r="O553" s="867"/>
      <c r="P553" s="867"/>
      <c r="Q553" s="867"/>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047"/>
      <c r="D554" s="3046"/>
      <c r="E554" s="867"/>
      <c r="F554" s="867"/>
      <c r="G554" s="867"/>
      <c r="H554" s="3047"/>
      <c r="I554" s="3046"/>
      <c r="J554" s="867"/>
      <c r="K554" s="867"/>
      <c r="L554" s="867"/>
      <c r="M554" s="3047"/>
      <c r="N554" s="3046"/>
      <c r="O554" s="867"/>
      <c r="P554" s="867"/>
      <c r="Q554" s="867"/>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047"/>
      <c r="D555" s="3046"/>
      <c r="E555" s="867"/>
      <c r="F555" s="867"/>
      <c r="G555" s="867"/>
      <c r="H555" s="3047"/>
      <c r="I555" s="3046"/>
      <c r="J555" s="867"/>
      <c r="K555" s="867"/>
      <c r="L555" s="867"/>
      <c r="M555" s="3047"/>
      <c r="N555" s="3046"/>
      <c r="O555" s="867"/>
      <c r="P555" s="867"/>
      <c r="Q555" s="867"/>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047"/>
      <c r="D556" s="3046"/>
      <c r="E556" s="867"/>
      <c r="F556" s="867"/>
      <c r="G556" s="867"/>
      <c r="H556" s="3047"/>
      <c r="I556" s="3046"/>
      <c r="J556" s="867"/>
      <c r="K556" s="867"/>
      <c r="L556" s="867"/>
      <c r="M556" s="3047"/>
      <c r="N556" s="3046"/>
      <c r="O556" s="867"/>
      <c r="P556" s="867"/>
      <c r="Q556" s="867"/>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047"/>
      <c r="D557" s="3046"/>
      <c r="E557" s="867"/>
      <c r="F557" s="867"/>
      <c r="G557" s="867"/>
      <c r="H557" s="3047"/>
      <c r="I557" s="3046"/>
      <c r="J557" s="867"/>
      <c r="K557" s="867"/>
      <c r="L557" s="867"/>
      <c r="M557" s="3047"/>
      <c r="N557" s="3046"/>
      <c r="O557" s="867"/>
      <c r="P557" s="867"/>
      <c r="Q557" s="867"/>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047"/>
      <c r="D558" s="3046"/>
      <c r="E558" s="867"/>
      <c r="F558" s="867"/>
      <c r="G558" s="867"/>
      <c r="H558" s="3047"/>
      <c r="I558" s="3046"/>
      <c r="J558" s="867"/>
      <c r="K558" s="867"/>
      <c r="L558" s="867"/>
      <c r="M558" s="3047"/>
      <c r="N558" s="3046"/>
      <c r="O558" s="867"/>
      <c r="P558" s="867"/>
      <c r="Q558" s="867"/>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047"/>
      <c r="D559" s="3046"/>
      <c r="E559" s="867"/>
      <c r="F559" s="867"/>
      <c r="G559" s="867"/>
      <c r="H559" s="3047"/>
      <c r="I559" s="3046"/>
      <c r="J559" s="867"/>
      <c r="K559" s="867"/>
      <c r="L559" s="867"/>
      <c r="M559" s="3047"/>
      <c r="N559" s="3046"/>
      <c r="O559" s="867"/>
      <c r="P559" s="867"/>
      <c r="Q559" s="867"/>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047"/>
      <c r="D560" s="3046"/>
      <c r="E560" s="867"/>
      <c r="F560" s="867"/>
      <c r="G560" s="867"/>
      <c r="H560" s="3047"/>
      <c r="I560" s="3046"/>
      <c r="J560" s="867"/>
      <c r="K560" s="867"/>
      <c r="L560" s="867"/>
      <c r="M560" s="3047"/>
      <c r="N560" s="3046"/>
      <c r="O560" s="867"/>
      <c r="P560" s="867"/>
      <c r="Q560" s="867"/>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047"/>
      <c r="D561" s="3046"/>
      <c r="E561" s="867"/>
      <c r="F561" s="867"/>
      <c r="G561" s="867"/>
      <c r="H561" s="3047"/>
      <c r="I561" s="3046"/>
      <c r="J561" s="867"/>
      <c r="K561" s="867"/>
      <c r="L561" s="867"/>
      <c r="M561" s="3047"/>
      <c r="N561" s="3046"/>
      <c r="O561" s="867"/>
      <c r="P561" s="867"/>
      <c r="Q561" s="867"/>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047"/>
      <c r="D562" s="3046"/>
      <c r="E562" s="867"/>
      <c r="F562" s="867"/>
      <c r="G562" s="867"/>
      <c r="H562" s="3047"/>
      <c r="I562" s="3046"/>
      <c r="J562" s="867"/>
      <c r="K562" s="867"/>
      <c r="L562" s="867"/>
      <c r="M562" s="3047"/>
      <c r="N562" s="3046"/>
      <c r="O562" s="867"/>
      <c r="P562" s="867"/>
      <c r="Q562" s="867"/>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047"/>
      <c r="D563" s="3046"/>
      <c r="E563" s="867"/>
      <c r="F563" s="867"/>
      <c r="G563" s="867"/>
      <c r="H563" s="3047"/>
      <c r="I563" s="3046"/>
      <c r="J563" s="867"/>
      <c r="K563" s="867"/>
      <c r="L563" s="867"/>
      <c r="M563" s="3047"/>
      <c r="N563" s="3046"/>
      <c r="O563" s="867"/>
      <c r="P563" s="867"/>
      <c r="Q563" s="867"/>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047"/>
      <c r="D564" s="3046"/>
      <c r="E564" s="867"/>
      <c r="F564" s="867"/>
      <c r="G564" s="867"/>
      <c r="H564" s="3047"/>
      <c r="I564" s="3046"/>
      <c r="J564" s="867"/>
      <c r="K564" s="867"/>
      <c r="L564" s="867"/>
      <c r="M564" s="3047"/>
      <c r="N564" s="3046"/>
      <c r="O564" s="867"/>
      <c r="P564" s="867"/>
      <c r="Q564" s="867"/>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047"/>
      <c r="D565" s="3046"/>
      <c r="E565" s="867"/>
      <c r="F565" s="867"/>
      <c r="G565" s="867"/>
      <c r="H565" s="3047"/>
      <c r="I565" s="3046"/>
      <c r="J565" s="867"/>
      <c r="K565" s="867"/>
      <c r="L565" s="867"/>
      <c r="M565" s="3047"/>
      <c r="N565" s="3046"/>
      <c r="O565" s="867"/>
      <c r="P565" s="867"/>
      <c r="Q565" s="867"/>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047"/>
      <c r="D566" s="3046"/>
      <c r="E566" s="867"/>
      <c r="F566" s="867"/>
      <c r="G566" s="867"/>
      <c r="H566" s="3047"/>
      <c r="I566" s="3046"/>
      <c r="J566" s="867"/>
      <c r="K566" s="867"/>
      <c r="L566" s="867"/>
      <c r="M566" s="3047"/>
      <c r="N566" s="3046"/>
      <c r="O566" s="867"/>
      <c r="P566" s="867"/>
      <c r="Q566" s="867"/>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047"/>
      <c r="D567" s="3046"/>
      <c r="E567" s="867"/>
      <c r="F567" s="867"/>
      <c r="G567" s="867"/>
      <c r="H567" s="3047"/>
      <c r="I567" s="3046"/>
      <c r="J567" s="867"/>
      <c r="K567" s="867"/>
      <c r="L567" s="867"/>
      <c r="M567" s="3047"/>
      <c r="N567" s="3046"/>
      <c r="O567" s="867"/>
      <c r="P567" s="867"/>
      <c r="Q567" s="867"/>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047"/>
      <c r="D568" s="3046"/>
      <c r="E568" s="867"/>
      <c r="F568" s="867"/>
      <c r="G568" s="867"/>
      <c r="H568" s="3047"/>
      <c r="I568" s="3046"/>
      <c r="J568" s="867"/>
      <c r="K568" s="867"/>
      <c r="L568" s="867"/>
      <c r="M568" s="3047"/>
      <c r="N568" s="3046"/>
      <c r="O568" s="867"/>
      <c r="P568" s="867"/>
      <c r="Q568" s="867"/>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047"/>
      <c r="D569" s="3046"/>
      <c r="E569" s="867"/>
      <c r="F569" s="867"/>
      <c r="G569" s="867"/>
      <c r="H569" s="3047"/>
      <c r="I569" s="3046"/>
      <c r="J569" s="867"/>
      <c r="K569" s="867"/>
      <c r="L569" s="867"/>
      <c r="M569" s="3047"/>
      <c r="N569" s="3046"/>
      <c r="O569" s="867"/>
      <c r="P569" s="867"/>
      <c r="Q569" s="867"/>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047"/>
      <c r="D570" s="3046"/>
      <c r="E570" s="867"/>
      <c r="F570" s="867"/>
      <c r="G570" s="867"/>
      <c r="H570" s="3047"/>
      <c r="I570" s="3046"/>
      <c r="J570" s="867"/>
      <c r="K570" s="867"/>
      <c r="L570" s="867"/>
      <c r="M570" s="3047"/>
      <c r="N570" s="3046"/>
      <c r="O570" s="867"/>
      <c r="P570" s="867"/>
      <c r="Q570" s="867"/>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047"/>
      <c r="D571" s="3046"/>
      <c r="E571" s="867"/>
      <c r="F571" s="867"/>
      <c r="G571" s="867"/>
      <c r="H571" s="3047"/>
      <c r="I571" s="3046"/>
      <c r="J571" s="867"/>
      <c r="K571" s="867"/>
      <c r="L571" s="867"/>
      <c r="M571" s="3047"/>
      <c r="N571" s="3046"/>
      <c r="O571" s="867"/>
      <c r="P571" s="867"/>
      <c r="Q571" s="867"/>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047"/>
      <c r="D572" s="3046"/>
      <c r="E572" s="867"/>
      <c r="F572" s="867"/>
      <c r="G572" s="867"/>
      <c r="H572" s="3047"/>
      <c r="I572" s="3046"/>
      <c r="J572" s="867"/>
      <c r="K572" s="867"/>
      <c r="L572" s="867"/>
      <c r="M572" s="3047"/>
      <c r="N572" s="3046"/>
      <c r="O572" s="867"/>
      <c r="P572" s="867"/>
      <c r="Q572" s="867"/>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047"/>
      <c r="D573" s="3046"/>
      <c r="E573" s="867"/>
      <c r="F573" s="867"/>
      <c r="G573" s="867"/>
      <c r="H573" s="3047"/>
      <c r="I573" s="3046"/>
      <c r="J573" s="867"/>
      <c r="K573" s="867"/>
      <c r="L573" s="867"/>
      <c r="M573" s="3047"/>
      <c r="N573" s="3046"/>
      <c r="O573" s="867"/>
      <c r="P573" s="867"/>
      <c r="Q573" s="867"/>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047"/>
      <c r="D574" s="3046"/>
      <c r="E574" s="867"/>
      <c r="F574" s="867"/>
      <c r="G574" s="867"/>
      <c r="H574" s="3047"/>
      <c r="I574" s="3046"/>
      <c r="J574" s="867"/>
      <c r="K574" s="867"/>
      <c r="L574" s="867"/>
      <c r="M574" s="3047"/>
      <c r="N574" s="3046"/>
      <c r="O574" s="867"/>
      <c r="P574" s="867"/>
      <c r="Q574" s="867"/>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047"/>
      <c r="D575" s="3046"/>
      <c r="E575" s="867"/>
      <c r="F575" s="867"/>
      <c r="G575" s="867"/>
      <c r="H575" s="3047"/>
      <c r="I575" s="3046"/>
      <c r="J575" s="867"/>
      <c r="K575" s="867"/>
      <c r="L575" s="867"/>
      <c r="M575" s="3047"/>
      <c r="N575" s="3046"/>
      <c r="O575" s="867"/>
      <c r="P575" s="867"/>
      <c r="Q575" s="867"/>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047"/>
      <c r="D576" s="3046"/>
      <c r="E576" s="867"/>
      <c r="F576" s="867"/>
      <c r="G576" s="867"/>
      <c r="H576" s="3047"/>
      <c r="I576" s="3046"/>
      <c r="J576" s="867"/>
      <c r="K576" s="867"/>
      <c r="L576" s="867"/>
      <c r="M576" s="3047"/>
      <c r="N576" s="3046"/>
      <c r="O576" s="867"/>
      <c r="P576" s="867"/>
      <c r="Q576" s="867"/>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047"/>
      <c r="D577" s="3046"/>
      <c r="E577" s="867"/>
      <c r="F577" s="867"/>
      <c r="G577" s="867"/>
      <c r="H577" s="3047"/>
      <c r="I577" s="3046"/>
      <c r="J577" s="867"/>
      <c r="K577" s="867"/>
      <c r="L577" s="867"/>
      <c r="M577" s="3047"/>
      <c r="N577" s="3046"/>
      <c r="O577" s="867"/>
      <c r="P577" s="867"/>
      <c r="Q577" s="867"/>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047"/>
      <c r="D578" s="3046"/>
      <c r="E578" s="867"/>
      <c r="F578" s="867"/>
      <c r="G578" s="867"/>
      <c r="H578" s="3047"/>
      <c r="I578" s="3046"/>
      <c r="J578" s="867"/>
      <c r="K578" s="867"/>
      <c r="L578" s="867"/>
      <c r="M578" s="3047"/>
      <c r="N578" s="3046"/>
      <c r="O578" s="867"/>
      <c r="P578" s="867"/>
      <c r="Q578" s="867"/>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047"/>
      <c r="D579" s="3046"/>
      <c r="E579" s="867"/>
      <c r="F579" s="867"/>
      <c r="G579" s="867"/>
      <c r="H579" s="3047"/>
      <c r="I579" s="3046"/>
      <c r="J579" s="867"/>
      <c r="K579" s="867"/>
      <c r="L579" s="867"/>
      <c r="M579" s="3047"/>
      <c r="N579" s="3046"/>
      <c r="O579" s="867"/>
      <c r="P579" s="867"/>
      <c r="Q579" s="867"/>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047"/>
      <c r="D580" s="3046"/>
      <c r="E580" s="867"/>
      <c r="F580" s="867"/>
      <c r="G580" s="867"/>
      <c r="H580" s="3047"/>
      <c r="I580" s="3046"/>
      <c r="J580" s="867"/>
      <c r="K580" s="867"/>
      <c r="L580" s="867"/>
      <c r="M580" s="3047"/>
      <c r="N580" s="3046"/>
      <c r="O580" s="867"/>
      <c r="P580" s="867"/>
      <c r="Q580" s="867"/>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047"/>
      <c r="D581" s="3046"/>
      <c r="E581" s="867"/>
      <c r="F581" s="867"/>
      <c r="G581" s="867"/>
      <c r="H581" s="3047"/>
      <c r="I581" s="3046"/>
      <c r="J581" s="867"/>
      <c r="K581" s="867"/>
      <c r="L581" s="867"/>
      <c r="M581" s="3047"/>
      <c r="N581" s="3046"/>
      <c r="O581" s="867"/>
      <c r="P581" s="867"/>
      <c r="Q581" s="867"/>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047"/>
      <c r="D582" s="3046"/>
      <c r="E582" s="867"/>
      <c r="F582" s="867"/>
      <c r="G582" s="867"/>
      <c r="H582" s="3047"/>
      <c r="I582" s="3046"/>
      <c r="J582" s="867"/>
      <c r="K582" s="867"/>
      <c r="L582" s="867"/>
      <c r="M582" s="3047"/>
      <c r="N582" s="3046"/>
      <c r="O582" s="867"/>
      <c r="P582" s="867"/>
      <c r="Q582" s="867"/>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047"/>
      <c r="D583" s="3046"/>
      <c r="E583" s="867"/>
      <c r="F583" s="867"/>
      <c r="G583" s="867"/>
      <c r="H583" s="3047"/>
      <c r="I583" s="3046"/>
      <c r="J583" s="867"/>
      <c r="K583" s="867"/>
      <c r="L583" s="867"/>
      <c r="M583" s="3047"/>
      <c r="N583" s="3046"/>
      <c r="O583" s="867"/>
      <c r="P583" s="867"/>
      <c r="Q583" s="867"/>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047"/>
      <c r="D584" s="3046"/>
      <c r="E584" s="867"/>
      <c r="F584" s="867"/>
      <c r="G584" s="867"/>
      <c r="H584" s="3047"/>
      <c r="I584" s="3046"/>
      <c r="J584" s="867"/>
      <c r="K584" s="867"/>
      <c r="L584" s="867"/>
      <c r="M584" s="3047"/>
      <c r="N584" s="3046"/>
      <c r="O584" s="867"/>
      <c r="P584" s="867"/>
      <c r="Q584" s="867"/>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047"/>
      <c r="D585" s="3046"/>
      <c r="E585" s="867"/>
      <c r="F585" s="867"/>
      <c r="G585" s="867"/>
      <c r="H585" s="3047"/>
      <c r="I585" s="3046"/>
      <c r="J585" s="867"/>
      <c r="K585" s="867"/>
      <c r="L585" s="867"/>
      <c r="M585" s="3047"/>
      <c r="N585" s="3046"/>
      <c r="O585" s="867"/>
      <c r="P585" s="867"/>
      <c r="Q585" s="867"/>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047"/>
      <c r="D586" s="3046"/>
      <c r="E586" s="867"/>
      <c r="F586" s="867"/>
      <c r="G586" s="867"/>
      <c r="H586" s="3047"/>
      <c r="I586" s="3046"/>
      <c r="J586" s="867"/>
      <c r="K586" s="867"/>
      <c r="L586" s="867"/>
      <c r="M586" s="3047"/>
      <c r="N586" s="3046"/>
      <c r="O586" s="867"/>
      <c r="P586" s="867"/>
      <c r="Q586" s="867"/>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047"/>
      <c r="D587" s="3046"/>
      <c r="E587" s="867"/>
      <c r="F587" s="867"/>
      <c r="G587" s="867"/>
      <c r="H587" s="3047"/>
      <c r="I587" s="3046"/>
      <c r="J587" s="867"/>
      <c r="K587" s="867"/>
      <c r="L587" s="867"/>
      <c r="M587" s="3047"/>
      <c r="N587" s="3046"/>
      <c r="O587" s="867"/>
      <c r="P587" s="867"/>
      <c r="Q587" s="867"/>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047"/>
      <c r="D588" s="3046"/>
      <c r="E588" s="867"/>
      <c r="F588" s="867"/>
      <c r="G588" s="867"/>
      <c r="H588" s="3047"/>
      <c r="I588" s="3046"/>
      <c r="J588" s="867"/>
      <c r="K588" s="867"/>
      <c r="L588" s="867"/>
      <c r="M588" s="3047"/>
      <c r="N588" s="3046"/>
      <c r="O588" s="867"/>
      <c r="P588" s="867"/>
      <c r="Q588" s="867"/>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047"/>
      <c r="D589" s="3046"/>
      <c r="E589" s="867"/>
      <c r="F589" s="867"/>
      <c r="G589" s="867"/>
      <c r="H589" s="3047"/>
      <c r="I589" s="3046"/>
      <c r="J589" s="867"/>
      <c r="K589" s="867"/>
      <c r="L589" s="867"/>
      <c r="M589" s="3047"/>
      <c r="N589" s="3046"/>
      <c r="O589" s="867"/>
      <c r="P589" s="867"/>
      <c r="Q589" s="867"/>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047"/>
      <c r="D590" s="3046"/>
      <c r="E590" s="867"/>
      <c r="F590" s="867"/>
      <c r="G590" s="867"/>
      <c r="H590" s="3047"/>
      <c r="I590" s="3046"/>
      <c r="J590" s="867"/>
      <c r="K590" s="867"/>
      <c r="L590" s="867"/>
      <c r="M590" s="3047"/>
      <c r="N590" s="3046"/>
      <c r="O590" s="867"/>
      <c r="P590" s="867"/>
      <c r="Q590" s="867"/>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047"/>
      <c r="D591" s="3046"/>
      <c r="E591" s="867"/>
      <c r="F591" s="867"/>
      <c r="G591" s="867"/>
      <c r="H591" s="3047"/>
      <c r="I591" s="3046"/>
      <c r="J591" s="867"/>
      <c r="K591" s="867"/>
      <c r="L591" s="867"/>
      <c r="M591" s="3047"/>
      <c r="N591" s="3046"/>
      <c r="O591" s="867"/>
      <c r="P591" s="867"/>
      <c r="Q591" s="867"/>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047"/>
      <c r="D592" s="3046"/>
      <c r="E592" s="867"/>
      <c r="F592" s="867"/>
      <c r="G592" s="867"/>
      <c r="H592" s="3047"/>
      <c r="I592" s="3046"/>
      <c r="J592" s="867"/>
      <c r="K592" s="867"/>
      <c r="L592" s="867"/>
      <c r="M592" s="3047"/>
      <c r="N592" s="3046"/>
      <c r="O592" s="867"/>
      <c r="P592" s="867"/>
      <c r="Q592" s="867"/>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047"/>
      <c r="D593" s="3046"/>
      <c r="E593" s="867"/>
      <c r="F593" s="867"/>
      <c r="G593" s="867"/>
      <c r="H593" s="3047"/>
      <c r="I593" s="3046"/>
      <c r="J593" s="867"/>
      <c r="K593" s="867"/>
      <c r="L593" s="867"/>
      <c r="M593" s="3047"/>
      <c r="N593" s="3046"/>
      <c r="O593" s="867"/>
      <c r="P593" s="867"/>
      <c r="Q593" s="867"/>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047"/>
      <c r="D594" s="3046"/>
      <c r="E594" s="867"/>
      <c r="F594" s="867"/>
      <c r="G594" s="867"/>
      <c r="H594" s="3047"/>
      <c r="I594" s="3046"/>
      <c r="J594" s="867"/>
      <c r="K594" s="867"/>
      <c r="L594" s="867"/>
      <c r="M594" s="3047"/>
      <c r="N594" s="3046"/>
      <c r="O594" s="867"/>
      <c r="P594" s="867"/>
      <c r="Q594" s="867"/>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047"/>
      <c r="D595" s="3046"/>
      <c r="E595" s="867"/>
      <c r="F595" s="867"/>
      <c r="G595" s="867"/>
      <c r="H595" s="3047"/>
      <c r="I595" s="3046"/>
      <c r="J595" s="867"/>
      <c r="K595" s="867"/>
      <c r="L595" s="867"/>
      <c r="M595" s="3047"/>
      <c r="N595" s="3046"/>
      <c r="O595" s="867"/>
      <c r="P595" s="867"/>
      <c r="Q595" s="867"/>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047"/>
      <c r="D596" s="3046"/>
      <c r="E596" s="867"/>
      <c r="F596" s="867"/>
      <c r="G596" s="867"/>
      <c r="H596" s="3047"/>
      <c r="I596" s="3046"/>
      <c r="J596" s="867"/>
      <c r="K596" s="867"/>
      <c r="L596" s="867"/>
      <c r="M596" s="3047"/>
      <c r="N596" s="3046"/>
      <c r="O596" s="867"/>
      <c r="P596" s="867"/>
      <c r="Q596" s="867"/>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047"/>
      <c r="D597" s="3046"/>
      <c r="E597" s="867"/>
      <c r="F597" s="867"/>
      <c r="G597" s="867"/>
      <c r="H597" s="3047"/>
      <c r="I597" s="3046"/>
      <c r="J597" s="867"/>
      <c r="K597" s="867"/>
      <c r="L597" s="867"/>
      <c r="M597" s="3047"/>
      <c r="N597" s="3046"/>
      <c r="O597" s="867"/>
      <c r="P597" s="867"/>
      <c r="Q597" s="867"/>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047"/>
      <c r="D598" s="3046"/>
      <c r="E598" s="867"/>
      <c r="F598" s="867"/>
      <c r="G598" s="867"/>
      <c r="H598" s="3047"/>
      <c r="I598" s="3046"/>
      <c r="J598" s="867"/>
      <c r="K598" s="867"/>
      <c r="L598" s="867"/>
      <c r="M598" s="3047"/>
      <c r="N598" s="3046"/>
      <c r="O598" s="867"/>
      <c r="P598" s="867"/>
      <c r="Q598" s="867"/>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047"/>
      <c r="D599" s="3046"/>
      <c r="E599" s="867"/>
      <c r="F599" s="867"/>
      <c r="G599" s="867"/>
      <c r="H599" s="3047"/>
      <c r="I599" s="3046"/>
      <c r="J599" s="867"/>
      <c r="K599" s="867"/>
      <c r="L599" s="867"/>
      <c r="M599" s="3047"/>
      <c r="N599" s="3046"/>
      <c r="O599" s="867"/>
      <c r="P599" s="867"/>
      <c r="Q599" s="867"/>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047"/>
      <c r="D600" s="3046"/>
      <c r="E600" s="867"/>
      <c r="F600" s="867"/>
      <c r="G600" s="867"/>
      <c r="H600" s="3047"/>
      <c r="I600" s="3046"/>
      <c r="J600" s="867"/>
      <c r="K600" s="867"/>
      <c r="L600" s="867"/>
      <c r="M600" s="3047"/>
      <c r="N600" s="3046"/>
      <c r="O600" s="867"/>
      <c r="P600" s="867"/>
      <c r="Q600" s="867"/>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047"/>
      <c r="D601" s="3046"/>
      <c r="E601" s="867"/>
      <c r="F601" s="867"/>
      <c r="G601" s="867"/>
      <c r="H601" s="3047"/>
      <c r="I601" s="3046"/>
      <c r="J601" s="867"/>
      <c r="K601" s="867"/>
      <c r="L601" s="867"/>
      <c r="M601" s="3047"/>
      <c r="N601" s="3046"/>
      <c r="O601" s="867"/>
      <c r="P601" s="867"/>
      <c r="Q601" s="867"/>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047"/>
      <c r="D602" s="3046"/>
      <c r="E602" s="867"/>
      <c r="F602" s="867"/>
      <c r="G602" s="867"/>
      <c r="H602" s="3047"/>
      <c r="I602" s="3046"/>
      <c r="J602" s="867"/>
      <c r="K602" s="867"/>
      <c r="L602" s="867"/>
      <c r="M602" s="3047"/>
      <c r="N602" s="3046"/>
      <c r="O602" s="867"/>
      <c r="P602" s="867"/>
      <c r="Q602" s="867"/>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047"/>
      <c r="D603" s="3046"/>
      <c r="E603" s="867"/>
      <c r="F603" s="867"/>
      <c r="G603" s="867"/>
      <c r="H603" s="3047"/>
      <c r="I603" s="3046"/>
      <c r="J603" s="867"/>
      <c r="K603" s="867"/>
      <c r="L603" s="867"/>
      <c r="M603" s="3047"/>
      <c r="N603" s="3046"/>
      <c r="O603" s="867"/>
      <c r="P603" s="867"/>
      <c r="Q603" s="867"/>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047"/>
      <c r="D604" s="3046"/>
      <c r="E604" s="867"/>
      <c r="F604" s="867"/>
      <c r="G604" s="867"/>
      <c r="H604" s="3047"/>
      <c r="I604" s="3046"/>
      <c r="J604" s="867"/>
      <c r="K604" s="867"/>
      <c r="L604" s="867"/>
      <c r="M604" s="3047"/>
      <c r="N604" s="3046"/>
      <c r="O604" s="867"/>
      <c r="P604" s="867"/>
      <c r="Q604" s="867"/>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047"/>
      <c r="D605" s="3046"/>
      <c r="E605" s="867"/>
      <c r="F605" s="867"/>
      <c r="G605" s="867"/>
      <c r="H605" s="3047"/>
      <c r="I605" s="3046"/>
      <c r="J605" s="867"/>
      <c r="K605" s="867"/>
      <c r="L605" s="867"/>
      <c r="M605" s="3047"/>
      <c r="N605" s="3046"/>
      <c r="O605" s="867"/>
      <c r="P605" s="867"/>
      <c r="Q605" s="867"/>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047"/>
      <c r="D606" s="3046"/>
      <c r="E606" s="867"/>
      <c r="F606" s="867"/>
      <c r="G606" s="867"/>
      <c r="H606" s="3047"/>
      <c r="I606" s="3046"/>
      <c r="J606" s="867"/>
      <c r="K606" s="867"/>
      <c r="L606" s="867"/>
      <c r="M606" s="3047"/>
      <c r="N606" s="3046"/>
      <c r="O606" s="867"/>
      <c r="P606" s="867"/>
      <c r="Q606" s="867"/>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047"/>
      <c r="D607" s="3046"/>
      <c r="E607" s="867"/>
      <c r="F607" s="867"/>
      <c r="G607" s="867"/>
      <c r="H607" s="3047"/>
      <c r="I607" s="3046"/>
      <c r="J607" s="867"/>
      <c r="K607" s="867"/>
      <c r="L607" s="867"/>
      <c r="M607" s="3047"/>
      <c r="N607" s="3046"/>
      <c r="O607" s="867"/>
      <c r="P607" s="867"/>
      <c r="Q607" s="867"/>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047"/>
      <c r="D608" s="3046"/>
      <c r="E608" s="867"/>
      <c r="F608" s="867"/>
      <c r="G608" s="867"/>
      <c r="H608" s="3047"/>
      <c r="I608" s="3046"/>
      <c r="J608" s="867"/>
      <c r="K608" s="867"/>
      <c r="L608" s="867"/>
      <c r="M608" s="3047"/>
      <c r="N608" s="3046"/>
      <c r="O608" s="867"/>
      <c r="P608" s="867"/>
      <c r="Q608" s="867"/>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047"/>
      <c r="D609" s="3046"/>
      <c r="E609" s="867"/>
      <c r="F609" s="867"/>
      <c r="G609" s="867"/>
      <c r="H609" s="3047"/>
      <c r="I609" s="3046"/>
      <c r="J609" s="867"/>
      <c r="K609" s="867"/>
      <c r="L609" s="867"/>
      <c r="M609" s="3047"/>
      <c r="N609" s="3046"/>
      <c r="O609" s="867"/>
      <c r="P609" s="867"/>
      <c r="Q609" s="867"/>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047"/>
      <c r="D610" s="3046"/>
      <c r="E610" s="867"/>
      <c r="F610" s="867"/>
      <c r="G610" s="867"/>
      <c r="H610" s="3047"/>
      <c r="I610" s="3046"/>
      <c r="J610" s="867"/>
      <c r="K610" s="867"/>
      <c r="L610" s="867"/>
      <c r="M610" s="3047"/>
      <c r="N610" s="3046"/>
      <c r="O610" s="867"/>
      <c r="P610" s="867"/>
      <c r="Q610" s="867"/>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047"/>
      <c r="D611" s="3046"/>
      <c r="E611" s="867"/>
      <c r="F611" s="867"/>
      <c r="G611" s="867"/>
      <c r="H611" s="3047"/>
      <c r="I611" s="3046"/>
      <c r="J611" s="867"/>
      <c r="K611" s="867"/>
      <c r="L611" s="867"/>
      <c r="M611" s="3047"/>
      <c r="N611" s="3046"/>
      <c r="O611" s="867"/>
      <c r="P611" s="867"/>
      <c r="Q611" s="867"/>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047"/>
      <c r="D612" s="3046"/>
      <c r="E612" s="867"/>
      <c r="F612" s="867"/>
      <c r="G612" s="867"/>
      <c r="H612" s="3047"/>
      <c r="I612" s="3046"/>
      <c r="J612" s="867"/>
      <c r="K612" s="867"/>
      <c r="L612" s="867"/>
      <c r="M612" s="3047"/>
      <c r="N612" s="3046"/>
      <c r="O612" s="867"/>
      <c r="P612" s="867"/>
      <c r="Q612" s="867"/>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047"/>
      <c r="D613" s="3046"/>
      <c r="E613" s="867"/>
      <c r="F613" s="867"/>
      <c r="G613" s="867"/>
      <c r="H613" s="3047"/>
      <c r="I613" s="3046"/>
      <c r="J613" s="867"/>
      <c r="K613" s="867"/>
      <c r="L613" s="867"/>
      <c r="M613" s="3047"/>
      <c r="N613" s="3046"/>
      <c r="O613" s="867"/>
      <c r="P613" s="867"/>
      <c r="Q613" s="867"/>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047"/>
      <c r="D614" s="3046"/>
      <c r="E614" s="867"/>
      <c r="F614" s="867"/>
      <c r="G614" s="867"/>
      <c r="H614" s="3047"/>
      <c r="I614" s="3046"/>
      <c r="J614" s="867"/>
      <c r="K614" s="867"/>
      <c r="L614" s="867"/>
      <c r="M614" s="3047"/>
      <c r="N614" s="3046"/>
      <c r="O614" s="867"/>
      <c r="P614" s="867"/>
      <c r="Q614" s="867"/>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047"/>
      <c r="D615" s="3046"/>
      <c r="E615" s="867"/>
      <c r="F615" s="867"/>
      <c r="G615" s="867"/>
      <c r="H615" s="3047"/>
      <c r="I615" s="3046"/>
      <c r="J615" s="867"/>
      <c r="K615" s="867"/>
      <c r="L615" s="867"/>
      <c r="M615" s="3047"/>
      <c r="N615" s="3046"/>
      <c r="O615" s="867"/>
      <c r="P615" s="867"/>
      <c r="Q615" s="867"/>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047"/>
      <c r="D616" s="3046"/>
      <c r="E616" s="867"/>
      <c r="F616" s="867"/>
      <c r="G616" s="867"/>
      <c r="H616" s="3047"/>
      <c r="I616" s="3046"/>
      <c r="J616" s="867"/>
      <c r="K616" s="867"/>
      <c r="L616" s="867"/>
      <c r="M616" s="3047"/>
      <c r="N616" s="3046"/>
      <c r="O616" s="867"/>
      <c r="P616" s="867"/>
      <c r="Q616" s="867"/>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047"/>
      <c r="D617" s="3046"/>
      <c r="E617" s="867"/>
      <c r="F617" s="867"/>
      <c r="G617" s="867"/>
      <c r="H617" s="3047"/>
      <c r="I617" s="3046"/>
      <c r="J617" s="867"/>
      <c r="K617" s="867"/>
      <c r="L617" s="867"/>
      <c r="M617" s="3047"/>
      <c r="N617" s="3046"/>
      <c r="O617" s="867"/>
      <c r="P617" s="867"/>
      <c r="Q617" s="867"/>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047"/>
      <c r="D618" s="3046"/>
      <c r="E618" s="867"/>
      <c r="F618" s="867"/>
      <c r="G618" s="867"/>
      <c r="H618" s="3047"/>
      <c r="I618" s="3046"/>
      <c r="J618" s="867"/>
      <c r="K618" s="867"/>
      <c r="L618" s="867"/>
      <c r="M618" s="3047"/>
      <c r="N618" s="3046"/>
      <c r="O618" s="867"/>
      <c r="P618" s="867"/>
      <c r="Q618" s="867"/>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047"/>
      <c r="D619" s="3046"/>
      <c r="E619" s="867"/>
      <c r="F619" s="867"/>
      <c r="G619" s="867"/>
      <c r="H619" s="3047"/>
      <c r="I619" s="3046"/>
      <c r="J619" s="867"/>
      <c r="K619" s="867"/>
      <c r="L619" s="867"/>
      <c r="M619" s="3047"/>
      <c r="N619" s="3046"/>
      <c r="O619" s="867"/>
      <c r="P619" s="867"/>
      <c r="Q619" s="867"/>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047"/>
      <c r="D620" s="3046"/>
      <c r="E620" s="867"/>
      <c r="F620" s="867"/>
      <c r="G620" s="867"/>
      <c r="H620" s="3047"/>
      <c r="I620" s="3046"/>
      <c r="J620" s="867"/>
      <c r="K620" s="867"/>
      <c r="L620" s="867"/>
      <c r="M620" s="3047"/>
      <c r="N620" s="3046"/>
      <c r="O620" s="867"/>
      <c r="P620" s="867"/>
      <c r="Q620" s="867"/>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047"/>
      <c r="D621" s="3046"/>
      <c r="E621" s="867"/>
      <c r="F621" s="867"/>
      <c r="G621" s="867"/>
      <c r="H621" s="3047"/>
      <c r="I621" s="3046"/>
      <c r="J621" s="867"/>
      <c r="K621" s="867"/>
      <c r="L621" s="867"/>
      <c r="M621" s="3047"/>
      <c r="N621" s="3046"/>
      <c r="O621" s="867"/>
      <c r="P621" s="867"/>
      <c r="Q621" s="867"/>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047"/>
      <c r="D622" s="3046"/>
      <c r="E622" s="867"/>
      <c r="F622" s="867"/>
      <c r="G622" s="867"/>
      <c r="H622" s="3047"/>
      <c r="I622" s="3046"/>
      <c r="J622" s="867"/>
      <c r="K622" s="867"/>
      <c r="L622" s="867"/>
      <c r="M622" s="3047"/>
      <c r="N622" s="3046"/>
      <c r="O622" s="867"/>
      <c r="P622" s="867"/>
      <c r="Q622" s="867"/>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047"/>
      <c r="D623" s="3046"/>
      <c r="E623" s="867"/>
      <c r="F623" s="867"/>
      <c r="G623" s="867"/>
      <c r="H623" s="3047"/>
      <c r="I623" s="3046"/>
      <c r="J623" s="867"/>
      <c r="K623" s="867"/>
      <c r="L623" s="867"/>
      <c r="M623" s="3047"/>
      <c r="N623" s="3046"/>
      <c r="O623" s="867"/>
      <c r="P623" s="867"/>
      <c r="Q623" s="867"/>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047"/>
      <c r="D624" s="3046"/>
      <c r="E624" s="867"/>
      <c r="F624" s="867"/>
      <c r="G624" s="867"/>
      <c r="H624" s="3047"/>
      <c r="I624" s="3046"/>
      <c r="J624" s="867"/>
      <c r="K624" s="867"/>
      <c r="L624" s="867"/>
      <c r="M624" s="3047"/>
      <c r="N624" s="3046"/>
      <c r="O624" s="867"/>
      <c r="P624" s="867"/>
      <c r="Q624" s="867"/>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047"/>
      <c r="D625" s="3046"/>
      <c r="E625" s="867"/>
      <c r="F625" s="867"/>
      <c r="G625" s="867"/>
      <c r="H625" s="3047"/>
      <c r="I625" s="3046"/>
      <c r="J625" s="867"/>
      <c r="K625" s="867"/>
      <c r="L625" s="867"/>
      <c r="M625" s="3047"/>
      <c r="N625" s="3046"/>
      <c r="O625" s="867"/>
      <c r="P625" s="867"/>
      <c r="Q625" s="867"/>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047"/>
      <c r="D626" s="3046"/>
      <c r="E626" s="867"/>
      <c r="F626" s="867"/>
      <c r="G626" s="867"/>
      <c r="H626" s="3047"/>
      <c r="I626" s="3046"/>
      <c r="J626" s="867"/>
      <c r="K626" s="867"/>
      <c r="L626" s="867"/>
      <c r="M626" s="3047"/>
      <c r="N626" s="3046"/>
      <c r="O626" s="867"/>
      <c r="P626" s="867"/>
      <c r="Q626" s="867"/>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047"/>
      <c r="D627" s="3046"/>
      <c r="E627" s="867"/>
      <c r="F627" s="867"/>
      <c r="G627" s="867"/>
      <c r="H627" s="3047"/>
      <c r="I627" s="3046"/>
      <c r="J627" s="867"/>
      <c r="K627" s="867"/>
      <c r="L627" s="867"/>
      <c r="M627" s="3047"/>
      <c r="N627" s="3046"/>
      <c r="O627" s="867"/>
      <c r="P627" s="867"/>
      <c r="Q627" s="867"/>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047"/>
      <c r="D628" s="3046"/>
      <c r="E628" s="867"/>
      <c r="F628" s="867"/>
      <c r="G628" s="867"/>
      <c r="H628" s="3047"/>
      <c r="I628" s="3046"/>
      <c r="J628" s="867"/>
      <c r="K628" s="867"/>
      <c r="L628" s="867"/>
      <c r="M628" s="3047"/>
      <c r="N628" s="3046"/>
      <c r="O628" s="867"/>
      <c r="P628" s="867"/>
      <c r="Q628" s="867"/>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047"/>
      <c r="D629" s="3046"/>
      <c r="E629" s="867"/>
      <c r="F629" s="867"/>
      <c r="G629" s="867"/>
      <c r="H629" s="3047"/>
      <c r="I629" s="3046"/>
      <c r="J629" s="867"/>
      <c r="K629" s="867"/>
      <c r="L629" s="867"/>
      <c r="M629" s="3047"/>
      <c r="N629" s="3046"/>
      <c r="O629" s="867"/>
      <c r="P629" s="867"/>
      <c r="Q629" s="867"/>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047"/>
      <c r="D630" s="3046"/>
      <c r="E630" s="867"/>
      <c r="F630" s="867"/>
      <c r="G630" s="867"/>
      <c r="H630" s="3047"/>
      <c r="I630" s="3046"/>
      <c r="J630" s="867"/>
      <c r="K630" s="867"/>
      <c r="L630" s="867"/>
      <c r="M630" s="3047"/>
      <c r="N630" s="3046"/>
      <c r="O630" s="867"/>
      <c r="P630" s="867"/>
      <c r="Q630" s="867"/>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047"/>
      <c r="D631" s="3046"/>
      <c r="E631" s="867"/>
      <c r="F631" s="867"/>
      <c r="G631" s="867"/>
      <c r="H631" s="3047"/>
      <c r="I631" s="3046"/>
      <c r="J631" s="867"/>
      <c r="K631" s="867"/>
      <c r="L631" s="867"/>
      <c r="M631" s="3047"/>
      <c r="N631" s="3046"/>
      <c r="O631" s="867"/>
      <c r="P631" s="867"/>
      <c r="Q631" s="867"/>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047"/>
      <c r="D632" s="3046"/>
      <c r="E632" s="867"/>
      <c r="F632" s="867"/>
      <c r="G632" s="867"/>
      <c r="H632" s="3047"/>
      <c r="I632" s="3046"/>
      <c r="J632" s="867"/>
      <c r="K632" s="867"/>
      <c r="L632" s="867"/>
      <c r="M632" s="3047"/>
      <c r="N632" s="3046"/>
      <c r="O632" s="867"/>
      <c r="P632" s="867"/>
      <c r="Q632" s="867"/>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047"/>
      <c r="D633" s="3046"/>
      <c r="E633" s="867"/>
      <c r="F633" s="867"/>
      <c r="G633" s="867"/>
      <c r="H633" s="3047"/>
      <c r="I633" s="3046"/>
      <c r="J633" s="867"/>
      <c r="K633" s="867"/>
      <c r="L633" s="867"/>
      <c r="M633" s="3047"/>
      <c r="N633" s="3046"/>
      <c r="O633" s="867"/>
      <c r="P633" s="867"/>
      <c r="Q633" s="867"/>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047"/>
      <c r="D634" s="3046"/>
      <c r="E634" s="867"/>
      <c r="F634" s="867"/>
      <c r="G634" s="867"/>
      <c r="H634" s="3047"/>
      <c r="I634" s="3046"/>
      <c r="J634" s="867"/>
      <c r="K634" s="867"/>
      <c r="L634" s="867"/>
      <c r="M634" s="3047"/>
      <c r="N634" s="3046"/>
      <c r="O634" s="867"/>
      <c r="P634" s="867"/>
      <c r="Q634" s="867"/>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047"/>
      <c r="D635" s="3046"/>
      <c r="E635" s="867"/>
      <c r="F635" s="867"/>
      <c r="G635" s="867"/>
      <c r="H635" s="3047"/>
      <c r="I635" s="3046"/>
      <c r="J635" s="867"/>
      <c r="K635" s="867"/>
      <c r="L635" s="867"/>
      <c r="M635" s="3047"/>
      <c r="N635" s="3046"/>
      <c r="O635" s="867"/>
      <c r="P635" s="867"/>
      <c r="Q635" s="867"/>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047"/>
      <c r="D636" s="3046"/>
      <c r="E636" s="867"/>
      <c r="F636" s="867"/>
      <c r="G636" s="867"/>
      <c r="H636" s="3047"/>
      <c r="I636" s="3046"/>
      <c r="J636" s="867"/>
      <c r="K636" s="867"/>
      <c r="L636" s="867"/>
      <c r="M636" s="3047"/>
      <c r="N636" s="3046"/>
      <c r="O636" s="867"/>
      <c r="P636" s="867"/>
      <c r="Q636" s="867"/>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047"/>
      <c r="D637" s="3046"/>
      <c r="E637" s="867"/>
      <c r="F637" s="867"/>
      <c r="G637" s="867"/>
      <c r="H637" s="3047"/>
      <c r="I637" s="3046"/>
      <c r="J637" s="867"/>
      <c r="K637" s="867"/>
      <c r="L637" s="867"/>
      <c r="M637" s="3047"/>
      <c r="N637" s="3046"/>
      <c r="O637" s="867"/>
      <c r="P637" s="867"/>
      <c r="Q637" s="867"/>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047"/>
      <c r="D638" s="3046"/>
      <c r="E638" s="867"/>
      <c r="F638" s="867"/>
      <c r="G638" s="867"/>
      <c r="H638" s="3047"/>
      <c r="I638" s="3046"/>
      <c r="J638" s="867"/>
      <c r="K638" s="867"/>
      <c r="L638" s="867"/>
      <c r="M638" s="3047"/>
      <c r="N638" s="3046"/>
      <c r="O638" s="867"/>
      <c r="P638" s="867"/>
      <c r="Q638" s="867"/>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047"/>
      <c r="D639" s="3046"/>
      <c r="E639" s="867"/>
      <c r="F639" s="867"/>
      <c r="G639" s="867"/>
      <c r="H639" s="3047"/>
      <c r="I639" s="3046"/>
      <c r="J639" s="867"/>
      <c r="K639" s="867"/>
      <c r="L639" s="867"/>
      <c r="M639" s="3047"/>
      <c r="N639" s="3046"/>
      <c r="O639" s="867"/>
      <c r="P639" s="867"/>
      <c r="Q639" s="867"/>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047"/>
      <c r="D640" s="3046"/>
      <c r="E640" s="867"/>
      <c r="F640" s="867"/>
      <c r="G640" s="867"/>
      <c r="H640" s="3047"/>
      <c r="I640" s="3046"/>
      <c r="J640" s="867"/>
      <c r="K640" s="867"/>
      <c r="L640" s="867"/>
      <c r="M640" s="3047"/>
      <c r="N640" s="3046"/>
      <c r="O640" s="867"/>
      <c r="P640" s="867"/>
      <c r="Q640" s="867"/>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047"/>
      <c r="D641" s="3046"/>
      <c r="E641" s="867"/>
      <c r="F641" s="867"/>
      <c r="G641" s="867"/>
      <c r="H641" s="3047"/>
      <c r="I641" s="3046"/>
      <c r="J641" s="867"/>
      <c r="K641" s="867"/>
      <c r="L641" s="867"/>
      <c r="M641" s="3047"/>
      <c r="N641" s="3046"/>
      <c r="O641" s="867"/>
      <c r="P641" s="867"/>
      <c r="Q641" s="867"/>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047"/>
      <c r="D642" s="3046"/>
      <c r="E642" s="867"/>
      <c r="F642" s="867"/>
      <c r="G642" s="867"/>
      <c r="H642" s="3047"/>
      <c r="I642" s="3046"/>
      <c r="J642" s="867"/>
      <c r="K642" s="867"/>
      <c r="L642" s="867"/>
      <c r="M642" s="3047"/>
      <c r="N642" s="3046"/>
      <c r="O642" s="867"/>
      <c r="P642" s="867"/>
      <c r="Q642" s="867"/>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047"/>
      <c r="D643" s="3046"/>
      <c r="E643" s="867"/>
      <c r="F643" s="867"/>
      <c r="G643" s="867"/>
      <c r="H643" s="3047"/>
      <c r="I643" s="3046"/>
      <c r="J643" s="867"/>
      <c r="K643" s="867"/>
      <c r="L643" s="867"/>
      <c r="M643" s="3047"/>
      <c r="N643" s="3046"/>
      <c r="O643" s="867"/>
      <c r="P643" s="867"/>
      <c r="Q643" s="867"/>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047"/>
      <c r="D644" s="3046"/>
      <c r="E644" s="867"/>
      <c r="F644" s="867"/>
      <c r="G644" s="867"/>
      <c r="H644" s="3047"/>
      <c r="I644" s="3046"/>
      <c r="J644" s="867"/>
      <c r="K644" s="867"/>
      <c r="L644" s="867"/>
      <c r="M644" s="3047"/>
      <c r="N644" s="3046"/>
      <c r="O644" s="867"/>
      <c r="P644" s="867"/>
      <c r="Q644" s="867"/>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047"/>
      <c r="D645" s="3046"/>
      <c r="E645" s="867"/>
      <c r="F645" s="867"/>
      <c r="G645" s="867"/>
      <c r="H645" s="3047"/>
      <c r="I645" s="3046"/>
      <c r="J645" s="867"/>
      <c r="K645" s="867"/>
      <c r="L645" s="867"/>
      <c r="M645" s="3047"/>
      <c r="N645" s="3046"/>
      <c r="O645" s="867"/>
      <c r="P645" s="867"/>
      <c r="Q645" s="867"/>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047"/>
      <c r="D646" s="3046"/>
      <c r="E646" s="867"/>
      <c r="F646" s="867"/>
      <c r="G646" s="867"/>
      <c r="H646" s="3047"/>
      <c r="I646" s="3046"/>
      <c r="J646" s="867"/>
      <c r="K646" s="867"/>
      <c r="L646" s="867"/>
      <c r="M646" s="3047"/>
      <c r="N646" s="3046"/>
      <c r="O646" s="867"/>
      <c r="P646" s="867"/>
      <c r="Q646" s="867"/>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047"/>
      <c r="D647" s="3046"/>
      <c r="E647" s="867"/>
      <c r="F647" s="867"/>
      <c r="G647" s="867"/>
      <c r="H647" s="3047"/>
      <c r="I647" s="3046"/>
      <c r="J647" s="867"/>
      <c r="K647" s="867"/>
      <c r="L647" s="867"/>
      <c r="M647" s="3047"/>
      <c r="N647" s="3046"/>
      <c r="O647" s="867"/>
      <c r="P647" s="867"/>
      <c r="Q647" s="867"/>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047"/>
      <c r="D648" s="3046"/>
      <c r="E648" s="867"/>
      <c r="F648" s="867"/>
      <c r="G648" s="867"/>
      <c r="H648" s="3047"/>
      <c r="I648" s="3046"/>
      <c r="J648" s="867"/>
      <c r="K648" s="867"/>
      <c r="L648" s="867"/>
      <c r="M648" s="3047"/>
      <c r="N648" s="3046"/>
      <c r="O648" s="867"/>
      <c r="P648" s="867"/>
      <c r="Q648" s="867"/>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047"/>
      <c r="D649" s="3046"/>
      <c r="E649" s="867"/>
      <c r="F649" s="867"/>
      <c r="G649" s="867"/>
      <c r="H649" s="3047"/>
      <c r="I649" s="3046"/>
      <c r="J649" s="867"/>
      <c r="K649" s="867"/>
      <c r="L649" s="867"/>
      <c r="M649" s="3047"/>
      <c r="N649" s="3046"/>
      <c r="O649" s="867"/>
      <c r="P649" s="867"/>
      <c r="Q649" s="867"/>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047"/>
      <c r="D650" s="3046"/>
      <c r="E650" s="867"/>
      <c r="F650" s="867"/>
      <c r="G650" s="867"/>
      <c r="H650" s="3047"/>
      <c r="I650" s="3046"/>
      <c r="J650" s="867"/>
      <c r="K650" s="867"/>
      <c r="L650" s="867"/>
      <c r="M650" s="3047"/>
      <c r="N650" s="3046"/>
      <c r="O650" s="867"/>
      <c r="P650" s="867"/>
      <c r="Q650" s="867"/>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047"/>
      <c r="D651" s="3046"/>
      <c r="E651" s="867"/>
      <c r="F651" s="867"/>
      <c r="G651" s="867"/>
      <c r="H651" s="3047"/>
      <c r="I651" s="3046"/>
      <c r="J651" s="867"/>
      <c r="K651" s="867"/>
      <c r="L651" s="867"/>
      <c r="M651" s="3047"/>
      <c r="N651" s="3046"/>
      <c r="O651" s="867"/>
      <c r="P651" s="867"/>
      <c r="Q651" s="867"/>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047"/>
      <c r="D652" s="3046"/>
      <c r="E652" s="867"/>
      <c r="F652" s="867"/>
      <c r="G652" s="867"/>
      <c r="H652" s="3047"/>
      <c r="I652" s="3046"/>
      <c r="J652" s="867"/>
      <c r="K652" s="867"/>
      <c r="L652" s="867"/>
      <c r="M652" s="3047"/>
      <c r="N652" s="3046"/>
      <c r="O652" s="867"/>
      <c r="P652" s="867"/>
      <c r="Q652" s="867"/>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047"/>
      <c r="D653" s="3046"/>
      <c r="E653" s="867"/>
      <c r="F653" s="867"/>
      <c r="G653" s="867"/>
      <c r="H653" s="3047"/>
      <c r="I653" s="3046"/>
      <c r="J653" s="867"/>
      <c r="K653" s="867"/>
      <c r="L653" s="867"/>
      <c r="M653" s="3047"/>
      <c r="N653" s="3046"/>
      <c r="O653" s="867"/>
      <c r="P653" s="867"/>
      <c r="Q653" s="867"/>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047"/>
      <c r="D654" s="3046"/>
      <c r="E654" s="867"/>
      <c r="F654" s="867"/>
      <c r="G654" s="867"/>
      <c r="H654" s="3047"/>
      <c r="I654" s="3046"/>
      <c r="J654" s="867"/>
      <c r="K654" s="867"/>
      <c r="L654" s="867"/>
      <c r="M654" s="3047"/>
      <c r="N654" s="3046"/>
      <c r="O654" s="867"/>
      <c r="P654" s="867"/>
      <c r="Q654" s="867"/>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047"/>
      <c r="D655" s="3046"/>
      <c r="E655" s="867"/>
      <c r="F655" s="867"/>
      <c r="G655" s="867"/>
      <c r="H655" s="3047"/>
      <c r="I655" s="3046"/>
      <c r="J655" s="867"/>
      <c r="K655" s="867"/>
      <c r="L655" s="867"/>
      <c r="M655" s="3047"/>
      <c r="N655" s="3046"/>
      <c r="O655" s="867"/>
      <c r="P655" s="867"/>
      <c r="Q655" s="867"/>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047"/>
      <c r="D656" s="3046"/>
      <c r="E656" s="867"/>
      <c r="F656" s="867"/>
      <c r="G656" s="867"/>
      <c r="H656" s="3047"/>
      <c r="I656" s="3046"/>
      <c r="J656" s="867"/>
      <c r="K656" s="867"/>
      <c r="L656" s="867"/>
      <c r="M656" s="3047"/>
      <c r="N656" s="3046"/>
      <c r="O656" s="867"/>
      <c r="P656" s="867"/>
      <c r="Q656" s="867"/>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047"/>
      <c r="D657" s="3046"/>
      <c r="E657" s="867"/>
      <c r="F657" s="867"/>
      <c r="G657" s="867"/>
      <c r="H657" s="3047"/>
      <c r="I657" s="3046"/>
      <c r="J657" s="867"/>
      <c r="K657" s="867"/>
      <c r="L657" s="867"/>
      <c r="M657" s="3047"/>
      <c r="N657" s="3046"/>
      <c r="O657" s="867"/>
      <c r="P657" s="867"/>
      <c r="Q657" s="867"/>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047"/>
      <c r="D658" s="3046"/>
      <c r="E658" s="867"/>
      <c r="F658" s="867"/>
      <c r="G658" s="867"/>
      <c r="H658" s="3047"/>
      <c r="I658" s="3046"/>
      <c r="J658" s="867"/>
      <c r="K658" s="867"/>
      <c r="L658" s="867"/>
      <c r="M658" s="3047"/>
      <c r="N658" s="3046"/>
      <c r="O658" s="867"/>
      <c r="P658" s="867"/>
      <c r="Q658" s="867"/>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047"/>
      <c r="D659" s="3046"/>
      <c r="E659" s="867"/>
      <c r="F659" s="867"/>
      <c r="G659" s="867"/>
      <c r="H659" s="3047"/>
      <c r="I659" s="3046"/>
      <c r="J659" s="867"/>
      <c r="K659" s="867"/>
      <c r="L659" s="867"/>
      <c r="M659" s="3047"/>
      <c r="N659" s="3046"/>
      <c r="O659" s="867"/>
      <c r="P659" s="867"/>
      <c r="Q659" s="867"/>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047"/>
      <c r="D660" s="3046"/>
      <c r="E660" s="867"/>
      <c r="F660" s="867"/>
      <c r="G660" s="867"/>
      <c r="H660" s="3047"/>
      <c r="I660" s="3046"/>
      <c r="J660" s="867"/>
      <c r="K660" s="867"/>
      <c r="L660" s="867"/>
      <c r="M660" s="3047"/>
      <c r="N660" s="3046"/>
      <c r="O660" s="867"/>
      <c r="P660" s="867"/>
      <c r="Q660" s="867"/>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047"/>
      <c r="D661" s="3046"/>
      <c r="E661" s="867"/>
      <c r="F661" s="867"/>
      <c r="G661" s="867"/>
      <c r="H661" s="3047"/>
      <c r="I661" s="3046"/>
      <c r="J661" s="867"/>
      <c r="K661" s="867"/>
      <c r="L661" s="867"/>
      <c r="M661" s="3047"/>
      <c r="N661" s="3046"/>
      <c r="O661" s="867"/>
      <c r="P661" s="867"/>
      <c r="Q661" s="867"/>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047"/>
      <c r="D662" s="3046"/>
      <c r="E662" s="867"/>
      <c r="F662" s="867"/>
      <c r="G662" s="867"/>
      <c r="H662" s="3047"/>
      <c r="I662" s="3046"/>
      <c r="J662" s="867"/>
      <c r="K662" s="867"/>
      <c r="L662" s="867"/>
      <c r="M662" s="3047"/>
      <c r="N662" s="3046"/>
      <c r="O662" s="867"/>
      <c r="P662" s="867"/>
      <c r="Q662" s="867"/>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047"/>
      <c r="D663" s="3046"/>
      <c r="E663" s="867"/>
      <c r="F663" s="867"/>
      <c r="G663" s="867"/>
      <c r="H663" s="3047"/>
      <c r="I663" s="3046"/>
      <c r="J663" s="867"/>
      <c r="K663" s="867"/>
      <c r="L663" s="867"/>
      <c r="M663" s="3047"/>
      <c r="N663" s="3046"/>
      <c r="O663" s="867"/>
      <c r="P663" s="867"/>
      <c r="Q663" s="867"/>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047"/>
      <c r="D664" s="3046"/>
      <c r="E664" s="867"/>
      <c r="F664" s="867"/>
      <c r="G664" s="867"/>
      <c r="H664" s="3047"/>
      <c r="I664" s="3046"/>
      <c r="J664" s="867"/>
      <c r="K664" s="867"/>
      <c r="L664" s="867"/>
      <c r="M664" s="3047"/>
      <c r="N664" s="3046"/>
      <c r="O664" s="867"/>
      <c r="P664" s="867"/>
      <c r="Q664" s="867"/>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047"/>
      <c r="D665" s="3046"/>
      <c r="E665" s="867"/>
      <c r="F665" s="867"/>
      <c r="G665" s="867"/>
      <c r="H665" s="3047"/>
      <c r="I665" s="3046"/>
      <c r="J665" s="867"/>
      <c r="K665" s="867"/>
      <c r="L665" s="867"/>
      <c r="M665" s="3047"/>
      <c r="N665" s="3046"/>
      <c r="O665" s="867"/>
      <c r="P665" s="867"/>
      <c r="Q665" s="867"/>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047"/>
      <c r="D666" s="3046"/>
      <c r="E666" s="867"/>
      <c r="F666" s="867"/>
      <c r="G666" s="867"/>
      <c r="H666" s="3047"/>
      <c r="I666" s="3046"/>
      <c r="J666" s="867"/>
      <c r="K666" s="867"/>
      <c r="L666" s="867"/>
      <c r="M666" s="3047"/>
      <c r="N666" s="3046"/>
      <c r="O666" s="867"/>
      <c r="P666" s="867"/>
      <c r="Q666" s="867"/>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047"/>
      <c r="D667" s="3046"/>
      <c r="E667" s="867"/>
      <c r="F667" s="867"/>
      <c r="G667" s="867"/>
      <c r="H667" s="3047"/>
      <c r="I667" s="3046"/>
      <c r="J667" s="867"/>
      <c r="K667" s="867"/>
      <c r="L667" s="867"/>
      <c r="M667" s="3047"/>
      <c r="N667" s="3046"/>
      <c r="O667" s="867"/>
      <c r="P667" s="867"/>
      <c r="Q667" s="867"/>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3047"/>
      <c r="D668" s="3046"/>
      <c r="E668" s="867"/>
      <c r="F668" s="867"/>
      <c r="G668" s="867"/>
      <c r="H668" s="3047"/>
      <c r="I668" s="3046"/>
      <c r="J668" s="867"/>
      <c r="K668" s="867"/>
      <c r="L668" s="867"/>
      <c r="M668" s="3047"/>
      <c r="N668" s="3046"/>
      <c r="O668" s="867"/>
      <c r="P668" s="867"/>
      <c r="Q668" s="867"/>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3047"/>
      <c r="D669" s="3046"/>
      <c r="E669" s="867"/>
      <c r="F669" s="867"/>
      <c r="G669" s="867"/>
      <c r="H669" s="3047"/>
      <c r="I669" s="3046"/>
      <c r="J669" s="867"/>
      <c r="K669" s="867"/>
      <c r="L669" s="867"/>
      <c r="M669" s="3047"/>
      <c r="N669" s="3046"/>
      <c r="O669" s="867"/>
      <c r="P669" s="867"/>
      <c r="Q669" s="867"/>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047"/>
      <c r="D670" s="3046"/>
      <c r="E670" s="867"/>
      <c r="F670" s="867"/>
      <c r="G670" s="867"/>
      <c r="H670" s="3047"/>
      <c r="I670" s="3046"/>
      <c r="J670" s="867"/>
      <c r="K670" s="867"/>
      <c r="L670" s="867"/>
      <c r="M670" s="3047"/>
      <c r="N670" s="3046"/>
      <c r="O670" s="867"/>
      <c r="P670" s="867"/>
      <c r="Q670" s="867"/>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047"/>
      <c r="D671" s="3046"/>
      <c r="E671" s="867"/>
      <c r="F671" s="867"/>
      <c r="G671" s="867"/>
      <c r="H671" s="3047"/>
      <c r="I671" s="3046"/>
      <c r="J671" s="867"/>
      <c r="K671" s="867"/>
      <c r="L671" s="867"/>
      <c r="M671" s="3047"/>
      <c r="N671" s="3046"/>
      <c r="O671" s="867"/>
      <c r="P671" s="867"/>
      <c r="Q671" s="867"/>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047"/>
      <c r="D672" s="3046"/>
      <c r="E672" s="867"/>
      <c r="F672" s="867"/>
      <c r="G672" s="867"/>
      <c r="H672" s="3047"/>
      <c r="I672" s="3046"/>
      <c r="J672" s="867"/>
      <c r="K672" s="867"/>
      <c r="L672" s="867"/>
      <c r="M672" s="3047"/>
      <c r="N672" s="3046"/>
      <c r="O672" s="867"/>
      <c r="P672" s="867"/>
      <c r="Q672" s="867"/>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3047"/>
      <c r="D673" s="3046"/>
      <c r="E673" s="867"/>
      <c r="F673" s="867"/>
      <c r="G673" s="867"/>
      <c r="H673" s="3047"/>
      <c r="I673" s="3046"/>
      <c r="J673" s="867"/>
      <c r="K673" s="867"/>
      <c r="L673" s="867"/>
      <c r="M673" s="3047"/>
      <c r="N673" s="3046"/>
      <c r="O673" s="867"/>
      <c r="P673" s="867"/>
      <c r="Q673" s="867"/>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3047"/>
      <c r="D674" s="3046"/>
      <c r="E674" s="867"/>
      <c r="F674" s="867"/>
      <c r="G674" s="867"/>
      <c r="H674" s="3047"/>
      <c r="I674" s="3046"/>
      <c r="J674" s="867"/>
      <c r="K674" s="867"/>
      <c r="L674" s="867"/>
      <c r="M674" s="3047"/>
      <c r="N674" s="3046"/>
      <c r="O674" s="867"/>
      <c r="P674" s="867"/>
      <c r="Q674" s="867"/>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3047"/>
      <c r="D675" s="3046"/>
      <c r="E675" s="867"/>
      <c r="F675" s="867"/>
      <c r="G675" s="867"/>
      <c r="H675" s="3047"/>
      <c r="I675" s="3046"/>
      <c r="J675" s="867"/>
      <c r="K675" s="867"/>
      <c r="L675" s="867"/>
      <c r="M675" s="3047"/>
      <c r="N675" s="3046"/>
      <c r="O675" s="867"/>
      <c r="P675" s="867"/>
      <c r="Q675" s="867"/>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3047"/>
      <c r="D676" s="3046"/>
      <c r="E676" s="867"/>
      <c r="F676" s="867"/>
      <c r="G676" s="867"/>
      <c r="H676" s="3047"/>
      <c r="I676" s="3046"/>
      <c r="J676" s="867"/>
      <c r="K676" s="867"/>
      <c r="L676" s="867"/>
      <c r="M676" s="3047"/>
      <c r="N676" s="3046"/>
      <c r="O676" s="867"/>
      <c r="P676" s="867"/>
      <c r="Q676" s="867"/>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3047"/>
      <c r="D677" s="3046"/>
      <c r="E677" s="867"/>
      <c r="F677" s="867"/>
      <c r="G677" s="867"/>
      <c r="H677" s="3047"/>
      <c r="I677" s="3046"/>
      <c r="J677" s="867"/>
      <c r="K677" s="867"/>
      <c r="L677" s="867"/>
      <c r="M677" s="3047"/>
      <c r="N677" s="3046"/>
      <c r="O677" s="867"/>
      <c r="P677" s="867"/>
      <c r="Q677" s="867"/>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3047"/>
      <c r="D678" s="3046"/>
      <c r="E678" s="867"/>
      <c r="F678" s="867"/>
      <c r="G678" s="867"/>
      <c r="H678" s="3047"/>
      <c r="I678" s="3046"/>
      <c r="J678" s="867"/>
      <c r="K678" s="867"/>
      <c r="L678" s="867"/>
      <c r="M678" s="3047"/>
      <c r="N678" s="3046"/>
      <c r="O678" s="867"/>
      <c r="P678" s="867"/>
      <c r="Q678" s="867"/>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3047"/>
      <c r="D679" s="3046"/>
      <c r="E679" s="867"/>
      <c r="F679" s="867"/>
      <c r="G679" s="867"/>
      <c r="H679" s="3047"/>
      <c r="I679" s="3046"/>
      <c r="J679" s="867"/>
      <c r="K679" s="867"/>
      <c r="L679" s="867"/>
      <c r="M679" s="3047"/>
      <c r="N679" s="3046"/>
      <c r="O679" s="867"/>
      <c r="P679" s="867"/>
      <c r="Q679" s="867"/>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3047"/>
      <c r="D680" s="3046"/>
      <c r="E680" s="867"/>
      <c r="F680" s="867"/>
      <c r="G680" s="867"/>
      <c r="H680" s="3047"/>
      <c r="I680" s="3046"/>
      <c r="J680" s="867"/>
      <c r="K680" s="867"/>
      <c r="L680" s="867"/>
      <c r="M680" s="3047"/>
      <c r="N680" s="3046"/>
      <c r="O680" s="867"/>
      <c r="P680" s="867"/>
      <c r="Q680" s="867"/>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3047"/>
      <c r="D681" s="3046"/>
      <c r="E681" s="867"/>
      <c r="F681" s="867"/>
      <c r="G681" s="867"/>
      <c r="H681" s="3047"/>
      <c r="I681" s="3046"/>
      <c r="J681" s="867"/>
      <c r="K681" s="867"/>
      <c r="L681" s="867"/>
      <c r="M681" s="3047"/>
      <c r="N681" s="3046"/>
      <c r="O681" s="867"/>
      <c r="P681" s="867"/>
      <c r="Q681" s="867"/>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3047"/>
      <c r="D682" s="3046"/>
      <c r="E682" s="867"/>
      <c r="F682" s="867"/>
      <c r="G682" s="867"/>
      <c r="H682" s="3047"/>
      <c r="I682" s="3046"/>
      <c r="J682" s="867"/>
      <c r="K682" s="867"/>
      <c r="L682" s="867"/>
      <c r="M682" s="3047"/>
      <c r="N682" s="3046"/>
      <c r="O682" s="867"/>
      <c r="P682" s="867"/>
      <c r="Q682" s="867"/>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3047"/>
      <c r="D683" s="3046"/>
      <c r="E683" s="867"/>
      <c r="F683" s="867"/>
      <c r="G683" s="867"/>
      <c r="H683" s="3047"/>
      <c r="I683" s="3046"/>
      <c r="J683" s="867"/>
      <c r="K683" s="867"/>
      <c r="L683" s="867"/>
      <c r="M683" s="3047"/>
      <c r="N683" s="3046"/>
      <c r="O683" s="867"/>
      <c r="P683" s="867"/>
      <c r="Q683" s="867"/>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3047"/>
      <c r="D684" s="3046"/>
      <c r="E684" s="867"/>
      <c r="F684" s="867"/>
      <c r="G684" s="867"/>
      <c r="H684" s="3047"/>
      <c r="I684" s="3046"/>
      <c r="J684" s="867"/>
      <c r="K684" s="867"/>
      <c r="L684" s="867"/>
      <c r="M684" s="3047"/>
      <c r="N684" s="3046"/>
      <c r="O684" s="867"/>
      <c r="P684" s="867"/>
      <c r="Q684" s="867"/>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3047"/>
      <c r="D685" s="3046"/>
      <c r="E685" s="867"/>
      <c r="F685" s="867"/>
      <c r="G685" s="867"/>
      <c r="H685" s="3047"/>
      <c r="I685" s="3046"/>
      <c r="J685" s="867"/>
      <c r="K685" s="867"/>
      <c r="L685" s="867"/>
      <c r="M685" s="3047"/>
      <c r="N685" s="3046"/>
      <c r="O685" s="867"/>
      <c r="P685" s="867"/>
      <c r="Q685" s="867"/>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3047"/>
      <c r="D686" s="3046"/>
      <c r="E686" s="867"/>
      <c r="F686" s="867"/>
      <c r="G686" s="867"/>
      <c r="H686" s="3047"/>
      <c r="I686" s="3046"/>
      <c r="J686" s="867"/>
      <c r="K686" s="867"/>
      <c r="L686" s="867"/>
      <c r="M686" s="3047"/>
      <c r="N686" s="3046"/>
      <c r="O686" s="867"/>
      <c r="P686" s="867"/>
      <c r="Q686" s="867"/>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3047"/>
      <c r="D687" s="3046"/>
      <c r="E687" s="867"/>
      <c r="F687" s="867"/>
      <c r="G687" s="867"/>
      <c r="H687" s="3047"/>
      <c r="I687" s="3046"/>
      <c r="J687" s="867"/>
      <c r="K687" s="867"/>
      <c r="L687" s="867"/>
      <c r="M687" s="3047"/>
      <c r="N687" s="3046"/>
      <c r="O687" s="867"/>
      <c r="P687" s="867"/>
      <c r="Q687" s="867"/>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3047"/>
      <c r="D688" s="3046"/>
      <c r="E688" s="867"/>
      <c r="F688" s="867"/>
      <c r="G688" s="867"/>
      <c r="H688" s="3047"/>
      <c r="I688" s="3046"/>
      <c r="J688" s="867"/>
      <c r="K688" s="867"/>
      <c r="L688" s="867"/>
      <c r="M688" s="3047"/>
      <c r="N688" s="3046"/>
      <c r="O688" s="867"/>
      <c r="P688" s="867"/>
      <c r="Q688" s="867"/>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3047"/>
      <c r="D689" s="3046"/>
      <c r="E689" s="867"/>
      <c r="F689" s="867"/>
      <c r="G689" s="867"/>
      <c r="H689" s="3047"/>
      <c r="I689" s="3046"/>
      <c r="J689" s="867"/>
      <c r="K689" s="867"/>
      <c r="L689" s="867"/>
      <c r="M689" s="3047"/>
      <c r="N689" s="3046"/>
      <c r="O689" s="867"/>
      <c r="P689" s="867"/>
      <c r="Q689" s="867"/>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3047"/>
      <c r="D690" s="3046"/>
      <c r="E690" s="867"/>
      <c r="F690" s="867"/>
      <c r="G690" s="867"/>
      <c r="H690" s="3047"/>
      <c r="I690" s="3046"/>
      <c r="J690" s="867"/>
      <c r="K690" s="867"/>
      <c r="L690" s="867"/>
      <c r="M690" s="3047"/>
      <c r="N690" s="3046"/>
      <c r="O690" s="867"/>
      <c r="P690" s="867"/>
      <c r="Q690" s="867"/>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3047"/>
      <c r="D691" s="3046"/>
      <c r="E691" s="867"/>
      <c r="F691" s="867"/>
      <c r="G691" s="867"/>
      <c r="H691" s="3047"/>
      <c r="I691" s="3046"/>
      <c r="J691" s="867"/>
      <c r="K691" s="867"/>
      <c r="L691" s="867"/>
      <c r="M691" s="3047"/>
      <c r="N691" s="3046"/>
      <c r="O691" s="867"/>
      <c r="P691" s="867"/>
      <c r="Q691" s="867"/>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3047"/>
      <c r="D692" s="3046"/>
      <c r="E692" s="867"/>
      <c r="F692" s="867"/>
      <c r="G692" s="867"/>
      <c r="H692" s="3047"/>
      <c r="I692" s="3046"/>
      <c r="J692" s="867"/>
      <c r="K692" s="867"/>
      <c r="L692" s="867"/>
      <c r="M692" s="3047"/>
      <c r="N692" s="3046"/>
      <c r="O692" s="867"/>
      <c r="P692" s="867"/>
      <c r="Q692" s="867"/>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3047"/>
      <c r="D693" s="3046"/>
      <c r="E693" s="867"/>
      <c r="F693" s="867"/>
      <c r="G693" s="867"/>
      <c r="H693" s="3047"/>
      <c r="I693" s="3046"/>
      <c r="J693" s="867"/>
      <c r="K693" s="867"/>
      <c r="L693" s="867"/>
      <c r="M693" s="3047"/>
      <c r="N693" s="3046"/>
      <c r="O693" s="867"/>
      <c r="P693" s="867"/>
      <c r="Q693" s="867"/>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3047"/>
      <c r="D694" s="3046"/>
      <c r="E694" s="867"/>
      <c r="F694" s="867"/>
      <c r="G694" s="867"/>
      <c r="H694" s="3047"/>
      <c r="I694" s="3046"/>
      <c r="J694" s="867"/>
      <c r="K694" s="867"/>
      <c r="L694" s="867"/>
      <c r="M694" s="3047"/>
      <c r="N694" s="3046"/>
      <c r="O694" s="867"/>
      <c r="P694" s="867"/>
      <c r="Q694" s="867"/>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3047"/>
      <c r="D695" s="3046"/>
      <c r="E695" s="867"/>
      <c r="F695" s="867"/>
      <c r="G695" s="867"/>
      <c r="H695" s="3047"/>
      <c r="I695" s="3046"/>
      <c r="J695" s="867"/>
      <c r="K695" s="867"/>
      <c r="L695" s="867"/>
      <c r="M695" s="3047"/>
      <c r="N695" s="3046"/>
      <c r="O695" s="867"/>
      <c r="P695" s="867"/>
      <c r="Q695" s="867"/>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3047"/>
      <c r="D696" s="3046"/>
      <c r="E696" s="867"/>
      <c r="F696" s="867"/>
      <c r="G696" s="867"/>
      <c r="H696" s="3047"/>
      <c r="I696" s="3046"/>
      <c r="J696" s="867"/>
      <c r="K696" s="867"/>
      <c r="L696" s="867"/>
      <c r="M696" s="3047"/>
      <c r="N696" s="3046"/>
      <c r="O696" s="867"/>
      <c r="P696" s="867"/>
      <c r="Q696" s="867"/>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3047"/>
      <c r="D697" s="3046"/>
      <c r="E697" s="867"/>
      <c r="F697" s="867"/>
      <c r="G697" s="867"/>
      <c r="H697" s="3047"/>
      <c r="I697" s="3046"/>
      <c r="J697" s="867"/>
      <c r="K697" s="867"/>
      <c r="L697" s="867"/>
      <c r="M697" s="3047"/>
      <c r="N697" s="3046"/>
      <c r="O697" s="867"/>
      <c r="P697" s="867"/>
      <c r="Q697" s="867"/>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3047"/>
      <c r="D698" s="3046"/>
      <c r="E698" s="867"/>
      <c r="F698" s="867"/>
      <c r="G698" s="867"/>
      <c r="H698" s="3047"/>
      <c r="I698" s="3046"/>
      <c r="J698" s="867"/>
      <c r="K698" s="867"/>
      <c r="L698" s="867"/>
      <c r="M698" s="3047"/>
      <c r="N698" s="3046"/>
      <c r="O698" s="867"/>
      <c r="P698" s="867"/>
      <c r="Q698" s="867"/>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3047"/>
      <c r="D699" s="3046"/>
      <c r="E699" s="867"/>
      <c r="F699" s="867"/>
      <c r="G699" s="867"/>
      <c r="H699" s="3047"/>
      <c r="I699" s="3046"/>
      <c r="J699" s="867"/>
      <c r="K699" s="867"/>
      <c r="L699" s="867"/>
      <c r="M699" s="3047"/>
      <c r="N699" s="3046"/>
      <c r="O699" s="867"/>
      <c r="P699" s="867"/>
      <c r="Q699" s="867"/>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3047"/>
      <c r="D700" s="3046"/>
      <c r="E700" s="867"/>
      <c r="F700" s="867"/>
      <c r="G700" s="867"/>
      <c r="H700" s="3047"/>
      <c r="I700" s="3046"/>
      <c r="J700" s="867"/>
      <c r="K700" s="867"/>
      <c r="L700" s="867"/>
      <c r="M700" s="3047"/>
      <c r="N700" s="3046"/>
      <c r="O700" s="867"/>
      <c r="P700" s="867"/>
      <c r="Q700" s="867"/>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3046"/>
      <c r="D701" s="3046"/>
      <c r="E701" s="868"/>
      <c r="F701" s="868"/>
      <c r="G701" s="868"/>
      <c r="H701" s="3046"/>
      <c r="I701" s="3046"/>
      <c r="J701" s="868"/>
      <c r="K701" s="868"/>
      <c r="L701" s="868"/>
      <c r="M701" s="3046"/>
      <c r="N701" s="3046"/>
      <c r="O701" s="868"/>
      <c r="P701" s="868"/>
      <c r="Q701" s="868"/>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3046"/>
      <c r="D702" s="3046"/>
      <c r="E702" s="868"/>
      <c r="F702" s="868"/>
      <c r="G702" s="868"/>
      <c r="H702" s="3046"/>
      <c r="I702" s="3046"/>
      <c r="J702" s="868"/>
      <c r="K702" s="868"/>
      <c r="L702" s="868"/>
      <c r="M702" s="3046"/>
      <c r="N702" s="3046"/>
      <c r="O702" s="868"/>
      <c r="P702" s="868"/>
      <c r="Q702" s="868"/>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3046"/>
      <c r="D703" s="3046"/>
      <c r="E703" s="868"/>
      <c r="F703" s="868"/>
      <c r="G703" s="868"/>
      <c r="H703" s="3046"/>
      <c r="I703" s="3046"/>
      <c r="J703" s="868"/>
      <c r="K703" s="868"/>
      <c r="L703" s="868"/>
      <c r="M703" s="3046"/>
      <c r="N703" s="3046"/>
      <c r="O703" s="868"/>
      <c r="P703" s="868"/>
      <c r="Q703" s="868"/>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3046"/>
      <c r="D704" s="3046"/>
      <c r="E704" s="868"/>
      <c r="F704" s="868"/>
      <c r="G704" s="868"/>
      <c r="H704" s="3046"/>
      <c r="I704" s="3046"/>
      <c r="J704" s="868"/>
      <c r="K704" s="868"/>
      <c r="L704" s="868"/>
      <c r="M704" s="3046"/>
      <c r="N704" s="3046"/>
      <c r="O704" s="868"/>
      <c r="P704" s="868"/>
      <c r="Q704" s="868"/>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3046"/>
      <c r="D705" s="3046"/>
      <c r="E705" s="868"/>
      <c r="F705" s="868"/>
      <c r="G705" s="868"/>
      <c r="H705" s="3046"/>
      <c r="I705" s="3046"/>
      <c r="J705" s="868"/>
      <c r="K705" s="868"/>
      <c r="L705" s="868"/>
      <c r="M705" s="3046"/>
      <c r="N705" s="3046"/>
      <c r="O705" s="868"/>
      <c r="P705" s="868"/>
      <c r="Q705" s="868"/>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3046"/>
      <c r="D706" s="3046"/>
      <c r="E706" s="868"/>
      <c r="F706" s="868"/>
      <c r="G706" s="868"/>
      <c r="H706" s="3046"/>
      <c r="I706" s="3046"/>
      <c r="J706" s="868"/>
      <c r="K706" s="868"/>
      <c r="L706" s="868"/>
      <c r="M706" s="3046"/>
      <c r="N706" s="3046"/>
      <c r="O706" s="868"/>
      <c r="P706" s="868"/>
      <c r="Q706" s="868"/>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3046"/>
      <c r="D707" s="3046"/>
      <c r="E707" s="868"/>
      <c r="F707" s="868"/>
      <c r="G707" s="868"/>
      <c r="H707" s="3046"/>
      <c r="I707" s="3046"/>
      <c r="J707" s="868"/>
      <c r="K707" s="868"/>
      <c r="L707" s="868"/>
      <c r="M707" s="3046"/>
      <c r="N707" s="3046"/>
      <c r="O707" s="868"/>
      <c r="P707" s="868"/>
      <c r="Q707" s="868"/>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3046"/>
      <c r="D708" s="3046"/>
      <c r="E708" s="868"/>
      <c r="F708" s="868"/>
      <c r="G708" s="868"/>
      <c r="H708" s="3046"/>
      <c r="I708" s="3046"/>
      <c r="J708" s="868"/>
      <c r="K708" s="868"/>
      <c r="L708" s="868"/>
      <c r="M708" s="3046"/>
      <c r="N708" s="3046"/>
      <c r="O708" s="868"/>
      <c r="P708" s="868"/>
      <c r="Q708" s="868"/>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3046"/>
      <c r="D709" s="3046"/>
      <c r="E709" s="868"/>
      <c r="F709" s="868"/>
      <c r="G709" s="868"/>
      <c r="H709" s="3046"/>
      <c r="I709" s="3046"/>
      <c r="J709" s="868"/>
      <c r="K709" s="868"/>
      <c r="L709" s="868"/>
      <c r="M709" s="3046"/>
      <c r="N709" s="3046"/>
      <c r="O709" s="868"/>
      <c r="P709" s="868"/>
      <c r="Q709" s="868"/>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3046"/>
      <c r="D710" s="3046"/>
      <c r="E710" s="868"/>
      <c r="F710" s="868"/>
      <c r="G710" s="868"/>
      <c r="H710" s="3046"/>
      <c r="I710" s="3046"/>
      <c r="J710" s="868"/>
      <c r="K710" s="868"/>
      <c r="L710" s="868"/>
      <c r="M710" s="3046"/>
      <c r="N710" s="3046"/>
      <c r="O710" s="868"/>
      <c r="P710" s="868"/>
      <c r="Q710" s="868"/>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3046"/>
      <c r="D711" s="3046"/>
      <c r="E711" s="868"/>
      <c r="F711" s="868"/>
      <c r="G711" s="868"/>
      <c r="H711" s="3046"/>
      <c r="I711" s="3046"/>
      <c r="J711" s="868"/>
      <c r="K711" s="868"/>
      <c r="L711" s="868"/>
      <c r="M711" s="3046"/>
      <c r="N711" s="3046"/>
      <c r="O711" s="868"/>
      <c r="P711" s="868"/>
      <c r="Q711" s="868"/>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3046"/>
      <c r="D712" s="3046"/>
      <c r="E712" s="868"/>
      <c r="F712" s="868"/>
      <c r="G712" s="868"/>
      <c r="H712" s="3046"/>
      <c r="I712" s="3046"/>
      <c r="J712" s="868"/>
      <c r="K712" s="868"/>
      <c r="L712" s="868"/>
      <c r="M712" s="3046"/>
      <c r="N712" s="3046"/>
      <c r="O712" s="868"/>
      <c r="P712" s="868"/>
      <c r="Q712" s="868"/>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3046"/>
      <c r="D713" s="3046"/>
      <c r="E713" s="868"/>
      <c r="F713" s="868"/>
      <c r="G713" s="868"/>
      <c r="H713" s="3046"/>
      <c r="I713" s="3046"/>
      <c r="J713" s="868"/>
      <c r="K713" s="868"/>
      <c r="L713" s="868"/>
      <c r="M713" s="3046"/>
      <c r="N713" s="3046"/>
      <c r="O713" s="868"/>
      <c r="P713" s="868"/>
      <c r="Q713" s="868"/>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3046"/>
      <c r="D714" s="3046"/>
      <c r="E714" s="868"/>
      <c r="F714" s="868"/>
      <c r="G714" s="868"/>
      <c r="H714" s="3046"/>
      <c r="I714" s="3046"/>
      <c r="J714" s="868"/>
      <c r="K714" s="868"/>
      <c r="L714" s="868"/>
      <c r="M714" s="3046"/>
      <c r="N714" s="3046"/>
      <c r="O714" s="868"/>
      <c r="P714" s="868"/>
      <c r="Q714" s="868"/>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3046"/>
      <c r="D715" s="3046"/>
      <c r="E715" s="868"/>
      <c r="F715" s="868"/>
      <c r="G715" s="868"/>
      <c r="H715" s="3046"/>
      <c r="I715" s="3046"/>
      <c r="J715" s="868"/>
      <c r="K715" s="868"/>
      <c r="L715" s="868"/>
      <c r="M715" s="3046"/>
      <c r="N715" s="3046"/>
      <c r="O715" s="868"/>
      <c r="P715" s="868"/>
      <c r="Q715" s="868"/>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3046"/>
      <c r="D716" s="3046"/>
      <c r="E716" s="868"/>
      <c r="F716" s="868"/>
      <c r="G716" s="868"/>
      <c r="H716" s="3046"/>
      <c r="I716" s="3046"/>
      <c r="J716" s="868"/>
      <c r="K716" s="868"/>
      <c r="L716" s="868"/>
      <c r="M716" s="3046"/>
      <c r="N716" s="3046"/>
      <c r="O716" s="868"/>
      <c r="P716" s="868"/>
      <c r="Q716" s="868"/>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3046"/>
      <c r="D717" s="3046"/>
      <c r="E717" s="868"/>
      <c r="F717" s="868"/>
      <c r="G717" s="868"/>
      <c r="H717" s="3046"/>
      <c r="I717" s="3046"/>
      <c r="J717" s="868"/>
      <c r="K717" s="868"/>
      <c r="L717" s="868"/>
      <c r="M717" s="3046"/>
      <c r="N717" s="3046"/>
      <c r="O717" s="868"/>
      <c r="P717" s="868"/>
      <c r="Q717" s="868"/>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3046"/>
      <c r="D718" s="3046"/>
      <c r="E718" s="868"/>
      <c r="F718" s="868"/>
      <c r="G718" s="868"/>
      <c r="H718" s="3046"/>
      <c r="I718" s="3046"/>
      <c r="J718" s="868"/>
      <c r="K718" s="868"/>
      <c r="L718" s="868"/>
      <c r="M718" s="3046"/>
      <c r="N718" s="3046"/>
      <c r="O718" s="868"/>
      <c r="P718" s="868"/>
      <c r="Q718" s="868"/>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3046"/>
      <c r="D719" s="3046"/>
      <c r="E719" s="868"/>
      <c r="F719" s="868"/>
      <c r="G719" s="868"/>
      <c r="H719" s="3046"/>
      <c r="I719" s="3046"/>
      <c r="J719" s="868"/>
      <c r="K719" s="868"/>
      <c r="L719" s="868"/>
      <c r="M719" s="3046"/>
      <c r="N719" s="3046"/>
      <c r="O719" s="868"/>
      <c r="P719" s="868"/>
      <c r="Q719" s="868"/>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3046"/>
      <c r="D720" s="3046"/>
      <c r="E720" s="868"/>
      <c r="F720" s="868"/>
      <c r="G720" s="868"/>
      <c r="H720" s="3046"/>
      <c r="I720" s="3046"/>
      <c r="J720" s="868"/>
      <c r="K720" s="868"/>
      <c r="L720" s="868"/>
      <c r="M720" s="3046"/>
      <c r="N720" s="3046"/>
      <c r="O720" s="868"/>
      <c r="P720" s="868"/>
      <c r="Q720" s="868"/>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3046"/>
      <c r="D721" s="3046"/>
      <c r="E721" s="868"/>
      <c r="F721" s="868"/>
      <c r="G721" s="868"/>
      <c r="H721" s="3046"/>
      <c r="I721" s="3046"/>
      <c r="J721" s="868"/>
      <c r="K721" s="868"/>
      <c r="L721" s="868"/>
      <c r="M721" s="3046"/>
      <c r="N721" s="3046"/>
      <c r="O721" s="868"/>
      <c r="P721" s="868"/>
      <c r="Q721" s="868"/>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3046"/>
      <c r="D722" s="3046"/>
      <c r="E722" s="868"/>
      <c r="F722" s="868"/>
      <c r="G722" s="868"/>
      <c r="H722" s="3046"/>
      <c r="I722" s="3046"/>
      <c r="J722" s="868"/>
      <c r="K722" s="868"/>
      <c r="L722" s="868"/>
      <c r="M722" s="3046"/>
      <c r="N722" s="3046"/>
      <c r="O722" s="868"/>
      <c r="P722" s="868"/>
      <c r="Q722" s="868"/>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3046"/>
      <c r="D723" s="3046"/>
      <c r="E723" s="868"/>
      <c r="F723" s="868"/>
      <c r="G723" s="868"/>
      <c r="H723" s="3046"/>
      <c r="I723" s="3046"/>
      <c r="J723" s="868"/>
      <c r="K723" s="868"/>
      <c r="L723" s="868"/>
      <c r="M723" s="3046"/>
      <c r="N723" s="3046"/>
      <c r="O723" s="868"/>
      <c r="P723" s="868"/>
      <c r="Q723" s="868"/>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3046"/>
      <c r="D724" s="3046"/>
      <c r="E724" s="868"/>
      <c r="F724" s="868"/>
      <c r="G724" s="868"/>
      <c r="H724" s="3046"/>
      <c r="I724" s="3046"/>
      <c r="J724" s="868"/>
      <c r="K724" s="868"/>
      <c r="L724" s="868"/>
      <c r="M724" s="3046"/>
      <c r="N724" s="3046"/>
      <c r="O724" s="868"/>
      <c r="P724" s="868"/>
      <c r="Q724" s="868"/>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3046"/>
      <c r="D725" s="3046"/>
      <c r="E725" s="868"/>
      <c r="F725" s="868"/>
      <c r="G725" s="868"/>
      <c r="H725" s="3046"/>
      <c r="I725" s="3046"/>
      <c r="J725" s="868"/>
      <c r="K725" s="868"/>
      <c r="L725" s="868"/>
      <c r="M725" s="3046"/>
      <c r="N725" s="3046"/>
      <c r="O725" s="868"/>
      <c r="P725" s="868"/>
      <c r="Q725" s="868"/>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3046"/>
      <c r="D726" s="3046"/>
      <c r="E726" s="868"/>
      <c r="F726" s="868"/>
      <c r="G726" s="868"/>
      <c r="H726" s="3046"/>
      <c r="I726" s="3046"/>
      <c r="J726" s="868"/>
      <c r="K726" s="868"/>
      <c r="L726" s="868"/>
      <c r="M726" s="3046"/>
      <c r="N726" s="3046"/>
      <c r="O726" s="868"/>
      <c r="P726" s="868"/>
      <c r="Q726" s="868"/>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3046"/>
      <c r="D727" s="3046"/>
      <c r="E727" s="868"/>
      <c r="F727" s="868"/>
      <c r="G727" s="868"/>
      <c r="H727" s="3046"/>
      <c r="I727" s="3046"/>
      <c r="J727" s="868"/>
      <c r="K727" s="868"/>
      <c r="L727" s="868"/>
      <c r="M727" s="3046"/>
      <c r="N727" s="3046"/>
      <c r="O727" s="868"/>
      <c r="P727" s="868"/>
      <c r="Q727" s="868"/>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3046"/>
      <c r="D728" s="3046"/>
      <c r="E728" s="868"/>
      <c r="F728" s="868"/>
      <c r="G728" s="868"/>
      <c r="H728" s="3046"/>
      <c r="I728" s="3046"/>
      <c r="J728" s="868"/>
      <c r="K728" s="868"/>
      <c r="L728" s="868"/>
      <c r="M728" s="3046"/>
      <c r="N728" s="3046"/>
      <c r="O728" s="868"/>
      <c r="P728" s="868"/>
      <c r="Q728" s="868"/>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3046"/>
      <c r="D729" s="3046"/>
      <c r="E729" s="868"/>
      <c r="F729" s="868"/>
      <c r="G729" s="868"/>
      <c r="H729" s="3046"/>
      <c r="I729" s="3046"/>
      <c r="J729" s="868"/>
      <c r="K729" s="868"/>
      <c r="L729" s="868"/>
      <c r="M729" s="3046"/>
      <c r="N729" s="3046"/>
      <c r="O729" s="868"/>
      <c r="P729" s="868"/>
      <c r="Q729" s="868"/>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3046"/>
      <c r="D730" s="3046"/>
      <c r="E730" s="868"/>
      <c r="F730" s="868"/>
      <c r="G730" s="868"/>
      <c r="H730" s="3046"/>
      <c r="I730" s="3046"/>
      <c r="J730" s="868"/>
      <c r="K730" s="868"/>
      <c r="L730" s="868"/>
      <c r="M730" s="3046"/>
      <c r="N730" s="3046"/>
      <c r="O730" s="868"/>
      <c r="P730" s="868"/>
      <c r="Q730" s="868"/>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3046"/>
      <c r="D731" s="3046"/>
      <c r="E731" s="868"/>
      <c r="F731" s="868"/>
      <c r="G731" s="868"/>
      <c r="H731" s="3046"/>
      <c r="I731" s="3046"/>
      <c r="J731" s="868"/>
      <c r="K731" s="868"/>
      <c r="L731" s="868"/>
      <c r="M731" s="3046"/>
      <c r="N731" s="3046"/>
      <c r="O731" s="868"/>
      <c r="P731" s="868"/>
      <c r="Q731" s="868"/>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3046"/>
      <c r="D732" s="3046"/>
      <c r="E732" s="868"/>
      <c r="F732" s="868"/>
      <c r="G732" s="868"/>
      <c r="H732" s="3046"/>
      <c r="I732" s="3046"/>
      <c r="J732" s="868"/>
      <c r="K732" s="868"/>
      <c r="L732" s="868"/>
      <c r="M732" s="3046"/>
      <c r="N732" s="3046"/>
      <c r="O732" s="868"/>
      <c r="P732" s="868"/>
      <c r="Q732" s="868"/>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3046"/>
      <c r="D733" s="3046"/>
      <c r="E733" s="868"/>
      <c r="F733" s="868"/>
      <c r="G733" s="868"/>
      <c r="H733" s="3046"/>
      <c r="I733" s="3046"/>
      <c r="J733" s="868"/>
      <c r="K733" s="868"/>
      <c r="L733" s="868"/>
      <c r="M733" s="3046"/>
      <c r="N733" s="3046"/>
      <c r="O733" s="868"/>
      <c r="P733" s="868"/>
      <c r="Q733" s="868"/>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3046"/>
      <c r="D734" s="3046"/>
      <c r="E734" s="868"/>
      <c r="F734" s="868"/>
      <c r="G734" s="868"/>
      <c r="H734" s="3046"/>
      <c r="I734" s="3046"/>
      <c r="J734" s="868"/>
      <c r="K734" s="868"/>
      <c r="L734" s="868"/>
      <c r="M734" s="3046"/>
      <c r="N734" s="3046"/>
      <c r="O734" s="868"/>
      <c r="P734" s="868"/>
      <c r="Q734" s="868"/>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3046"/>
      <c r="D735" s="3046"/>
      <c r="E735" s="868"/>
      <c r="F735" s="868"/>
      <c r="G735" s="868"/>
      <c r="H735" s="3046"/>
      <c r="I735" s="3046"/>
      <c r="J735" s="868"/>
      <c r="K735" s="868"/>
      <c r="L735" s="868"/>
      <c r="M735" s="3046"/>
      <c r="N735" s="3046"/>
      <c r="O735" s="868"/>
      <c r="P735" s="868"/>
      <c r="Q735" s="868"/>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3046"/>
      <c r="D736" s="3046"/>
      <c r="E736" s="868"/>
      <c r="F736" s="868"/>
      <c r="G736" s="868"/>
      <c r="H736" s="3046"/>
      <c r="I736" s="3046"/>
      <c r="J736" s="868"/>
      <c r="K736" s="868"/>
      <c r="L736" s="868"/>
      <c r="M736" s="3046"/>
      <c r="N736" s="3046"/>
      <c r="O736" s="868"/>
      <c r="P736" s="868"/>
      <c r="Q736" s="868"/>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3046"/>
      <c r="D737" s="3046"/>
      <c r="E737" s="868"/>
      <c r="F737" s="868"/>
      <c r="G737" s="868"/>
      <c r="H737" s="3046"/>
      <c r="I737" s="3046"/>
      <c r="J737" s="868"/>
      <c r="K737" s="868"/>
      <c r="L737" s="868"/>
      <c r="M737" s="3046"/>
      <c r="N737" s="3046"/>
      <c r="O737" s="868"/>
      <c r="P737" s="868"/>
      <c r="Q737" s="868"/>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3046"/>
      <c r="D738" s="3046"/>
      <c r="E738" s="868"/>
      <c r="F738" s="868"/>
      <c r="G738" s="868"/>
      <c r="H738" s="3046"/>
      <c r="I738" s="3046"/>
      <c r="J738" s="868"/>
      <c r="K738" s="868"/>
      <c r="L738" s="868"/>
      <c r="M738" s="3046"/>
      <c r="N738" s="3046"/>
      <c r="O738" s="868"/>
      <c r="P738" s="868"/>
      <c r="Q738" s="868"/>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3046"/>
      <c r="D739" s="3046"/>
      <c r="E739" s="868"/>
      <c r="F739" s="868"/>
      <c r="G739" s="868"/>
      <c r="H739" s="3046"/>
      <c r="I739" s="3046"/>
      <c r="J739" s="868"/>
      <c r="K739" s="868"/>
      <c r="L739" s="868"/>
      <c r="M739" s="3046"/>
      <c r="N739" s="3046"/>
      <c r="O739" s="868"/>
      <c r="P739" s="868"/>
      <c r="Q739" s="868"/>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3046"/>
      <c r="D740" s="3046"/>
      <c r="E740" s="868"/>
      <c r="F740" s="868"/>
      <c r="G740" s="868"/>
      <c r="H740" s="3046"/>
      <c r="I740" s="3046"/>
      <c r="J740" s="868"/>
      <c r="K740" s="868"/>
      <c r="L740" s="868"/>
      <c r="M740" s="3046"/>
      <c r="N740" s="3046"/>
      <c r="O740" s="868"/>
      <c r="P740" s="868"/>
      <c r="Q740" s="868"/>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3046"/>
      <c r="D741" s="3046"/>
      <c r="E741" s="868"/>
      <c r="F741" s="868"/>
      <c r="G741" s="868"/>
      <c r="H741" s="3046"/>
      <c r="I741" s="3046"/>
      <c r="J741" s="868"/>
      <c r="K741" s="868"/>
      <c r="L741" s="868"/>
      <c r="M741" s="3046"/>
      <c r="N741" s="3046"/>
      <c r="O741" s="868"/>
      <c r="P741" s="868"/>
      <c r="Q741" s="868"/>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3046"/>
      <c r="D742" s="3046"/>
      <c r="E742" s="868"/>
      <c r="F742" s="868"/>
      <c r="G742" s="868"/>
      <c r="H742" s="3046"/>
      <c r="I742" s="3046"/>
      <c r="J742" s="868"/>
      <c r="K742" s="868"/>
      <c r="L742" s="868"/>
      <c r="M742" s="3046"/>
      <c r="N742" s="3046"/>
      <c r="O742" s="868"/>
      <c r="P742" s="868"/>
      <c r="Q742" s="868"/>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3046"/>
      <c r="D743" s="3046"/>
      <c r="E743" s="868"/>
      <c r="F743" s="868"/>
      <c r="G743" s="868"/>
      <c r="H743" s="3046"/>
      <c r="I743" s="3046"/>
      <c r="J743" s="868"/>
      <c r="K743" s="868"/>
      <c r="L743" s="868"/>
      <c r="M743" s="3046"/>
      <c r="N743" s="3046"/>
      <c r="O743" s="868"/>
      <c r="P743" s="868"/>
      <c r="Q743" s="868"/>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3046"/>
      <c r="D744" s="3046"/>
      <c r="E744" s="868"/>
      <c r="F744" s="868"/>
      <c r="G744" s="868"/>
      <c r="H744" s="3046"/>
      <c r="I744" s="3046"/>
      <c r="J744" s="868"/>
      <c r="K744" s="868"/>
      <c r="L744" s="868"/>
      <c r="M744" s="3046"/>
      <c r="N744" s="3046"/>
      <c r="O744" s="868"/>
      <c r="P744" s="868"/>
      <c r="Q744" s="868"/>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3046"/>
      <c r="D745" s="3046"/>
      <c r="E745" s="868"/>
      <c r="F745" s="868"/>
      <c r="G745" s="868"/>
      <c r="H745" s="3046"/>
      <c r="I745" s="3046"/>
      <c r="J745" s="868"/>
      <c r="K745" s="868"/>
      <c r="L745" s="868"/>
      <c r="M745" s="3046"/>
      <c r="N745" s="3046"/>
      <c r="O745" s="868"/>
      <c r="P745" s="868"/>
      <c r="Q745" s="868"/>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3046"/>
      <c r="D746" s="3046"/>
      <c r="E746" s="868"/>
      <c r="F746" s="868"/>
      <c r="G746" s="868"/>
      <c r="H746" s="3046"/>
      <c r="I746" s="3046"/>
      <c r="J746" s="868"/>
      <c r="K746" s="868"/>
      <c r="L746" s="868"/>
      <c r="M746" s="3046"/>
      <c r="N746" s="3046"/>
      <c r="O746" s="868"/>
      <c r="P746" s="868"/>
      <c r="Q746" s="868"/>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3046"/>
      <c r="D747" s="3046"/>
      <c r="E747" s="868"/>
      <c r="F747" s="868"/>
      <c r="G747" s="868"/>
      <c r="H747" s="3046"/>
      <c r="I747" s="3046"/>
      <c r="J747" s="868"/>
      <c r="K747" s="868"/>
      <c r="L747" s="868"/>
      <c r="M747" s="3046"/>
      <c r="N747" s="3046"/>
      <c r="O747" s="868"/>
      <c r="P747" s="868"/>
      <c r="Q747" s="868"/>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3046"/>
      <c r="D748" s="3046"/>
      <c r="E748" s="868"/>
      <c r="F748" s="868"/>
      <c r="G748" s="868"/>
      <c r="H748" s="3046"/>
      <c r="I748" s="3046"/>
      <c r="J748" s="868"/>
      <c r="K748" s="868"/>
      <c r="L748" s="868"/>
      <c r="M748" s="3046"/>
      <c r="N748" s="3046"/>
      <c r="O748" s="868"/>
      <c r="P748" s="868"/>
      <c r="Q748" s="868"/>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3046"/>
      <c r="D749" s="3046"/>
      <c r="E749" s="868"/>
      <c r="F749" s="868"/>
      <c r="G749" s="868"/>
      <c r="H749" s="3046"/>
      <c r="I749" s="3046"/>
      <c r="J749" s="868"/>
      <c r="K749" s="868"/>
      <c r="L749" s="868"/>
      <c r="M749" s="3046"/>
      <c r="N749" s="3046"/>
      <c r="O749" s="868"/>
      <c r="P749" s="868"/>
      <c r="Q749" s="868"/>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3046"/>
      <c r="D750" s="3046"/>
      <c r="E750" s="868"/>
      <c r="F750" s="868"/>
      <c r="G750" s="868"/>
      <c r="H750" s="3046"/>
      <c r="I750" s="3046"/>
      <c r="J750" s="868"/>
      <c r="K750" s="868"/>
      <c r="L750" s="868"/>
      <c r="M750" s="3046"/>
      <c r="N750" s="3046"/>
      <c r="O750" s="868"/>
      <c r="P750" s="868"/>
      <c r="Q750" s="868"/>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3046"/>
      <c r="D751" s="3046"/>
      <c r="E751" s="868"/>
      <c r="F751" s="868"/>
      <c r="G751" s="868"/>
      <c r="H751" s="3046"/>
      <c r="I751" s="3046"/>
      <c r="J751" s="868"/>
      <c r="K751" s="868"/>
      <c r="L751" s="868"/>
      <c r="M751" s="3046"/>
      <c r="N751" s="3046"/>
      <c r="O751" s="868"/>
      <c r="P751" s="868"/>
      <c r="Q751" s="868"/>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3046"/>
      <c r="D752" s="3046"/>
      <c r="E752" s="868"/>
      <c r="F752" s="868"/>
      <c r="G752" s="868"/>
      <c r="H752" s="3046"/>
      <c r="I752" s="3046"/>
      <c r="J752" s="868"/>
      <c r="K752" s="868"/>
      <c r="L752" s="868"/>
      <c r="M752" s="3046"/>
      <c r="N752" s="3046"/>
      <c r="O752" s="868"/>
      <c r="P752" s="868"/>
      <c r="Q752" s="868"/>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3046"/>
      <c r="D753" s="3046"/>
      <c r="E753" s="868"/>
      <c r="F753" s="868"/>
      <c r="G753" s="868"/>
      <c r="H753" s="3046"/>
      <c r="I753" s="3046"/>
      <c r="J753" s="868"/>
      <c r="K753" s="868"/>
      <c r="L753" s="868"/>
      <c r="M753" s="3046"/>
      <c r="N753" s="3046"/>
      <c r="O753" s="868"/>
      <c r="P753" s="868"/>
      <c r="Q753" s="868"/>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3046"/>
      <c r="D754" s="3046"/>
      <c r="E754" s="868"/>
      <c r="F754" s="868"/>
      <c r="G754" s="868"/>
      <c r="H754" s="3046"/>
      <c r="I754" s="3046"/>
      <c r="J754" s="868"/>
      <c r="K754" s="868"/>
      <c r="L754" s="868"/>
      <c r="M754" s="3046"/>
      <c r="N754" s="3046"/>
      <c r="O754" s="868"/>
      <c r="P754" s="868"/>
      <c r="Q754" s="868"/>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3046"/>
      <c r="D755" s="3046"/>
      <c r="E755" s="868"/>
      <c r="F755" s="868"/>
      <c r="G755" s="868"/>
      <c r="H755" s="3046"/>
      <c r="I755" s="3046"/>
      <c r="J755" s="868"/>
      <c r="K755" s="868"/>
      <c r="L755" s="868"/>
      <c r="M755" s="3046"/>
      <c r="N755" s="3046"/>
      <c r="O755" s="868"/>
      <c r="P755" s="868"/>
      <c r="Q755" s="868"/>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3046"/>
      <c r="D756" s="3046"/>
      <c r="E756" s="868"/>
      <c r="F756" s="868"/>
      <c r="G756" s="868"/>
      <c r="H756" s="3046"/>
      <c r="I756" s="3046"/>
      <c r="J756" s="868"/>
      <c r="K756" s="868"/>
      <c r="L756" s="868"/>
      <c r="M756" s="3046"/>
      <c r="N756" s="3046"/>
      <c r="O756" s="868"/>
      <c r="P756" s="868"/>
      <c r="Q756" s="868"/>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3046"/>
      <c r="D757" s="3046"/>
      <c r="E757" s="868"/>
      <c r="F757" s="868"/>
      <c r="G757" s="868"/>
      <c r="H757" s="3046"/>
      <c r="I757" s="3046"/>
      <c r="J757" s="868"/>
      <c r="K757" s="868"/>
      <c r="L757" s="868"/>
      <c r="M757" s="3046"/>
      <c r="N757" s="3046"/>
      <c r="O757" s="868"/>
      <c r="P757" s="868"/>
      <c r="Q757" s="868"/>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3046"/>
      <c r="D758" s="3046"/>
      <c r="E758" s="868"/>
      <c r="F758" s="868"/>
      <c r="G758" s="868"/>
      <c r="H758" s="3046"/>
      <c r="I758" s="3046"/>
      <c r="J758" s="868"/>
      <c r="K758" s="868"/>
      <c r="L758" s="868"/>
      <c r="M758" s="3046"/>
      <c r="N758" s="3046"/>
      <c r="O758" s="868"/>
      <c r="P758" s="868"/>
      <c r="Q758" s="868"/>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3046"/>
      <c r="D759" s="3046"/>
      <c r="E759" s="868"/>
      <c r="F759" s="868"/>
      <c r="G759" s="868"/>
      <c r="H759" s="3046"/>
      <c r="I759" s="3046"/>
      <c r="J759" s="868"/>
      <c r="K759" s="868"/>
      <c r="L759" s="868"/>
      <c r="M759" s="3046"/>
      <c r="N759" s="3046"/>
      <c r="O759" s="868"/>
      <c r="P759" s="868"/>
      <c r="Q759" s="868"/>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3046"/>
      <c r="D760" s="3046"/>
      <c r="E760" s="868"/>
      <c r="F760" s="868"/>
      <c r="G760" s="868"/>
      <c r="H760" s="3046"/>
      <c r="I760" s="3046"/>
      <c r="J760" s="868"/>
      <c r="K760" s="868"/>
      <c r="L760" s="868"/>
      <c r="M760" s="3046"/>
      <c r="N760" s="3046"/>
      <c r="O760" s="868"/>
      <c r="P760" s="868"/>
      <c r="Q760" s="868"/>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3046"/>
      <c r="D761" s="3046"/>
      <c r="E761" s="868"/>
      <c r="F761" s="868"/>
      <c r="G761" s="868"/>
      <c r="H761" s="3046"/>
      <c r="I761" s="3046"/>
      <c r="J761" s="868"/>
      <c r="K761" s="868"/>
      <c r="L761" s="868"/>
      <c r="M761" s="3046"/>
      <c r="N761" s="3046"/>
      <c r="O761" s="868"/>
      <c r="P761" s="868"/>
      <c r="Q761" s="868"/>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3046"/>
      <c r="D762" s="3046"/>
      <c r="E762" s="868"/>
      <c r="F762" s="868"/>
      <c r="G762" s="868"/>
      <c r="H762" s="3046"/>
      <c r="I762" s="3046"/>
      <c r="J762" s="868"/>
      <c r="K762" s="868"/>
      <c r="L762" s="868"/>
      <c r="M762" s="3046"/>
      <c r="N762" s="3046"/>
      <c r="O762" s="868"/>
      <c r="P762" s="868"/>
      <c r="Q762" s="868"/>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3046"/>
      <c r="D763" s="3046"/>
      <c r="E763" s="868"/>
      <c r="F763" s="868"/>
      <c r="G763" s="868"/>
      <c r="H763" s="3046"/>
      <c r="I763" s="3046"/>
      <c r="J763" s="868"/>
      <c r="K763" s="868"/>
      <c r="L763" s="868"/>
      <c r="M763" s="3046"/>
      <c r="N763" s="3046"/>
      <c r="O763" s="868"/>
      <c r="P763" s="868"/>
      <c r="Q763" s="868"/>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3046"/>
      <c r="D764" s="3046"/>
      <c r="E764" s="868"/>
      <c r="F764" s="868"/>
      <c r="G764" s="868"/>
      <c r="H764" s="3046"/>
      <c r="I764" s="3046"/>
      <c r="J764" s="868"/>
      <c r="K764" s="868"/>
      <c r="L764" s="868"/>
      <c r="M764" s="3046"/>
      <c r="N764" s="3046"/>
      <c r="O764" s="868"/>
      <c r="P764" s="868"/>
      <c r="Q764" s="868"/>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3046"/>
      <c r="D765" s="3046"/>
      <c r="E765" s="868"/>
      <c r="F765" s="868"/>
      <c r="G765" s="868"/>
      <c r="H765" s="3046"/>
      <c r="I765" s="3046"/>
      <c r="J765" s="868"/>
      <c r="K765" s="868"/>
      <c r="L765" s="868"/>
      <c r="M765" s="3046"/>
      <c r="N765" s="3046"/>
      <c r="O765" s="868"/>
      <c r="P765" s="868"/>
      <c r="Q765" s="868"/>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3046"/>
      <c r="D766" s="3046"/>
      <c r="E766" s="868"/>
      <c r="F766" s="868"/>
      <c r="G766" s="868"/>
      <c r="H766" s="3046"/>
      <c r="I766" s="3046"/>
      <c r="J766" s="868"/>
      <c r="K766" s="868"/>
      <c r="L766" s="868"/>
      <c r="M766" s="3046"/>
      <c r="N766" s="3046"/>
      <c r="O766" s="868"/>
      <c r="P766" s="868"/>
      <c r="Q766" s="868"/>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3046"/>
      <c r="D767" s="3046"/>
      <c r="E767" s="868"/>
      <c r="F767" s="868"/>
      <c r="G767" s="868"/>
      <c r="H767" s="3046"/>
      <c r="I767" s="3046"/>
      <c r="J767" s="868"/>
      <c r="K767" s="868"/>
      <c r="L767" s="868"/>
      <c r="M767" s="3046"/>
      <c r="N767" s="3046"/>
      <c r="O767" s="868"/>
      <c r="P767" s="868"/>
      <c r="Q767" s="868"/>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3046"/>
      <c r="D768" s="3046"/>
      <c r="E768" s="868"/>
      <c r="F768" s="868"/>
      <c r="G768" s="868"/>
      <c r="H768" s="3046"/>
      <c r="I768" s="3046"/>
      <c r="J768" s="868"/>
      <c r="K768" s="868"/>
      <c r="L768" s="868"/>
      <c r="M768" s="3046"/>
      <c r="N768" s="3046"/>
      <c r="O768" s="868"/>
      <c r="P768" s="868"/>
      <c r="Q768" s="868"/>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3046"/>
      <c r="D769" s="3046"/>
      <c r="E769" s="868"/>
      <c r="F769" s="868"/>
      <c r="G769" s="868"/>
      <c r="H769" s="3046"/>
      <c r="I769" s="3046"/>
      <c r="J769" s="868"/>
      <c r="K769" s="868"/>
      <c r="L769" s="868"/>
      <c r="M769" s="3046"/>
      <c r="N769" s="3046"/>
      <c r="O769" s="868"/>
      <c r="P769" s="868"/>
      <c r="Q769" s="868"/>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3046"/>
      <c r="D770" s="3046"/>
      <c r="E770" s="868"/>
      <c r="F770" s="868"/>
      <c r="G770" s="868"/>
      <c r="H770" s="3046"/>
      <c r="I770" s="3046"/>
      <c r="J770" s="868"/>
      <c r="K770" s="868"/>
      <c r="L770" s="868"/>
      <c r="M770" s="3046"/>
      <c r="N770" s="3046"/>
      <c r="O770" s="868"/>
      <c r="P770" s="868"/>
      <c r="Q770" s="868"/>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3046"/>
      <c r="D771" s="3046"/>
      <c r="E771" s="868"/>
      <c r="F771" s="868"/>
      <c r="G771" s="868"/>
      <c r="H771" s="3046"/>
      <c r="I771" s="3046"/>
      <c r="J771" s="868"/>
      <c r="K771" s="868"/>
      <c r="L771" s="868"/>
      <c r="M771" s="3046"/>
      <c r="N771" s="3046"/>
      <c r="O771" s="868"/>
      <c r="P771" s="868"/>
      <c r="Q771" s="868"/>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3046"/>
      <c r="D772" s="3046"/>
      <c r="E772" s="868"/>
      <c r="F772" s="868"/>
      <c r="G772" s="868"/>
      <c r="H772" s="3046"/>
      <c r="I772" s="3046"/>
      <c r="J772" s="868"/>
      <c r="K772" s="868"/>
      <c r="L772" s="868"/>
      <c r="M772" s="3046"/>
      <c r="N772" s="3046"/>
      <c r="O772" s="868"/>
      <c r="P772" s="868"/>
      <c r="Q772" s="868"/>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3046"/>
      <c r="D773" s="3046"/>
      <c r="E773" s="868"/>
      <c r="F773" s="868"/>
      <c r="G773" s="868"/>
      <c r="H773" s="3046"/>
      <c r="I773" s="3046"/>
      <c r="J773" s="868"/>
      <c r="K773" s="868"/>
      <c r="L773" s="868"/>
      <c r="M773" s="3046"/>
      <c r="N773" s="3046"/>
      <c r="O773" s="868"/>
      <c r="P773" s="868"/>
      <c r="Q773" s="868"/>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3046"/>
      <c r="D774" s="3046"/>
      <c r="E774" s="868"/>
      <c r="F774" s="868"/>
      <c r="G774" s="868"/>
      <c r="H774" s="3046"/>
      <c r="I774" s="3046"/>
      <c r="J774" s="868"/>
      <c r="K774" s="868"/>
      <c r="L774" s="868"/>
      <c r="M774" s="3046"/>
      <c r="N774" s="3046"/>
      <c r="O774" s="868"/>
      <c r="P774" s="868"/>
      <c r="Q774" s="868"/>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3046"/>
      <c r="D775" s="3046"/>
      <c r="E775" s="868"/>
      <c r="F775" s="868"/>
      <c r="G775" s="868"/>
      <c r="H775" s="3046"/>
      <c r="I775" s="3046"/>
      <c r="J775" s="868"/>
      <c r="K775" s="868"/>
      <c r="L775" s="868"/>
      <c r="M775" s="3046"/>
      <c r="N775" s="3046"/>
      <c r="O775" s="868"/>
      <c r="P775" s="868"/>
      <c r="Q775" s="868"/>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3046"/>
      <c r="D776" s="3046"/>
      <c r="E776" s="868"/>
      <c r="F776" s="868"/>
      <c r="G776" s="868"/>
      <c r="H776" s="3046"/>
      <c r="I776" s="3046"/>
      <c r="J776" s="868"/>
      <c r="K776" s="868"/>
      <c r="L776" s="868"/>
      <c r="M776" s="3046"/>
      <c r="N776" s="3046"/>
      <c r="O776" s="868"/>
      <c r="P776" s="868"/>
      <c r="Q776" s="868"/>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3046"/>
      <c r="D777" s="3046"/>
      <c r="E777" s="868"/>
      <c r="F777" s="868"/>
      <c r="G777" s="868"/>
      <c r="H777" s="3046"/>
      <c r="I777" s="3046"/>
      <c r="J777" s="868"/>
      <c r="K777" s="868"/>
      <c r="L777" s="868"/>
      <c r="M777" s="3046"/>
      <c r="N777" s="3046"/>
      <c r="O777" s="868"/>
      <c r="P777" s="868"/>
      <c r="Q777" s="868"/>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3046"/>
      <c r="D778" s="3046"/>
      <c r="E778" s="868"/>
      <c r="F778" s="868"/>
      <c r="G778" s="868"/>
      <c r="H778" s="3046"/>
      <c r="I778" s="3046"/>
      <c r="J778" s="868"/>
      <c r="K778" s="868"/>
      <c r="L778" s="868"/>
      <c r="M778" s="3046"/>
      <c r="N778" s="3046"/>
      <c r="O778" s="868"/>
      <c r="P778" s="868"/>
      <c r="Q778" s="868"/>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3046"/>
      <c r="D779" s="3046"/>
      <c r="E779" s="868"/>
      <c r="F779" s="868"/>
      <c r="G779" s="868"/>
      <c r="H779" s="3046"/>
      <c r="I779" s="3046"/>
      <c r="J779" s="868"/>
      <c r="K779" s="868"/>
      <c r="L779" s="868"/>
      <c r="M779" s="3046"/>
      <c r="N779" s="3046"/>
      <c r="O779" s="868"/>
      <c r="P779" s="868"/>
      <c r="Q779" s="868"/>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3046"/>
      <c r="D780" s="3046"/>
      <c r="E780" s="868"/>
      <c r="F780" s="868"/>
      <c r="G780" s="868"/>
      <c r="H780" s="3046"/>
      <c r="I780" s="3046"/>
      <c r="J780" s="868"/>
      <c r="K780" s="868"/>
      <c r="L780" s="868"/>
      <c r="M780" s="3046"/>
      <c r="N780" s="3046"/>
      <c r="O780" s="868"/>
      <c r="P780" s="868"/>
      <c r="Q780" s="868"/>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3046"/>
      <c r="D781" s="3046"/>
      <c r="E781" s="868"/>
      <c r="F781" s="868"/>
      <c r="G781" s="868"/>
      <c r="H781" s="3046"/>
      <c r="I781" s="3046"/>
      <c r="J781" s="868"/>
      <c r="K781" s="868"/>
      <c r="L781" s="868"/>
      <c r="M781" s="3046"/>
      <c r="N781" s="3046"/>
      <c r="O781" s="868"/>
      <c r="P781" s="868"/>
      <c r="Q781" s="868"/>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3046"/>
      <c r="D782" s="3046"/>
      <c r="E782" s="868"/>
      <c r="F782" s="868"/>
      <c r="G782" s="868"/>
      <c r="H782" s="3046"/>
      <c r="I782" s="3046"/>
      <c r="J782" s="868"/>
      <c r="K782" s="868"/>
      <c r="L782" s="868"/>
      <c r="M782" s="3046"/>
      <c r="N782" s="3046"/>
      <c r="O782" s="868"/>
      <c r="P782" s="868"/>
      <c r="Q782" s="868"/>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3046"/>
      <c r="D783" s="3046"/>
      <c r="E783" s="868"/>
      <c r="F783" s="868"/>
      <c r="G783" s="868"/>
      <c r="H783" s="3046"/>
      <c r="I783" s="3046"/>
      <c r="J783" s="868"/>
      <c r="K783" s="868"/>
      <c r="L783" s="868"/>
      <c r="M783" s="3046"/>
      <c r="N783" s="3046"/>
      <c r="O783" s="868"/>
      <c r="P783" s="868"/>
      <c r="Q783" s="868"/>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3046"/>
      <c r="D784" s="3046"/>
      <c r="E784" s="868"/>
      <c r="F784" s="868"/>
      <c r="G784" s="868"/>
      <c r="H784" s="3046"/>
      <c r="I784" s="3046"/>
      <c r="J784" s="868"/>
      <c r="K784" s="868"/>
      <c r="L784" s="868"/>
      <c r="M784" s="3046"/>
      <c r="N784" s="3046"/>
      <c r="O784" s="868"/>
      <c r="P784" s="868"/>
      <c r="Q784" s="868"/>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3046"/>
      <c r="D785" s="3046"/>
      <c r="E785" s="868"/>
      <c r="F785" s="868"/>
      <c r="G785" s="868"/>
      <c r="H785" s="3046"/>
      <c r="I785" s="3046"/>
      <c r="J785" s="868"/>
      <c r="K785" s="868"/>
      <c r="L785" s="868"/>
      <c r="M785" s="3046"/>
      <c r="N785" s="3046"/>
      <c r="O785" s="868"/>
      <c r="P785" s="868"/>
      <c r="Q785" s="868"/>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3046"/>
      <c r="D786" s="3046"/>
      <c r="E786" s="868"/>
      <c r="F786" s="868"/>
      <c r="G786" s="868"/>
      <c r="H786" s="3046"/>
      <c r="I786" s="3046"/>
      <c r="J786" s="868"/>
      <c r="K786" s="868"/>
      <c r="L786" s="868"/>
      <c r="M786" s="3046"/>
      <c r="N786" s="3046"/>
      <c r="O786" s="868"/>
      <c r="P786" s="868"/>
      <c r="Q786" s="868"/>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3046"/>
      <c r="D787" s="3046"/>
      <c r="E787" s="868"/>
      <c r="F787" s="868"/>
      <c r="G787" s="868"/>
      <c r="H787" s="3046"/>
      <c r="I787" s="3046"/>
      <c r="J787" s="868"/>
      <c r="K787" s="868"/>
      <c r="L787" s="868"/>
      <c r="M787" s="3046"/>
      <c r="N787" s="3046"/>
      <c r="O787" s="868"/>
      <c r="P787" s="868"/>
      <c r="Q787" s="868"/>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3046"/>
      <c r="D788" s="3046"/>
      <c r="E788" s="868"/>
      <c r="F788" s="868"/>
      <c r="G788" s="868"/>
      <c r="H788" s="3046"/>
      <c r="I788" s="3046"/>
      <c r="J788" s="868"/>
      <c r="K788" s="868"/>
      <c r="L788" s="868"/>
      <c r="M788" s="3046"/>
      <c r="N788" s="3046"/>
      <c r="O788" s="868"/>
      <c r="P788" s="868"/>
      <c r="Q788" s="868"/>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3046"/>
      <c r="D789" s="3046"/>
      <c r="E789" s="868"/>
      <c r="F789" s="868"/>
      <c r="G789" s="868"/>
      <c r="H789" s="3046"/>
      <c r="I789" s="3046"/>
      <c r="J789" s="868"/>
      <c r="K789" s="868"/>
      <c r="L789" s="868"/>
      <c r="M789" s="3046"/>
      <c r="N789" s="3046"/>
      <c r="O789" s="868"/>
      <c r="P789" s="868"/>
      <c r="Q789" s="868"/>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3046"/>
      <c r="D790" s="3046"/>
      <c r="E790" s="868"/>
      <c r="F790" s="868"/>
      <c r="G790" s="868"/>
      <c r="H790" s="3046"/>
      <c r="I790" s="3046"/>
      <c r="J790" s="868"/>
      <c r="K790" s="868"/>
      <c r="L790" s="868"/>
      <c r="M790" s="3046"/>
      <c r="N790" s="3046"/>
      <c r="O790" s="868"/>
      <c r="P790" s="868"/>
      <c r="Q790" s="868"/>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3046"/>
      <c r="D791" s="3046"/>
      <c r="E791" s="868"/>
      <c r="F791" s="868"/>
      <c r="G791" s="868"/>
      <c r="H791" s="3046"/>
      <c r="I791" s="3046"/>
      <c r="J791" s="868"/>
      <c r="K791" s="868"/>
      <c r="L791" s="868"/>
      <c r="M791" s="3046"/>
      <c r="N791" s="3046"/>
      <c r="O791" s="868"/>
      <c r="P791" s="868"/>
      <c r="Q791" s="868"/>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3046"/>
      <c r="D792" s="3046"/>
      <c r="E792" s="868"/>
      <c r="F792" s="868"/>
      <c r="G792" s="868"/>
      <c r="H792" s="3046"/>
      <c r="I792" s="3046"/>
      <c r="J792" s="868"/>
      <c r="K792" s="868"/>
      <c r="L792" s="868"/>
      <c r="M792" s="3046"/>
      <c r="N792" s="3046"/>
      <c r="O792" s="868"/>
      <c r="P792" s="868"/>
      <c r="Q792" s="868"/>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3046"/>
      <c r="D793" s="3046"/>
      <c r="E793" s="868"/>
      <c r="F793" s="868"/>
      <c r="G793" s="868"/>
      <c r="H793" s="3046"/>
      <c r="I793" s="3046"/>
      <c r="J793" s="868"/>
      <c r="K793" s="868"/>
      <c r="L793" s="868"/>
      <c r="M793" s="3046"/>
      <c r="N793" s="3046"/>
      <c r="O793" s="868"/>
      <c r="P793" s="868"/>
      <c r="Q793" s="868"/>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3046"/>
      <c r="D794" s="3046"/>
      <c r="E794" s="868"/>
      <c r="F794" s="868"/>
      <c r="G794" s="868"/>
      <c r="H794" s="3046"/>
      <c r="I794" s="3046"/>
      <c r="J794" s="868"/>
      <c r="K794" s="868"/>
      <c r="L794" s="868"/>
      <c r="M794" s="3046"/>
      <c r="N794" s="3046"/>
      <c r="O794" s="868"/>
      <c r="P794" s="868"/>
      <c r="Q794" s="868"/>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3046"/>
      <c r="D795" s="3046"/>
      <c r="E795" s="868"/>
      <c r="F795" s="868"/>
      <c r="G795" s="868"/>
      <c r="H795" s="3046"/>
      <c r="I795" s="3046"/>
      <c r="J795" s="868"/>
      <c r="K795" s="868"/>
      <c r="L795" s="868"/>
      <c r="M795" s="3046"/>
      <c r="N795" s="3046"/>
      <c r="O795" s="868"/>
      <c r="P795" s="868"/>
      <c r="Q795" s="868"/>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3046"/>
      <c r="D796" s="3046"/>
      <c r="E796" s="868"/>
      <c r="F796" s="868"/>
      <c r="G796" s="868"/>
      <c r="H796" s="3046"/>
      <c r="I796" s="3046"/>
      <c r="J796" s="868"/>
      <c r="K796" s="868"/>
      <c r="L796" s="868"/>
      <c r="M796" s="3046"/>
      <c r="N796" s="3046"/>
      <c r="O796" s="868"/>
      <c r="P796" s="868"/>
      <c r="Q796" s="868"/>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3046"/>
      <c r="D797" s="3046"/>
      <c r="E797" s="868"/>
      <c r="F797" s="868"/>
      <c r="G797" s="868"/>
      <c r="H797" s="3046"/>
      <c r="I797" s="3046"/>
      <c r="J797" s="868"/>
      <c r="K797" s="868"/>
      <c r="L797" s="868"/>
      <c r="M797" s="3046"/>
      <c r="N797" s="3046"/>
      <c r="O797" s="868"/>
      <c r="P797" s="868"/>
      <c r="Q797" s="868"/>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3046"/>
      <c r="D798" s="3046"/>
      <c r="E798" s="868"/>
      <c r="F798" s="868"/>
      <c r="G798" s="868"/>
      <c r="H798" s="3046"/>
      <c r="I798" s="3046"/>
      <c r="J798" s="868"/>
      <c r="K798" s="868"/>
      <c r="L798" s="868"/>
      <c r="M798" s="3046"/>
      <c r="N798" s="3046"/>
      <c r="O798" s="868"/>
      <c r="P798" s="868"/>
      <c r="Q798" s="868"/>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3046"/>
      <c r="D799" s="3046"/>
      <c r="E799" s="868"/>
      <c r="F799" s="868"/>
      <c r="G799" s="868"/>
      <c r="H799" s="3046"/>
      <c r="I799" s="3046"/>
      <c r="J799" s="868"/>
      <c r="K799" s="868"/>
      <c r="L799" s="868"/>
      <c r="M799" s="3046"/>
      <c r="N799" s="3046"/>
      <c r="O799" s="868"/>
      <c r="P799" s="868"/>
      <c r="Q799" s="868"/>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68"/>
      <c r="D800" s="868"/>
      <c r="E800" s="868"/>
      <c r="F800" s="868"/>
      <c r="G800" s="868"/>
      <c r="H800" s="868"/>
      <c r="I800" s="868"/>
      <c r="J800" s="868"/>
      <c r="K800" s="868"/>
      <c r="L800" s="868"/>
      <c r="M800" s="868"/>
      <c r="N800" s="868"/>
      <c r="O800" s="868"/>
      <c r="P800" s="868"/>
      <c r="Q800" s="868"/>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68"/>
      <c r="D801" s="868"/>
      <c r="E801" s="868"/>
      <c r="F801" s="868"/>
      <c r="G801" s="868"/>
      <c r="H801" s="868"/>
      <c r="I801" s="868"/>
      <c r="J801" s="868"/>
      <c r="K801" s="868"/>
      <c r="L801" s="868"/>
      <c r="M801" s="868"/>
      <c r="N801" s="868"/>
      <c r="O801" s="868"/>
      <c r="P801" s="868"/>
      <c r="Q801" s="868"/>
    </row>
    <row r="802" ht="25.15" customHeight="true" x14ac:dyDescent="0.2">
      <c r="C802" s="868"/>
      <c r="D802" s="868"/>
      <c r="E802" s="868"/>
      <c r="F802" s="868"/>
      <c r="G802" s="868"/>
      <c r="H802" s="868"/>
      <c r="I802" s="868"/>
      <c r="J802" s="868"/>
      <c r="K802" s="868"/>
      <c r="L802" s="868"/>
      <c r="M802" s="868"/>
      <c r="N802" s="868"/>
      <c r="O802" s="868"/>
      <c r="P802" s="868"/>
      <c r="Q802" s="868"/>
    </row>
    <row r="803" ht="25.15" customHeight="true" x14ac:dyDescent="0.2">
      <c r="C803" s="868"/>
      <c r="D803" s="868"/>
      <c r="E803" s="868"/>
      <c r="F803" s="868"/>
      <c r="G803" s="868"/>
      <c r="H803" s="868"/>
      <c r="I803" s="868"/>
      <c r="J803" s="868"/>
      <c r="K803" s="868"/>
      <c r="L803" s="868"/>
      <c r="M803" s="868"/>
      <c r="N803" s="868"/>
      <c r="O803" s="868"/>
      <c r="P803" s="868"/>
      <c r="Q803" s="868"/>
    </row>
    <row r="804" ht="25.15" customHeight="true" x14ac:dyDescent="0.2">
      <c r="C804" s="868"/>
      <c r="D804" s="868"/>
      <c r="E804" s="868"/>
      <c r="F804" s="868"/>
      <c r="G804" s="868"/>
      <c r="H804" s="868"/>
      <c r="I804" s="868"/>
      <c r="J804" s="868"/>
      <c r="K804" s="868"/>
      <c r="L804" s="868"/>
      <c r="M804" s="868"/>
      <c r="N804" s="868"/>
      <c r="O804" s="868"/>
      <c r="P804" s="868"/>
      <c r="Q804" s="868"/>
    </row>
    <row r="805" ht="25.15" customHeight="true" x14ac:dyDescent="0.2">
      <c r="C805" s="868"/>
      <c r="D805" s="868"/>
      <c r="E805" s="868"/>
      <c r="F805" s="868"/>
      <c r="G805" s="868"/>
      <c r="H805" s="868"/>
      <c r="I805" s="868"/>
      <c r="J805" s="868"/>
      <c r="K805" s="868"/>
      <c r="L805" s="868"/>
      <c r="M805" s="868"/>
      <c r="N805" s="868"/>
      <c r="O805" s="868"/>
      <c r="P805" s="868"/>
      <c r="Q805" s="868"/>
    </row>
    <row r="806" ht="25.15" customHeight="true" x14ac:dyDescent="0.2">
      <c r="C806" s="868"/>
      <c r="D806" s="868"/>
      <c r="E806" s="868"/>
      <c r="F806" s="868"/>
      <c r="G806" s="868"/>
      <c r="H806" s="868"/>
      <c r="I806" s="868"/>
      <c r="J806" s="868"/>
      <c r="K806" s="868"/>
      <c r="L806" s="868"/>
      <c r="M806" s="868"/>
      <c r="N806" s="868"/>
      <c r="O806" s="868"/>
      <c r="P806" s="868"/>
      <c r="Q806" s="868"/>
    </row>
    <row r="807" ht="25.15" customHeight="true" x14ac:dyDescent="0.2">
      <c r="C807" s="868"/>
      <c r="D807" s="868"/>
      <c r="E807" s="868"/>
      <c r="F807" s="868"/>
      <c r="G807" s="868"/>
      <c r="H807" s="868"/>
      <c r="I807" s="868"/>
      <c r="J807" s="868"/>
      <c r="K807" s="868"/>
      <c r="L807" s="868"/>
      <c r="M807" s="868"/>
      <c r="N807" s="868"/>
      <c r="O807" s="868"/>
      <c r="P807" s="868"/>
      <c r="Q807" s="868"/>
    </row>
    <row r="808" ht="25.15" customHeight="true" x14ac:dyDescent="0.2">
      <c r="C808" s="868"/>
      <c r="D808" s="868"/>
      <c r="E808" s="868"/>
      <c r="F808" s="868"/>
      <c r="G808" s="868"/>
      <c r="H808" s="868"/>
      <c r="I808" s="868"/>
      <c r="J808" s="868"/>
      <c r="K808" s="868"/>
      <c r="L808" s="868"/>
      <c r="M808" s="868"/>
      <c r="N808" s="868"/>
      <c r="O808" s="868"/>
      <c r="P808" s="868"/>
      <c r="Q808" s="868"/>
    </row>
    <row r="809" ht="25.15" customHeight="true" x14ac:dyDescent="0.2">
      <c r="C809" s="868"/>
      <c r="D809" s="868"/>
      <c r="E809" s="868"/>
      <c r="F809" s="868"/>
      <c r="G809" s="868"/>
      <c r="H809" s="868"/>
      <c r="I809" s="868"/>
      <c r="J809" s="868"/>
      <c r="K809" s="868"/>
      <c r="L809" s="868"/>
      <c r="M809" s="868"/>
      <c r="N809" s="868"/>
      <c r="O809" s="868"/>
      <c r="P809" s="868"/>
      <c r="Q809" s="868"/>
    </row>
    <row r="810" ht="25.15" customHeight="true" x14ac:dyDescent="0.2">
      <c r="C810" s="868"/>
      <c r="D810" s="868"/>
      <c r="E810" s="868"/>
      <c r="F810" s="868"/>
      <c r="G810" s="868"/>
      <c r="H810" s="868"/>
      <c r="I810" s="868"/>
      <c r="J810" s="868"/>
      <c r="K810" s="868"/>
      <c r="L810" s="868"/>
      <c r="M810" s="868"/>
      <c r="N810" s="868"/>
      <c r="O810" s="868"/>
      <c r="P810" s="868"/>
      <c r="Q810" s="868"/>
    </row>
    <row r="811" ht="25.15" customHeight="true" x14ac:dyDescent="0.2">
      <c r="C811" s="868"/>
      <c r="D811" s="868"/>
      <c r="E811" s="868"/>
      <c r="F811" s="868"/>
      <c r="G811" s="868"/>
      <c r="H811" s="868"/>
      <c r="I811" s="868"/>
      <c r="J811" s="868"/>
      <c r="K811" s="868"/>
      <c r="L811" s="868"/>
      <c r="M811" s="868"/>
      <c r="N811" s="868"/>
      <c r="O811" s="868"/>
      <c r="P811" s="868"/>
      <c r="Q811" s="868"/>
    </row>
    <row r="812" ht="25.15" customHeight="true" x14ac:dyDescent="0.2">
      <c r="C812" s="868"/>
      <c r="D812" s="868"/>
      <c r="E812" s="868"/>
      <c r="F812" s="868"/>
      <c r="G812" s="868"/>
      <c r="H812" s="868"/>
      <c r="I812" s="868"/>
      <c r="J812" s="868"/>
      <c r="K812" s="868"/>
      <c r="L812" s="868"/>
      <c r="M812" s="868"/>
      <c r="N812" s="868"/>
      <c r="O812" s="868"/>
      <c r="P812" s="868"/>
      <c r="Q812" s="868"/>
    </row>
    <row r="813" ht="25.15" customHeight="true" x14ac:dyDescent="0.2">
      <c r="C813" s="868"/>
      <c r="D813" s="868"/>
      <c r="E813" s="868"/>
      <c r="F813" s="868"/>
      <c r="G813" s="868"/>
      <c r="H813" s="868"/>
      <c r="I813" s="868"/>
      <c r="J813" s="868"/>
      <c r="K813" s="868"/>
      <c r="L813" s="868"/>
      <c r="M813" s="868"/>
      <c r="N813" s="868"/>
      <c r="O813" s="868"/>
      <c r="P813" s="868"/>
      <c r="Q813" s="868"/>
    </row>
    <row r="814" ht="25.15" customHeight="true" x14ac:dyDescent="0.2">
      <c r="C814" s="868"/>
      <c r="D814" s="868"/>
      <c r="E814" s="868"/>
      <c r="F814" s="868"/>
      <c r="G814" s="868"/>
      <c r="H814" s="868"/>
      <c r="I814" s="868"/>
      <c r="J814" s="868"/>
      <c r="K814" s="868"/>
      <c r="L814" s="868"/>
      <c r="M814" s="868"/>
      <c r="N814" s="868"/>
      <c r="O814" s="868"/>
      <c r="P814" s="868"/>
      <c r="Q814" s="868"/>
    </row>
    <row r="815" ht="25.15" customHeight="true" x14ac:dyDescent="0.2">
      <c r="C815" s="868"/>
      <c r="D815" s="868"/>
      <c r="E815" s="868"/>
      <c r="F815" s="868"/>
      <c r="G815" s="868"/>
      <c r="H815" s="868"/>
      <c r="I815" s="868"/>
      <c r="J815" s="868"/>
      <c r="K815" s="868"/>
      <c r="L815" s="868"/>
      <c r="M815" s="868"/>
      <c r="N815" s="868"/>
      <c r="O815" s="868"/>
      <c r="P815" s="868"/>
      <c r="Q815" s="868"/>
    </row>
    <row r="816" ht="25.15" customHeight="true" x14ac:dyDescent="0.2">
      <c r="C816" s="868"/>
      <c r="D816" s="868"/>
      <c r="E816" s="868"/>
      <c r="F816" s="868"/>
      <c r="G816" s="868"/>
      <c r="H816" s="868"/>
      <c r="I816" s="868"/>
      <c r="J816" s="868"/>
      <c r="K816" s="868"/>
      <c r="L816" s="868"/>
      <c r="M816" s="868"/>
      <c r="N816" s="868"/>
      <c r="O816" s="868"/>
      <c r="P816" s="868"/>
      <c r="Q816" s="868"/>
    </row>
    <row r="817" ht="25.15" customHeight="true" x14ac:dyDescent="0.2">
      <c r="C817" s="868"/>
      <c r="D817" s="868"/>
      <c r="E817" s="868"/>
      <c r="F817" s="868"/>
      <c r="G817" s="868"/>
      <c r="H817" s="868"/>
      <c r="I817" s="868"/>
      <c r="J817" s="868"/>
      <c r="K817" s="868"/>
      <c r="L817" s="868"/>
      <c r="M817" s="868"/>
      <c r="N817" s="868"/>
      <c r="O817" s="868"/>
      <c r="P817" s="868"/>
      <c r="Q817" s="868"/>
    </row>
    <row r="818" ht="25.15" customHeight="true" x14ac:dyDescent="0.2">
      <c r="C818" s="868"/>
      <c r="D818" s="868"/>
      <c r="E818" s="868"/>
      <c r="F818" s="868"/>
      <c r="G818" s="868"/>
      <c r="H818" s="868"/>
      <c r="I818" s="868"/>
      <c r="J818" s="868"/>
      <c r="K818" s="868"/>
      <c r="L818" s="868"/>
      <c r="M818" s="868"/>
      <c r="N818" s="868"/>
      <c r="O818" s="868"/>
      <c r="P818" s="868"/>
      <c r="Q818" s="868"/>
    </row>
    <row r="819" ht="25.15" customHeight="true" x14ac:dyDescent="0.2">
      <c r="C819" s="868"/>
      <c r="D819" s="868"/>
      <c r="E819" s="868"/>
      <c r="F819" s="868"/>
      <c r="G819" s="868"/>
      <c r="H819" s="868"/>
      <c r="I819" s="868"/>
      <c r="J819" s="868"/>
      <c r="K819" s="868"/>
      <c r="L819" s="868"/>
      <c r="M819" s="868"/>
      <c r="N819" s="868"/>
      <c r="O819" s="868"/>
      <c r="P819" s="868"/>
      <c r="Q819" s="868"/>
    </row>
    <row r="820" ht="25.15" customHeight="true" x14ac:dyDescent="0.2">
      <c r="C820" s="868"/>
      <c r="D820" s="868"/>
      <c r="E820" s="868"/>
      <c r="F820" s="868"/>
      <c r="G820" s="868"/>
      <c r="H820" s="868"/>
      <c r="I820" s="868"/>
      <c r="J820" s="868"/>
      <c r="K820" s="868"/>
      <c r="L820" s="868"/>
      <c r="M820" s="868"/>
      <c r="N820" s="868"/>
      <c r="O820" s="868"/>
      <c r="P820" s="868"/>
      <c r="Q820" s="868"/>
    </row>
    <row r="821" ht="25.15" customHeight="true" x14ac:dyDescent="0.2">
      <c r="C821" s="868"/>
      <c r="D821" s="868"/>
      <c r="E821" s="868"/>
      <c r="F821" s="868"/>
      <c r="G821" s="868"/>
      <c r="H821" s="868"/>
      <c r="I821" s="868"/>
      <c r="J821" s="868"/>
      <c r="K821" s="868"/>
      <c r="L821" s="868"/>
      <c r="M821" s="868"/>
      <c r="N821" s="868"/>
      <c r="O821" s="868"/>
      <c r="P821" s="868"/>
      <c r="Q821" s="868"/>
    </row>
    <row r="822" ht="25.15" customHeight="true" x14ac:dyDescent="0.2">
      <c r="C822" s="868"/>
      <c r="D822" s="868"/>
      <c r="E822" s="868"/>
      <c r="F822" s="868"/>
      <c r="G822" s="868"/>
      <c r="H822" s="868"/>
      <c r="I822" s="868"/>
      <c r="J822" s="868"/>
      <c r="K822" s="868"/>
      <c r="L822" s="868"/>
      <c r="M822" s="868"/>
      <c r="N822" s="868"/>
      <c r="O822" s="868"/>
      <c r="P822" s="868"/>
      <c r="Q822" s="868"/>
    </row>
    <row r="823" ht="25.15" customHeight="true" x14ac:dyDescent="0.2">
      <c r="C823" s="868"/>
      <c r="D823" s="868"/>
      <c r="E823" s="868"/>
      <c r="F823" s="868"/>
      <c r="G823" s="868"/>
      <c r="H823" s="868"/>
      <c r="I823" s="868"/>
      <c r="J823" s="868"/>
      <c r="K823" s="868"/>
      <c r="L823" s="868"/>
      <c r="M823" s="868"/>
      <c r="N823" s="868"/>
      <c r="O823" s="868"/>
      <c r="P823" s="868"/>
      <c r="Q823" s="868"/>
    </row>
    <row r="824" ht="25.15" customHeight="true" x14ac:dyDescent="0.2">
      <c r="C824" s="868"/>
      <c r="D824" s="868"/>
      <c r="E824" s="868"/>
      <c r="F824" s="868"/>
      <c r="G824" s="868"/>
      <c r="H824" s="868"/>
      <c r="I824" s="868"/>
      <c r="J824" s="868"/>
      <c r="K824" s="868"/>
      <c r="L824" s="868"/>
      <c r="M824" s="868"/>
      <c r="N824" s="868"/>
      <c r="O824" s="868"/>
      <c r="P824" s="868"/>
      <c r="Q824" s="868"/>
    </row>
    <row r="825" ht="25.15" customHeight="true" x14ac:dyDescent="0.2">
      <c r="C825" s="868"/>
      <c r="D825" s="868"/>
      <c r="E825" s="868"/>
      <c r="F825" s="868"/>
      <c r="G825" s="868"/>
      <c r="H825" s="868"/>
      <c r="I825" s="868"/>
      <c r="J825" s="868"/>
      <c r="K825" s="868"/>
      <c r="L825" s="868"/>
      <c r="M825" s="868"/>
      <c r="N825" s="868"/>
      <c r="O825" s="868"/>
      <c r="P825" s="868"/>
      <c r="Q825" s="868"/>
    </row>
    <row r="826" ht="25.15" customHeight="true" x14ac:dyDescent="0.2">
      <c r="C826" s="868"/>
      <c r="D826" s="868"/>
      <c r="E826" s="868"/>
      <c r="F826" s="868"/>
      <c r="G826" s="868"/>
      <c r="H826" s="868"/>
      <c r="I826" s="868"/>
      <c r="J826" s="868"/>
      <c r="K826" s="868"/>
      <c r="L826" s="868"/>
      <c r="M826" s="868"/>
      <c r="N826" s="868"/>
      <c r="O826" s="868"/>
      <c r="P826" s="868"/>
      <c r="Q826" s="868"/>
    </row>
    <row r="827" ht="25.15" customHeight="true" x14ac:dyDescent="0.2">
      <c r="C827" s="868"/>
      <c r="D827" s="868"/>
      <c r="E827" s="868"/>
      <c r="F827" s="868"/>
      <c r="G827" s="868"/>
      <c r="H827" s="868"/>
      <c r="I827" s="868"/>
      <c r="J827" s="868"/>
      <c r="K827" s="868"/>
      <c r="L827" s="868"/>
      <c r="M827" s="868"/>
      <c r="N827" s="868"/>
      <c r="O827" s="868"/>
      <c r="P827" s="868"/>
      <c r="Q827" s="868"/>
    </row>
    <row r="828" ht="25.15" customHeight="true" x14ac:dyDescent="0.2">
      <c r="C828" s="868"/>
      <c r="D828" s="868"/>
      <c r="E828" s="868"/>
      <c r="F828" s="868"/>
      <c r="G828" s="868"/>
      <c r="H828" s="868"/>
      <c r="I828" s="868"/>
      <c r="J828" s="868"/>
      <c r="K828" s="868"/>
      <c r="L828" s="868"/>
      <c r="M828" s="868"/>
      <c r="N828" s="868"/>
      <c r="O828" s="868"/>
      <c r="P828" s="868"/>
      <c r="Q828" s="868"/>
    </row>
    <row r="829" ht="25.15" customHeight="true" x14ac:dyDescent="0.2">
      <c r="C829" s="868"/>
      <c r="D829" s="868"/>
      <c r="E829" s="868"/>
      <c r="F829" s="868"/>
      <c r="G829" s="868"/>
      <c r="H829" s="868"/>
      <c r="I829" s="868"/>
      <c r="J829" s="868"/>
      <c r="K829" s="868"/>
      <c r="L829" s="868"/>
      <c r="M829" s="868"/>
      <c r="N829" s="868"/>
      <c r="O829" s="868"/>
      <c r="P829" s="868"/>
      <c r="Q829" s="868"/>
    </row>
    <row r="830" ht="25.15" customHeight="true" x14ac:dyDescent="0.2">
      <c r="C830" s="868"/>
      <c r="D830" s="868"/>
      <c r="E830" s="868"/>
      <c r="F830" s="868"/>
      <c r="G830" s="868"/>
      <c r="H830" s="868"/>
      <c r="I830" s="868"/>
      <c r="J830" s="868"/>
      <c r="K830" s="868"/>
      <c r="L830" s="868"/>
      <c r="M830" s="868"/>
      <c r="N830" s="868"/>
      <c r="O830" s="868"/>
      <c r="P830" s="868"/>
      <c r="Q830" s="868"/>
    </row>
    <row r="831" ht="25.15" customHeight="true" x14ac:dyDescent="0.2">
      <c r="C831" s="868"/>
      <c r="D831" s="868"/>
      <c r="E831" s="868"/>
      <c r="F831" s="868"/>
      <c r="G831" s="868"/>
      <c r="H831" s="868"/>
      <c r="I831" s="868"/>
      <c r="J831" s="868"/>
      <c r="K831" s="868"/>
      <c r="L831" s="868"/>
      <c r="M831" s="868"/>
      <c r="N831" s="868"/>
      <c r="O831" s="868"/>
      <c r="P831" s="868"/>
      <c r="Q831" s="868"/>
    </row>
    <row r="832" ht="25.15" customHeight="true" x14ac:dyDescent="0.2">
      <c r="C832" s="868"/>
      <c r="D832" s="868"/>
      <c r="E832" s="868"/>
      <c r="F832" s="868"/>
      <c r="G832" s="868"/>
      <c r="H832" s="868"/>
      <c r="I832" s="868"/>
      <c r="J832" s="868"/>
      <c r="K832" s="868"/>
      <c r="L832" s="868"/>
      <c r="M832" s="868"/>
      <c r="N832" s="868"/>
      <c r="O832" s="868"/>
      <c r="P832" s="868"/>
      <c r="Q832" s="868"/>
    </row>
    <row r="833" ht="25.15" customHeight="true" x14ac:dyDescent="0.2">
      <c r="C833" s="868"/>
      <c r="D833" s="868"/>
      <c r="E833" s="868"/>
      <c r="F833" s="868"/>
      <c r="G833" s="868"/>
      <c r="H833" s="868"/>
      <c r="I833" s="868"/>
      <c r="J833" s="868"/>
      <c r="K833" s="868"/>
      <c r="L833" s="868"/>
      <c r="M833" s="868"/>
      <c r="N833" s="868"/>
      <c r="O833" s="868"/>
      <c r="P833" s="868"/>
      <c r="Q833" s="868"/>
    </row>
    <row r="834" ht="25.15" customHeight="true" x14ac:dyDescent="0.2">
      <c r="C834" s="868"/>
      <c r="D834" s="868"/>
      <c r="E834" s="868"/>
      <c r="F834" s="868"/>
      <c r="G834" s="868"/>
      <c r="H834" s="868"/>
      <c r="I834" s="868"/>
      <c r="J834" s="868"/>
      <c r="K834" s="868"/>
      <c r="L834" s="868"/>
      <c r="M834" s="868"/>
      <c r="N834" s="868"/>
      <c r="O834" s="868"/>
      <c r="P834" s="868"/>
      <c r="Q834" s="868"/>
    </row>
    <row r="835" ht="25.15" customHeight="true" x14ac:dyDescent="0.2">
      <c r="C835" s="868"/>
      <c r="D835" s="868"/>
      <c r="E835" s="868"/>
      <c r="F835" s="868"/>
      <c r="G835" s="868"/>
      <c r="H835" s="868"/>
      <c r="I835" s="868"/>
      <c r="J835" s="868"/>
      <c r="K835" s="868"/>
      <c r="L835" s="868"/>
      <c r="M835" s="868"/>
      <c r="N835" s="868"/>
      <c r="O835" s="868"/>
      <c r="P835" s="868"/>
      <c r="Q835" s="868"/>
    </row>
    <row r="836" ht="25.15" customHeight="true" x14ac:dyDescent="0.2">
      <c r="C836" s="868"/>
      <c r="D836" s="868"/>
      <c r="E836" s="868"/>
      <c r="F836" s="868"/>
      <c r="G836" s="868"/>
      <c r="H836" s="868"/>
      <c r="I836" s="868"/>
      <c r="J836" s="868"/>
      <c r="K836" s="868"/>
      <c r="L836" s="868"/>
      <c r="M836" s="868"/>
      <c r="N836" s="868"/>
      <c r="O836" s="868"/>
      <c r="P836" s="868"/>
      <c r="Q836" s="868"/>
    </row>
    <row r="837" ht="25.15" customHeight="true" x14ac:dyDescent="0.2">
      <c r="C837" s="868"/>
      <c r="D837" s="868"/>
      <c r="E837" s="868"/>
      <c r="F837" s="868"/>
      <c r="G837" s="868"/>
      <c r="H837" s="868"/>
      <c r="I837" s="868"/>
      <c r="J837" s="868"/>
      <c r="K837" s="868"/>
      <c r="L837" s="868"/>
      <c r="M837" s="868"/>
      <c r="N837" s="868"/>
      <c r="O837" s="868"/>
      <c r="P837" s="868"/>
      <c r="Q837" s="868"/>
    </row>
    <row r="838" ht="25.15" customHeight="true" x14ac:dyDescent="0.2">
      <c r="C838" s="868"/>
      <c r="D838" s="868"/>
      <c r="E838" s="868"/>
      <c r="F838" s="868"/>
      <c r="G838" s="868"/>
      <c r="H838" s="868"/>
      <c r="I838" s="868"/>
      <c r="J838" s="868"/>
      <c r="K838" s="868"/>
      <c r="L838" s="868"/>
      <c r="M838" s="868"/>
      <c r="N838" s="868"/>
      <c r="O838" s="868"/>
      <c r="P838" s="868"/>
      <c r="Q838" s="868"/>
    </row>
    <row r="839" ht="25.15" customHeight="true" x14ac:dyDescent="0.2">
      <c r="C839" s="868"/>
      <c r="D839" s="868"/>
      <c r="E839" s="868"/>
      <c r="F839" s="868"/>
      <c r="G839" s="868"/>
      <c r="H839" s="868"/>
      <c r="I839" s="868"/>
      <c r="J839" s="868"/>
      <c r="K839" s="868"/>
      <c r="L839" s="868"/>
      <c r="M839" s="868"/>
      <c r="N839" s="868"/>
      <c r="O839" s="868"/>
      <c r="P839" s="868"/>
      <c r="Q839" s="868"/>
    </row>
    <row r="840" ht="25.15" customHeight="true" x14ac:dyDescent="0.2">
      <c r="C840" s="868"/>
      <c r="D840" s="868"/>
      <c r="E840" s="868"/>
      <c r="F840" s="868"/>
      <c r="G840" s="868"/>
      <c r="H840" s="868"/>
      <c r="I840" s="868"/>
      <c r="J840" s="868"/>
      <c r="K840" s="868"/>
      <c r="L840" s="868"/>
      <c r="M840" s="868"/>
      <c r="N840" s="868"/>
      <c r="O840" s="868"/>
      <c r="P840" s="868"/>
      <c r="Q840" s="868"/>
    </row>
    <row r="841" ht="25.15" customHeight="true" x14ac:dyDescent="0.2">
      <c r="C841" s="868"/>
      <c r="D841" s="868"/>
      <c r="E841" s="868"/>
      <c r="F841" s="868"/>
      <c r="G841" s="868"/>
      <c r="H841" s="868"/>
      <c r="I841" s="868"/>
      <c r="J841" s="868"/>
      <c r="K841" s="868"/>
      <c r="L841" s="868"/>
      <c r="M841" s="868"/>
      <c r="N841" s="868"/>
      <c r="O841" s="868"/>
      <c r="P841" s="868"/>
      <c r="Q841" s="868"/>
    </row>
    <row r="842" ht="25.15" customHeight="true" x14ac:dyDescent="0.2">
      <c r="C842" s="868"/>
      <c r="D842" s="868"/>
      <c r="E842" s="868"/>
      <c r="F842" s="868"/>
      <c r="G842" s="868"/>
      <c r="H842" s="868"/>
      <c r="I842" s="868"/>
      <c r="J842" s="868"/>
      <c r="K842" s="868"/>
      <c r="L842" s="868"/>
      <c r="M842" s="868"/>
      <c r="N842" s="868"/>
      <c r="O842" s="868"/>
      <c r="P842" s="868"/>
      <c r="Q842" s="868"/>
    </row>
    <row r="843" ht="25.15" customHeight="true" x14ac:dyDescent="0.2">
      <c r="C843" s="868"/>
      <c r="D843" s="868"/>
      <c r="E843" s="868"/>
      <c r="F843" s="868"/>
      <c r="G843" s="868"/>
      <c r="H843" s="868"/>
      <c r="I843" s="868"/>
      <c r="J843" s="868"/>
      <c r="K843" s="868"/>
      <c r="L843" s="868"/>
      <c r="M843" s="868"/>
      <c r="N843" s="868"/>
      <c r="O843" s="868"/>
      <c r="P843" s="868"/>
      <c r="Q843" s="868"/>
    </row>
    <row r="844" ht="25.15" customHeight="true" x14ac:dyDescent="0.2">
      <c r="C844" s="868"/>
      <c r="D844" s="868"/>
      <c r="E844" s="868"/>
      <c r="F844" s="868"/>
      <c r="G844" s="868"/>
      <c r="H844" s="868"/>
      <c r="I844" s="868"/>
      <c r="J844" s="868"/>
      <c r="K844" s="868"/>
      <c r="L844" s="868"/>
      <c r="M844" s="868"/>
      <c r="N844" s="868"/>
      <c r="O844" s="868"/>
      <c r="P844" s="868"/>
      <c r="Q844" s="868"/>
    </row>
    <row r="845" ht="25.15" customHeight="true" x14ac:dyDescent="0.2">
      <c r="C845" s="868"/>
      <c r="D845" s="868"/>
      <c r="E845" s="868"/>
      <c r="F845" s="868"/>
      <c r="G845" s="868"/>
      <c r="H845" s="868"/>
      <c r="I845" s="868"/>
      <c r="J845" s="868"/>
      <c r="K845" s="868"/>
      <c r="L845" s="868"/>
      <c r="M845" s="868"/>
      <c r="N845" s="868"/>
      <c r="O845" s="868"/>
      <c r="P845" s="868"/>
      <c r="Q845" s="868"/>
    </row>
    <row r="846" ht="25.15" customHeight="true" x14ac:dyDescent="0.2">
      <c r="C846" s="868"/>
      <c r="D846" s="868"/>
      <c r="E846" s="868"/>
      <c r="F846" s="868"/>
      <c r="G846" s="868"/>
      <c r="H846" s="868"/>
      <c r="I846" s="868"/>
      <c r="J846" s="868"/>
      <c r="K846" s="868"/>
      <c r="L846" s="868"/>
      <c r="M846" s="868"/>
      <c r="N846" s="868"/>
      <c r="O846" s="868"/>
      <c r="P846" s="868"/>
      <c r="Q846" s="868"/>
    </row>
    <row r="847" ht="25.15" customHeight="true" x14ac:dyDescent="0.2">
      <c r="C847" s="868"/>
      <c r="D847" s="868"/>
      <c r="E847" s="868"/>
      <c r="F847" s="868"/>
      <c r="G847" s="868"/>
      <c r="H847" s="868"/>
      <c r="I847" s="868"/>
      <c r="J847" s="868"/>
      <c r="K847" s="868"/>
      <c r="L847" s="868"/>
      <c r="M847" s="868"/>
      <c r="N847" s="868"/>
      <c r="O847" s="868"/>
      <c r="P847" s="868"/>
      <c r="Q847" s="868"/>
    </row>
    <row r="848" ht="25.15" customHeight="true" x14ac:dyDescent="0.2">
      <c r="C848" s="868"/>
      <c r="D848" s="868"/>
      <c r="E848" s="868"/>
      <c r="F848" s="868"/>
      <c r="G848" s="868"/>
      <c r="H848" s="868"/>
      <c r="I848" s="868"/>
      <c r="J848" s="868"/>
      <c r="K848" s="868"/>
      <c r="L848" s="868"/>
      <c r="M848" s="868"/>
      <c r="N848" s="868"/>
      <c r="O848" s="868"/>
      <c r="P848" s="868"/>
      <c r="Q848" s="868"/>
    </row>
    <row r="849" ht="25.15" customHeight="true" x14ac:dyDescent="0.2">
      <c r="C849" s="868"/>
      <c r="D849" s="868"/>
      <c r="E849" s="868"/>
      <c r="F849" s="868"/>
      <c r="G849" s="868"/>
      <c r="H849" s="868"/>
      <c r="I849" s="868"/>
      <c r="J849" s="868"/>
      <c r="K849" s="868"/>
      <c r="L849" s="868"/>
      <c r="M849" s="868"/>
      <c r="N849" s="868"/>
      <c r="O849" s="868"/>
      <c r="P849" s="868"/>
      <c r="Q849" s="868"/>
    </row>
    <row r="850" ht="25.15" customHeight="true" x14ac:dyDescent="0.2">
      <c r="C850" s="868"/>
      <c r="D850" s="868"/>
      <c r="E850" s="868"/>
      <c r="F850" s="868"/>
      <c r="G850" s="868"/>
      <c r="H850" s="868"/>
      <c r="I850" s="868"/>
      <c r="J850" s="868"/>
      <c r="K850" s="868"/>
      <c r="L850" s="868"/>
      <c r="M850" s="868"/>
      <c r="N850" s="868"/>
      <c r="O850" s="868"/>
      <c r="P850" s="868"/>
      <c r="Q850" s="868"/>
    </row>
    <row r="851" ht="25.15" customHeight="true" x14ac:dyDescent="0.2">
      <c r="C851" s="868"/>
      <c r="D851" s="868"/>
      <c r="E851" s="868"/>
      <c r="F851" s="868"/>
      <c r="G851" s="868"/>
      <c r="H851" s="868"/>
      <c r="I851" s="868"/>
      <c r="J851" s="868"/>
      <c r="K851" s="868"/>
      <c r="L851" s="868"/>
      <c r="M851" s="868"/>
      <c r="N851" s="868"/>
      <c r="O851" s="868"/>
      <c r="P851" s="868"/>
      <c r="Q851" s="868"/>
    </row>
    <row r="852" ht="25.15" customHeight="true" x14ac:dyDescent="0.2">
      <c r="C852" s="868"/>
      <c r="D852" s="868"/>
      <c r="E852" s="868"/>
      <c r="F852" s="868"/>
      <c r="G852" s="868"/>
      <c r="H852" s="868"/>
      <c r="I852" s="868"/>
      <c r="J852" s="868"/>
      <c r="K852" s="868"/>
      <c r="L852" s="868"/>
      <c r="M852" s="868"/>
      <c r="N852" s="868"/>
      <c r="O852" s="868"/>
      <c r="P852" s="868"/>
      <c r="Q852" s="868"/>
    </row>
    <row r="853" ht="25.15" customHeight="true" x14ac:dyDescent="0.2">
      <c r="C853" s="868"/>
      <c r="D853" s="868"/>
      <c r="E853" s="868"/>
      <c r="F853" s="868"/>
      <c r="G853" s="868"/>
      <c r="H853" s="868"/>
      <c r="I853" s="868"/>
      <c r="J853" s="868"/>
      <c r="K853" s="868"/>
      <c r="L853" s="868"/>
      <c r="M853" s="868"/>
      <c r="N853" s="868"/>
      <c r="O853" s="868"/>
      <c r="P853" s="868"/>
      <c r="Q853" s="868"/>
    </row>
    <row r="854" ht="25.15" customHeight="true" x14ac:dyDescent="0.2">
      <c r="C854" s="868"/>
      <c r="D854" s="868"/>
      <c r="E854" s="868"/>
      <c r="F854" s="868"/>
      <c r="G854" s="868"/>
      <c r="H854" s="868"/>
      <c r="I854" s="868"/>
      <c r="J854" s="868"/>
      <c r="K854" s="868"/>
      <c r="L854" s="868"/>
      <c r="M854" s="868"/>
      <c r="N854" s="868"/>
      <c r="O854" s="868"/>
      <c r="P854" s="868"/>
      <c r="Q854" s="868"/>
    </row>
    <row r="855" ht="25.15" customHeight="true" x14ac:dyDescent="0.2">
      <c r="C855" s="868"/>
      <c r="D855" s="868"/>
      <c r="E855" s="868"/>
      <c r="F855" s="868"/>
      <c r="G855" s="868"/>
      <c r="H855" s="868"/>
      <c r="I855" s="868"/>
      <c r="J855" s="868"/>
      <c r="K855" s="868"/>
      <c r="L855" s="868"/>
      <c r="M855" s="868"/>
      <c r="N855" s="868"/>
      <c r="O855" s="868"/>
      <c r="P855" s="868"/>
      <c r="Q855" s="868"/>
    </row>
    <row r="856" ht="25.15" customHeight="true" x14ac:dyDescent="0.2">
      <c r="C856" s="868"/>
      <c r="D856" s="868"/>
      <c r="E856" s="868"/>
      <c r="F856" s="868"/>
      <c r="G856" s="868"/>
      <c r="H856" s="868"/>
      <c r="I856" s="868"/>
      <c r="J856" s="868"/>
      <c r="K856" s="868"/>
      <c r="L856" s="868"/>
      <c r="M856" s="868"/>
      <c r="N856" s="868"/>
      <c r="O856" s="868"/>
      <c r="P856" s="868"/>
      <c r="Q856" s="868"/>
    </row>
    <row r="857" ht="25.15" customHeight="true" x14ac:dyDescent="0.2">
      <c r="C857" s="868"/>
      <c r="D857" s="868"/>
      <c r="E857" s="868"/>
      <c r="F857" s="868"/>
      <c r="G857" s="868"/>
      <c r="H857" s="868"/>
      <c r="I857" s="868"/>
      <c r="J857" s="868"/>
      <c r="K857" s="868"/>
      <c r="L857" s="868"/>
      <c r="M857" s="868"/>
      <c r="N857" s="868"/>
      <c r="O857" s="868"/>
      <c r="P857" s="868"/>
      <c r="Q857" s="868"/>
    </row>
    <row r="858" ht="25.15" customHeight="true" x14ac:dyDescent="0.2">
      <c r="C858" s="868"/>
      <c r="D858" s="868"/>
      <c r="E858" s="868"/>
      <c r="F858" s="868"/>
      <c r="G858" s="868"/>
      <c r="H858" s="868"/>
      <c r="I858" s="868"/>
      <c r="J858" s="868"/>
      <c r="K858" s="868"/>
      <c r="L858" s="868"/>
      <c r="M858" s="868"/>
      <c r="N858" s="868"/>
      <c r="O858" s="868"/>
      <c r="P858" s="868"/>
      <c r="Q858" s="868"/>
    </row>
    <row r="859" ht="25.15" customHeight="true" x14ac:dyDescent="0.2">
      <c r="C859" s="868"/>
      <c r="D859" s="868"/>
      <c r="E859" s="868"/>
      <c r="F859" s="868"/>
      <c r="G859" s="868"/>
      <c r="H859" s="868"/>
      <c r="I859" s="868"/>
      <c r="J859" s="868"/>
      <c r="K859" s="868"/>
      <c r="L859" s="868"/>
      <c r="M859" s="868"/>
      <c r="N859" s="868"/>
      <c r="O859" s="868"/>
      <c r="P859" s="868"/>
      <c r="Q859" s="868"/>
    </row>
    <row r="860" ht="25.15" customHeight="true" x14ac:dyDescent="0.2">
      <c r="C860" s="868"/>
      <c r="D860" s="868"/>
      <c r="E860" s="868"/>
      <c r="F860" s="868"/>
      <c r="G860" s="868"/>
      <c r="H860" s="868"/>
      <c r="I860" s="868"/>
      <c r="J860" s="868"/>
      <c r="K860" s="868"/>
      <c r="L860" s="868"/>
      <c r="M860" s="868"/>
      <c r="N860" s="868"/>
      <c r="O860" s="868"/>
      <c r="P860" s="868"/>
      <c r="Q860" s="868"/>
    </row>
    <row r="861" ht="25.15" customHeight="true" x14ac:dyDescent="0.2">
      <c r="C861" s="868"/>
      <c r="D861" s="868"/>
      <c r="E861" s="868"/>
      <c r="F861" s="868"/>
      <c r="G861" s="868"/>
      <c r="H861" s="868"/>
      <c r="I861" s="868"/>
      <c r="J861" s="868"/>
      <c r="K861" s="868"/>
      <c r="L861" s="868"/>
      <c r="M861" s="868"/>
      <c r="N861" s="868"/>
      <c r="O861" s="868"/>
      <c r="P861" s="868"/>
      <c r="Q861" s="868"/>
    </row>
    <row r="862" ht="25.15" customHeight="true" x14ac:dyDescent="0.2">
      <c r="C862" s="868"/>
      <c r="D862" s="868"/>
      <c r="E862" s="868"/>
      <c r="F862" s="868"/>
      <c r="G862" s="868"/>
      <c r="H862" s="868"/>
      <c r="I862" s="868"/>
      <c r="J862" s="868"/>
      <c r="K862" s="868"/>
      <c r="L862" s="868"/>
      <c r="M862" s="868"/>
      <c r="N862" s="868"/>
      <c r="O862" s="868"/>
      <c r="P862" s="868"/>
      <c r="Q862" s="868"/>
    </row>
    <row r="863" ht="25.15" customHeight="true" x14ac:dyDescent="0.2">
      <c r="C863" s="868"/>
      <c r="D863" s="868"/>
      <c r="E863" s="868"/>
      <c r="F863" s="868"/>
      <c r="G863" s="868"/>
      <c r="H863" s="868"/>
      <c r="I863" s="868"/>
      <c r="J863" s="868"/>
      <c r="K863" s="868"/>
      <c r="L863" s="868"/>
      <c r="M863" s="868"/>
      <c r="N863" s="868"/>
      <c r="O863" s="868"/>
      <c r="P863" s="868"/>
      <c r="Q863" s="868"/>
    </row>
    <row r="864" ht="25.15" customHeight="true" x14ac:dyDescent="0.2">
      <c r="C864" s="868"/>
      <c r="D864" s="868"/>
      <c r="E864" s="868"/>
      <c r="F864" s="868"/>
      <c r="G864" s="868"/>
      <c r="H864" s="868"/>
      <c r="I864" s="868"/>
      <c r="J864" s="868"/>
      <c r="K864" s="868"/>
      <c r="L864" s="868"/>
      <c r="M864" s="868"/>
      <c r="N864" s="868"/>
      <c r="O864" s="868"/>
      <c r="P864" s="868"/>
      <c r="Q864" s="868"/>
    </row>
    <row r="865" ht="25.15" customHeight="true" x14ac:dyDescent="0.2">
      <c r="C865" s="868"/>
      <c r="D865" s="868"/>
      <c r="E865" s="868"/>
      <c r="F865" s="868"/>
      <c r="G865" s="868"/>
      <c r="H865" s="868"/>
      <c r="I865" s="868"/>
      <c r="J865" s="868"/>
      <c r="K865" s="868"/>
      <c r="L865" s="868"/>
      <c r="M865" s="868"/>
      <c r="N865" s="868"/>
      <c r="O865" s="868"/>
      <c r="P865" s="868"/>
      <c r="Q865" s="868"/>
    </row>
    <row r="866" ht="25.15" customHeight="true" x14ac:dyDescent="0.2">
      <c r="C866" s="868"/>
      <c r="D866" s="868"/>
      <c r="E866" s="868"/>
      <c r="F866" s="868"/>
      <c r="G866" s="868"/>
      <c r="H866" s="868"/>
      <c r="I866" s="868"/>
      <c r="J866" s="868"/>
      <c r="K866" s="868"/>
      <c r="L866" s="868"/>
      <c r="M866" s="868"/>
      <c r="N866" s="868"/>
      <c r="O866" s="868"/>
      <c r="P866" s="868"/>
      <c r="Q866" s="868"/>
    </row>
    <row r="867" ht="25.15" customHeight="true" x14ac:dyDescent="0.2">
      <c r="C867" s="868"/>
      <c r="D867" s="868"/>
      <c r="E867" s="868"/>
      <c r="F867" s="868"/>
      <c r="G867" s="868"/>
      <c r="H867" s="868"/>
      <c r="I867" s="868"/>
      <c r="J867" s="868"/>
      <c r="K867" s="868"/>
      <c r="L867" s="868"/>
      <c r="M867" s="868"/>
      <c r="N867" s="868"/>
      <c r="O867" s="868"/>
      <c r="P867" s="868"/>
      <c r="Q867" s="868"/>
    </row>
    <row r="868" ht="25.15" customHeight="true" x14ac:dyDescent="0.2">
      <c r="C868" s="868"/>
      <c r="D868" s="868"/>
      <c r="E868" s="868"/>
      <c r="F868" s="868"/>
      <c r="G868" s="868"/>
      <c r="H868" s="868"/>
      <c r="I868" s="868"/>
      <c r="J868" s="868"/>
      <c r="K868" s="868"/>
      <c r="L868" s="868"/>
      <c r="M868" s="868"/>
      <c r="N868" s="868"/>
      <c r="O868" s="868"/>
      <c r="P868" s="868"/>
      <c r="Q868" s="868"/>
    </row>
    <row r="869" ht="25.15" customHeight="true" x14ac:dyDescent="0.2">
      <c r="C869" s="868"/>
      <c r="D869" s="868"/>
      <c r="E869" s="868"/>
      <c r="F869" s="868"/>
      <c r="G869" s="868"/>
      <c r="H869" s="868"/>
      <c r="I869" s="868"/>
      <c r="J869" s="868"/>
      <c r="K869" s="868"/>
      <c r="L869" s="868"/>
      <c r="M869" s="868"/>
      <c r="N869" s="868"/>
      <c r="O869" s="868"/>
      <c r="P869" s="868"/>
      <c r="Q869" s="868"/>
    </row>
    <row r="870" ht="25.15" customHeight="true" x14ac:dyDescent="0.2">
      <c r="C870" s="868"/>
      <c r="D870" s="868"/>
      <c r="E870" s="868"/>
      <c r="F870" s="868"/>
      <c r="G870" s="868"/>
      <c r="H870" s="868"/>
      <c r="I870" s="868"/>
      <c r="J870" s="868"/>
      <c r="K870" s="868"/>
      <c r="L870" s="868"/>
      <c r="M870" s="868"/>
      <c r="N870" s="868"/>
      <c r="O870" s="868"/>
      <c r="P870" s="868"/>
      <c r="Q870" s="868"/>
    </row>
    <row r="871" ht="25.15" customHeight="true" x14ac:dyDescent="0.2">
      <c r="C871" s="868"/>
      <c r="D871" s="868"/>
      <c r="E871" s="868"/>
      <c r="F871" s="868"/>
      <c r="G871" s="868"/>
      <c r="H871" s="868"/>
      <c r="I871" s="868"/>
      <c r="J871" s="868"/>
      <c r="K871" s="868"/>
      <c r="L871" s="868"/>
      <c r="M871" s="868"/>
      <c r="N871" s="868"/>
      <c r="O871" s="868"/>
      <c r="P871" s="868"/>
      <c r="Q871" s="868"/>
    </row>
    <row r="872" ht="25.15" customHeight="true" x14ac:dyDescent="0.2">
      <c r="C872" s="868"/>
      <c r="D872" s="868"/>
      <c r="E872" s="868"/>
      <c r="F872" s="868"/>
      <c r="G872" s="868"/>
      <c r="H872" s="868"/>
      <c r="I872" s="868"/>
      <c r="J872" s="868"/>
      <c r="K872" s="868"/>
      <c r="L872" s="868"/>
      <c r="M872" s="868"/>
      <c r="N872" s="868"/>
      <c r="O872" s="868"/>
      <c r="P872" s="868"/>
      <c r="Q872" s="868"/>
    </row>
    <row r="873" ht="25.15" customHeight="true" x14ac:dyDescent="0.2">
      <c r="C873" s="868"/>
      <c r="D873" s="868"/>
      <c r="E873" s="868"/>
      <c r="F873" s="868"/>
      <c r="G873" s="868"/>
      <c r="H873" s="868"/>
      <c r="I873" s="868"/>
      <c r="J873" s="868"/>
      <c r="K873" s="868"/>
      <c r="L873" s="868"/>
      <c r="M873" s="868"/>
      <c r="N873" s="868"/>
      <c r="O873" s="868"/>
      <c r="P873" s="868"/>
      <c r="Q873" s="868"/>
    </row>
    <row r="874" ht="25.15" customHeight="true" x14ac:dyDescent="0.2">
      <c r="C874" s="868"/>
      <c r="D874" s="868"/>
      <c r="E874" s="868"/>
      <c r="F874" s="868"/>
      <c r="G874" s="868"/>
      <c r="H874" s="868"/>
      <c r="I874" s="868"/>
      <c r="J874" s="868"/>
      <c r="K874" s="868"/>
      <c r="L874" s="868"/>
      <c r="M874" s="868"/>
      <c r="N874" s="868"/>
      <c r="O874" s="868"/>
      <c r="P874" s="868"/>
      <c r="Q874" s="868"/>
    </row>
    <row r="875" ht="25.15" customHeight="true" x14ac:dyDescent="0.2">
      <c r="C875" s="868"/>
      <c r="D875" s="868"/>
      <c r="E875" s="868"/>
      <c r="F875" s="868"/>
      <c r="G875" s="868"/>
      <c r="H875" s="868"/>
      <c r="I875" s="868"/>
      <c r="J875" s="868"/>
      <c r="K875" s="868"/>
      <c r="L875" s="868"/>
      <c r="M875" s="868"/>
      <c r="N875" s="868"/>
      <c r="O875" s="868"/>
      <c r="P875" s="868"/>
      <c r="Q875" s="868"/>
    </row>
    <row r="876" ht="25.15" customHeight="true" x14ac:dyDescent="0.2">
      <c r="C876" s="868"/>
      <c r="D876" s="868"/>
      <c r="E876" s="868"/>
      <c r="F876" s="868"/>
      <c r="G876" s="868"/>
      <c r="H876" s="868"/>
      <c r="I876" s="868"/>
      <c r="J876" s="868"/>
      <c r="K876" s="868"/>
      <c r="L876" s="868"/>
      <c r="M876" s="868"/>
      <c r="N876" s="868"/>
      <c r="O876" s="868"/>
      <c r="P876" s="868"/>
      <c r="Q876" s="868"/>
    </row>
    <row r="877" ht="25.15" customHeight="true" x14ac:dyDescent="0.2">
      <c r="C877" s="868"/>
      <c r="D877" s="868"/>
      <c r="E877" s="868"/>
      <c r="F877" s="868"/>
      <c r="G877" s="868"/>
      <c r="H877" s="868"/>
      <c r="I877" s="868"/>
      <c r="J877" s="868"/>
      <c r="K877" s="868"/>
      <c r="L877" s="868"/>
      <c r="M877" s="868"/>
      <c r="N877" s="868"/>
      <c r="O877" s="868"/>
      <c r="P877" s="868"/>
      <c r="Q877" s="868"/>
    </row>
    <row r="878" ht="25.15" customHeight="true" x14ac:dyDescent="0.2">
      <c r="C878" s="868"/>
      <c r="D878" s="868"/>
      <c r="E878" s="868"/>
      <c r="F878" s="868"/>
      <c r="G878" s="868"/>
      <c r="H878" s="868"/>
      <c r="I878" s="868"/>
      <c r="J878" s="868"/>
      <c r="K878" s="868"/>
      <c r="L878" s="868"/>
      <c r="M878" s="868"/>
      <c r="N878" s="868"/>
      <c r="O878" s="868"/>
      <c r="P878" s="868"/>
      <c r="Q878" s="868"/>
    </row>
    <row r="879" ht="25.15" customHeight="true" x14ac:dyDescent="0.2">
      <c r="C879" s="868"/>
      <c r="D879" s="868"/>
      <c r="E879" s="868"/>
      <c r="F879" s="868"/>
      <c r="G879" s="868"/>
      <c r="H879" s="868"/>
      <c r="I879" s="868"/>
      <c r="J879" s="868"/>
      <c r="K879" s="868"/>
      <c r="L879" s="868"/>
      <c r="M879" s="868"/>
      <c r="N879" s="868"/>
      <c r="O879" s="868"/>
      <c r="P879" s="868"/>
      <c r="Q879" s="868"/>
    </row>
    <row r="880" ht="25.15" customHeight="true" x14ac:dyDescent="0.2">
      <c r="C880" s="868"/>
      <c r="D880" s="868"/>
      <c r="E880" s="868"/>
      <c r="F880" s="868"/>
      <c r="G880" s="868"/>
      <c r="H880" s="868"/>
      <c r="I880" s="868"/>
      <c r="J880" s="868"/>
      <c r="K880" s="868"/>
      <c r="L880" s="868"/>
      <c r="M880" s="868"/>
      <c r="N880" s="868"/>
      <c r="O880" s="868"/>
      <c r="P880" s="868"/>
      <c r="Q880" s="868"/>
    </row>
    <row r="881" ht="25.15" customHeight="true" x14ac:dyDescent="0.2">
      <c r="C881" s="868"/>
      <c r="D881" s="868"/>
      <c r="E881" s="868"/>
      <c r="F881" s="868"/>
      <c r="G881" s="868"/>
      <c r="H881" s="868"/>
      <c r="I881" s="868"/>
      <c r="J881" s="868"/>
      <c r="K881" s="868"/>
      <c r="L881" s="868"/>
      <c r="M881" s="868"/>
      <c r="N881" s="868"/>
      <c r="O881" s="868"/>
      <c r="P881" s="868"/>
      <c r="Q881" s="868"/>
    </row>
    <row r="882" ht="25.15" customHeight="true" x14ac:dyDescent="0.2">
      <c r="C882" s="868"/>
      <c r="D882" s="868"/>
      <c r="E882" s="868"/>
      <c r="F882" s="868"/>
      <c r="G882" s="868"/>
      <c r="H882" s="868"/>
      <c r="I882" s="868"/>
      <c r="J882" s="868"/>
      <c r="K882" s="868"/>
      <c r="L882" s="868"/>
      <c r="M882" s="868"/>
      <c r="N882" s="868"/>
      <c r="O882" s="868"/>
      <c r="P882" s="868"/>
      <c r="Q882" s="868"/>
    </row>
    <row r="883" ht="25.15" customHeight="true" x14ac:dyDescent="0.2">
      <c r="C883" s="868"/>
      <c r="D883" s="868"/>
      <c r="E883" s="868"/>
      <c r="F883" s="868"/>
      <c r="G883" s="868"/>
      <c r="H883" s="868"/>
      <c r="I883" s="868"/>
      <c r="J883" s="868"/>
      <c r="K883" s="868"/>
      <c r="L883" s="868"/>
      <c r="M883" s="868"/>
      <c r="N883" s="868"/>
      <c r="O883" s="868"/>
      <c r="P883" s="868"/>
      <c r="Q883" s="868"/>
    </row>
    <row r="884" ht="25.15" customHeight="true" x14ac:dyDescent="0.2">
      <c r="C884" s="868"/>
      <c r="D884" s="868"/>
      <c r="E884" s="868"/>
      <c r="F884" s="868"/>
      <c r="G884" s="868"/>
      <c r="H884" s="868"/>
      <c r="I884" s="868"/>
      <c r="J884" s="868"/>
      <c r="K884" s="868"/>
      <c r="L884" s="868"/>
      <c r="M884" s="868"/>
      <c r="N884" s="868"/>
      <c r="O884" s="868"/>
      <c r="P884" s="868"/>
      <c r="Q884" s="868"/>
    </row>
    <row r="885" ht="25.15" customHeight="true" x14ac:dyDescent="0.2">
      <c r="C885" s="868"/>
      <c r="D885" s="868"/>
      <c r="E885" s="868"/>
      <c r="F885" s="868"/>
      <c r="G885" s="868"/>
      <c r="H885" s="868"/>
      <c r="I885" s="868"/>
      <c r="J885" s="868"/>
      <c r="K885" s="868"/>
      <c r="L885" s="868"/>
      <c r="M885" s="868"/>
      <c r="N885" s="868"/>
      <c r="O885" s="868"/>
      <c r="P885" s="868"/>
      <c r="Q885" s="868"/>
    </row>
    <row r="886" ht="25.15" customHeight="true" x14ac:dyDescent="0.2">
      <c r="C886" s="868"/>
      <c r="D886" s="868"/>
      <c r="E886" s="868"/>
      <c r="F886" s="868"/>
      <c r="G886" s="868"/>
      <c r="H886" s="868"/>
      <c r="I886" s="868"/>
      <c r="J886" s="868"/>
      <c r="K886" s="868"/>
      <c r="L886" s="868"/>
      <c r="M886" s="868"/>
      <c r="N886" s="868"/>
      <c r="O886" s="868"/>
      <c r="P886" s="868"/>
      <c r="Q886" s="868"/>
    </row>
    <row r="887" ht="25.15" customHeight="true" x14ac:dyDescent="0.2">
      <c r="C887" s="868"/>
      <c r="D887" s="868"/>
      <c r="E887" s="868"/>
      <c r="F887" s="868"/>
      <c r="G887" s="868"/>
      <c r="H887" s="868"/>
      <c r="I887" s="868"/>
      <c r="J887" s="868"/>
      <c r="K887" s="868"/>
      <c r="L887" s="868"/>
      <c r="M887" s="868"/>
      <c r="N887" s="868"/>
      <c r="O887" s="868"/>
      <c r="P887" s="868"/>
      <c r="Q887" s="868"/>
    </row>
    <row r="888" ht="25.15" customHeight="true" x14ac:dyDescent="0.2">
      <c r="C888" s="868"/>
      <c r="D888" s="868"/>
      <c r="E888" s="868"/>
      <c r="F888" s="868"/>
      <c r="G888" s="868"/>
      <c r="H888" s="868"/>
      <c r="I888" s="868"/>
      <c r="J888" s="868"/>
      <c r="K888" s="868"/>
      <c r="L888" s="868"/>
      <c r="M888" s="868"/>
      <c r="N888" s="868"/>
      <c r="O888" s="868"/>
      <c r="P888" s="868"/>
      <c r="Q888" s="868"/>
    </row>
    <row r="889" ht="25.15" customHeight="true" x14ac:dyDescent="0.2">
      <c r="C889" s="868"/>
      <c r="D889" s="868"/>
      <c r="E889" s="868"/>
      <c r="F889" s="868"/>
      <c r="G889" s="868"/>
      <c r="H889" s="868"/>
      <c r="I889" s="868"/>
      <c r="J889" s="868"/>
      <c r="K889" s="868"/>
      <c r="L889" s="868"/>
      <c r="M889" s="868"/>
      <c r="N889" s="868"/>
      <c r="O889" s="868"/>
      <c r="P889" s="868"/>
      <c r="Q889" s="868"/>
    </row>
    <row r="890" ht="25.15" customHeight="true" x14ac:dyDescent="0.2">
      <c r="C890" s="868"/>
      <c r="D890" s="868"/>
      <c r="E890" s="868"/>
      <c r="F890" s="868"/>
      <c r="G890" s="868"/>
      <c r="H890" s="868"/>
      <c r="I890" s="868"/>
      <c r="J890" s="868"/>
      <c r="K890" s="868"/>
      <c r="L890" s="868"/>
      <c r="M890" s="868"/>
      <c r="N890" s="868"/>
      <c r="O890" s="868"/>
      <c r="P890" s="868"/>
      <c r="Q890" s="868"/>
    </row>
    <row r="891" ht="25.15" customHeight="true" x14ac:dyDescent="0.2">
      <c r="C891" s="868"/>
      <c r="D891" s="868"/>
      <c r="E891" s="868"/>
      <c r="F891" s="868"/>
      <c r="G891" s="868"/>
      <c r="H891" s="868"/>
      <c r="I891" s="868"/>
      <c r="J891" s="868"/>
      <c r="K891" s="868"/>
      <c r="L891" s="868"/>
      <c r="M891" s="868"/>
      <c r="N891" s="868"/>
      <c r="O891" s="868"/>
      <c r="P891" s="868"/>
      <c r="Q891" s="868"/>
    </row>
    <row r="892" ht="25.15" customHeight="true" x14ac:dyDescent="0.2">
      <c r="C892" s="868"/>
      <c r="D892" s="868"/>
      <c r="E892" s="868"/>
      <c r="F892" s="868"/>
      <c r="G892" s="868"/>
      <c r="H892" s="868"/>
      <c r="I892" s="868"/>
      <c r="J892" s="868"/>
      <c r="K892" s="868"/>
      <c r="L892" s="868"/>
      <c r="M892" s="868"/>
      <c r="N892" s="868"/>
      <c r="O892" s="868"/>
      <c r="P892" s="868"/>
      <c r="Q892" s="868"/>
    </row>
    <row r="893" ht="25.15" customHeight="true" x14ac:dyDescent="0.2">
      <c r="C893" s="868"/>
      <c r="D893" s="868"/>
      <c r="E893" s="868"/>
      <c r="F893" s="868"/>
      <c r="G893" s="868"/>
      <c r="H893" s="868"/>
      <c r="I893" s="868"/>
      <c r="J893" s="868"/>
      <c r="K893" s="868"/>
      <c r="L893" s="868"/>
      <c r="M893" s="868"/>
      <c r="N893" s="868"/>
      <c r="O893" s="868"/>
      <c r="P893" s="868"/>
      <c r="Q893" s="868"/>
    </row>
    <row r="894" ht="25.15" customHeight="true" x14ac:dyDescent="0.2">
      <c r="C894" s="868"/>
      <c r="D894" s="868"/>
      <c r="E894" s="868"/>
      <c r="F894" s="868"/>
      <c r="G894" s="868"/>
      <c r="H894" s="868"/>
      <c r="I894" s="868"/>
      <c r="J894" s="868"/>
      <c r="K894" s="868"/>
      <c r="L894" s="868"/>
      <c r="M894" s="868"/>
      <c r="N894" s="868"/>
      <c r="O894" s="868"/>
      <c r="P894" s="868"/>
      <c r="Q894" s="868"/>
    </row>
    <row r="895" ht="25.15" customHeight="true" x14ac:dyDescent="0.2">
      <c r="C895" s="868"/>
      <c r="D895" s="868"/>
      <c r="E895" s="868"/>
      <c r="F895" s="868"/>
      <c r="G895" s="868"/>
      <c r="H895" s="868"/>
      <c r="I895" s="868"/>
      <c r="J895" s="868"/>
      <c r="K895" s="868"/>
      <c r="L895" s="868"/>
      <c r="M895" s="868"/>
      <c r="N895" s="868"/>
      <c r="O895" s="868"/>
      <c r="P895" s="868"/>
      <c r="Q895" s="868"/>
    </row>
    <row r="896" ht="25.15" customHeight="true" x14ac:dyDescent="0.2">
      <c r="C896" s="868"/>
      <c r="D896" s="868"/>
      <c r="E896" s="868"/>
      <c r="F896" s="868"/>
      <c r="G896" s="868"/>
      <c r="H896" s="868"/>
      <c r="I896" s="868"/>
      <c r="J896" s="868"/>
      <c r="K896" s="868"/>
      <c r="L896" s="868"/>
      <c r="M896" s="868"/>
      <c r="N896" s="868"/>
      <c r="O896" s="868"/>
      <c r="P896" s="868"/>
      <c r="Q896" s="868"/>
    </row>
    <row r="897" ht="25.15" customHeight="true" x14ac:dyDescent="0.2">
      <c r="C897" s="868"/>
      <c r="D897" s="868"/>
      <c r="E897" s="868"/>
      <c r="F897" s="868"/>
      <c r="G897" s="868"/>
      <c r="H897" s="868"/>
      <c r="I897" s="868"/>
      <c r="J897" s="868"/>
      <c r="K897" s="868"/>
      <c r="L897" s="868"/>
      <c r="M897" s="868"/>
      <c r="N897" s="868"/>
      <c r="O897" s="868"/>
      <c r="P897" s="868"/>
      <c r="Q897" s="868"/>
    </row>
    <row r="898" ht="25.15" customHeight="true" x14ac:dyDescent="0.2">
      <c r="C898" s="868"/>
      <c r="D898" s="868"/>
      <c r="E898" s="868"/>
      <c r="F898" s="868"/>
      <c r="G898" s="868"/>
      <c r="H898" s="868"/>
      <c r="I898" s="868"/>
      <c r="J898" s="868"/>
      <c r="K898" s="868"/>
      <c r="L898" s="868"/>
      <c r="M898" s="868"/>
      <c r="N898" s="868"/>
      <c r="O898" s="868"/>
      <c r="P898" s="868"/>
      <c r="Q898" s="868"/>
    </row>
    <row r="899" ht="25.15" customHeight="true" x14ac:dyDescent="0.2">
      <c r="C899" s="868"/>
      <c r="D899" s="868"/>
      <c r="E899" s="868"/>
      <c r="F899" s="868"/>
      <c r="G899" s="868"/>
      <c r="H899" s="868"/>
      <c r="I899" s="868"/>
      <c r="J899" s="868"/>
      <c r="K899" s="868"/>
      <c r="L899" s="868"/>
      <c r="M899" s="868"/>
      <c r="N899" s="868"/>
      <c r="O899" s="868"/>
      <c r="P899" s="868"/>
      <c r="Q899" s="868"/>
    </row>
    <row r="900" ht="25.15" customHeight="true" x14ac:dyDescent="0.2">
      <c r="C900" s="868"/>
      <c r="D900" s="868"/>
      <c r="E900" s="868"/>
      <c r="F900" s="868"/>
      <c r="G900" s="868"/>
      <c r="H900" s="868"/>
      <c r="I900" s="868"/>
      <c r="J900" s="868"/>
      <c r="K900" s="868"/>
      <c r="L900" s="868"/>
      <c r="M900" s="868"/>
      <c r="N900" s="868"/>
      <c r="O900" s="868"/>
      <c r="P900" s="868"/>
      <c r="Q900" s="868"/>
    </row>
    <row r="901" ht="25.15" customHeight="true" x14ac:dyDescent="0.2">
      <c r="C901" s="868"/>
      <c r="D901" s="868"/>
      <c r="E901" s="868"/>
      <c r="F901" s="868"/>
      <c r="G901" s="868"/>
      <c r="H901" s="868"/>
      <c r="I901" s="868"/>
      <c r="J901" s="868"/>
      <c r="K901" s="868"/>
      <c r="L901" s="868"/>
      <c r="M901" s="868"/>
      <c r="N901" s="868"/>
      <c r="O901" s="868"/>
      <c r="P901" s="868"/>
      <c r="Q901" s="868"/>
    </row>
    <row r="902" ht="25.15" customHeight="true" x14ac:dyDescent="0.2">
      <c r="C902" s="868"/>
      <c r="D902" s="868"/>
      <c r="E902" s="868"/>
      <c r="F902" s="868"/>
      <c r="G902" s="868"/>
      <c r="H902" s="868"/>
      <c r="I902" s="868"/>
      <c r="J902" s="868"/>
      <c r="K902" s="868"/>
      <c r="L902" s="868"/>
      <c r="M902" s="868"/>
      <c r="N902" s="868"/>
      <c r="O902" s="868"/>
      <c r="P902" s="868"/>
      <c r="Q902" s="868"/>
    </row>
    <row r="903" ht="25.15" customHeight="true" x14ac:dyDescent="0.2">
      <c r="C903" s="868"/>
      <c r="D903" s="868"/>
      <c r="E903" s="868"/>
      <c r="F903" s="868"/>
      <c r="G903" s="868"/>
      <c r="H903" s="868"/>
      <c r="I903" s="868"/>
      <c r="J903" s="868"/>
      <c r="K903" s="868"/>
      <c r="L903" s="868"/>
      <c r="M903" s="868"/>
      <c r="N903" s="868"/>
      <c r="O903" s="868"/>
      <c r="P903" s="868"/>
      <c r="Q903" s="868"/>
    </row>
    <row r="904" ht="25.15" customHeight="true" x14ac:dyDescent="0.2">
      <c r="C904" s="868"/>
      <c r="D904" s="868"/>
      <c r="E904" s="868"/>
      <c r="F904" s="868"/>
      <c r="G904" s="868"/>
      <c r="H904" s="868"/>
      <c r="I904" s="868"/>
      <c r="J904" s="868"/>
      <c r="K904" s="868"/>
      <c r="L904" s="868"/>
      <c r="M904" s="868"/>
      <c r="N904" s="868"/>
      <c r="O904" s="868"/>
      <c r="P904" s="868"/>
      <c r="Q904" s="868"/>
    </row>
    <row r="905" ht="25.15" customHeight="true" x14ac:dyDescent="0.2">
      <c r="C905" s="868"/>
      <c r="D905" s="868"/>
      <c r="E905" s="868"/>
      <c r="F905" s="868"/>
      <c r="G905" s="868"/>
      <c r="H905" s="868"/>
      <c r="I905" s="868"/>
      <c r="J905" s="868"/>
      <c r="K905" s="868"/>
      <c r="L905" s="868"/>
      <c r="M905" s="868"/>
      <c r="N905" s="868"/>
      <c r="O905" s="868"/>
      <c r="P905" s="868"/>
      <c r="Q905" s="868"/>
    </row>
    <row r="906" ht="25.15" customHeight="true" x14ac:dyDescent="0.2">
      <c r="C906" s="868"/>
      <c r="D906" s="868"/>
      <c r="E906" s="868"/>
      <c r="F906" s="868"/>
      <c r="G906" s="868"/>
      <c r="H906" s="868"/>
      <c r="I906" s="868"/>
      <c r="J906" s="868"/>
      <c r="K906" s="868"/>
      <c r="L906" s="868"/>
      <c r="M906" s="868"/>
      <c r="N906" s="868"/>
      <c r="O906" s="868"/>
      <c r="P906" s="868"/>
      <c r="Q906" s="868"/>
    </row>
    <row r="907" ht="25.15" customHeight="true" x14ac:dyDescent="0.2">
      <c r="C907" s="868"/>
      <c r="D907" s="868"/>
      <c r="E907" s="868"/>
      <c r="F907" s="868"/>
      <c r="G907" s="868"/>
      <c r="H907" s="868"/>
      <c r="I907" s="868"/>
      <c r="J907" s="868"/>
      <c r="K907" s="868"/>
      <c r="L907" s="868"/>
      <c r="M907" s="868"/>
      <c r="N907" s="868"/>
      <c r="O907" s="868"/>
      <c r="P907" s="868"/>
      <c r="Q907" s="868"/>
    </row>
    <row r="908" ht="25.15" customHeight="true" x14ac:dyDescent="0.2">
      <c r="C908" s="868"/>
      <c r="D908" s="868"/>
      <c r="E908" s="868"/>
      <c r="F908" s="868"/>
      <c r="G908" s="868"/>
      <c r="H908" s="868"/>
      <c r="I908" s="868"/>
      <c r="J908" s="868"/>
      <c r="K908" s="868"/>
      <c r="L908" s="868"/>
      <c r="M908" s="868"/>
      <c r="N908" s="868"/>
      <c r="O908" s="868"/>
      <c r="P908" s="868"/>
      <c r="Q908" s="868"/>
    </row>
    <row r="909" ht="25.15" customHeight="true" x14ac:dyDescent="0.2">
      <c r="C909" s="868"/>
      <c r="D909" s="868"/>
      <c r="E909" s="868"/>
      <c r="F909" s="868"/>
      <c r="G909" s="868"/>
      <c r="H909" s="868"/>
      <c r="I909" s="868"/>
      <c r="J909" s="868"/>
      <c r="K909" s="868"/>
      <c r="L909" s="868"/>
      <c r="M909" s="868"/>
      <c r="N909" s="868"/>
      <c r="O909" s="868"/>
      <c r="P909" s="868"/>
      <c r="Q909" s="868"/>
    </row>
    <row r="910" ht="25.15" customHeight="true" x14ac:dyDescent="0.2">
      <c r="C910" s="868"/>
      <c r="D910" s="868"/>
      <c r="E910" s="868"/>
      <c r="F910" s="868"/>
      <c r="G910" s="868"/>
      <c r="H910" s="868"/>
      <c r="I910" s="868"/>
      <c r="J910" s="868"/>
      <c r="K910" s="868"/>
      <c r="L910" s="868"/>
      <c r="M910" s="868"/>
      <c r="N910" s="868"/>
      <c r="O910" s="868"/>
      <c r="P910" s="868"/>
      <c r="Q910" s="868"/>
    </row>
    <row r="911" ht="25.15" customHeight="true" x14ac:dyDescent="0.2">
      <c r="C911" s="868"/>
      <c r="D911" s="868"/>
      <c r="E911" s="868"/>
      <c r="F911" s="868"/>
      <c r="G911" s="868"/>
      <c r="H911" s="868"/>
      <c r="I911" s="868"/>
      <c r="J911" s="868"/>
      <c r="K911" s="868"/>
      <c r="L911" s="868"/>
      <c r="M911" s="868"/>
      <c r="N911" s="868"/>
      <c r="O911" s="868"/>
      <c r="P911" s="868"/>
      <c r="Q911" s="868"/>
    </row>
    <row r="912" ht="25.15" customHeight="true" x14ac:dyDescent="0.2">
      <c r="C912" s="868"/>
      <c r="D912" s="868"/>
      <c r="E912" s="868"/>
      <c r="F912" s="868"/>
      <c r="G912" s="868"/>
      <c r="H912" s="868"/>
      <c r="I912" s="868"/>
      <c r="J912" s="868"/>
      <c r="K912" s="868"/>
      <c r="L912" s="868"/>
      <c r="M912" s="868"/>
      <c r="N912" s="868"/>
      <c r="O912" s="868"/>
      <c r="P912" s="868"/>
      <c r="Q912" s="868"/>
    </row>
    <row r="913" ht="25.15" customHeight="true" x14ac:dyDescent="0.2">
      <c r="C913" s="868"/>
      <c r="D913" s="868"/>
      <c r="E913" s="868"/>
      <c r="F913" s="868"/>
      <c r="G913" s="868"/>
      <c r="H913" s="868"/>
      <c r="I913" s="868"/>
      <c r="J913" s="868"/>
      <c r="K913" s="868"/>
      <c r="L913" s="868"/>
      <c r="M913" s="868"/>
      <c r="N913" s="868"/>
      <c r="O913" s="868"/>
      <c r="P913" s="868"/>
      <c r="Q913" s="868"/>
    </row>
    <row r="914" ht="25.15" customHeight="true" x14ac:dyDescent="0.2">
      <c r="C914" s="868"/>
      <c r="D914" s="868"/>
      <c r="E914" s="868"/>
      <c r="F914" s="868"/>
      <c r="G914" s="868"/>
      <c r="H914" s="868"/>
      <c r="I914" s="868"/>
      <c r="J914" s="868"/>
      <c r="K914" s="868"/>
      <c r="L914" s="868"/>
      <c r="M914" s="868"/>
      <c r="N914" s="868"/>
      <c r="O914" s="868"/>
      <c r="P914" s="868"/>
      <c r="Q914" s="868"/>
    </row>
    <row r="915" ht="25.15" customHeight="true" x14ac:dyDescent="0.2">
      <c r="C915" s="868"/>
      <c r="D915" s="868"/>
      <c r="E915" s="868"/>
      <c r="F915" s="868"/>
      <c r="G915" s="868"/>
      <c r="H915" s="868"/>
      <c r="I915" s="868"/>
      <c r="J915" s="868"/>
      <c r="K915" s="868"/>
      <c r="L915" s="868"/>
      <c r="M915" s="868"/>
      <c r="N915" s="868"/>
      <c r="O915" s="868"/>
      <c r="P915" s="868"/>
      <c r="Q915" s="868"/>
    </row>
    <row r="916" ht="25.15" customHeight="true" x14ac:dyDescent="0.2">
      <c r="C916" s="868"/>
      <c r="D916" s="868"/>
      <c r="E916" s="868"/>
      <c r="F916" s="868"/>
      <c r="G916" s="868"/>
      <c r="H916" s="868"/>
      <c r="I916" s="868"/>
      <c r="J916" s="868"/>
      <c r="K916" s="868"/>
      <c r="L916" s="868"/>
      <c r="M916" s="868"/>
      <c r="N916" s="868"/>
      <c r="O916" s="868"/>
      <c r="P916" s="868"/>
      <c r="Q916" s="868"/>
    </row>
    <row r="917" ht="25.15" customHeight="true" x14ac:dyDescent="0.2">
      <c r="C917" s="868"/>
      <c r="D917" s="868"/>
      <c r="E917" s="868"/>
      <c r="F917" s="868"/>
      <c r="G917" s="868"/>
      <c r="H917" s="868"/>
      <c r="I917" s="868"/>
      <c r="J917" s="868"/>
      <c r="K917" s="868"/>
      <c r="L917" s="868"/>
      <c r="M917" s="868"/>
      <c r="N917" s="868"/>
      <c r="O917" s="868"/>
      <c r="P917" s="868"/>
      <c r="Q917" s="868"/>
    </row>
    <row r="918" ht="25.15" customHeight="true" x14ac:dyDescent="0.2">
      <c r="C918" s="868"/>
      <c r="D918" s="868"/>
      <c r="E918" s="868"/>
      <c r="F918" s="868"/>
      <c r="G918" s="868"/>
      <c r="H918" s="868"/>
      <c r="I918" s="868"/>
      <c r="J918" s="868"/>
      <c r="K918" s="868"/>
      <c r="L918" s="868"/>
      <c r="M918" s="868"/>
      <c r="N918" s="868"/>
      <c r="O918" s="868"/>
      <c r="P918" s="868"/>
      <c r="Q918" s="868"/>
    </row>
    <row r="919" ht="25.15" customHeight="true" x14ac:dyDescent="0.2">
      <c r="C919" s="868"/>
      <c r="D919" s="868"/>
      <c r="E919" s="868"/>
      <c r="F919" s="868"/>
      <c r="G919" s="868"/>
      <c r="H919" s="868"/>
      <c r="I919" s="868"/>
      <c r="J919" s="868"/>
      <c r="K919" s="868"/>
      <c r="L919" s="868"/>
      <c r="M919" s="868"/>
      <c r="N919" s="868"/>
      <c r="O919" s="868"/>
      <c r="P919" s="868"/>
      <c r="Q919" s="868"/>
    </row>
    <row r="920" ht="25.15" customHeight="true" x14ac:dyDescent="0.2">
      <c r="C920" s="868"/>
      <c r="D920" s="868"/>
      <c r="E920" s="868"/>
      <c r="F920" s="868"/>
      <c r="G920" s="868"/>
      <c r="H920" s="868"/>
      <c r="I920" s="868"/>
      <c r="J920" s="868"/>
      <c r="K920" s="868"/>
      <c r="L920" s="868"/>
      <c r="M920" s="868"/>
      <c r="N920" s="868"/>
      <c r="O920" s="868"/>
      <c r="P920" s="868"/>
      <c r="Q920" s="868"/>
    </row>
    <row r="921" ht="25.15" customHeight="true" x14ac:dyDescent="0.2">
      <c r="C921" s="868"/>
      <c r="D921" s="868"/>
      <c r="E921" s="868"/>
      <c r="F921" s="868"/>
      <c r="G921" s="868"/>
      <c r="H921" s="868"/>
      <c r="I921" s="868"/>
      <c r="J921" s="868"/>
      <c r="K921" s="868"/>
      <c r="L921" s="868"/>
      <c r="M921" s="868"/>
      <c r="N921" s="868"/>
      <c r="O921" s="868"/>
      <c r="P921" s="868"/>
      <c r="Q921" s="868"/>
    </row>
    <row r="922" ht="25.15" customHeight="true" x14ac:dyDescent="0.2">
      <c r="C922" s="868"/>
      <c r="D922" s="868"/>
      <c r="E922" s="868"/>
      <c r="F922" s="868"/>
      <c r="G922" s="868"/>
      <c r="H922" s="868"/>
      <c r="I922" s="868"/>
      <c r="J922" s="868"/>
      <c r="K922" s="868"/>
      <c r="L922" s="868"/>
      <c r="M922" s="868"/>
      <c r="N922" s="868"/>
      <c r="O922" s="868"/>
      <c r="P922" s="868"/>
      <c r="Q922" s="868"/>
    </row>
    <row r="923" ht="25.15" customHeight="true" x14ac:dyDescent="0.2">
      <c r="C923" s="868"/>
      <c r="D923" s="868"/>
      <c r="E923" s="868"/>
      <c r="F923" s="868"/>
      <c r="G923" s="868"/>
      <c r="H923" s="868"/>
      <c r="I923" s="868"/>
      <c r="J923" s="868"/>
      <c r="K923" s="868"/>
      <c r="L923" s="868"/>
      <c r="M923" s="868"/>
      <c r="N923" s="868"/>
      <c r="O923" s="868"/>
      <c r="P923" s="868"/>
      <c r="Q923" s="868"/>
    </row>
    <row r="924" ht="25.15" customHeight="true" x14ac:dyDescent="0.2">
      <c r="C924" s="868"/>
      <c r="D924" s="868"/>
      <c r="E924" s="868"/>
      <c r="F924" s="868"/>
      <c r="G924" s="868"/>
      <c r="H924" s="868"/>
      <c r="I924" s="868"/>
      <c r="J924" s="868"/>
      <c r="K924" s="868"/>
      <c r="L924" s="868"/>
      <c r="M924" s="868"/>
      <c r="N924" s="868"/>
      <c r="O924" s="868"/>
      <c r="P924" s="868"/>
      <c r="Q924" s="868"/>
    </row>
    <row r="925" ht="25.15" customHeight="true" x14ac:dyDescent="0.2">
      <c r="C925" s="868"/>
      <c r="D925" s="868"/>
      <c r="E925" s="868"/>
      <c r="F925" s="868"/>
      <c r="G925" s="868"/>
      <c r="H925" s="868"/>
      <c r="I925" s="868"/>
      <c r="J925" s="868"/>
      <c r="K925" s="868"/>
      <c r="L925" s="868"/>
      <c r="M925" s="868"/>
      <c r="N925" s="868"/>
      <c r="O925" s="868"/>
      <c r="P925" s="868"/>
      <c r="Q925" s="868"/>
    </row>
    <row r="926" ht="25.15" customHeight="true" x14ac:dyDescent="0.2">
      <c r="C926" s="868"/>
      <c r="D926" s="868"/>
      <c r="E926" s="868"/>
      <c r="F926" s="868"/>
      <c r="G926" s="868"/>
      <c r="H926" s="868"/>
      <c r="I926" s="868"/>
      <c r="J926" s="868"/>
      <c r="K926" s="868"/>
      <c r="L926" s="868"/>
      <c r="M926" s="868"/>
      <c r="N926" s="868"/>
      <c r="O926" s="868"/>
      <c r="P926" s="868"/>
      <c r="Q926" s="868"/>
    </row>
    <row r="927" ht="25.15" customHeight="true" x14ac:dyDescent="0.2">
      <c r="C927" s="868"/>
      <c r="D927" s="868"/>
      <c r="E927" s="868"/>
      <c r="F927" s="868"/>
      <c r="G927" s="868"/>
      <c r="H927" s="868"/>
      <c r="I927" s="868"/>
      <c r="J927" s="868"/>
      <c r="K927" s="868"/>
      <c r="L927" s="868"/>
      <c r="M927" s="868"/>
      <c r="N927" s="868"/>
      <c r="O927" s="868"/>
      <c r="P927" s="868"/>
      <c r="Q927" s="868"/>
    </row>
    <row r="928" ht="25.15" customHeight="true" x14ac:dyDescent="0.2">
      <c r="C928" s="868"/>
      <c r="D928" s="868"/>
      <c r="E928" s="868"/>
      <c r="F928" s="868"/>
      <c r="G928" s="868"/>
      <c r="H928" s="868"/>
      <c r="I928" s="868"/>
      <c r="J928" s="868"/>
      <c r="K928" s="868"/>
      <c r="L928" s="868"/>
      <c r="M928" s="868"/>
      <c r="N928" s="868"/>
      <c r="O928" s="868"/>
      <c r="P928" s="868"/>
      <c r="Q928" s="868"/>
    </row>
    <row r="929" ht="25.15" customHeight="true" x14ac:dyDescent="0.2">
      <c r="C929" s="868"/>
      <c r="D929" s="868"/>
      <c r="E929" s="868"/>
      <c r="F929" s="868"/>
      <c r="G929" s="868"/>
      <c r="H929" s="868"/>
      <c r="I929" s="868"/>
      <c r="J929" s="868"/>
      <c r="K929" s="868"/>
      <c r="L929" s="868"/>
      <c r="M929" s="868"/>
      <c r="N929" s="868"/>
      <c r="O929" s="868"/>
      <c r="P929" s="868"/>
      <c r="Q929" s="868"/>
    </row>
    <row r="930" ht="25.15" customHeight="true" x14ac:dyDescent="0.2">
      <c r="C930" s="868"/>
      <c r="D930" s="868"/>
      <c r="E930" s="868"/>
      <c r="F930" s="868"/>
      <c r="G930" s="868"/>
      <c r="H930" s="868"/>
      <c r="I930" s="868"/>
      <c r="J930" s="868"/>
      <c r="K930" s="868"/>
      <c r="L930" s="868"/>
      <c r="M930" s="868"/>
      <c r="N930" s="868"/>
      <c r="O930" s="868"/>
      <c r="P930" s="868"/>
      <c r="Q930" s="868"/>
    </row>
    <row r="931" ht="25.15" customHeight="true" x14ac:dyDescent="0.2">
      <c r="C931" s="868"/>
      <c r="D931" s="868"/>
      <c r="E931" s="868"/>
      <c r="F931" s="868"/>
      <c r="G931" s="868"/>
      <c r="H931" s="868"/>
      <c r="I931" s="868"/>
      <c r="J931" s="868"/>
      <c r="K931" s="868"/>
      <c r="L931" s="868"/>
      <c r="M931" s="868"/>
      <c r="N931" s="868"/>
      <c r="O931" s="868"/>
      <c r="P931" s="868"/>
      <c r="Q931" s="868"/>
    </row>
    <row r="932" ht="25.15" customHeight="true" x14ac:dyDescent="0.2">
      <c r="C932" s="868"/>
      <c r="D932" s="868"/>
      <c r="E932" s="868"/>
      <c r="F932" s="868"/>
      <c r="G932" s="868"/>
      <c r="H932" s="868"/>
      <c r="I932" s="868"/>
      <c r="J932" s="868"/>
      <c r="K932" s="868"/>
      <c r="L932" s="868"/>
      <c r="M932" s="868"/>
      <c r="N932" s="868"/>
      <c r="O932" s="868"/>
      <c r="P932" s="868"/>
      <c r="Q932" s="868"/>
    </row>
    <row r="933" ht="25.15" customHeight="true" x14ac:dyDescent="0.2">
      <c r="C933" s="868"/>
      <c r="D933" s="868"/>
      <c r="E933" s="868"/>
      <c r="F933" s="868"/>
      <c r="G933" s="868"/>
      <c r="H933" s="868"/>
      <c r="I933" s="868"/>
      <c r="J933" s="868"/>
      <c r="K933" s="868"/>
      <c r="L933" s="868"/>
      <c r="M933" s="868"/>
      <c r="N933" s="868"/>
      <c r="O933" s="868"/>
      <c r="P933" s="868"/>
      <c r="Q933" s="868"/>
    </row>
    <row r="934" ht="25.15" customHeight="true" x14ac:dyDescent="0.2">
      <c r="C934" s="868"/>
      <c r="D934" s="868"/>
      <c r="E934" s="868"/>
      <c r="F934" s="868"/>
      <c r="G934" s="868"/>
      <c r="H934" s="868"/>
      <c r="I934" s="868"/>
      <c r="J934" s="868"/>
      <c r="K934" s="868"/>
      <c r="L934" s="868"/>
      <c r="M934" s="868"/>
      <c r="N934" s="868"/>
      <c r="O934" s="868"/>
      <c r="P934" s="868"/>
      <c r="Q934" s="868"/>
    </row>
    <row r="935" ht="25.15" customHeight="true" x14ac:dyDescent="0.2">
      <c r="C935" s="868"/>
      <c r="D935" s="868"/>
      <c r="E935" s="868"/>
      <c r="F935" s="868"/>
      <c r="G935" s="868"/>
      <c r="H935" s="868"/>
      <c r="I935" s="868"/>
      <c r="J935" s="868"/>
      <c r="K935" s="868"/>
      <c r="L935" s="868"/>
      <c r="M935" s="868"/>
      <c r="N935" s="868"/>
      <c r="O935" s="868"/>
      <c r="P935" s="868"/>
      <c r="Q935" s="868"/>
    </row>
    <row r="936" ht="25.15" customHeight="true" x14ac:dyDescent="0.2">
      <c r="C936" s="868"/>
      <c r="D936" s="868"/>
      <c r="E936" s="868"/>
      <c r="F936" s="868"/>
      <c r="G936" s="868"/>
      <c r="H936" s="868"/>
      <c r="I936" s="868"/>
      <c r="J936" s="868"/>
      <c r="K936" s="868"/>
      <c r="L936" s="868"/>
      <c r="M936" s="868"/>
      <c r="N936" s="868"/>
      <c r="O936" s="868"/>
      <c r="P936" s="868"/>
      <c r="Q936" s="868"/>
    </row>
    <row r="937" ht="25.15" customHeight="true" x14ac:dyDescent="0.2">
      <c r="C937" s="868"/>
      <c r="D937" s="868"/>
      <c r="E937" s="868"/>
      <c r="F937" s="868"/>
      <c r="G937" s="868"/>
      <c r="H937" s="868"/>
      <c r="I937" s="868"/>
      <c r="J937" s="868"/>
      <c r="K937" s="868"/>
      <c r="L937" s="868"/>
      <c r="M937" s="868"/>
      <c r="N937" s="868"/>
      <c r="O937" s="868"/>
      <c r="P937" s="868"/>
      <c r="Q937" s="868"/>
    </row>
    <row r="938" ht="25.15" customHeight="true" x14ac:dyDescent="0.2">
      <c r="C938" s="868"/>
      <c r="D938" s="868"/>
      <c r="E938" s="868"/>
      <c r="F938" s="868"/>
      <c r="G938" s="868"/>
      <c r="H938" s="868"/>
      <c r="I938" s="868"/>
      <c r="J938" s="868"/>
      <c r="K938" s="868"/>
      <c r="L938" s="868"/>
      <c r="M938" s="868"/>
      <c r="N938" s="868"/>
      <c r="O938" s="868"/>
      <c r="P938" s="868"/>
      <c r="Q938" s="868"/>
    </row>
    <row r="939" ht="25.15" customHeight="true" x14ac:dyDescent="0.2">
      <c r="C939" s="868"/>
      <c r="D939" s="868"/>
      <c r="E939" s="868"/>
      <c r="F939" s="868"/>
      <c r="G939" s="868"/>
      <c r="H939" s="868"/>
      <c r="I939" s="868"/>
      <c r="J939" s="868"/>
      <c r="K939" s="868"/>
      <c r="L939" s="868"/>
      <c r="M939" s="868"/>
      <c r="N939" s="868"/>
      <c r="O939" s="868"/>
      <c r="P939" s="868"/>
      <c r="Q939" s="868"/>
    </row>
    <row r="940" ht="25.15" customHeight="true" x14ac:dyDescent="0.2">
      <c r="C940" s="868"/>
      <c r="D940" s="868"/>
      <c r="E940" s="868"/>
      <c r="F940" s="868"/>
      <c r="G940" s="868"/>
      <c r="H940" s="868"/>
      <c r="I940" s="868"/>
      <c r="J940" s="868"/>
      <c r="K940" s="868"/>
      <c r="L940" s="868"/>
      <c r="M940" s="868"/>
      <c r="N940" s="868"/>
      <c r="O940" s="868"/>
      <c r="P940" s="868"/>
      <c r="Q940" s="868"/>
    </row>
    <row r="941" ht="25.15" customHeight="true" x14ac:dyDescent="0.2">
      <c r="C941" s="868"/>
      <c r="D941" s="868"/>
      <c r="E941" s="868"/>
      <c r="F941" s="868"/>
      <c r="G941" s="868"/>
      <c r="H941" s="868"/>
      <c r="I941" s="868"/>
      <c r="J941" s="868"/>
      <c r="K941" s="868"/>
      <c r="L941" s="868"/>
      <c r="M941" s="868"/>
      <c r="N941" s="868"/>
      <c r="O941" s="868"/>
      <c r="P941" s="868"/>
      <c r="Q941" s="868"/>
    </row>
    <row r="942" ht="25.15" customHeight="true" x14ac:dyDescent="0.2">
      <c r="C942" s="868"/>
      <c r="D942" s="868"/>
      <c r="E942" s="868"/>
      <c r="F942" s="868"/>
      <c r="G942" s="868"/>
      <c r="H942" s="868"/>
      <c r="I942" s="868"/>
      <c r="J942" s="868"/>
      <c r="K942" s="868"/>
      <c r="L942" s="868"/>
      <c r="M942" s="868"/>
      <c r="N942" s="868"/>
      <c r="O942" s="868"/>
      <c r="P942" s="868"/>
      <c r="Q942" s="868"/>
    </row>
    <row r="943" ht="25.15" customHeight="true" x14ac:dyDescent="0.2">
      <c r="C943" s="868"/>
      <c r="D943" s="868"/>
      <c r="E943" s="868"/>
      <c r="F943" s="868"/>
      <c r="G943" s="868"/>
      <c r="H943" s="868"/>
      <c r="I943" s="868"/>
      <c r="J943" s="868"/>
      <c r="K943" s="868"/>
      <c r="L943" s="868"/>
      <c r="M943" s="868"/>
      <c r="N943" s="868"/>
      <c r="O943" s="868"/>
      <c r="P943" s="868"/>
      <c r="Q943" s="868"/>
    </row>
    <row r="944" ht="25.15" customHeight="true" x14ac:dyDescent="0.2">
      <c r="C944" s="868"/>
      <c r="D944" s="868"/>
      <c r="E944" s="868"/>
      <c r="F944" s="868"/>
      <c r="G944" s="868"/>
      <c r="H944" s="868"/>
      <c r="I944" s="868"/>
      <c r="J944" s="868"/>
      <c r="K944" s="868"/>
      <c r="L944" s="868"/>
      <c r="M944" s="868"/>
      <c r="N944" s="868"/>
      <c r="O944" s="868"/>
      <c r="P944" s="868"/>
      <c r="Q944" s="868"/>
    </row>
    <row r="945" ht="25.15" customHeight="true" x14ac:dyDescent="0.2">
      <c r="C945" s="868"/>
      <c r="D945" s="868"/>
      <c r="E945" s="868"/>
      <c r="F945" s="868"/>
      <c r="G945" s="868"/>
      <c r="H945" s="868"/>
      <c r="I945" s="868"/>
      <c r="J945" s="868"/>
      <c r="K945" s="868"/>
      <c r="L945" s="868"/>
      <c r="M945" s="868"/>
      <c r="N945" s="868"/>
      <c r="O945" s="868"/>
      <c r="P945" s="868"/>
      <c r="Q945" s="868"/>
    </row>
    <row r="946" ht="25.15" customHeight="true" x14ac:dyDescent="0.2">
      <c r="C946" s="868"/>
      <c r="D946" s="868"/>
      <c r="E946" s="868"/>
      <c r="F946" s="868"/>
      <c r="G946" s="868"/>
      <c r="H946" s="868"/>
      <c r="I946" s="868"/>
      <c r="J946" s="868"/>
      <c r="K946" s="868"/>
      <c r="L946" s="868"/>
      <c r="M946" s="868"/>
      <c r="N946" s="868"/>
      <c r="O946" s="868"/>
      <c r="P946" s="868"/>
      <c r="Q946" s="868"/>
    </row>
    <row r="947" ht="25.15" customHeight="true" x14ac:dyDescent="0.2">
      <c r="C947" s="868"/>
      <c r="D947" s="868"/>
      <c r="E947" s="868"/>
      <c r="F947" s="868"/>
      <c r="G947" s="868"/>
      <c r="H947" s="868"/>
      <c r="I947" s="868"/>
      <c r="J947" s="868"/>
      <c r="K947" s="868"/>
      <c r="L947" s="868"/>
      <c r="M947" s="868"/>
      <c r="N947" s="868"/>
      <c r="O947" s="868"/>
      <c r="P947" s="868"/>
      <c r="Q947" s="868"/>
    </row>
    <row r="948" ht="25.15" customHeight="true" x14ac:dyDescent="0.2">
      <c r="C948" s="868"/>
      <c r="D948" s="868"/>
      <c r="E948" s="868"/>
      <c r="F948" s="868"/>
      <c r="G948" s="868"/>
      <c r="H948" s="868"/>
      <c r="I948" s="868"/>
      <c r="J948" s="868"/>
      <c r="K948" s="868"/>
      <c r="L948" s="868"/>
      <c r="M948" s="868"/>
      <c r="N948" s="868"/>
      <c r="O948" s="868"/>
      <c r="P948" s="868"/>
      <c r="Q948" s="868"/>
    </row>
    <row r="949" ht="25.15" customHeight="true" x14ac:dyDescent="0.2">
      <c r="C949" s="868"/>
      <c r="D949" s="868"/>
      <c r="E949" s="868"/>
      <c r="F949" s="868"/>
      <c r="G949" s="868"/>
      <c r="H949" s="868"/>
      <c r="I949" s="868"/>
      <c r="J949" s="868"/>
      <c r="K949" s="868"/>
      <c r="L949" s="868"/>
      <c r="M949" s="868"/>
      <c r="N949" s="868"/>
      <c r="O949" s="868"/>
      <c r="P949" s="868"/>
      <c r="Q949" s="868"/>
    </row>
    <row r="950" ht="25.15" customHeight="true" x14ac:dyDescent="0.2">
      <c r="C950" s="868"/>
      <c r="D950" s="868"/>
      <c r="E950" s="868"/>
      <c r="F950" s="868"/>
      <c r="G950" s="868"/>
      <c r="H950" s="868"/>
      <c r="I950" s="868"/>
      <c r="J950" s="868"/>
      <c r="K950" s="868"/>
      <c r="L950" s="868"/>
      <c r="M950" s="868"/>
      <c r="N950" s="868"/>
      <c r="O950" s="868"/>
      <c r="P950" s="868"/>
      <c r="Q950" s="868"/>
    </row>
    <row r="951" ht="25.15" customHeight="true" x14ac:dyDescent="0.2">
      <c r="C951" s="868"/>
      <c r="D951" s="868"/>
      <c r="E951" s="868"/>
      <c r="F951" s="868"/>
      <c r="G951" s="868"/>
      <c r="H951" s="868"/>
      <c r="I951" s="868"/>
      <c r="J951" s="868"/>
      <c r="K951" s="868"/>
      <c r="L951" s="868"/>
      <c r="M951" s="868"/>
      <c r="N951" s="868"/>
      <c r="O951" s="868"/>
      <c r="P951" s="868"/>
      <c r="Q951" s="868"/>
    </row>
    <row r="952" ht="25.15" customHeight="true" x14ac:dyDescent="0.2">
      <c r="C952" s="868"/>
      <c r="D952" s="868"/>
      <c r="E952" s="868"/>
      <c r="F952" s="868"/>
      <c r="G952" s="868"/>
      <c r="H952" s="868"/>
      <c r="I952" s="868"/>
      <c r="J952" s="868"/>
      <c r="K952" s="868"/>
      <c r="L952" s="868"/>
      <c r="M952" s="868"/>
      <c r="N952" s="868"/>
      <c r="O952" s="868"/>
      <c r="P952" s="868"/>
      <c r="Q952" s="868"/>
    </row>
    <row r="953" ht="25.15" customHeight="true" x14ac:dyDescent="0.2">
      <c r="C953" s="868"/>
      <c r="D953" s="868"/>
      <c r="E953" s="868"/>
      <c r="F953" s="868"/>
      <c r="G953" s="868"/>
      <c r="H953" s="868"/>
      <c r="I953" s="868"/>
      <c r="J953" s="868"/>
      <c r="K953" s="868"/>
      <c r="L953" s="868"/>
      <c r="M953" s="868"/>
      <c r="N953" s="868"/>
      <c r="O953" s="868"/>
      <c r="P953" s="868"/>
      <c r="Q953" s="868"/>
    </row>
    <row r="954" ht="25.15" customHeight="true" x14ac:dyDescent="0.2">
      <c r="C954" s="868"/>
      <c r="D954" s="868"/>
      <c r="E954" s="868"/>
      <c r="F954" s="868"/>
      <c r="G954" s="868"/>
      <c r="H954" s="868"/>
      <c r="I954" s="868"/>
      <c r="J954" s="868"/>
      <c r="K954" s="868"/>
      <c r="L954" s="868"/>
      <c r="M954" s="868"/>
      <c r="N954" s="868"/>
      <c r="O954" s="868"/>
      <c r="P954" s="868"/>
      <c r="Q954" s="868"/>
    </row>
    <row r="955" ht="25.15" customHeight="true" x14ac:dyDescent="0.2">
      <c r="C955" s="868"/>
      <c r="D955" s="868"/>
      <c r="E955" s="868"/>
      <c r="F955" s="868"/>
      <c r="G955" s="868"/>
      <c r="H955" s="868"/>
      <c r="I955" s="868"/>
      <c r="J955" s="868"/>
      <c r="K955" s="868"/>
      <c r="L955" s="868"/>
      <c r="M955" s="868"/>
      <c r="N955" s="868"/>
      <c r="O955" s="868"/>
      <c r="P955" s="868"/>
      <c r="Q955" s="868"/>
    </row>
    <row r="956" ht="25.15" customHeight="true" x14ac:dyDescent="0.2">
      <c r="C956" s="868"/>
      <c r="D956" s="868"/>
      <c r="E956" s="868"/>
      <c r="F956" s="868"/>
      <c r="G956" s="868"/>
      <c r="H956" s="868"/>
      <c r="I956" s="868"/>
      <c r="J956" s="868"/>
      <c r="K956" s="868"/>
      <c r="L956" s="868"/>
      <c r="M956" s="868"/>
      <c r="N956" s="868"/>
      <c r="O956" s="868"/>
      <c r="P956" s="868"/>
      <c r="Q956" s="868"/>
    </row>
    <row r="957" ht="25.15" customHeight="true" x14ac:dyDescent="0.2">
      <c r="C957" s="868"/>
      <c r="D957" s="868"/>
      <c r="E957" s="868"/>
      <c r="F957" s="868"/>
      <c r="G957" s="868"/>
      <c r="H957" s="868"/>
      <c r="I957" s="868"/>
      <c r="J957" s="868"/>
      <c r="K957" s="868"/>
      <c r="L957" s="868"/>
      <c r="M957" s="868"/>
      <c r="N957" s="868"/>
      <c r="O957" s="868"/>
      <c r="P957" s="868"/>
      <c r="Q957" s="868"/>
    </row>
    <row r="958" ht="25.15" customHeight="true" x14ac:dyDescent="0.2">
      <c r="C958" s="868"/>
      <c r="D958" s="868"/>
      <c r="E958" s="868"/>
      <c r="F958" s="868"/>
      <c r="G958" s="868"/>
      <c r="H958" s="868"/>
      <c r="I958" s="868"/>
      <c r="J958" s="868"/>
      <c r="K958" s="868"/>
      <c r="L958" s="868"/>
      <c r="M958" s="868"/>
      <c r="N958" s="868"/>
      <c r="O958" s="868"/>
      <c r="P958" s="868"/>
      <c r="Q958" s="868"/>
    </row>
    <row r="959" ht="25.15" customHeight="true" x14ac:dyDescent="0.2">
      <c r="C959" s="868"/>
      <c r="D959" s="868"/>
      <c r="E959" s="868"/>
      <c r="F959" s="868"/>
      <c r="G959" s="868"/>
      <c r="H959" s="868"/>
      <c r="I959" s="868"/>
      <c r="J959" s="868"/>
      <c r="K959" s="868"/>
      <c r="L959" s="868"/>
      <c r="M959" s="868"/>
      <c r="N959" s="868"/>
      <c r="O959" s="868"/>
      <c r="P959" s="868"/>
      <c r="Q959" s="868"/>
    </row>
    <row r="960" ht="25.15" customHeight="true" x14ac:dyDescent="0.2">
      <c r="C960" s="868"/>
      <c r="D960" s="868"/>
      <c r="E960" s="868"/>
      <c r="F960" s="868"/>
      <c r="G960" s="868"/>
      <c r="H960" s="868"/>
      <c r="I960" s="868"/>
      <c r="J960" s="868"/>
      <c r="K960" s="868"/>
      <c r="L960" s="868"/>
      <c r="M960" s="868"/>
      <c r="N960" s="868"/>
      <c r="O960" s="868"/>
      <c r="P960" s="868"/>
      <c r="Q960" s="868"/>
    </row>
    <row r="961" ht="25.15" customHeight="true" x14ac:dyDescent="0.2">
      <c r="C961" s="868"/>
      <c r="D961" s="868"/>
      <c r="E961" s="868"/>
      <c r="F961" s="868"/>
      <c r="G961" s="868"/>
      <c r="H961" s="868"/>
      <c r="I961" s="868"/>
      <c r="J961" s="868"/>
      <c r="K961" s="868"/>
      <c r="L961" s="868"/>
      <c r="M961" s="868"/>
      <c r="N961" s="868"/>
      <c r="O961" s="868"/>
      <c r="P961" s="868"/>
      <c r="Q961" s="868"/>
    </row>
    <row r="962" ht="25.15" customHeight="true" x14ac:dyDescent="0.2">
      <c r="C962" s="868"/>
      <c r="D962" s="868"/>
      <c r="E962" s="868"/>
      <c r="F962" s="868"/>
      <c r="G962" s="868"/>
      <c r="H962" s="868"/>
      <c r="I962" s="868"/>
      <c r="J962" s="868"/>
      <c r="K962" s="868"/>
      <c r="L962" s="868"/>
      <c r="M962" s="868"/>
      <c r="N962" s="868"/>
      <c r="O962" s="868"/>
      <c r="P962" s="868"/>
      <c r="Q962" s="868"/>
    </row>
    <row r="963" ht="25.15" customHeight="true" x14ac:dyDescent="0.2">
      <c r="C963" s="868"/>
      <c r="D963" s="868"/>
      <c r="E963" s="868"/>
      <c r="F963" s="868"/>
      <c r="G963" s="868"/>
      <c r="H963" s="868"/>
      <c r="I963" s="868"/>
      <c r="J963" s="868"/>
      <c r="K963" s="868"/>
      <c r="L963" s="868"/>
      <c r="M963" s="868"/>
      <c r="N963" s="868"/>
      <c r="O963" s="868"/>
      <c r="P963" s="868"/>
      <c r="Q963" s="868"/>
    </row>
    <row r="964" ht="25.15" customHeight="true" x14ac:dyDescent="0.2">
      <c r="C964" s="868"/>
      <c r="D964" s="868"/>
      <c r="E964" s="868"/>
      <c r="F964" s="868"/>
      <c r="G964" s="868"/>
      <c r="H964" s="868"/>
      <c r="I964" s="868"/>
      <c r="J964" s="868"/>
      <c r="K964" s="868"/>
      <c r="L964" s="868"/>
      <c r="M964" s="868"/>
      <c r="N964" s="868"/>
      <c r="O964" s="868"/>
      <c r="P964" s="868"/>
      <c r="Q964" s="868"/>
    </row>
    <row r="965" ht="25.15" customHeight="true" x14ac:dyDescent="0.2">
      <c r="C965" s="868"/>
      <c r="D965" s="868"/>
      <c r="E965" s="868"/>
      <c r="F965" s="868"/>
      <c r="G965" s="868"/>
      <c r="H965" s="868"/>
      <c r="I965" s="868"/>
      <c r="J965" s="868"/>
      <c r="K965" s="868"/>
      <c r="L965" s="868"/>
      <c r="M965" s="868"/>
      <c r="N965" s="868"/>
      <c r="O965" s="868"/>
      <c r="P965" s="868"/>
      <c r="Q965" s="868"/>
    </row>
    <row r="966" ht="25.15" customHeight="true" x14ac:dyDescent="0.2">
      <c r="C966" s="868"/>
      <c r="D966" s="868"/>
      <c r="E966" s="868"/>
      <c r="F966" s="868"/>
      <c r="G966" s="868"/>
      <c r="H966" s="868"/>
      <c r="I966" s="868"/>
      <c r="J966" s="868"/>
      <c r="K966" s="868"/>
      <c r="L966" s="868"/>
      <c r="M966" s="868"/>
      <c r="N966" s="868"/>
      <c r="O966" s="868"/>
      <c r="P966" s="868"/>
      <c r="Q966" s="868"/>
    </row>
    <row r="967" ht="25.15" customHeight="true" x14ac:dyDescent="0.2">
      <c r="C967" s="868"/>
      <c r="D967" s="868"/>
      <c r="E967" s="868"/>
      <c r="F967" s="868"/>
      <c r="G967" s="868"/>
      <c r="H967" s="868"/>
      <c r="I967" s="868"/>
      <c r="J967" s="868"/>
      <c r="K967" s="868"/>
      <c r="L967" s="868"/>
      <c r="M967" s="868"/>
      <c r="N967" s="868"/>
      <c r="O967" s="868"/>
      <c r="P967" s="868"/>
      <c r="Q967" s="868"/>
    </row>
    <row r="968" ht="25.15" customHeight="true" x14ac:dyDescent="0.2">
      <c r="C968" s="868"/>
      <c r="D968" s="868"/>
      <c r="E968" s="868"/>
      <c r="F968" s="868"/>
      <c r="G968" s="868"/>
      <c r="H968" s="868"/>
      <c r="I968" s="868"/>
      <c r="J968" s="868"/>
      <c r="K968" s="868"/>
      <c r="L968" s="868"/>
      <c r="M968" s="868"/>
      <c r="N968" s="868"/>
      <c r="O968" s="868"/>
      <c r="P968" s="868"/>
      <c r="Q968" s="868"/>
    </row>
    <row r="969" ht="25.15" customHeight="true" x14ac:dyDescent="0.2">
      <c r="C969" s="868"/>
      <c r="D969" s="868"/>
      <c r="E969" s="868"/>
      <c r="F969" s="868"/>
      <c r="G969" s="868"/>
      <c r="H969" s="868"/>
      <c r="I969" s="868"/>
      <c r="J969" s="868"/>
      <c r="K969" s="868"/>
      <c r="L969" s="868"/>
      <c r="M969" s="868"/>
      <c r="N969" s="868"/>
      <c r="O969" s="868"/>
      <c r="P969" s="868"/>
      <c r="Q969" s="868"/>
    </row>
    <row r="970" ht="25.15" customHeight="true" x14ac:dyDescent="0.2">
      <c r="C970" s="868"/>
      <c r="D970" s="868"/>
      <c r="E970" s="868"/>
      <c r="F970" s="868"/>
      <c r="G970" s="868"/>
      <c r="H970" s="868"/>
      <c r="I970" s="868"/>
      <c r="J970" s="868"/>
      <c r="K970" s="868"/>
      <c r="L970" s="868"/>
      <c r="M970" s="868"/>
      <c r="N970" s="868"/>
      <c r="O970" s="868"/>
      <c r="P970" s="868"/>
      <c r="Q970" s="868"/>
    </row>
    <row r="971" ht="25.15" customHeight="true" x14ac:dyDescent="0.2">
      <c r="C971" s="868"/>
      <c r="D971" s="868"/>
      <c r="E971" s="868"/>
      <c r="F971" s="868"/>
      <c r="G971" s="868"/>
      <c r="H971" s="868"/>
      <c r="I971" s="868"/>
      <c r="J971" s="868"/>
      <c r="K971" s="868"/>
      <c r="L971" s="868"/>
      <c r="M971" s="868"/>
      <c r="N971" s="868"/>
      <c r="O971" s="868"/>
      <c r="P971" s="868"/>
      <c r="Q971" s="868"/>
    </row>
    <row r="972" ht="25.15" customHeight="true" x14ac:dyDescent="0.2">
      <c r="C972" s="868"/>
      <c r="D972" s="868"/>
      <c r="E972" s="868"/>
      <c r="F972" s="868"/>
      <c r="G972" s="868"/>
      <c r="H972" s="868"/>
      <c r="I972" s="868"/>
      <c r="J972" s="868"/>
      <c r="K972" s="868"/>
      <c r="L972" s="868"/>
      <c r="M972" s="868"/>
      <c r="N972" s="868"/>
      <c r="O972" s="868"/>
      <c r="P972" s="868"/>
      <c r="Q972" s="868"/>
    </row>
    <row r="973" ht="25.15" customHeight="true" x14ac:dyDescent="0.2">
      <c r="C973" s="868"/>
      <c r="D973" s="868"/>
      <c r="E973" s="868"/>
      <c r="F973" s="868"/>
      <c r="G973" s="868"/>
      <c r="H973" s="868"/>
      <c r="I973" s="868"/>
      <c r="J973" s="868"/>
      <c r="K973" s="868"/>
      <c r="L973" s="868"/>
      <c r="M973" s="868"/>
      <c r="N973" s="868"/>
      <c r="O973" s="868"/>
      <c r="P973" s="868"/>
      <c r="Q973" s="868"/>
    </row>
    <row r="974" ht="25.15" customHeight="true" x14ac:dyDescent="0.2">
      <c r="C974" s="868"/>
      <c r="D974" s="868"/>
      <c r="E974" s="868"/>
      <c r="F974" s="868"/>
      <c r="G974" s="868"/>
      <c r="H974" s="868"/>
      <c r="I974" s="868"/>
      <c r="J974" s="868"/>
      <c r="K974" s="868"/>
      <c r="L974" s="868"/>
      <c r="M974" s="868"/>
      <c r="N974" s="868"/>
      <c r="O974" s="868"/>
      <c r="P974" s="868"/>
      <c r="Q974" s="868"/>
    </row>
    <row r="975" ht="25.15" customHeight="true" x14ac:dyDescent="0.2">
      <c r="C975" s="868"/>
      <c r="D975" s="868"/>
      <c r="E975" s="868"/>
      <c r="F975" s="868"/>
      <c r="G975" s="868"/>
      <c r="H975" s="868"/>
      <c r="I975" s="868"/>
      <c r="J975" s="868"/>
      <c r="K975" s="868"/>
      <c r="L975" s="868"/>
      <c r="M975" s="868"/>
      <c r="N975" s="868"/>
      <c r="O975" s="868"/>
      <c r="P975" s="868"/>
      <c r="Q975" s="868"/>
    </row>
    <row r="976" ht="25.15" customHeight="true" x14ac:dyDescent="0.2">
      <c r="C976" s="868"/>
      <c r="D976" s="868"/>
      <c r="E976" s="868"/>
      <c r="F976" s="868"/>
      <c r="G976" s="868"/>
      <c r="H976" s="868"/>
      <c r="I976" s="868"/>
      <c r="J976" s="868"/>
      <c r="K976" s="868"/>
      <c r="L976" s="868"/>
      <c r="M976" s="868"/>
      <c r="N976" s="868"/>
      <c r="O976" s="868"/>
      <c r="P976" s="868"/>
      <c r="Q976" s="868"/>
    </row>
    <row r="977" ht="25.15" customHeight="true" x14ac:dyDescent="0.2">
      <c r="C977" s="868"/>
      <c r="D977" s="868"/>
      <c r="E977" s="868"/>
      <c r="F977" s="868"/>
      <c r="G977" s="868"/>
      <c r="H977" s="868"/>
      <c r="I977" s="868"/>
      <c r="J977" s="868"/>
      <c r="K977" s="868"/>
      <c r="L977" s="868"/>
      <c r="M977" s="868"/>
      <c r="N977" s="868"/>
      <c r="O977" s="868"/>
      <c r="P977" s="868"/>
      <c r="Q977" s="868"/>
    </row>
    <row r="978" ht="25.15" customHeight="true" x14ac:dyDescent="0.2">
      <c r="C978" s="868"/>
      <c r="D978" s="868"/>
      <c r="E978" s="868"/>
      <c r="F978" s="868"/>
      <c r="G978" s="868"/>
      <c r="H978" s="868"/>
      <c r="I978" s="868"/>
      <c r="J978" s="868"/>
      <c r="K978" s="868"/>
      <c r="L978" s="868"/>
      <c r="M978" s="868"/>
      <c r="N978" s="868"/>
      <c r="O978" s="868"/>
      <c r="P978" s="868"/>
      <c r="Q978" s="868"/>
    </row>
    <row r="979" ht="25.15" customHeight="true" x14ac:dyDescent="0.2">
      <c r="C979" s="868"/>
      <c r="D979" s="868"/>
      <c r="E979" s="868"/>
      <c r="F979" s="868"/>
      <c r="G979" s="868"/>
      <c r="H979" s="868"/>
      <c r="I979" s="868"/>
      <c r="J979" s="868"/>
      <c r="K979" s="868"/>
      <c r="L979" s="868"/>
      <c r="M979" s="868"/>
      <c r="N979" s="868"/>
      <c r="O979" s="868"/>
      <c r="P979" s="868"/>
      <c r="Q979" s="868"/>
    </row>
    <row r="980" ht="25.15" customHeight="true" x14ac:dyDescent="0.2">
      <c r="C980" s="868"/>
      <c r="D980" s="868"/>
      <c r="E980" s="868"/>
      <c r="F980" s="868"/>
      <c r="G980" s="868"/>
      <c r="H980" s="868"/>
      <c r="I980" s="868"/>
      <c r="J980" s="868"/>
      <c r="K980" s="868"/>
      <c r="L980" s="868"/>
      <c r="M980" s="868"/>
      <c r="N980" s="868"/>
      <c r="O980" s="868"/>
      <c r="P980" s="868"/>
      <c r="Q980" s="868"/>
    </row>
    <row r="981" ht="25.15" customHeight="true" x14ac:dyDescent="0.2">
      <c r="C981" s="868"/>
      <c r="D981" s="868"/>
      <c r="E981" s="868"/>
      <c r="F981" s="868"/>
      <c r="G981" s="868"/>
      <c r="H981" s="868"/>
      <c r="I981" s="868"/>
      <c r="J981" s="868"/>
      <c r="K981" s="868"/>
      <c r="L981" s="868"/>
      <c r="M981" s="868"/>
      <c r="N981" s="868"/>
      <c r="O981" s="868"/>
      <c r="P981" s="868"/>
      <c r="Q981" s="868"/>
    </row>
    <row r="982" ht="25.15" customHeight="true" x14ac:dyDescent="0.2">
      <c r="C982" s="868"/>
      <c r="D982" s="868"/>
      <c r="E982" s="868"/>
      <c r="F982" s="868"/>
      <c r="G982" s="868"/>
      <c r="H982" s="868"/>
      <c r="I982" s="868"/>
      <c r="J982" s="868"/>
      <c r="K982" s="868"/>
      <c r="L982" s="868"/>
      <c r="M982" s="868"/>
      <c r="N982" s="868"/>
      <c r="O982" s="868"/>
      <c r="P982" s="868"/>
      <c r="Q982" s="868"/>
    </row>
    <row r="983" ht="25.15" customHeight="true" x14ac:dyDescent="0.2">
      <c r="C983" s="868"/>
      <c r="D983" s="868"/>
      <c r="E983" s="868"/>
      <c r="F983" s="868"/>
      <c r="G983" s="868"/>
      <c r="H983" s="868"/>
      <c r="I983" s="868"/>
      <c r="J983" s="868"/>
      <c r="K983" s="868"/>
      <c r="L983" s="868"/>
      <c r="M983" s="868"/>
      <c r="N983" s="868"/>
      <c r="O983" s="868"/>
      <c r="P983" s="868"/>
      <c r="Q983" s="868"/>
    </row>
    <row r="984" ht="25.15" customHeight="true" x14ac:dyDescent="0.2">
      <c r="C984" s="868"/>
      <c r="D984" s="868"/>
      <c r="E984" s="868"/>
      <c r="F984" s="868"/>
      <c r="G984" s="868"/>
      <c r="H984" s="868"/>
      <c r="I984" s="868"/>
      <c r="J984" s="868"/>
      <c r="K984" s="868"/>
      <c r="L984" s="868"/>
      <c r="M984" s="868"/>
      <c r="N984" s="868"/>
      <c r="O984" s="868"/>
      <c r="P984" s="868"/>
      <c r="Q984" s="868"/>
    </row>
    <row r="985" ht="25.15" customHeight="true" x14ac:dyDescent="0.2">
      <c r="C985" s="868"/>
      <c r="D985" s="868"/>
      <c r="E985" s="868"/>
      <c r="F985" s="868"/>
      <c r="G985" s="868"/>
      <c r="H985" s="868"/>
      <c r="I985" s="868"/>
      <c r="J985" s="868"/>
      <c r="K985" s="868"/>
      <c r="L985" s="868"/>
      <c r="M985" s="868"/>
      <c r="N985" s="868"/>
      <c r="O985" s="868"/>
      <c r="P985" s="868"/>
      <c r="Q985" s="868"/>
    </row>
    <row r="986" ht="25.15" customHeight="true" x14ac:dyDescent="0.2">
      <c r="C986" s="868"/>
      <c r="D986" s="868"/>
      <c r="E986" s="868"/>
      <c r="F986" s="868"/>
      <c r="G986" s="868"/>
      <c r="H986" s="868"/>
      <c r="I986" s="868"/>
      <c r="J986" s="868"/>
      <c r="K986" s="868"/>
      <c r="L986" s="868"/>
      <c r="M986" s="868"/>
      <c r="N986" s="868"/>
      <c r="O986" s="868"/>
      <c r="P986" s="868"/>
      <c r="Q986" s="868"/>
    </row>
    <row r="987" ht="25.15" customHeight="true" x14ac:dyDescent="0.2">
      <c r="C987" s="868"/>
      <c r="D987" s="868"/>
      <c r="E987" s="868"/>
      <c r="F987" s="868"/>
      <c r="G987" s="868"/>
      <c r="H987" s="868"/>
      <c r="I987" s="868"/>
      <c r="J987" s="868"/>
      <c r="K987" s="868"/>
      <c r="L987" s="868"/>
      <c r="M987" s="868"/>
      <c r="N987" s="868"/>
      <c r="O987" s="868"/>
      <c r="P987" s="868"/>
      <c r="Q987" s="868"/>
    </row>
    <row r="988" ht="25.15" customHeight="true" x14ac:dyDescent="0.2">
      <c r="C988" s="868"/>
      <c r="D988" s="868"/>
      <c r="E988" s="868"/>
      <c r="F988" s="868"/>
      <c r="G988" s="868"/>
      <c r="H988" s="868"/>
      <c r="I988" s="868"/>
      <c r="J988" s="868"/>
      <c r="K988" s="868"/>
      <c r="L988" s="868"/>
      <c r="M988" s="868"/>
      <c r="N988" s="868"/>
      <c r="O988" s="868"/>
      <c r="P988" s="868"/>
      <c r="Q988" s="868"/>
    </row>
    <row r="989" ht="25.15" customHeight="true" x14ac:dyDescent="0.2">
      <c r="C989" s="868"/>
      <c r="D989" s="868"/>
      <c r="E989" s="868"/>
      <c r="F989" s="868"/>
      <c r="G989" s="868"/>
      <c r="H989" s="868"/>
      <c r="I989" s="868"/>
      <c r="J989" s="868"/>
      <c r="K989" s="868"/>
      <c r="L989" s="868"/>
      <c r="M989" s="868"/>
      <c r="N989" s="868"/>
      <c r="O989" s="868"/>
      <c r="P989" s="868"/>
      <c r="Q989" s="868"/>
    </row>
    <row r="990" ht="25.15" customHeight="true" x14ac:dyDescent="0.2">
      <c r="C990" s="868"/>
      <c r="D990" s="868"/>
      <c r="E990" s="868"/>
      <c r="F990" s="868"/>
      <c r="G990" s="868"/>
      <c r="H990" s="868"/>
      <c r="I990" s="868"/>
      <c r="J990" s="868"/>
      <c r="K990" s="868"/>
      <c r="L990" s="868"/>
      <c r="M990" s="868"/>
      <c r="N990" s="868"/>
      <c r="O990" s="868"/>
      <c r="P990" s="868"/>
      <c r="Q990" s="868"/>
    </row>
    <row r="991" ht="25.15" customHeight="true" x14ac:dyDescent="0.2">
      <c r="C991" s="868"/>
      <c r="D991" s="868"/>
      <c r="E991" s="868"/>
      <c r="F991" s="868"/>
      <c r="G991" s="868"/>
      <c r="H991" s="868"/>
      <c r="I991" s="868"/>
      <c r="J991" s="868"/>
      <c r="K991" s="868"/>
      <c r="L991" s="868"/>
      <c r="M991" s="868"/>
      <c r="N991" s="868"/>
      <c r="O991" s="868"/>
      <c r="P991" s="868"/>
      <c r="Q991" s="868"/>
    </row>
    <row r="992" ht="25.15" customHeight="true" x14ac:dyDescent="0.2">
      <c r="C992" s="868"/>
      <c r="D992" s="868"/>
      <c r="E992" s="868"/>
      <c r="F992" s="868"/>
      <c r="G992" s="868"/>
      <c r="H992" s="868"/>
      <c r="I992" s="868"/>
      <c r="J992" s="868"/>
      <c r="K992" s="868"/>
      <c r="L992" s="868"/>
      <c r="M992" s="868"/>
      <c r="N992" s="868"/>
      <c r="O992" s="868"/>
      <c r="P992" s="868"/>
      <c r="Q992" s="868"/>
    </row>
    <row r="993" ht="25.15" customHeight="true" x14ac:dyDescent="0.2">
      <c r="C993" s="868"/>
      <c r="D993" s="868"/>
      <c r="E993" s="868"/>
      <c r="F993" s="868"/>
      <c r="G993" s="868"/>
      <c r="H993" s="868"/>
      <c r="I993" s="868"/>
      <c r="J993" s="868"/>
      <c r="K993" s="868"/>
      <c r="L993" s="868"/>
      <c r="M993" s="868"/>
      <c r="N993" s="868"/>
      <c r="O993" s="868"/>
      <c r="P993" s="868"/>
      <c r="Q993" s="868"/>
    </row>
    <row r="994" ht="25.15" customHeight="true" x14ac:dyDescent="0.2">
      <c r="C994" s="868"/>
      <c r="D994" s="868"/>
      <c r="E994" s="868"/>
      <c r="F994" s="868"/>
      <c r="G994" s="868"/>
      <c r="H994" s="868"/>
      <c r="I994" s="868"/>
      <c r="J994" s="868"/>
      <c r="K994" s="868"/>
      <c r="L994" s="868"/>
      <c r="M994" s="868"/>
      <c r="N994" s="868"/>
      <c r="O994" s="868"/>
      <c r="P994" s="868"/>
      <c r="Q994" s="868"/>
    </row>
    <row r="995" ht="25.15" customHeight="true" x14ac:dyDescent="0.2">
      <c r="C995" s="868"/>
      <c r="D995" s="868"/>
      <c r="E995" s="868"/>
      <c r="F995" s="868"/>
      <c r="G995" s="868"/>
      <c r="H995" s="868"/>
      <c r="I995" s="868"/>
      <c r="J995" s="868"/>
      <c r="K995" s="868"/>
      <c r="L995" s="868"/>
      <c r="M995" s="868"/>
      <c r="N995" s="868"/>
      <c r="O995" s="868"/>
      <c r="P995" s="868"/>
      <c r="Q995" s="868"/>
    </row>
    <row r="996" ht="25.15" customHeight="true" x14ac:dyDescent="0.2">
      <c r="C996" s="868"/>
      <c r="D996" s="868"/>
      <c r="E996" s="868"/>
      <c r="F996" s="868"/>
      <c r="G996" s="868"/>
      <c r="H996" s="868"/>
      <c r="I996" s="868"/>
      <c r="J996" s="868"/>
      <c r="K996" s="868"/>
      <c r="L996" s="868"/>
      <c r="M996" s="868"/>
      <c r="N996" s="868"/>
      <c r="O996" s="868"/>
      <c r="P996" s="868"/>
      <c r="Q996" s="868"/>
    </row>
    <row r="997" ht="25.15" customHeight="true" x14ac:dyDescent="0.2">
      <c r="C997" s="868"/>
      <c r="D997" s="868"/>
      <c r="E997" s="868"/>
      <c r="F997" s="868"/>
      <c r="G997" s="868"/>
      <c r="H997" s="868"/>
      <c r="I997" s="868"/>
      <c r="J997" s="868"/>
      <c r="K997" s="868"/>
      <c r="L997" s="868"/>
      <c r="M997" s="868"/>
      <c r="N997" s="868"/>
      <c r="O997" s="868"/>
      <c r="P997" s="868"/>
      <c r="Q997" s="868"/>
    </row>
    <row r="998" ht="25.15" customHeight="true" x14ac:dyDescent="0.2">
      <c r="C998" s="868"/>
      <c r="D998" s="868"/>
      <c r="E998" s="868"/>
      <c r="F998" s="868"/>
      <c r="G998" s="868"/>
      <c r="H998" s="868"/>
      <c r="I998" s="868"/>
      <c r="J998" s="868"/>
      <c r="K998" s="868"/>
      <c r="L998" s="868"/>
      <c r="M998" s="868"/>
      <c r="N998" s="868"/>
      <c r="O998" s="868"/>
      <c r="P998" s="868"/>
      <c r="Q998" s="868"/>
    </row>
    <row r="999" ht="25.15" customHeight="true" x14ac:dyDescent="0.2">
      <c r="C999" s="868"/>
      <c r="D999" s="868"/>
      <c r="E999" s="868"/>
      <c r="F999" s="868"/>
      <c r="G999" s="868"/>
      <c r="H999" s="868"/>
      <c r="I999" s="868"/>
      <c r="J999" s="868"/>
      <c r="K999" s="868"/>
      <c r="L999" s="868"/>
      <c r="M999" s="868"/>
      <c r="N999" s="868"/>
      <c r="O999" s="868"/>
      <c r="P999" s="868"/>
      <c r="Q999" s="868"/>
    </row>
    <row r="1000" ht="25.15" customHeight="true" x14ac:dyDescent="0.2">
      <c r="C1000" s="868"/>
      <c r="D1000" s="868"/>
      <c r="E1000" s="868"/>
      <c r="F1000" s="868"/>
      <c r="G1000" s="868"/>
      <c r="H1000" s="868"/>
      <c r="I1000" s="868"/>
      <c r="J1000" s="868"/>
      <c r="K1000" s="868"/>
      <c r="L1000" s="868"/>
      <c r="M1000" s="868"/>
      <c r="N1000" s="868"/>
      <c r="O1000" s="868"/>
      <c r="P1000" s="868"/>
      <c r="Q1000" s="868"/>
    </row>
    <row r="1001" ht="25.15" customHeight="true" x14ac:dyDescent="0.2">
      <c r="C1001" s="868"/>
      <c r="D1001" s="868"/>
      <c r="E1001" s="868"/>
      <c r="F1001" s="868"/>
      <c r="G1001" s="868"/>
      <c r="H1001" s="868"/>
      <c r="I1001" s="868"/>
      <c r="J1001" s="868"/>
      <c r="K1001" s="868"/>
      <c r="L1001" s="868"/>
      <c r="M1001" s="868"/>
      <c r="N1001" s="868"/>
      <c r="O1001" s="868"/>
      <c r="P1001" s="868"/>
      <c r="Q1001" s="868"/>
    </row>
    <row r="1002" ht="25.15" customHeight="true" x14ac:dyDescent="0.2">
      <c r="C1002" s="868"/>
      <c r="D1002" s="868"/>
      <c r="E1002" s="868"/>
      <c r="F1002" s="868"/>
      <c r="G1002" s="868"/>
      <c r="H1002" s="868"/>
      <c r="I1002" s="868"/>
      <c r="J1002" s="868"/>
      <c r="K1002" s="868"/>
      <c r="L1002" s="868"/>
      <c r="M1002" s="868"/>
      <c r="N1002" s="868"/>
      <c r="O1002" s="868"/>
      <c r="P1002" s="868"/>
      <c r="Q1002" s="868"/>
    </row>
    <row r="1003" ht="25.15" customHeight="true" x14ac:dyDescent="0.2">
      <c r="C1003" s="868"/>
      <c r="D1003" s="868"/>
      <c r="E1003" s="868"/>
      <c r="F1003" s="868"/>
      <c r="G1003" s="868"/>
      <c r="H1003" s="868"/>
      <c r="I1003" s="868"/>
      <c r="J1003" s="868"/>
      <c r="K1003" s="868"/>
      <c r="L1003" s="868"/>
      <c r="M1003" s="868"/>
      <c r="N1003" s="868"/>
      <c r="O1003" s="868"/>
      <c r="P1003" s="868"/>
      <c r="Q1003" s="868"/>
    </row>
    <row r="1004" ht="25.15" customHeight="true" x14ac:dyDescent="0.2">
      <c r="C1004" s="868"/>
      <c r="D1004" s="868"/>
      <c r="E1004" s="868"/>
      <c r="F1004" s="868"/>
      <c r="G1004" s="868"/>
      <c r="H1004" s="868"/>
      <c r="I1004" s="868"/>
      <c r="J1004" s="868"/>
      <c r="K1004" s="868"/>
      <c r="L1004" s="868"/>
      <c r="M1004" s="868"/>
      <c r="N1004" s="868"/>
      <c r="O1004" s="868"/>
      <c r="P1004" s="868"/>
      <c r="Q1004" s="868"/>
    </row>
    <row r="1005" ht="25.15" customHeight="true" x14ac:dyDescent="0.2">
      <c r="C1005" s="868"/>
      <c r="D1005" s="868"/>
      <c r="E1005" s="868"/>
      <c r="F1005" s="868"/>
      <c r="G1005" s="868"/>
      <c r="H1005" s="868"/>
      <c r="I1005" s="868"/>
      <c r="J1005" s="868"/>
      <c r="K1005" s="868"/>
      <c r="L1005" s="868"/>
      <c r="M1005" s="868"/>
      <c r="N1005" s="868"/>
      <c r="O1005" s="868"/>
      <c r="P1005" s="868"/>
      <c r="Q1005" s="868"/>
    </row>
    <row r="1006" ht="25.15" customHeight="true" x14ac:dyDescent="0.2">
      <c r="C1006" s="868"/>
      <c r="D1006" s="868"/>
      <c r="E1006" s="868"/>
      <c r="F1006" s="868"/>
      <c r="G1006" s="868"/>
      <c r="H1006" s="868"/>
      <c r="I1006" s="868"/>
      <c r="J1006" s="868"/>
      <c r="K1006" s="868"/>
      <c r="L1006" s="868"/>
      <c r="M1006" s="868"/>
      <c r="N1006" s="868"/>
      <c r="O1006" s="868"/>
      <c r="P1006" s="868"/>
      <c r="Q1006" s="868"/>
    </row>
    <row r="1007" ht="25.15" customHeight="true" x14ac:dyDescent="0.2">
      <c r="C1007" s="868"/>
      <c r="D1007" s="868"/>
      <c r="E1007" s="868"/>
      <c r="F1007" s="868"/>
      <c r="G1007" s="868"/>
      <c r="H1007" s="868"/>
      <c r="I1007" s="868"/>
      <c r="J1007" s="868"/>
      <c r="K1007" s="868"/>
      <c r="L1007" s="868"/>
      <c r="M1007" s="868"/>
      <c r="N1007" s="868"/>
      <c r="O1007" s="868"/>
      <c r="P1007" s="868"/>
      <c r="Q1007" s="868"/>
    </row>
    <row r="1008" ht="25.15" customHeight="true" x14ac:dyDescent="0.2">
      <c r="C1008" s="868"/>
      <c r="D1008" s="868"/>
      <c r="E1008" s="868"/>
      <c r="F1008" s="868"/>
      <c r="G1008" s="868"/>
      <c r="H1008" s="868"/>
      <c r="I1008" s="868"/>
      <c r="J1008" s="868"/>
      <c r="K1008" s="868"/>
      <c r="L1008" s="868"/>
      <c r="M1008" s="868"/>
      <c r="N1008" s="868"/>
      <c r="O1008" s="868"/>
      <c r="P1008" s="868"/>
      <c r="Q1008" s="868"/>
    </row>
    <row r="1009" ht="25.15" customHeight="true" x14ac:dyDescent="0.2">
      <c r="C1009" s="868"/>
      <c r="D1009" s="868"/>
      <c r="E1009" s="868"/>
      <c r="F1009" s="868"/>
      <c r="G1009" s="868"/>
      <c r="H1009" s="868"/>
      <c r="I1009" s="868"/>
      <c r="J1009" s="868"/>
      <c r="K1009" s="868"/>
      <c r="L1009" s="868"/>
      <c r="M1009" s="868"/>
      <c r="N1009" s="868"/>
      <c r="O1009" s="868"/>
      <c r="P1009" s="868"/>
      <c r="Q1009" s="868"/>
    </row>
    <row r="1010" ht="25.15" customHeight="true" x14ac:dyDescent="0.2">
      <c r="C1010" s="868"/>
      <c r="D1010" s="868"/>
      <c r="E1010" s="868"/>
      <c r="F1010" s="868"/>
      <c r="G1010" s="868"/>
      <c r="H1010" s="868"/>
      <c r="I1010" s="868"/>
      <c r="J1010" s="868"/>
      <c r="K1010" s="868"/>
      <c r="L1010" s="868"/>
      <c r="M1010" s="868"/>
      <c r="N1010" s="868"/>
      <c r="O1010" s="868"/>
      <c r="P1010" s="868"/>
      <c r="Q1010" s="868"/>
    </row>
    <row r="1011" ht="25.15" customHeight="true" x14ac:dyDescent="0.2">
      <c r="C1011" s="868"/>
      <c r="D1011" s="868"/>
      <c r="E1011" s="868"/>
      <c r="F1011" s="868"/>
      <c r="G1011" s="868"/>
      <c r="H1011" s="868"/>
      <c r="I1011" s="868"/>
      <c r="J1011" s="868"/>
      <c r="K1011" s="868"/>
      <c r="L1011" s="868"/>
      <c r="M1011" s="868"/>
      <c r="N1011" s="868"/>
      <c r="O1011" s="868"/>
      <c r="P1011" s="868"/>
      <c r="Q1011" s="868"/>
    </row>
    <row r="1012" ht="25.15" customHeight="true" x14ac:dyDescent="0.2">
      <c r="C1012" s="868"/>
      <c r="D1012" s="868"/>
      <c r="E1012" s="868"/>
      <c r="F1012" s="868"/>
      <c r="G1012" s="868"/>
      <c r="H1012" s="868"/>
      <c r="I1012" s="868"/>
      <c r="J1012" s="868"/>
      <c r="K1012" s="868"/>
      <c r="L1012" s="868"/>
      <c r="M1012" s="868"/>
      <c r="N1012" s="868"/>
      <c r="O1012" s="868"/>
      <c r="P1012" s="868"/>
      <c r="Q1012" s="868"/>
    </row>
    <row r="1013" ht="25.15" customHeight="true" x14ac:dyDescent="0.2">
      <c r="C1013" s="868"/>
      <c r="D1013" s="868"/>
      <c r="E1013" s="868"/>
      <c r="F1013" s="868"/>
      <c r="G1013" s="868"/>
      <c r="H1013" s="868"/>
      <c r="I1013" s="868"/>
      <c r="J1013" s="868"/>
      <c r="K1013" s="868"/>
      <c r="L1013" s="868"/>
      <c r="M1013" s="868"/>
      <c r="N1013" s="868"/>
      <c r="O1013" s="868"/>
      <c r="P1013" s="868"/>
      <c r="Q1013" s="868"/>
    </row>
    <row r="1014" ht="25.15" customHeight="true" x14ac:dyDescent="0.2">
      <c r="C1014" s="868"/>
      <c r="D1014" s="868"/>
      <c r="E1014" s="868"/>
      <c r="F1014" s="868"/>
      <c r="G1014" s="868"/>
      <c r="H1014" s="868"/>
      <c r="I1014" s="868"/>
      <c r="J1014" s="868"/>
      <c r="K1014" s="868"/>
      <c r="L1014" s="868"/>
      <c r="M1014" s="868"/>
      <c r="N1014" s="868"/>
      <c r="O1014" s="868"/>
      <c r="P1014" s="868"/>
      <c r="Q1014" s="868"/>
    </row>
    <row r="1015" ht="25.15" customHeight="true" x14ac:dyDescent="0.2">
      <c r="C1015" s="868"/>
      <c r="D1015" s="868"/>
      <c r="E1015" s="868"/>
      <c r="F1015" s="868"/>
      <c r="G1015" s="868"/>
      <c r="H1015" s="868"/>
      <c r="I1015" s="868"/>
      <c r="J1015" s="868"/>
      <c r="K1015" s="868"/>
      <c r="L1015" s="868"/>
      <c r="M1015" s="868"/>
      <c r="N1015" s="868"/>
      <c r="O1015" s="868"/>
      <c r="P1015" s="868"/>
      <c r="Q1015" s="868"/>
    </row>
    <row r="1016" ht="25.15" customHeight="true" x14ac:dyDescent="0.2">
      <c r="C1016" s="868"/>
      <c r="D1016" s="868"/>
      <c r="E1016" s="868"/>
      <c r="F1016" s="868"/>
      <c r="G1016" s="868"/>
      <c r="H1016" s="868"/>
      <c r="I1016" s="868"/>
      <c r="J1016" s="868"/>
      <c r="K1016" s="868"/>
      <c r="L1016" s="868"/>
      <c r="M1016" s="868"/>
      <c r="N1016" s="868"/>
      <c r="O1016" s="868"/>
      <c r="P1016" s="868"/>
      <c r="Q1016" s="868"/>
    </row>
    <row r="1017" ht="25.15" customHeight="true" x14ac:dyDescent="0.2">
      <c r="C1017" s="868"/>
      <c r="D1017" s="868"/>
      <c r="E1017" s="868"/>
      <c r="F1017" s="868"/>
      <c r="G1017" s="868"/>
      <c r="H1017" s="868"/>
      <c r="I1017" s="868"/>
      <c r="J1017" s="868"/>
      <c r="K1017" s="868"/>
      <c r="L1017" s="868"/>
      <c r="M1017" s="868"/>
      <c r="N1017" s="868"/>
      <c r="O1017" s="868"/>
      <c r="P1017" s="868"/>
      <c r="Q1017" s="868"/>
    </row>
    <row r="1018" ht="25.15" customHeight="true" x14ac:dyDescent="0.2">
      <c r="C1018" s="868"/>
      <c r="D1018" s="868"/>
      <c r="E1018" s="868"/>
      <c r="F1018" s="868"/>
      <c r="G1018" s="868"/>
      <c r="H1018" s="868"/>
      <c r="I1018" s="868"/>
      <c r="J1018" s="868"/>
      <c r="K1018" s="868"/>
      <c r="L1018" s="868"/>
      <c r="M1018" s="868"/>
      <c r="N1018" s="868"/>
      <c r="O1018" s="868"/>
      <c r="P1018" s="868"/>
      <c r="Q1018" s="868"/>
    </row>
    <row r="1019" ht="25.15" customHeight="true" x14ac:dyDescent="0.2">
      <c r="C1019" s="868"/>
      <c r="D1019" s="868"/>
      <c r="E1019" s="868"/>
      <c r="F1019" s="868"/>
      <c r="G1019" s="868"/>
      <c r="H1019" s="868"/>
      <c r="I1019" s="868"/>
      <c r="J1019" s="868"/>
      <c r="K1019" s="868"/>
      <c r="L1019" s="868"/>
      <c r="M1019" s="868"/>
      <c r="N1019" s="868"/>
      <c r="O1019" s="868"/>
      <c r="P1019" s="868"/>
      <c r="Q1019" s="868"/>
    </row>
    <row r="1020" ht="25.15" customHeight="true" x14ac:dyDescent="0.2">
      <c r="C1020" s="868"/>
      <c r="D1020" s="868"/>
      <c r="E1020" s="868"/>
      <c r="F1020" s="868"/>
      <c r="G1020" s="868"/>
      <c r="H1020" s="868"/>
      <c r="I1020" s="868"/>
      <c r="J1020" s="868"/>
      <c r="K1020" s="868"/>
      <c r="L1020" s="868"/>
      <c r="M1020" s="868"/>
      <c r="N1020" s="868"/>
      <c r="O1020" s="868"/>
      <c r="P1020" s="868"/>
      <c r="Q1020" s="868"/>
    </row>
    <row r="1021" ht="25.15" customHeight="true" x14ac:dyDescent="0.2">
      <c r="C1021" s="868"/>
      <c r="D1021" s="868"/>
      <c r="E1021" s="868"/>
      <c r="F1021" s="868"/>
      <c r="G1021" s="868"/>
      <c r="H1021" s="868"/>
      <c r="I1021" s="868"/>
      <c r="J1021" s="868"/>
      <c r="K1021" s="868"/>
      <c r="L1021" s="868"/>
      <c r="M1021" s="868"/>
      <c r="N1021" s="868"/>
      <c r="O1021" s="868"/>
      <c r="P1021" s="868"/>
      <c r="Q1021" s="868"/>
    </row>
    <row r="1022" ht="25.15" customHeight="true" x14ac:dyDescent="0.2">
      <c r="C1022" s="868"/>
      <c r="D1022" s="868"/>
      <c r="E1022" s="868"/>
      <c r="F1022" s="868"/>
      <c r="G1022" s="868"/>
      <c r="H1022" s="868"/>
      <c r="I1022" s="868"/>
      <c r="J1022" s="868"/>
      <c r="K1022" s="868"/>
      <c r="L1022" s="868"/>
      <c r="M1022" s="868"/>
      <c r="N1022" s="868"/>
      <c r="O1022" s="868"/>
      <c r="P1022" s="868"/>
      <c r="Q1022" s="868"/>
    </row>
    <row r="1023" ht="25.15" customHeight="true" x14ac:dyDescent="0.2">
      <c r="C1023" s="868"/>
      <c r="D1023" s="868"/>
      <c r="E1023" s="868"/>
      <c r="F1023" s="868"/>
      <c r="G1023" s="868"/>
      <c r="H1023" s="868"/>
      <c r="I1023" s="868"/>
      <c r="J1023" s="868"/>
      <c r="K1023" s="868"/>
      <c r="L1023" s="868"/>
      <c r="M1023" s="868"/>
      <c r="N1023" s="868"/>
      <c r="O1023" s="868"/>
      <c r="P1023" s="868"/>
      <c r="Q1023" s="868"/>
    </row>
    <row r="1024" ht="25.15" customHeight="true" x14ac:dyDescent="0.2">
      <c r="C1024" s="868"/>
      <c r="D1024" s="868"/>
      <c r="E1024" s="868"/>
      <c r="F1024" s="868"/>
      <c r="G1024" s="868"/>
      <c r="H1024" s="868"/>
      <c r="I1024" s="868"/>
      <c r="J1024" s="868"/>
      <c r="K1024" s="868"/>
      <c r="L1024" s="868"/>
      <c r="M1024" s="868"/>
      <c r="N1024" s="868"/>
      <c r="O1024" s="868"/>
      <c r="P1024" s="868"/>
      <c r="Q1024" s="868"/>
    </row>
    <row r="1025" s="762" customFormat="true" ht="21" customHeight="true" x14ac:dyDescent="0.2">
      <c r="A1025" s="3270" t="s">
        <v>333</v>
      </c>
      <c r="B1025" s="3271"/>
      <c r="C1025" s="3272"/>
      <c r="AD1025" s="1069"/>
      <c r="AE1025" s="1069"/>
      <c r="AF1025" s="1069"/>
      <c r="AG1025" s="1069"/>
      <c r="AH1025" s="1069"/>
      <c r="AI1025" s="1069"/>
      <c r="AJ1025" s="1069"/>
      <c r="AK1025" s="1069"/>
      <c r="AL1025" s="1069"/>
      <c r="AM1025" s="1069"/>
      <c r="AN1025" s="1069"/>
      <c r="AO1025" s="1069"/>
      <c r="AP1025" s="1069"/>
      <c r="AQ1025" s="1069"/>
      <c r="AR1025" s="1069"/>
      <c r="AS1025" s="1069"/>
      <c r="AT1025" s="1069"/>
      <c r="AU1025" s="1069"/>
      <c r="AV1025" s="1069"/>
      <c r="AW1025" s="1069"/>
      <c r="AX1025" s="1069"/>
      <c r="AY1025" s="1069"/>
      <c r="AZ1025" s="1069"/>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762" customFormat="true" ht="15.95" customHeight="true" x14ac:dyDescent="0.2">
      <c r="A1026" s="3273" t="s">
        <v>177</v>
      </c>
      <c r="B1026" s="3274"/>
      <c r="C1026" s="803" t="s">
        <v>178</v>
      </c>
      <c r="AD1026" s="1069"/>
      <c r="AE1026" s="1069"/>
      <c r="AF1026" s="1069"/>
      <c r="AG1026" s="1069"/>
      <c r="AH1026" s="1069"/>
      <c r="AI1026" s="1069"/>
      <c r="AJ1026" s="1069"/>
      <c r="AK1026" s="1069"/>
      <c r="AL1026" s="1069"/>
      <c r="AM1026" s="1069"/>
      <c r="AN1026" s="1069"/>
      <c r="AO1026" s="1069"/>
      <c r="AP1026" s="1069"/>
      <c r="AQ1026" s="1069"/>
      <c r="AR1026" s="1069"/>
      <c r="AS1026" s="1069"/>
      <c r="AT1026" s="1069"/>
      <c r="AU1026" s="1069"/>
      <c r="AV1026" s="1069"/>
      <c r="AW1026" s="1069"/>
      <c r="AX1026" s="1069"/>
      <c r="AY1026" s="1069"/>
      <c r="AZ1026" s="1069"/>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762" customFormat="true" ht="17.1" hidden="true" customHeight="true" x14ac:dyDescent="0.2">
      <c r="A1027" s="804" t="s">
        <v>179</v>
      </c>
      <c r="B1027" s="805" t="s">
        <v>334</v>
      </c>
      <c r="C1027" s="806">
        <v>7096</v>
      </c>
      <c r="AD1027" s="1069"/>
      <c r="AE1027" s="1069"/>
      <c r="AF1027" s="1069"/>
      <c r="AG1027" s="1069"/>
      <c r="AH1027" s="1069"/>
      <c r="AI1027" s="1069"/>
      <c r="AJ1027" s="1069"/>
      <c r="AK1027" s="1069"/>
      <c r="AL1027" s="1069"/>
      <c r="AM1027" s="1069"/>
      <c r="AN1027" s="1069"/>
      <c r="AO1027" s="1069"/>
      <c r="AP1027" s="1069"/>
      <c r="AQ1027" s="1069"/>
      <c r="AR1027" s="1069"/>
      <c r="AS1027" s="1069"/>
      <c r="AT1027" s="1069"/>
      <c r="AU1027" s="1069"/>
      <c r="AV1027" s="1069"/>
      <c r="AW1027" s="1069"/>
      <c r="AX1027" s="1069"/>
      <c r="AY1027" s="1069"/>
      <c r="AZ1027" s="1069"/>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762" customFormat="true" ht="17.1" hidden="true" customHeight="true" x14ac:dyDescent="0.2">
      <c r="A1028" s="807" t="s">
        <v>181</v>
      </c>
      <c r="B1028" s="808" t="s">
        <v>180</v>
      </c>
      <c r="C1028" s="809">
        <v>7096</v>
      </c>
      <c r="AD1028" s="1069"/>
      <c r="AE1028" s="1069"/>
      <c r="AF1028" s="1069"/>
      <c r="AG1028" s="1069"/>
      <c r="AH1028" s="1069"/>
      <c r="AI1028" s="1069"/>
      <c r="AJ1028" s="1069"/>
      <c r="AK1028" s="1069"/>
      <c r="AL1028" s="1069"/>
      <c r="AM1028" s="1069"/>
      <c r="AN1028" s="1069"/>
      <c r="AO1028" s="1069"/>
      <c r="AP1028" s="1069"/>
      <c r="AQ1028" s="1069"/>
      <c r="AR1028" s="1069"/>
      <c r="AS1028" s="1069"/>
      <c r="AT1028" s="1069"/>
      <c r="AU1028" s="1069"/>
      <c r="AV1028" s="1069"/>
      <c r="AW1028" s="1069"/>
      <c r="AX1028" s="1069"/>
      <c r="AY1028" s="1069"/>
      <c r="AZ1028" s="1069"/>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762" customFormat="true" ht="17.1" hidden="true" customHeight="true" x14ac:dyDescent="0.2">
      <c r="A1029" s="807" t="s">
        <v>182</v>
      </c>
      <c r="B1029" s="808" t="s">
        <v>273</v>
      </c>
      <c r="C1029" s="809">
        <v>7096</v>
      </c>
      <c r="AD1029" s="1069"/>
      <c r="AE1029" s="1069"/>
      <c r="AF1029" s="1069"/>
      <c r="AG1029" s="1069"/>
      <c r="AH1029" s="1069"/>
      <c r="AI1029" s="1069"/>
      <c r="AJ1029" s="1069"/>
      <c r="AK1029" s="1069"/>
      <c r="AL1029" s="1069"/>
      <c r="AM1029" s="1069"/>
      <c r="AN1029" s="1069"/>
      <c r="AO1029" s="1069"/>
      <c r="AP1029" s="1069"/>
      <c r="AQ1029" s="1069"/>
      <c r="AR1029" s="1069"/>
      <c r="AS1029" s="1069"/>
      <c r="AT1029" s="1069"/>
      <c r="AU1029" s="1069"/>
      <c r="AV1029" s="1069"/>
      <c r="AW1029" s="1069"/>
      <c r="AX1029" s="1069"/>
      <c r="AY1029" s="1069"/>
      <c r="AZ1029" s="1069"/>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762" customFormat="true" ht="17.1" hidden="true" customHeight="true" x14ac:dyDescent="0.2">
      <c r="A1030" s="807" t="s">
        <v>183</v>
      </c>
      <c r="B1030" s="808" t="s">
        <v>274</v>
      </c>
      <c r="C1030" s="809">
        <v>7096</v>
      </c>
      <c r="AD1030" s="1069"/>
      <c r="AE1030" s="1069"/>
      <c r="AF1030" s="1069"/>
      <c r="AG1030" s="1069"/>
      <c r="AH1030" s="1069"/>
      <c r="AI1030" s="1069"/>
      <c r="AJ1030" s="1069"/>
      <c r="AK1030" s="1069"/>
      <c r="AL1030" s="1069"/>
      <c r="AM1030" s="1069"/>
      <c r="AN1030" s="1069"/>
      <c r="AO1030" s="1069"/>
      <c r="AP1030" s="1069"/>
      <c r="AQ1030" s="1069"/>
      <c r="AR1030" s="1069"/>
      <c r="AS1030" s="1069"/>
      <c r="AT1030" s="1069"/>
      <c r="AU1030" s="1069"/>
      <c r="AV1030" s="1069"/>
      <c r="AW1030" s="1069"/>
      <c r="AX1030" s="1069"/>
      <c r="AY1030" s="1069"/>
      <c r="AZ1030" s="1069"/>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762" customFormat="true" ht="17.1" customHeight="true" x14ac:dyDescent="0.2">
      <c r="A1031" s="3275" t="s">
        <v>184</v>
      </c>
      <c r="B1031" s="808" t="s">
        <v>185</v>
      </c>
      <c r="C1031" s="809">
        <v>2377</v>
      </c>
      <c r="AD1031" s="1069"/>
      <c r="AE1031" s="1069"/>
      <c r="AF1031" s="1069"/>
      <c r="AG1031" s="1069"/>
      <c r="AH1031" s="1069"/>
      <c r="AI1031" s="1069"/>
      <c r="AJ1031" s="1069"/>
      <c r="AK1031" s="1069"/>
      <c r="AL1031" s="1069"/>
      <c r="AM1031" s="1069"/>
      <c r="AN1031" s="1069"/>
      <c r="AO1031" s="1069"/>
      <c r="AP1031" s="1069"/>
      <c r="AQ1031" s="1069"/>
      <c r="AR1031" s="1069"/>
      <c r="AS1031" s="1069"/>
      <c r="AT1031" s="1069"/>
      <c r="AU1031" s="1069"/>
      <c r="AV1031" s="1069"/>
      <c r="AW1031" s="1069"/>
      <c r="AX1031" s="1069"/>
      <c r="AY1031" s="1069"/>
      <c r="AZ1031" s="1069"/>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762" customFormat="true" ht="17.1" customHeight="true" x14ac:dyDescent="0.2">
      <c r="A1032" s="3275"/>
      <c r="B1032" s="808" t="s">
        <v>186</v>
      </c>
      <c r="C1032" s="809">
        <v>4719</v>
      </c>
      <c r="AD1032" s="1069"/>
      <c r="AE1032" s="1069"/>
      <c r="AF1032" s="1069"/>
      <c r="AG1032" s="1069"/>
      <c r="AH1032" s="1069"/>
      <c r="AI1032" s="1069"/>
      <c r="AJ1032" s="1069"/>
      <c r="AK1032" s="1069"/>
      <c r="AL1032" s="1069"/>
      <c r="AM1032" s="1069"/>
      <c r="AN1032" s="1069"/>
      <c r="AO1032" s="1069"/>
      <c r="AP1032" s="1069"/>
      <c r="AQ1032" s="1069"/>
      <c r="AR1032" s="1069"/>
      <c r="AS1032" s="1069"/>
      <c r="AT1032" s="1069"/>
      <c r="AU1032" s="1069"/>
      <c r="AV1032" s="1069"/>
      <c r="AW1032" s="1069"/>
      <c r="AX1032" s="1069"/>
      <c r="AY1032" s="1069"/>
      <c r="AZ1032" s="1069"/>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762" customFormat="true" ht="17.1" customHeight="true" x14ac:dyDescent="0.2">
      <c r="A1033" s="3276"/>
      <c r="B1033" s="810" t="s">
        <v>187</v>
      </c>
      <c r="C1033" s="811">
        <v>0</v>
      </c>
      <c r="AD1033" s="1069"/>
      <c r="AE1033" s="1069"/>
      <c r="AF1033" s="1069"/>
      <c r="AG1033" s="1069"/>
      <c r="AH1033" s="1069"/>
      <c r="AI1033" s="1069"/>
      <c r="AJ1033" s="1069"/>
      <c r="AK1033" s="1069"/>
      <c r="AL1033" s="1069"/>
      <c r="AM1033" s="1069"/>
      <c r="AN1033" s="1069"/>
      <c r="AO1033" s="1069"/>
      <c r="AP1033" s="1069"/>
      <c r="AQ1033" s="1069"/>
      <c r="AR1033" s="1069"/>
      <c r="AS1033" s="1069"/>
      <c r="AT1033" s="1069"/>
      <c r="AU1033" s="1069"/>
      <c r="AV1033" s="1069"/>
      <c r="AW1033" s="1069"/>
      <c r="AX1033" s="1069"/>
      <c r="AY1033" s="1069"/>
      <c r="AZ1033" s="1069"/>
      <c r="BA1033" s="842"/>
      <c r="BB1033" s="136"/>
      <c r="BC1033" s="842"/>
      <c r="BD1033" s="842"/>
      <c r="BE1033" s="842"/>
      <c r="BF1033" s="842"/>
      <c r="BG1033" s="842"/>
      <c r="BH1033" s="842"/>
      <c r="BI1033" s="842"/>
      <c r="BJ1033" s="842"/>
      <c r="BK1033" s="842"/>
      <c r="BL1033" s="842"/>
      <c r="BM1033" s="842"/>
      <c r="BN1033" s="842"/>
      <c r="BO1033" s="842"/>
      <c r="BP1033" s="842"/>
      <c r="BQ1033" s="842"/>
      <c r="BR1033" s="842"/>
      <c r="BS1033" s="842"/>
      <c r="BT1033" s="842"/>
      <c r="BU1033" s="842"/>
      <c r="BV1033" s="842"/>
      <c r="BW1033" s="842"/>
      <c r="BX1033" s="842"/>
      <c r="BY1033" s="842"/>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762" customFormat="true" ht="12.95" customHeight="true" x14ac:dyDescent="0.2">
      <c r="A1034" s="3277" t="s">
        <v>335</v>
      </c>
      <c r="B1034" s="3278"/>
      <c r="C1034" s="3279"/>
      <c r="AD1034" s="1069"/>
      <c r="AE1034" s="1069"/>
      <c r="AF1034" s="1069"/>
      <c r="AG1034" s="1069"/>
      <c r="AH1034" s="1069"/>
      <c r="AI1034" s="1069"/>
      <c r="AJ1034" s="1069"/>
      <c r="AK1034" s="1069"/>
      <c r="AL1034" s="1069"/>
      <c r="AM1034" s="1069"/>
      <c r="AN1034" s="1069"/>
      <c r="AO1034" s="1069"/>
      <c r="AP1034" s="1069"/>
      <c r="AQ1034" s="1069"/>
      <c r="AR1034" s="1069"/>
      <c r="AS1034" s="1069"/>
      <c r="AT1034" s="1069"/>
      <c r="AU1034" s="1069"/>
      <c r="AV1034" s="1069"/>
      <c r="AW1034" s="1069"/>
      <c r="AX1034" s="1069"/>
      <c r="AY1034" s="1069"/>
      <c r="AZ1034" s="1069"/>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762" customFormat="true" ht="12.75" x14ac:dyDescent="0.2">
      <c r="AD1035" s="1069"/>
      <c r="AE1035" s="1069"/>
      <c r="AF1035" s="1069"/>
      <c r="AG1035" s="1069"/>
      <c r="AH1035" s="1069"/>
      <c r="AI1035" s="1069"/>
      <c r="AJ1035" s="1069"/>
      <c r="AK1035" s="1069"/>
      <c r="AL1035" s="1069"/>
      <c r="AM1035" s="1069"/>
      <c r="AN1035" s="1069"/>
      <c r="AO1035" s="1069"/>
      <c r="AP1035" s="1069"/>
      <c r="AQ1035" s="1069"/>
      <c r="AR1035" s="1069"/>
      <c r="AS1035" s="1069"/>
      <c r="AT1035" s="1069"/>
      <c r="AU1035" s="1069"/>
      <c r="AV1035" s="1069"/>
      <c r="AW1035" s="1069"/>
      <c r="AX1035" s="1069"/>
      <c r="AY1035" s="1069"/>
      <c r="AZ1035" s="1069"/>
      <c r="BA1035" s="841"/>
      <c r="BB1035" s="268"/>
      <c r="BC1035" s="841"/>
      <c r="BD1035" s="841"/>
      <c r="BE1035" s="841"/>
      <c r="BF1035" s="841"/>
      <c r="BG1035" s="841"/>
      <c r="BH1035" s="841"/>
      <c r="BI1035" s="841"/>
      <c r="BJ1035" s="841"/>
      <c r="BK1035" s="841"/>
      <c r="BL1035" s="841"/>
      <c r="BM1035" s="841"/>
      <c r="BN1035" s="841"/>
      <c r="BO1035" s="841"/>
      <c r="BP1035" s="841"/>
      <c r="BQ1035" s="841"/>
      <c r="BR1035" s="841"/>
      <c r="BS1035" s="841"/>
      <c r="BT1035" s="841"/>
      <c r="BU1035" s="841"/>
      <c r="BV1035" s="841"/>
      <c r="BW1035" s="841"/>
      <c r="BX1035" s="841"/>
      <c r="BY1035" s="841"/>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Bouénza</v>
      </c>
      <c r="B1037" s="429" t="e">
        <f>BR122+BR123</f>
        <v>#VALUE!</v>
      </c>
    </row>
    <row r="1038" ht="15" customHeight="true" x14ac:dyDescent="0.2">
      <c r="A1038" s="429" t="str">
        <f>S15</f>
        <v>Brazzaville</v>
      </c>
      <c r="B1038" s="429" t="e">
        <f>BS122+BS123</f>
        <v>#VALUE!</v>
      </c>
    </row>
    <row r="1039" ht="15" customHeight="true" x14ac:dyDescent="0.2">
      <c r="A1039" s="429" t="str">
        <f>T15</f>
        <v>Cuvette</v>
      </c>
      <c r="B1039" s="429" t="e">
        <f>BT122+BT123</f>
        <v>#VALUE!</v>
      </c>
    </row>
    <row r="1040" ht="15" customHeight="true" x14ac:dyDescent="0.2">
      <c r="A1040" s="429" t="str">
        <f>U15</f>
        <v>Cuvette-Ouest</v>
      </c>
      <c r="B1040" s="429" t="e">
        <f>BU122+BU123</f>
        <v>#VALUE!</v>
      </c>
    </row>
    <row r="1041" ht="15" customHeight="true" x14ac:dyDescent="0.2">
      <c r="A1041" s="429" t="str">
        <f>V15</f>
        <v>Kouilou</v>
      </c>
      <c r="B1041" s="429" t="e">
        <f>BV122+BV123</f>
        <v>#VALUE!</v>
      </c>
    </row>
    <row r="1042" ht="15" customHeight="true" x14ac:dyDescent="0.2">
      <c r="A1042" s="429" t="str">
        <f>W15</f>
        <v>Lékoumou</v>
      </c>
      <c r="B1042" s="429" t="e">
        <f>BW122+BW123</f>
        <v>#VALUE!</v>
      </c>
    </row>
    <row r="1043" ht="15" customHeight="true" x14ac:dyDescent="0.2">
      <c r="A1043" s="429" t="str">
        <f>X15</f>
        <v>Likouala</v>
      </c>
      <c r="B1043" s="429" t="e">
        <f>BX122+XR123</f>
        <v>#VALUE!</v>
      </c>
    </row>
    <row r="1044" ht="15" customHeight="true" x14ac:dyDescent="0.2">
      <c r="A1044" s="429" t="str">
        <f>Y15</f>
        <v>Niari</v>
      </c>
      <c r="B1044" s="429" t="e">
        <f>BY122+BY123</f>
        <v>#VALUE!</v>
      </c>
    </row>
    <row r="1045" ht="15" customHeight="true" x14ac:dyDescent="0.2">
      <c r="A1045" s="429" t="str">
        <f>Z15</f>
        <v>Plateaux</v>
      </c>
      <c r="B1045" s="429" t="e">
        <f>BZ122+BZ123</f>
        <v>#VALUE!</v>
      </c>
    </row>
    <row r="1046" ht="15" customHeight="true" x14ac:dyDescent="0.2">
      <c r="A1046" s="268" t="str">
        <f>AA15</f>
        <v>Pointe-Noire</v>
      </c>
      <c r="B1046" s="429" t="e">
        <f>CA122+CA123</f>
        <v>#VALUE!</v>
      </c>
    </row>
    <row r="1047" ht="15" customHeight="true" x14ac:dyDescent="0.2">
      <c r="A1047" s="268" t="str">
        <f>AB15</f>
        <v>Pool</v>
      </c>
      <c r="B1047" s="429" t="e">
        <f>CB122+CB123</f>
        <v>#VALUE!</v>
      </c>
    </row>
    <row r="1048" ht="15" customHeight="true" x14ac:dyDescent="0.2">
      <c r="A1048" s="268" t="str">
        <f>AC15</f>
        <v>Sangha</v>
      </c>
      <c r="B1048" s="429" t="e">
        <f>CC122+CC123</f>
        <v>#VALUE!</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12</v>
      </c>
      <c r="B1072" s="268" t="s">
        <v>140</v>
      </c>
    </row>
    <row r="1100" s="1041" customFormat="true" ht="17.1" customHeight="true" x14ac:dyDescent="0.2">
      <c r="A1100" s="1058"/>
      <c r="B1100" s="1053"/>
      <c r="BA1100" s="841"/>
      <c r="BB1100" s="268"/>
      <c r="BC1100" s="841"/>
      <c r="BD1100" s="841"/>
      <c r="BE1100" s="841"/>
      <c r="BF1100" s="841"/>
      <c r="BG1100" s="841"/>
      <c r="BH1100" s="841"/>
      <c r="BI1100" s="841"/>
      <c r="BJ1100" s="841"/>
      <c r="BK1100" s="841"/>
      <c r="BL1100" s="841"/>
      <c r="BM1100" s="841"/>
      <c r="BN1100" s="841"/>
      <c r="BO1100" s="841"/>
      <c r="BP1100" s="841"/>
      <c r="BQ1100" s="841"/>
      <c r="BR1100" s="841"/>
      <c r="BS1100" s="841"/>
      <c r="BT1100" s="841"/>
      <c r="BU1100" s="841"/>
      <c r="BV1100" s="841"/>
      <c r="BW1100" s="841"/>
      <c r="BX1100" s="841"/>
      <c r="BY1100" s="841"/>
      <c r="BZ1100" s="235"/>
      <c r="CA1100" s="235"/>
      <c r="CB1100" s="235"/>
      <c r="CC1100" s="235"/>
      <c r="CD1100" s="235"/>
      <c r="CE1100" s="235"/>
      <c r="CF1100" s="235"/>
      <c r="CG1100" s="235"/>
      <c r="CH1100" s="235"/>
      <c r="CI1100" s="235"/>
      <c r="CJ1100" s="235"/>
      <c r="CK1100" s="235"/>
      <c r="CL1100" s="235"/>
      <c r="CM1100" s="235"/>
      <c r="CN1100" s="235"/>
      <c r="CO1100" s="235"/>
      <c r="CP1100" s="235"/>
      <c r="CQ1100" s="235"/>
      <c r="CR1100" s="235"/>
      <c r="CS1100" s="235"/>
      <c r="CT1100" s="235"/>
      <c r="CU1100" s="235"/>
      <c r="CV1100" s="235"/>
      <c r="CW1100" s="235"/>
      <c r="CX1100" s="235"/>
      <c r="CY1100" s="235"/>
      <c r="CZ1100" s="235"/>
    </row>
    <row r="1101" s="1041" customFormat="true" ht="17.1" customHeight="true" x14ac:dyDescent="0.2">
      <c r="A1101" s="1059"/>
      <c r="B1101" s="1054"/>
      <c r="BA1101" s="841"/>
      <c r="BB1101" s="268"/>
      <c r="BC1101" s="841"/>
      <c r="BD1101" s="841"/>
      <c r="BE1101" s="841"/>
      <c r="BF1101" s="841"/>
      <c r="BG1101" s="841"/>
      <c r="BH1101" s="841"/>
      <c r="BI1101" s="841"/>
      <c r="BJ1101" s="841"/>
      <c r="BK1101" s="841"/>
      <c r="BL1101" s="841"/>
      <c r="BM1101" s="841"/>
      <c r="BN1101" s="841"/>
      <c r="BO1101" s="841"/>
      <c r="BP1101" s="841"/>
      <c r="BQ1101" s="841"/>
      <c r="BR1101" s="841"/>
      <c r="BS1101" s="841"/>
      <c r="BT1101" s="841"/>
      <c r="BU1101" s="841"/>
      <c r="BV1101" s="841"/>
      <c r="BW1101" s="841"/>
      <c r="BX1101" s="841"/>
      <c r="BY1101" s="841"/>
      <c r="BZ1101" s="235"/>
      <c r="CA1101" s="235"/>
      <c r="CB1101" s="235"/>
      <c r="CC1101" s="235"/>
      <c r="CD1101" s="235"/>
      <c r="CE1101" s="235"/>
      <c r="CF1101" s="235"/>
      <c r="CG1101" s="235"/>
      <c r="CH1101" s="235"/>
      <c r="CI1101" s="235"/>
      <c r="CJ1101" s="235"/>
      <c r="CK1101" s="235"/>
      <c r="CL1101" s="235"/>
      <c r="CM1101" s="235"/>
      <c r="CN1101" s="235"/>
      <c r="CO1101" s="235"/>
      <c r="CP1101" s="235"/>
      <c r="CQ1101" s="235"/>
      <c r="CR1101" s="235"/>
      <c r="CS1101" s="235"/>
      <c r="CT1101" s="235"/>
      <c r="CU1101" s="235"/>
      <c r="CV1101" s="235"/>
      <c r="CW1101" s="235"/>
      <c r="CX1101" s="235"/>
      <c r="CY1101" s="235"/>
      <c r="CZ1101" s="235"/>
    </row>
    <row r="1102" s="235" customFormat="true" ht="15" customHeight="true" x14ac:dyDescent="0.2">
      <c r="BA1102" s="841"/>
      <c r="BB1102" s="268"/>
      <c r="BC1102" s="841"/>
      <c r="BD1102" s="841"/>
      <c r="BE1102" s="841"/>
      <c r="BF1102" s="841"/>
      <c r="BG1102" s="841"/>
      <c r="BH1102" s="841"/>
      <c r="BI1102" s="841"/>
      <c r="BJ1102" s="841"/>
      <c r="BK1102" s="841"/>
      <c r="BL1102" s="841"/>
      <c r="BM1102" s="841"/>
      <c r="BN1102" s="841"/>
      <c r="BO1102" s="841"/>
      <c r="BP1102" s="841"/>
      <c r="BQ1102" s="841"/>
      <c r="BR1102" s="841"/>
      <c r="BS1102" s="841"/>
      <c r="BT1102" s="841"/>
      <c r="BU1102" s="841"/>
      <c r="BV1102" s="841"/>
      <c r="BW1102" s="841"/>
      <c r="BX1102" s="841"/>
      <c r="BY1102" s="841"/>
    </row>
    <row r="1103" s="235" customFormat="true" ht="15" customHeight="true" x14ac:dyDescent="0.2">
      <c r="BA1103" s="841"/>
      <c r="BB1103" s="268"/>
      <c r="BC1103" s="841"/>
      <c r="BD1103" s="841"/>
      <c r="BE1103" s="841"/>
      <c r="BF1103" s="841"/>
      <c r="BG1103" s="841"/>
      <c r="BH1103" s="841"/>
      <c r="BI1103" s="841"/>
      <c r="BJ1103" s="841"/>
      <c r="BK1103" s="841"/>
      <c r="BL1103" s="841"/>
      <c r="BM1103" s="841"/>
      <c r="BN1103" s="841"/>
      <c r="BO1103" s="841"/>
      <c r="BP1103" s="841"/>
      <c r="BQ1103" s="841"/>
      <c r="BR1103" s="841"/>
      <c r="BS1103" s="841"/>
      <c r="BT1103" s="841"/>
      <c r="BU1103" s="841"/>
      <c r="BV1103" s="841"/>
      <c r="BW1103" s="841"/>
      <c r="BX1103" s="841"/>
      <c r="BY1103" s="841"/>
    </row>
    <row r="1104" s="235" customFormat="true" ht="15" customHeight="true" x14ac:dyDescent="0.2">
      <c r="BA1104" s="841"/>
      <c r="BB1104" s="268"/>
      <c r="BC1104" s="841"/>
      <c r="BD1104" s="841"/>
      <c r="BE1104" s="841"/>
      <c r="BF1104" s="841"/>
      <c r="BG1104" s="841"/>
      <c r="BH1104" s="841"/>
      <c r="BI1104" s="841"/>
      <c r="BJ1104" s="841"/>
      <c r="BK1104" s="841"/>
      <c r="BL1104" s="841"/>
      <c r="BM1104" s="841"/>
      <c r="BN1104" s="841"/>
      <c r="BO1104" s="841"/>
      <c r="BP1104" s="841"/>
      <c r="BQ1104" s="841"/>
      <c r="BR1104" s="841"/>
      <c r="BS1104" s="841"/>
      <c r="BT1104" s="841"/>
      <c r="BU1104" s="841"/>
      <c r="BV1104" s="841"/>
      <c r="BW1104" s="841"/>
      <c r="BX1104" s="841"/>
      <c r="BY1104" s="841"/>
    </row>
    <row r="1105" s="235" customFormat="true" ht="15" customHeight="true" x14ac:dyDescent="0.2">
      <c r="BA1105" s="841"/>
      <c r="BB1105" s="268"/>
      <c r="BC1105" s="841"/>
      <c r="BD1105" s="841"/>
      <c r="BE1105" s="841"/>
      <c r="BF1105" s="841"/>
      <c r="BG1105" s="841"/>
      <c r="BH1105" s="841"/>
      <c r="BI1105" s="841"/>
      <c r="BJ1105" s="841"/>
      <c r="BK1105" s="841"/>
      <c r="BL1105" s="841"/>
      <c r="BM1105" s="841"/>
      <c r="BN1105" s="841"/>
      <c r="BO1105" s="841"/>
      <c r="BP1105" s="841"/>
      <c r="BQ1105" s="841"/>
      <c r="BR1105" s="841"/>
      <c r="BS1105" s="841"/>
      <c r="BT1105" s="841"/>
      <c r="BU1105" s="841"/>
      <c r="BV1105" s="841"/>
      <c r="BW1105" s="841"/>
      <c r="BX1105" s="841"/>
      <c r="BY1105" s="841"/>
    </row>
    <row r="1106" s="235" customFormat="true" ht="15" customHeight="true" x14ac:dyDescent="0.2">
      <c r="BA1106" s="841"/>
      <c r="BB1106" s="268"/>
      <c r="BC1106" s="841"/>
      <c r="BD1106" s="841"/>
      <c r="BE1106" s="841"/>
      <c r="BF1106" s="841"/>
      <c r="BG1106" s="841"/>
      <c r="BH1106" s="841"/>
      <c r="BI1106" s="841"/>
      <c r="BJ1106" s="841"/>
      <c r="BK1106" s="841"/>
      <c r="BL1106" s="841"/>
      <c r="BM1106" s="841"/>
      <c r="BN1106" s="841"/>
      <c r="BO1106" s="841"/>
      <c r="BP1106" s="841"/>
      <c r="BQ1106" s="841"/>
      <c r="BR1106" s="841"/>
      <c r="BS1106" s="841"/>
      <c r="BT1106" s="841"/>
      <c r="BU1106" s="841"/>
      <c r="BV1106" s="841"/>
      <c r="BW1106" s="841"/>
      <c r="BX1106" s="841"/>
      <c r="BY1106" s="841"/>
    </row>
    <row r="1107" s="235" customFormat="true" ht="15" customHeight="true" x14ac:dyDescent="0.2">
      <c r="BA1107" s="841"/>
      <c r="BB1107" s="268"/>
      <c r="BC1107" s="841"/>
      <c r="BD1107" s="841"/>
      <c r="BE1107" s="841"/>
      <c r="BF1107" s="841"/>
      <c r="BG1107" s="841"/>
      <c r="BH1107" s="841"/>
      <c r="BI1107" s="841"/>
      <c r="BJ1107" s="841"/>
      <c r="BK1107" s="841"/>
      <c r="BL1107" s="841"/>
      <c r="BM1107" s="841"/>
      <c r="BN1107" s="841"/>
      <c r="BO1107" s="841"/>
      <c r="BP1107" s="841"/>
      <c r="BQ1107" s="841"/>
      <c r="BR1107" s="841"/>
      <c r="BS1107" s="841"/>
      <c r="BT1107" s="841"/>
      <c r="BU1107" s="841"/>
      <c r="BV1107" s="841"/>
      <c r="BW1107" s="841"/>
      <c r="BX1107" s="841"/>
      <c r="BY1107" s="841"/>
    </row>
    <row r="1108" s="235" customFormat="true" ht="15" customHeight="true" x14ac:dyDescent="0.2">
      <c r="BA1108" s="841"/>
      <c r="BB1108" s="268"/>
      <c r="BC1108" s="841"/>
      <c r="BD1108" s="841"/>
      <c r="BE1108" s="841"/>
      <c r="BF1108" s="841"/>
      <c r="BG1108" s="841"/>
      <c r="BH1108" s="841"/>
      <c r="BI1108" s="841"/>
      <c r="BJ1108" s="841"/>
      <c r="BK1108" s="841"/>
      <c r="BL1108" s="841"/>
      <c r="BM1108" s="841"/>
      <c r="BN1108" s="841"/>
      <c r="BO1108" s="841"/>
      <c r="BP1108" s="841"/>
      <c r="BQ1108" s="841"/>
      <c r="BR1108" s="841"/>
      <c r="BS1108" s="841"/>
      <c r="BT1108" s="841"/>
      <c r="BU1108" s="841"/>
      <c r="BV1108" s="841"/>
      <c r="BW1108" s="841"/>
      <c r="BX1108" s="841"/>
      <c r="BY1108" s="841"/>
    </row>
    <row r="1109" s="235" customFormat="true" ht="15" customHeight="true" x14ac:dyDescent="0.2">
      <c r="BA1109" s="841"/>
      <c r="BB1109" s="268"/>
      <c r="BC1109" s="841"/>
      <c r="BD1109" s="841"/>
      <c r="BE1109" s="841"/>
      <c r="BF1109" s="841"/>
      <c r="BG1109" s="841"/>
      <c r="BH1109" s="841"/>
      <c r="BI1109" s="841"/>
      <c r="BJ1109" s="841"/>
      <c r="BK1109" s="841"/>
      <c r="BL1109" s="841"/>
      <c r="BM1109" s="841"/>
      <c r="BN1109" s="841"/>
      <c r="BO1109" s="841"/>
      <c r="BP1109" s="841"/>
      <c r="BQ1109" s="841"/>
      <c r="BR1109" s="841"/>
      <c r="BS1109" s="841"/>
      <c r="BT1109" s="841"/>
      <c r="BU1109" s="841"/>
      <c r="BV1109" s="841"/>
      <c r="BW1109" s="841"/>
      <c r="BX1109" s="841"/>
      <c r="BY1109" s="841"/>
    </row>
    <row r="1110" s="235" customFormat="true" ht="15" customHeight="true" x14ac:dyDescent="0.2">
      <c r="BA1110" s="841"/>
      <c r="BB1110" s="268"/>
      <c r="BC1110" s="841"/>
      <c r="BD1110" s="841"/>
      <c r="BE1110" s="841"/>
      <c r="BF1110" s="841"/>
      <c r="BG1110" s="841"/>
      <c r="BH1110" s="841"/>
      <c r="BI1110" s="841"/>
      <c r="BJ1110" s="841"/>
      <c r="BK1110" s="841"/>
      <c r="BL1110" s="841"/>
      <c r="BM1110" s="841"/>
      <c r="BN1110" s="841"/>
      <c r="BO1110" s="841"/>
      <c r="BP1110" s="841"/>
      <c r="BQ1110" s="841"/>
      <c r="BR1110" s="841"/>
      <c r="BS1110" s="841"/>
      <c r="BT1110" s="841"/>
      <c r="BU1110" s="841"/>
      <c r="BV1110" s="841"/>
      <c r="BW1110" s="841"/>
      <c r="BX1110" s="841"/>
      <c r="BY1110" s="841"/>
    </row>
    <row r="1111" s="235" customFormat="true" ht="15" customHeight="true" x14ac:dyDescent="0.2">
      <c r="BA1111" s="841"/>
      <c r="BB1111" s="268"/>
      <c r="BC1111" s="841"/>
      <c r="BD1111" s="841"/>
      <c r="BE1111" s="841"/>
      <c r="BF1111" s="841"/>
      <c r="BG1111" s="841"/>
      <c r="BH1111" s="841"/>
      <c r="BI1111" s="841"/>
      <c r="BJ1111" s="841"/>
      <c r="BK1111" s="841"/>
      <c r="BL1111" s="841"/>
      <c r="BM1111" s="841"/>
      <c r="BN1111" s="841"/>
      <c r="BO1111" s="841"/>
      <c r="BP1111" s="841"/>
      <c r="BQ1111" s="841"/>
      <c r="BR1111" s="841"/>
      <c r="BS1111" s="841"/>
      <c r="BT1111" s="841"/>
      <c r="BU1111" s="841"/>
      <c r="BV1111" s="841"/>
      <c r="BW1111" s="841"/>
      <c r="BX1111" s="841"/>
      <c r="BY1111" s="841"/>
    </row>
    <row r="1112" s="235" customFormat="true" ht="15" customHeight="true" x14ac:dyDescent="0.2">
      <c r="BA1112" s="841"/>
      <c r="BB1112" s="268"/>
      <c r="BC1112" s="841"/>
      <c r="BD1112" s="841"/>
      <c r="BE1112" s="841"/>
      <c r="BF1112" s="841"/>
      <c r="BG1112" s="841"/>
      <c r="BH1112" s="841"/>
      <c r="BI1112" s="841"/>
      <c r="BJ1112" s="841"/>
      <c r="BK1112" s="841"/>
      <c r="BL1112" s="841"/>
      <c r="BM1112" s="841"/>
      <c r="BN1112" s="841"/>
      <c r="BO1112" s="841"/>
      <c r="BP1112" s="841"/>
      <c r="BQ1112" s="841"/>
      <c r="BR1112" s="841"/>
      <c r="BS1112" s="841"/>
      <c r="BT1112" s="841"/>
      <c r="BU1112" s="841"/>
      <c r="BV1112" s="841"/>
      <c r="BW1112" s="841"/>
      <c r="BX1112" s="841"/>
      <c r="BY1112" s="841"/>
    </row>
    <row r="1113" s="235" customFormat="true" ht="15" customHeight="true" x14ac:dyDescent="0.2">
      <c r="BA1113" s="841"/>
      <c r="BB1113" s="268"/>
      <c r="BC1113" s="841"/>
      <c r="BD1113" s="841"/>
      <c r="BE1113" s="841"/>
      <c r="BF1113" s="841"/>
      <c r="BG1113" s="841"/>
      <c r="BH1113" s="841"/>
      <c r="BI1113" s="841"/>
      <c r="BJ1113" s="841"/>
      <c r="BK1113" s="841"/>
      <c r="BL1113" s="841"/>
      <c r="BM1113" s="841"/>
      <c r="BN1113" s="841"/>
      <c r="BO1113" s="841"/>
      <c r="BP1113" s="841"/>
      <c r="BQ1113" s="841"/>
      <c r="BR1113" s="841"/>
      <c r="BS1113" s="841"/>
      <c r="BT1113" s="841"/>
      <c r="BU1113" s="841"/>
      <c r="BV1113" s="841"/>
      <c r="BW1113" s="841"/>
      <c r="BX1113" s="841"/>
      <c r="BY1113" s="841"/>
    </row>
    <row r="1114" s="1041" customFormat="true" ht="17.1" customHeight="true" x14ac:dyDescent="0.2">
      <c r="A1114" s="1059"/>
      <c r="B1114" s="1054"/>
      <c r="C1114" s="1055"/>
      <c r="D1114" s="1055"/>
      <c r="E1114" s="1055"/>
      <c r="F1114" s="1055"/>
      <c r="G1114" s="1055"/>
      <c r="H1114" s="1055"/>
      <c r="I1114" s="1055"/>
      <c r="J1114" s="1055"/>
      <c r="K1114" s="1055"/>
      <c r="L1114" s="1055"/>
      <c r="M1114" s="1055"/>
      <c r="N1114" s="1055"/>
      <c r="O1114" s="1055"/>
      <c r="P1114" s="1055"/>
      <c r="Q1114" s="1055"/>
      <c r="R1114" s="1055"/>
      <c r="S1114" s="1055"/>
      <c r="T1114" s="1055"/>
      <c r="U1114" s="1055"/>
      <c r="V1114" s="1055"/>
      <c r="W1114" s="1055"/>
      <c r="X1114" s="1055"/>
      <c r="Y1114" s="1055"/>
      <c r="Z1114" s="1055"/>
      <c r="AA1114" s="1055"/>
      <c r="AB1114" s="1055"/>
      <c r="AC1114" s="1055"/>
      <c r="BA1114" s="841"/>
      <c r="BB1114" s="268"/>
      <c r="BC1114" s="841"/>
      <c r="BD1114" s="841"/>
      <c r="BE1114" s="841"/>
      <c r="BF1114" s="841"/>
      <c r="BG1114" s="841"/>
      <c r="BH1114" s="841"/>
      <c r="BI1114" s="841"/>
      <c r="BJ1114" s="841"/>
      <c r="BK1114" s="841"/>
      <c r="BL1114" s="841"/>
      <c r="BM1114" s="841"/>
      <c r="BN1114" s="841"/>
      <c r="BO1114" s="841"/>
      <c r="BP1114" s="841"/>
      <c r="BQ1114" s="841"/>
      <c r="BR1114" s="841"/>
      <c r="BS1114" s="841"/>
      <c r="BT1114" s="841"/>
      <c r="BU1114" s="841"/>
      <c r="BV1114" s="841"/>
      <c r="BW1114" s="841"/>
      <c r="BX1114" s="841"/>
      <c r="BY1114" s="841"/>
      <c r="BZ1114" s="235"/>
      <c r="CA1114" s="235"/>
      <c r="CB1114" s="235"/>
      <c r="CC1114" s="235"/>
      <c r="CD1114" s="235"/>
      <c r="CE1114" s="235"/>
      <c r="CF1114" s="235"/>
      <c r="CG1114" s="235"/>
      <c r="CH1114" s="235"/>
      <c r="CI1114" s="235"/>
      <c r="CJ1114" s="235"/>
      <c r="CK1114" s="235"/>
      <c r="CL1114" s="235"/>
      <c r="CM1114" s="235"/>
      <c r="CN1114" s="235"/>
      <c r="CO1114" s="235"/>
      <c r="CP1114" s="235"/>
      <c r="CQ1114" s="235"/>
      <c r="CR1114" s="235"/>
      <c r="CS1114" s="235"/>
      <c r="CT1114" s="235"/>
      <c r="CU1114" s="235"/>
      <c r="CV1114" s="235"/>
      <c r="CW1114" s="235"/>
      <c r="CX1114" s="235"/>
      <c r="CY1114" s="235"/>
      <c r="CZ1114" s="235"/>
    </row>
    <row r="1115" s="1041" customFormat="true" ht="17.1" customHeight="true" x14ac:dyDescent="0.2">
      <c r="A1115" s="1059"/>
      <c r="B1115" s="1054"/>
      <c r="C1115" s="1055"/>
      <c r="D1115" s="1055"/>
      <c r="E1115" s="1055"/>
      <c r="F1115" s="1055"/>
      <c r="G1115" s="1055"/>
      <c r="H1115" s="1055"/>
      <c r="I1115" s="1055"/>
      <c r="J1115" s="1055"/>
      <c r="K1115" s="1055"/>
      <c r="L1115" s="1055"/>
      <c r="M1115" s="1055"/>
      <c r="N1115" s="1055"/>
      <c r="O1115" s="1055"/>
      <c r="P1115" s="1055"/>
      <c r="Q1115" s="1055"/>
      <c r="R1115" s="1055"/>
      <c r="S1115" s="1055"/>
      <c r="T1115" s="1055"/>
      <c r="U1115" s="1055"/>
      <c r="V1115" s="1055"/>
      <c r="W1115" s="1055"/>
      <c r="X1115" s="1055"/>
      <c r="Y1115" s="1055"/>
      <c r="Z1115" s="1055"/>
      <c r="AA1115" s="1055"/>
      <c r="AB1115" s="1055"/>
      <c r="AC1115" s="1055"/>
      <c r="BA1115" s="841"/>
      <c r="BB1115" s="268"/>
      <c r="BC1115" s="841"/>
      <c r="BD1115" s="841"/>
      <c r="BE1115" s="841"/>
      <c r="BF1115" s="841"/>
      <c r="BG1115" s="841"/>
      <c r="BH1115" s="841"/>
      <c r="BI1115" s="841"/>
      <c r="BJ1115" s="841"/>
      <c r="BK1115" s="841"/>
      <c r="BL1115" s="841"/>
      <c r="BM1115" s="841"/>
      <c r="BN1115" s="841"/>
      <c r="BO1115" s="841"/>
      <c r="BP1115" s="841"/>
      <c r="BQ1115" s="841"/>
      <c r="BR1115" s="841"/>
      <c r="BS1115" s="841"/>
      <c r="BT1115" s="841"/>
      <c r="BU1115" s="841"/>
      <c r="BV1115" s="841"/>
      <c r="BW1115" s="841"/>
      <c r="BX1115" s="841"/>
      <c r="BY1115" s="841"/>
      <c r="BZ1115" s="235"/>
      <c r="CA1115" s="235"/>
      <c r="CB1115" s="235"/>
      <c r="CC1115" s="235"/>
      <c r="CD1115" s="235"/>
      <c r="CE1115" s="235"/>
      <c r="CF1115" s="235"/>
      <c r="CG1115" s="235"/>
      <c r="CH1115" s="235"/>
      <c r="CI1115" s="235"/>
      <c r="CJ1115" s="235"/>
      <c r="CK1115" s="235"/>
      <c r="CL1115" s="235"/>
      <c r="CM1115" s="235"/>
      <c r="CN1115" s="235"/>
      <c r="CO1115" s="235"/>
      <c r="CP1115" s="235"/>
      <c r="CQ1115" s="235"/>
      <c r="CR1115" s="235"/>
      <c r="CS1115" s="235"/>
      <c r="CT1115" s="235"/>
      <c r="CU1115" s="235"/>
      <c r="CV1115" s="235"/>
      <c r="CW1115" s="235"/>
      <c r="CX1115" s="235"/>
      <c r="CY1115" s="235"/>
      <c r="CZ1115" s="235"/>
    </row>
    <row r="1116" s="1041" customFormat="true" ht="17.1" customHeight="true" x14ac:dyDescent="0.2">
      <c r="A1116" s="1059"/>
      <c r="B1116" s="1054"/>
      <c r="C1116" s="1055"/>
      <c r="D1116" s="1055"/>
      <c r="E1116" s="1055"/>
      <c r="F1116" s="1055"/>
      <c r="G1116" s="1055"/>
      <c r="H1116" s="1055"/>
      <c r="I1116" s="1055"/>
      <c r="J1116" s="1055"/>
      <c r="K1116" s="1055"/>
      <c r="L1116" s="1055"/>
      <c r="M1116" s="1055"/>
      <c r="N1116" s="1055"/>
      <c r="O1116" s="1055"/>
      <c r="P1116" s="1055"/>
      <c r="Q1116" s="1055"/>
      <c r="R1116" s="1055"/>
      <c r="S1116" s="1055"/>
      <c r="T1116" s="1055"/>
      <c r="U1116" s="1055"/>
      <c r="V1116" s="1055"/>
      <c r="W1116" s="1055"/>
      <c r="X1116" s="1055"/>
      <c r="Y1116" s="1055"/>
      <c r="Z1116" s="1055"/>
      <c r="AA1116" s="1055"/>
      <c r="AB1116" s="1055"/>
      <c r="AC1116" s="1055"/>
      <c r="BA1116" s="841"/>
      <c r="BB1116" s="268"/>
      <c r="BC1116" s="841"/>
      <c r="BD1116" s="841"/>
      <c r="BE1116" s="841"/>
      <c r="BF1116" s="841"/>
      <c r="BG1116" s="841"/>
      <c r="BH1116" s="841"/>
      <c r="BI1116" s="841"/>
      <c r="BJ1116" s="841"/>
      <c r="BK1116" s="841"/>
      <c r="BL1116" s="841"/>
      <c r="BM1116" s="841"/>
      <c r="BN1116" s="841"/>
      <c r="BO1116" s="841"/>
      <c r="BP1116" s="841"/>
      <c r="BQ1116" s="841"/>
      <c r="BR1116" s="841"/>
      <c r="BS1116" s="841"/>
      <c r="BT1116" s="841"/>
      <c r="BU1116" s="841"/>
      <c r="BV1116" s="841"/>
      <c r="BW1116" s="841"/>
      <c r="BX1116" s="841"/>
      <c r="BY1116" s="841"/>
      <c r="BZ1116" s="235"/>
      <c r="CA1116" s="235"/>
      <c r="CB1116" s="235"/>
      <c r="CC1116" s="235"/>
      <c r="CD1116" s="235"/>
      <c r="CE1116" s="235"/>
      <c r="CF1116" s="235"/>
      <c r="CG1116" s="235"/>
      <c r="CH1116" s="235"/>
      <c r="CI1116" s="235"/>
      <c r="CJ1116" s="235"/>
      <c r="CK1116" s="235"/>
      <c r="CL1116" s="235"/>
      <c r="CM1116" s="235"/>
      <c r="CN1116" s="235"/>
      <c r="CO1116" s="235"/>
      <c r="CP1116" s="235"/>
      <c r="CQ1116" s="235"/>
      <c r="CR1116" s="235"/>
      <c r="CS1116" s="235"/>
      <c r="CT1116" s="235"/>
      <c r="CU1116" s="235"/>
      <c r="CV1116" s="235"/>
      <c r="CW1116" s="235"/>
      <c r="CX1116" s="235"/>
      <c r="CY1116" s="235"/>
      <c r="CZ1116" s="235"/>
    </row>
    <row r="1117" s="1041" customFormat="true" ht="17.1" customHeight="true" x14ac:dyDescent="0.2">
      <c r="A1117" s="1060"/>
      <c r="B1117" s="1056"/>
      <c r="C1117" s="1057"/>
      <c r="D1117" s="1057"/>
      <c r="E1117" s="1057"/>
      <c r="F1117" s="1057"/>
      <c r="G1117" s="1057"/>
      <c r="H1117" s="1057"/>
      <c r="I1117" s="1057"/>
      <c r="J1117" s="1057"/>
      <c r="K1117" s="1057"/>
      <c r="L1117" s="1057"/>
      <c r="M1117" s="1057"/>
      <c r="N1117" s="1057"/>
      <c r="O1117" s="1057"/>
      <c r="P1117" s="1057"/>
      <c r="Q1117" s="1057"/>
      <c r="R1117" s="1057"/>
      <c r="S1117" s="1057"/>
      <c r="T1117" s="1057"/>
      <c r="U1117" s="1057"/>
      <c r="V1117" s="1057"/>
      <c r="W1117" s="1057"/>
      <c r="X1117" s="1057"/>
      <c r="Y1117" s="1057"/>
      <c r="Z1117" s="1057"/>
      <c r="AA1117" s="1057"/>
      <c r="AB1117" s="1057"/>
      <c r="AC1117" s="1057"/>
      <c r="BA1117" s="841"/>
      <c r="BB1117" s="268"/>
      <c r="BC1117" s="841"/>
      <c r="BD1117" s="841"/>
      <c r="BE1117" s="841"/>
      <c r="BF1117" s="841"/>
      <c r="BG1117" s="841"/>
      <c r="BH1117" s="841"/>
      <c r="BI1117" s="841"/>
      <c r="BJ1117" s="841"/>
      <c r="BK1117" s="841"/>
      <c r="BL1117" s="841"/>
      <c r="BM1117" s="841"/>
      <c r="BN1117" s="841"/>
      <c r="BO1117" s="841"/>
      <c r="BP1117" s="841"/>
      <c r="BQ1117" s="841"/>
      <c r="BR1117" s="841"/>
      <c r="BS1117" s="841"/>
      <c r="BT1117" s="841"/>
      <c r="BU1117" s="841"/>
      <c r="BV1117" s="841"/>
      <c r="BW1117" s="841"/>
      <c r="BX1117" s="841"/>
      <c r="BY1117" s="841"/>
      <c r="BZ1117" s="235"/>
      <c r="CA1117" s="235"/>
      <c r="CB1117" s="235"/>
      <c r="CC1117" s="235"/>
      <c r="CD1117" s="235"/>
      <c r="CE1117" s="235"/>
      <c r="CF1117" s="235"/>
      <c r="CG1117" s="235"/>
      <c r="CH1117" s="235"/>
      <c r="CI1117" s="235"/>
      <c r="CJ1117" s="235"/>
      <c r="CK1117" s="235"/>
      <c r="CL1117" s="235"/>
      <c r="CM1117" s="235"/>
      <c r="CN1117" s="235"/>
      <c r="CO1117" s="235"/>
      <c r="CP1117" s="235"/>
      <c r="CQ1117" s="235"/>
      <c r="CR1117" s="235"/>
      <c r="CS1117" s="235"/>
      <c r="CT1117" s="235"/>
      <c r="CU1117" s="235"/>
      <c r="CV1117" s="235"/>
      <c r="CW1117" s="235"/>
      <c r="CX1117" s="235"/>
      <c r="CY1117" s="235"/>
      <c r="CZ1117" s="235"/>
    </row>
    <row r="1118" s="235" customFormat="true" ht="15" customHeight="true" x14ac:dyDescent="0.2">
      <c r="BA1118" s="841"/>
      <c r="BB1118" s="268"/>
      <c r="BC1118" s="841"/>
      <c r="BD1118" s="841"/>
      <c r="BE1118" s="841"/>
      <c r="BF1118" s="841"/>
      <c r="BG1118" s="841"/>
      <c r="BH1118" s="841"/>
      <c r="BI1118" s="841"/>
      <c r="BJ1118" s="841"/>
      <c r="BK1118" s="841"/>
      <c r="BL1118" s="841"/>
      <c r="BM1118" s="841"/>
      <c r="BN1118" s="841"/>
      <c r="BO1118" s="841"/>
      <c r="BP1118" s="841"/>
      <c r="BQ1118" s="841"/>
      <c r="BR1118" s="841"/>
      <c r="BS1118" s="841"/>
      <c r="BT1118" s="841"/>
      <c r="BU1118" s="841"/>
      <c r="BV1118" s="841"/>
      <c r="BW1118" s="841"/>
      <c r="BX1118" s="841"/>
      <c r="BY1118" s="841"/>
    </row>
    <row r="1119" s="235" customFormat="true" ht="15" customHeight="true" x14ac:dyDescent="0.2">
      <c r="BA1119" s="841"/>
      <c r="BB1119" s="268"/>
      <c r="BC1119" s="841"/>
      <c r="BD1119" s="841"/>
      <c r="BE1119" s="841"/>
      <c r="BF1119" s="841"/>
      <c r="BG1119" s="841"/>
      <c r="BH1119" s="841"/>
      <c r="BI1119" s="841"/>
      <c r="BJ1119" s="841"/>
      <c r="BK1119" s="841"/>
      <c r="BL1119" s="841"/>
      <c r="BM1119" s="841"/>
      <c r="BN1119" s="841"/>
      <c r="BO1119" s="841"/>
      <c r="BP1119" s="841"/>
      <c r="BQ1119" s="841"/>
      <c r="BR1119" s="841"/>
      <c r="BS1119" s="841"/>
      <c r="BT1119" s="841"/>
      <c r="BU1119" s="841"/>
      <c r="BV1119" s="841"/>
      <c r="BW1119" s="841"/>
      <c r="BX1119" s="841"/>
      <c r="BY1119" s="841"/>
    </row>
    <row r="1120" s="235" customFormat="true" ht="15" customHeight="true" x14ac:dyDescent="0.2">
      <c r="BA1120" s="841"/>
      <c r="BB1120" s="268"/>
      <c r="BC1120" s="841"/>
      <c r="BD1120" s="841"/>
      <c r="BE1120" s="841"/>
      <c r="BF1120" s="841"/>
      <c r="BG1120" s="841"/>
      <c r="BH1120" s="841"/>
      <c r="BI1120" s="841"/>
      <c r="BJ1120" s="841"/>
      <c r="BK1120" s="841"/>
      <c r="BL1120" s="841"/>
      <c r="BM1120" s="841"/>
      <c r="BN1120" s="841"/>
      <c r="BO1120" s="841"/>
      <c r="BP1120" s="841"/>
      <c r="BQ1120" s="841"/>
      <c r="BR1120" s="841"/>
      <c r="BS1120" s="841"/>
      <c r="BT1120" s="841"/>
      <c r="BU1120" s="841"/>
      <c r="BV1120" s="841"/>
      <c r="BW1120" s="841"/>
      <c r="BX1120" s="841"/>
      <c r="BY1120" s="841"/>
    </row>
    <row r="1121" s="235" customFormat="true" ht="15" customHeight="true" x14ac:dyDescent="0.2">
      <c r="BA1121" s="841"/>
      <c r="BB1121" s="268"/>
      <c r="BC1121" s="841"/>
      <c r="BD1121" s="841"/>
      <c r="BE1121" s="841"/>
      <c r="BF1121" s="841"/>
      <c r="BG1121" s="841"/>
      <c r="BH1121" s="841"/>
      <c r="BI1121" s="841"/>
      <c r="BJ1121" s="841"/>
      <c r="BK1121" s="841"/>
      <c r="BL1121" s="841"/>
      <c r="BM1121" s="841"/>
      <c r="BN1121" s="841"/>
      <c r="BO1121" s="841"/>
      <c r="BP1121" s="841"/>
      <c r="BQ1121" s="841"/>
      <c r="BR1121" s="841"/>
      <c r="BS1121" s="841"/>
      <c r="BT1121" s="841"/>
      <c r="BU1121" s="841"/>
      <c r="BV1121" s="841"/>
      <c r="BW1121" s="841"/>
      <c r="BX1121" s="841"/>
      <c r="BY1121" s="841"/>
    </row>
    <row r="1122" s="235" customFormat="true" ht="15" customHeight="true" x14ac:dyDescent="0.2">
      <c r="BA1122" s="841"/>
      <c r="BB1122" s="268"/>
      <c r="BC1122" s="841"/>
      <c r="BD1122" s="841"/>
      <c r="BE1122" s="841"/>
      <c r="BF1122" s="841"/>
      <c r="BG1122" s="841"/>
      <c r="BH1122" s="841"/>
      <c r="BI1122" s="841"/>
      <c r="BJ1122" s="841"/>
      <c r="BK1122" s="841"/>
      <c r="BL1122" s="841"/>
      <c r="BM1122" s="841"/>
      <c r="BN1122" s="841"/>
      <c r="BO1122" s="841"/>
      <c r="BP1122" s="841"/>
      <c r="BQ1122" s="841"/>
      <c r="BR1122" s="841"/>
      <c r="BS1122" s="841"/>
      <c r="BT1122" s="841"/>
      <c r="BU1122" s="841"/>
      <c r="BV1122" s="841"/>
      <c r="BW1122" s="841"/>
      <c r="BX1122" s="841"/>
      <c r="BY1122" s="841"/>
    </row>
    <row r="1123" s="235" customFormat="true" ht="15" customHeight="true" x14ac:dyDescent="0.2">
      <c r="BA1123" s="841"/>
      <c r="BB1123" s="268"/>
      <c r="BC1123" s="841"/>
      <c r="BD1123" s="841"/>
      <c r="BE1123" s="841"/>
      <c r="BF1123" s="841"/>
      <c r="BG1123" s="841"/>
      <c r="BH1123" s="841"/>
      <c r="BI1123" s="841"/>
      <c r="BJ1123" s="841"/>
      <c r="BK1123" s="841"/>
      <c r="BL1123" s="841"/>
      <c r="BM1123" s="841"/>
      <c r="BN1123" s="841"/>
      <c r="BO1123" s="841"/>
      <c r="BP1123" s="841"/>
      <c r="BQ1123" s="841"/>
      <c r="BR1123" s="841"/>
      <c r="BS1123" s="841"/>
      <c r="BT1123" s="841"/>
      <c r="BU1123" s="841"/>
      <c r="BV1123" s="841"/>
      <c r="BW1123" s="841"/>
      <c r="BX1123" s="841"/>
      <c r="BY1123" s="841"/>
    </row>
    <row r="1124" s="235" customFormat="true" ht="15" customHeight="true" x14ac:dyDescent="0.2">
      <c r="BA1124" s="841"/>
      <c r="BB1124" s="268"/>
      <c r="BC1124" s="841"/>
      <c r="BD1124" s="841"/>
      <c r="BE1124" s="841"/>
      <c r="BF1124" s="841"/>
      <c r="BG1124" s="841"/>
      <c r="BH1124" s="841"/>
      <c r="BI1124" s="841"/>
      <c r="BJ1124" s="841"/>
      <c r="BK1124" s="841"/>
      <c r="BL1124" s="841"/>
      <c r="BM1124" s="841"/>
      <c r="BN1124" s="841"/>
      <c r="BO1124" s="841"/>
      <c r="BP1124" s="841"/>
      <c r="BQ1124" s="841"/>
      <c r="BR1124" s="841"/>
      <c r="BS1124" s="841"/>
      <c r="BT1124" s="841"/>
      <c r="BU1124" s="841"/>
      <c r="BV1124" s="841"/>
      <c r="BW1124" s="841"/>
      <c r="BX1124" s="841"/>
      <c r="BY1124" s="841"/>
    </row>
    <row r="1125" s="235" customFormat="true" ht="15" customHeight="true" x14ac:dyDescent="0.2">
      <c r="BA1125" s="841"/>
      <c r="BB1125" s="268"/>
      <c r="BC1125" s="841"/>
      <c r="BD1125" s="841"/>
      <c r="BE1125" s="841"/>
      <c r="BF1125" s="841"/>
      <c r="BG1125" s="841"/>
      <c r="BH1125" s="841"/>
      <c r="BI1125" s="841"/>
      <c r="BJ1125" s="841"/>
      <c r="BK1125" s="841"/>
      <c r="BL1125" s="841"/>
      <c r="BM1125" s="841"/>
      <c r="BN1125" s="841"/>
      <c r="BO1125" s="841"/>
      <c r="BP1125" s="841"/>
      <c r="BQ1125" s="841"/>
      <c r="BR1125" s="841"/>
      <c r="BS1125" s="841"/>
      <c r="BT1125" s="841"/>
      <c r="BU1125" s="841"/>
      <c r="BV1125" s="841"/>
      <c r="BW1125" s="841"/>
      <c r="BX1125" s="841"/>
      <c r="BY1125" s="841"/>
    </row>
    <row r="1126" s="235" customFormat="true" ht="15" customHeight="true" x14ac:dyDescent="0.2">
      <c r="BA1126" s="841"/>
      <c r="BB1126" s="268"/>
      <c r="BC1126" s="841"/>
      <c r="BD1126" s="841"/>
      <c r="BE1126" s="841"/>
      <c r="BF1126" s="841"/>
      <c r="BG1126" s="841"/>
      <c r="BH1126" s="841"/>
      <c r="BI1126" s="841"/>
      <c r="BJ1126" s="841"/>
      <c r="BK1126" s="841"/>
      <c r="BL1126" s="841"/>
      <c r="BM1126" s="841"/>
      <c r="BN1126" s="841"/>
      <c r="BO1126" s="841"/>
      <c r="BP1126" s="841"/>
      <c r="BQ1126" s="841"/>
      <c r="BR1126" s="841"/>
      <c r="BS1126" s="841"/>
      <c r="BT1126" s="841"/>
      <c r="BU1126" s="841"/>
      <c r="BV1126" s="841"/>
      <c r="BW1126" s="841"/>
      <c r="BX1126" s="841"/>
      <c r="BY1126" s="841"/>
    </row>
    <row r="1127" s="235" customFormat="true" ht="15" customHeight="true" x14ac:dyDescent="0.2">
      <c r="BA1127" s="841"/>
      <c r="BB1127" s="268"/>
      <c r="BC1127" s="841"/>
      <c r="BD1127" s="841"/>
      <c r="BE1127" s="841"/>
      <c r="BF1127" s="841"/>
      <c r="BG1127" s="841"/>
      <c r="BH1127" s="841"/>
      <c r="BI1127" s="841"/>
      <c r="BJ1127" s="841"/>
      <c r="BK1127" s="841"/>
      <c r="BL1127" s="841"/>
      <c r="BM1127" s="841"/>
      <c r="BN1127" s="841"/>
      <c r="BO1127" s="841"/>
      <c r="BP1127" s="841"/>
      <c r="BQ1127" s="841"/>
      <c r="BR1127" s="841"/>
      <c r="BS1127" s="841"/>
      <c r="BT1127" s="841"/>
      <c r="BU1127" s="841"/>
      <c r="BV1127" s="841"/>
      <c r="BW1127" s="841"/>
      <c r="BX1127" s="841"/>
      <c r="BY1127" s="841"/>
    </row>
    <row r="1128" s="235" customFormat="true" ht="15" customHeight="true" x14ac:dyDescent="0.2">
      <c r="BA1128" s="841"/>
      <c r="BB1128" s="268"/>
      <c r="BC1128" s="841"/>
      <c r="BD1128" s="841"/>
      <c r="BE1128" s="841"/>
      <c r="BF1128" s="841"/>
      <c r="BG1128" s="841"/>
      <c r="BH1128" s="841"/>
      <c r="BI1128" s="841"/>
      <c r="BJ1128" s="841"/>
      <c r="BK1128" s="841"/>
      <c r="BL1128" s="841"/>
      <c r="BM1128" s="841"/>
      <c r="BN1128" s="841"/>
      <c r="BO1128" s="841"/>
      <c r="BP1128" s="841"/>
      <c r="BQ1128" s="841"/>
      <c r="BR1128" s="841"/>
      <c r="BS1128" s="841"/>
      <c r="BT1128" s="841"/>
      <c r="BU1128" s="841"/>
      <c r="BV1128" s="841"/>
      <c r="BW1128" s="841"/>
      <c r="BX1128" s="841"/>
      <c r="BY1128" s="841"/>
    </row>
    <row r="1129" s="235" customFormat="true" ht="15" customHeight="true" x14ac:dyDescent="0.2">
      <c r="BA1129" s="841"/>
      <c r="BB1129" s="268"/>
      <c r="BC1129" s="841"/>
      <c r="BD1129" s="841"/>
      <c r="BE1129" s="841"/>
      <c r="BF1129" s="841"/>
      <c r="BG1129" s="841"/>
      <c r="BH1129" s="841"/>
      <c r="BI1129" s="841"/>
      <c r="BJ1129" s="841"/>
      <c r="BK1129" s="841"/>
      <c r="BL1129" s="841"/>
      <c r="BM1129" s="841"/>
      <c r="BN1129" s="841"/>
      <c r="BO1129" s="841"/>
      <c r="BP1129" s="841"/>
      <c r="BQ1129" s="841"/>
      <c r="BR1129" s="841"/>
      <c r="BS1129" s="841"/>
      <c r="BT1129" s="841"/>
      <c r="BU1129" s="841"/>
      <c r="BV1129" s="841"/>
      <c r="BW1129" s="841"/>
      <c r="BX1129" s="841"/>
      <c r="BY1129" s="841"/>
    </row>
    <row r="1130" s="235" customFormat="true" ht="15" customHeight="true" x14ac:dyDescent="0.2">
      <c r="BA1130" s="841"/>
      <c r="BB1130" s="268"/>
      <c r="BC1130" s="841"/>
      <c r="BD1130" s="841"/>
      <c r="BE1130" s="841"/>
      <c r="BF1130" s="841"/>
      <c r="BG1130" s="841"/>
      <c r="BH1130" s="841"/>
      <c r="BI1130" s="841"/>
      <c r="BJ1130" s="841"/>
      <c r="BK1130" s="841"/>
      <c r="BL1130" s="841"/>
      <c r="BM1130" s="841"/>
      <c r="BN1130" s="841"/>
      <c r="BO1130" s="841"/>
      <c r="BP1130" s="841"/>
      <c r="BQ1130" s="841"/>
      <c r="BR1130" s="841"/>
      <c r="BS1130" s="841"/>
      <c r="BT1130" s="841"/>
      <c r="BU1130" s="841"/>
      <c r="BV1130" s="841"/>
      <c r="BW1130" s="841"/>
      <c r="BX1130" s="841"/>
      <c r="BY1130" s="841"/>
    </row>
    <row r="1131" s="235" customFormat="true" ht="15" customHeight="true" x14ac:dyDescent="0.2">
      <c r="BA1131" s="841"/>
      <c r="BB1131" s="268"/>
      <c r="BC1131" s="841"/>
      <c r="BD1131" s="841"/>
      <c r="BE1131" s="841"/>
      <c r="BF1131" s="841"/>
      <c r="BG1131" s="841"/>
      <c r="BH1131" s="841"/>
      <c r="BI1131" s="841"/>
      <c r="BJ1131" s="841"/>
      <c r="BK1131" s="841"/>
      <c r="BL1131" s="841"/>
      <c r="BM1131" s="841"/>
      <c r="BN1131" s="841"/>
      <c r="BO1131" s="841"/>
      <c r="BP1131" s="841"/>
      <c r="BQ1131" s="841"/>
      <c r="BR1131" s="841"/>
      <c r="BS1131" s="841"/>
      <c r="BT1131" s="841"/>
      <c r="BU1131" s="841"/>
      <c r="BV1131" s="841"/>
      <c r="BW1131" s="841"/>
      <c r="BX1131" s="841"/>
      <c r="BY1131" s="841"/>
    </row>
    <row r="1132" s="235" customFormat="true" ht="15" customHeight="true" x14ac:dyDescent="0.2">
      <c r="BA1132" s="841"/>
      <c r="BB1132" s="268"/>
      <c r="BC1132" s="841"/>
      <c r="BD1132" s="841"/>
      <c r="BE1132" s="841"/>
      <c r="BF1132" s="841"/>
      <c r="BG1132" s="841"/>
      <c r="BH1132" s="841"/>
      <c r="BI1132" s="841"/>
      <c r="BJ1132" s="841"/>
      <c r="BK1132" s="841"/>
      <c r="BL1132" s="841"/>
      <c r="BM1132" s="841"/>
      <c r="BN1132" s="841"/>
      <c r="BO1132" s="841"/>
      <c r="BP1132" s="841"/>
      <c r="BQ1132" s="841"/>
      <c r="BR1132" s="841"/>
      <c r="BS1132" s="841"/>
      <c r="BT1132" s="841"/>
      <c r="BU1132" s="841"/>
      <c r="BV1132" s="841"/>
      <c r="BW1132" s="841"/>
      <c r="BX1132" s="841"/>
      <c r="BY1132" s="841"/>
    </row>
    <row r="1133" s="235" customFormat="true" ht="15" customHeight="true" x14ac:dyDescent="0.2">
      <c r="BA1133" s="841"/>
      <c r="BB1133" s="268"/>
      <c r="BC1133" s="841"/>
      <c r="BD1133" s="841"/>
      <c r="BE1133" s="841"/>
      <c r="BF1133" s="841"/>
      <c r="BG1133" s="841"/>
      <c r="BH1133" s="841"/>
      <c r="BI1133" s="841"/>
      <c r="BJ1133" s="841"/>
      <c r="BK1133" s="841"/>
      <c r="BL1133" s="841"/>
      <c r="BM1133" s="841"/>
      <c r="BN1133" s="841"/>
      <c r="BO1133" s="841"/>
      <c r="BP1133" s="841"/>
      <c r="BQ1133" s="841"/>
      <c r="BR1133" s="841"/>
      <c r="BS1133" s="841"/>
      <c r="BT1133" s="841"/>
      <c r="BU1133" s="841"/>
      <c r="BV1133" s="841"/>
      <c r="BW1133" s="841"/>
      <c r="BX1133" s="841"/>
      <c r="BY1133" s="841"/>
    </row>
    <row r="1134" s="235" customFormat="true" ht="15" customHeight="true" x14ac:dyDescent="0.2">
      <c r="BA1134" s="841"/>
      <c r="BB1134" s="268"/>
      <c r="BC1134" s="841"/>
      <c r="BD1134" s="841"/>
      <c r="BE1134" s="841"/>
      <c r="BF1134" s="841"/>
      <c r="BG1134" s="841"/>
      <c r="BH1134" s="841"/>
      <c r="BI1134" s="841"/>
      <c r="BJ1134" s="841"/>
      <c r="BK1134" s="841"/>
      <c r="BL1134" s="841"/>
      <c r="BM1134" s="841"/>
      <c r="BN1134" s="841"/>
      <c r="BO1134" s="841"/>
      <c r="BP1134" s="841"/>
      <c r="BQ1134" s="841"/>
      <c r="BR1134" s="841"/>
      <c r="BS1134" s="841"/>
      <c r="BT1134" s="841"/>
      <c r="BU1134" s="841"/>
      <c r="BV1134" s="841"/>
      <c r="BW1134" s="841"/>
      <c r="BX1134" s="841"/>
      <c r="BY1134" s="841"/>
    </row>
    <row r="1135" s="235" customFormat="true" ht="15" customHeight="true" x14ac:dyDescent="0.2">
      <c r="BA1135" s="841"/>
      <c r="BB1135" s="268"/>
      <c r="BC1135" s="841"/>
      <c r="BD1135" s="841"/>
      <c r="BE1135" s="841"/>
      <c r="BF1135" s="841"/>
      <c r="BG1135" s="841"/>
      <c r="BH1135" s="841"/>
      <c r="BI1135" s="841"/>
      <c r="BJ1135" s="841"/>
      <c r="BK1135" s="841"/>
      <c r="BL1135" s="841"/>
      <c r="BM1135" s="841"/>
      <c r="BN1135" s="841"/>
      <c r="BO1135" s="841"/>
      <c r="BP1135" s="841"/>
      <c r="BQ1135" s="841"/>
      <c r="BR1135" s="841"/>
      <c r="BS1135" s="841"/>
      <c r="BT1135" s="841"/>
      <c r="BU1135" s="841"/>
      <c r="BV1135" s="841"/>
      <c r="BW1135" s="841"/>
      <c r="BX1135" s="841"/>
      <c r="BY1135" s="841"/>
    </row>
    <row r="1136" s="235" customFormat="true" ht="15" customHeight="true" x14ac:dyDescent="0.2">
      <c r="BA1136" s="841"/>
      <c r="BB1136" s="268"/>
      <c r="BC1136" s="841"/>
      <c r="BD1136" s="841"/>
      <c r="BE1136" s="841"/>
      <c r="BF1136" s="841"/>
      <c r="BG1136" s="841"/>
      <c r="BH1136" s="841"/>
      <c r="BI1136" s="841"/>
      <c r="BJ1136" s="841"/>
      <c r="BK1136" s="841"/>
      <c r="BL1136" s="841"/>
      <c r="BM1136" s="841"/>
      <c r="BN1136" s="841"/>
      <c r="BO1136" s="841"/>
      <c r="BP1136" s="841"/>
      <c r="BQ1136" s="841"/>
      <c r="BR1136" s="841"/>
      <c r="BS1136" s="841"/>
      <c r="BT1136" s="841"/>
      <c r="BU1136" s="841"/>
      <c r="BV1136" s="841"/>
      <c r="BW1136" s="841"/>
      <c r="BX1136" s="841"/>
      <c r="BY1136" s="841"/>
    </row>
    <row r="1137" s="235" customFormat="true" ht="15" customHeight="true" x14ac:dyDescent="0.2">
      <c r="BA1137" s="841"/>
      <c r="BB1137" s="268"/>
      <c r="BC1137" s="841"/>
      <c r="BD1137" s="841"/>
      <c r="BE1137" s="841"/>
      <c r="BF1137" s="841"/>
      <c r="BG1137" s="841"/>
      <c r="BH1137" s="841"/>
      <c r="BI1137" s="841"/>
      <c r="BJ1137" s="841"/>
      <c r="BK1137" s="841"/>
      <c r="BL1137" s="841"/>
      <c r="BM1137" s="841"/>
      <c r="BN1137" s="841"/>
      <c r="BO1137" s="841"/>
      <c r="BP1137" s="841"/>
      <c r="BQ1137" s="841"/>
      <c r="BR1137" s="841"/>
      <c r="BS1137" s="841"/>
      <c r="BT1137" s="841"/>
      <c r="BU1137" s="841"/>
      <c r="BV1137" s="841"/>
      <c r="BW1137" s="841"/>
      <c r="BX1137" s="841"/>
      <c r="BY1137" s="841"/>
    </row>
    <row r="1138" s="235" customFormat="true" ht="15" customHeight="true" x14ac:dyDescent="0.2">
      <c r="BA1138" s="841"/>
      <c r="BB1138" s="268"/>
      <c r="BC1138" s="841"/>
      <c r="BD1138" s="841"/>
      <c r="BE1138" s="841"/>
      <c r="BF1138" s="841"/>
      <c r="BG1138" s="841"/>
      <c r="BH1138" s="841"/>
      <c r="BI1138" s="841"/>
      <c r="BJ1138" s="841"/>
      <c r="BK1138" s="841"/>
      <c r="BL1138" s="841"/>
      <c r="BM1138" s="841"/>
      <c r="BN1138" s="841"/>
      <c r="BO1138" s="841"/>
      <c r="BP1138" s="841"/>
      <c r="BQ1138" s="841"/>
      <c r="BR1138" s="841"/>
      <c r="BS1138" s="841"/>
      <c r="BT1138" s="841"/>
      <c r="BU1138" s="841"/>
      <c r="BV1138" s="841"/>
      <c r="BW1138" s="841"/>
      <c r="BX1138" s="841"/>
      <c r="BY1138" s="841"/>
    </row>
    <row r="1139" s="235" customFormat="true" ht="15" customHeight="true" x14ac:dyDescent="0.2">
      <c r="BA1139" s="841"/>
      <c r="BB1139" s="268"/>
      <c r="BC1139" s="841"/>
      <c r="BD1139" s="841"/>
      <c r="BE1139" s="841"/>
      <c r="BF1139" s="841"/>
      <c r="BG1139" s="841"/>
      <c r="BH1139" s="841"/>
      <c r="BI1139" s="841"/>
      <c r="BJ1139" s="841"/>
      <c r="BK1139" s="841"/>
      <c r="BL1139" s="841"/>
      <c r="BM1139" s="841"/>
      <c r="BN1139" s="841"/>
      <c r="BO1139" s="841"/>
      <c r="BP1139" s="841"/>
      <c r="BQ1139" s="841"/>
      <c r="BR1139" s="841"/>
      <c r="BS1139" s="841"/>
      <c r="BT1139" s="841"/>
      <c r="BU1139" s="841"/>
      <c r="BV1139" s="841"/>
      <c r="BW1139" s="841"/>
      <c r="BX1139" s="841"/>
      <c r="BY1139" s="841"/>
    </row>
    <row r="1140" s="235" customFormat="true" ht="15" customHeight="true" x14ac:dyDescent="0.2">
      <c r="BA1140" s="841"/>
      <c r="BB1140" s="268"/>
      <c r="BC1140" s="841"/>
      <c r="BD1140" s="841"/>
      <c r="BE1140" s="841"/>
      <c r="BF1140" s="841"/>
      <c r="BG1140" s="841"/>
      <c r="BH1140" s="841"/>
      <c r="BI1140" s="841"/>
      <c r="BJ1140" s="841"/>
      <c r="BK1140" s="841"/>
      <c r="BL1140" s="841"/>
      <c r="BM1140" s="841"/>
      <c r="BN1140" s="841"/>
      <c r="BO1140" s="841"/>
      <c r="BP1140" s="841"/>
      <c r="BQ1140" s="841"/>
      <c r="BR1140" s="841"/>
      <c r="BS1140" s="841"/>
      <c r="BT1140" s="841"/>
      <c r="BU1140" s="841"/>
      <c r="BV1140" s="841"/>
      <c r="BW1140" s="841"/>
      <c r="BX1140" s="841"/>
      <c r="BY1140" s="841"/>
    </row>
    <row r="1141" s="235" customFormat="true" ht="15" customHeight="true" x14ac:dyDescent="0.2">
      <c r="BA1141" s="841"/>
      <c r="BB1141" s="268"/>
      <c r="BC1141" s="841"/>
      <c r="BD1141" s="841"/>
      <c r="BE1141" s="841"/>
      <c r="BF1141" s="841"/>
      <c r="BG1141" s="841"/>
      <c r="BH1141" s="841"/>
      <c r="BI1141" s="841"/>
      <c r="BJ1141" s="841"/>
      <c r="BK1141" s="841"/>
      <c r="BL1141" s="841"/>
      <c r="BM1141" s="841"/>
      <c r="BN1141" s="841"/>
      <c r="BO1141" s="841"/>
      <c r="BP1141" s="841"/>
      <c r="BQ1141" s="841"/>
      <c r="BR1141" s="841"/>
      <c r="BS1141" s="841"/>
      <c r="BT1141" s="841"/>
      <c r="BU1141" s="841"/>
      <c r="BV1141" s="841"/>
      <c r="BW1141" s="841"/>
      <c r="BX1141" s="841"/>
      <c r="BY1141" s="841"/>
    </row>
    <row r="1142" s="235" customFormat="true" ht="15" customHeight="true" x14ac:dyDescent="0.2">
      <c r="BA1142" s="841"/>
      <c r="BB1142" s="268"/>
      <c r="BC1142" s="841"/>
      <c r="BD1142" s="841"/>
      <c r="BE1142" s="841"/>
      <c r="BF1142" s="841"/>
      <c r="BG1142" s="841"/>
      <c r="BH1142" s="841"/>
      <c r="BI1142" s="841"/>
      <c r="BJ1142" s="841"/>
      <c r="BK1142" s="841"/>
      <c r="BL1142" s="841"/>
      <c r="BM1142" s="841"/>
      <c r="BN1142" s="841"/>
      <c r="BO1142" s="841"/>
      <c r="BP1142" s="841"/>
      <c r="BQ1142" s="841"/>
      <c r="BR1142" s="841"/>
      <c r="BS1142" s="841"/>
      <c r="BT1142" s="841"/>
      <c r="BU1142" s="841"/>
      <c r="BV1142" s="841"/>
      <c r="BW1142" s="841"/>
      <c r="BX1142" s="841"/>
      <c r="BY1142" s="841"/>
    </row>
    <row r="1143" s="235" customFormat="true" ht="15" customHeight="true" x14ac:dyDescent="0.2">
      <c r="BA1143" s="841"/>
      <c r="BB1143" s="268"/>
      <c r="BC1143" s="841"/>
      <c r="BD1143" s="841"/>
      <c r="BE1143" s="841"/>
      <c r="BF1143" s="841"/>
      <c r="BG1143" s="841"/>
      <c r="BH1143" s="841"/>
      <c r="BI1143" s="841"/>
      <c r="BJ1143" s="841"/>
      <c r="BK1143" s="841"/>
      <c r="BL1143" s="841"/>
      <c r="BM1143" s="841"/>
      <c r="BN1143" s="841"/>
      <c r="BO1143" s="841"/>
      <c r="BP1143" s="841"/>
      <c r="BQ1143" s="841"/>
      <c r="BR1143" s="841"/>
      <c r="BS1143" s="841"/>
      <c r="BT1143" s="841"/>
      <c r="BU1143" s="841"/>
      <c r="BV1143" s="841"/>
      <c r="BW1143" s="841"/>
      <c r="BX1143" s="841"/>
      <c r="BY1143" s="841"/>
    </row>
    <row r="1144" s="235" customFormat="true" ht="15" customHeight="true" x14ac:dyDescent="0.2">
      <c r="BA1144" s="841"/>
      <c r="BB1144" s="268"/>
      <c r="BC1144" s="841"/>
      <c r="BD1144" s="841"/>
      <c r="BE1144" s="841"/>
      <c r="BF1144" s="841"/>
      <c r="BG1144" s="841"/>
      <c r="BH1144" s="841"/>
      <c r="BI1144" s="841"/>
      <c r="BJ1144" s="841"/>
      <c r="BK1144" s="841"/>
      <c r="BL1144" s="841"/>
      <c r="BM1144" s="841"/>
      <c r="BN1144" s="841"/>
      <c r="BO1144" s="841"/>
      <c r="BP1144" s="841"/>
      <c r="BQ1144" s="841"/>
      <c r="BR1144" s="841"/>
      <c r="BS1144" s="841"/>
      <c r="BT1144" s="841"/>
      <c r="BU1144" s="841"/>
      <c r="BV1144" s="841"/>
      <c r="BW1144" s="841"/>
      <c r="BX1144" s="841"/>
      <c r="BY1144" s="841"/>
    </row>
    <row r="1145" s="235" customFormat="true" ht="15" customHeight="true" x14ac:dyDescent="0.2">
      <c r="BA1145" s="841"/>
      <c r="BB1145" s="268"/>
      <c r="BC1145" s="841"/>
      <c r="BD1145" s="841"/>
      <c r="BE1145" s="841"/>
      <c r="BF1145" s="841"/>
      <c r="BG1145" s="841"/>
      <c r="BH1145" s="841"/>
      <c r="BI1145" s="841"/>
      <c r="BJ1145" s="841"/>
      <c r="BK1145" s="841"/>
      <c r="BL1145" s="841"/>
      <c r="BM1145" s="841"/>
      <c r="BN1145" s="841"/>
      <c r="BO1145" s="841"/>
      <c r="BP1145" s="841"/>
      <c r="BQ1145" s="841"/>
      <c r="BR1145" s="841"/>
      <c r="BS1145" s="841"/>
      <c r="BT1145" s="841"/>
      <c r="BU1145" s="841"/>
      <c r="BV1145" s="841"/>
      <c r="BW1145" s="841"/>
      <c r="BX1145" s="841"/>
      <c r="BY1145" s="841"/>
    </row>
    <row r="1146" s="235" customFormat="true" ht="15" customHeight="true" x14ac:dyDescent="0.2">
      <c r="BA1146" s="841"/>
      <c r="BB1146" s="268"/>
      <c r="BC1146" s="841"/>
      <c r="BD1146" s="841"/>
      <c r="BE1146" s="841"/>
      <c r="BF1146" s="841"/>
      <c r="BG1146" s="841"/>
      <c r="BH1146" s="841"/>
      <c r="BI1146" s="841"/>
      <c r="BJ1146" s="841"/>
      <c r="BK1146" s="841"/>
      <c r="BL1146" s="841"/>
      <c r="BM1146" s="841"/>
      <c r="BN1146" s="841"/>
      <c r="BO1146" s="841"/>
      <c r="BP1146" s="841"/>
      <c r="BQ1146" s="841"/>
      <c r="BR1146" s="841"/>
      <c r="BS1146" s="841"/>
      <c r="BT1146" s="841"/>
      <c r="BU1146" s="841"/>
      <c r="BV1146" s="841"/>
      <c r="BW1146" s="841"/>
      <c r="BX1146" s="841"/>
      <c r="BY1146" s="841"/>
    </row>
    <row r="1147" s="235" customFormat="true" ht="15" customHeight="true" x14ac:dyDescent="0.2">
      <c r="BA1147" s="841"/>
      <c r="BB1147" s="268"/>
      <c r="BC1147" s="841"/>
      <c r="BD1147" s="841"/>
      <c r="BE1147" s="841"/>
      <c r="BF1147" s="841"/>
      <c r="BG1147" s="841"/>
      <c r="BH1147" s="841"/>
      <c r="BI1147" s="841"/>
      <c r="BJ1147" s="841"/>
      <c r="BK1147" s="841"/>
      <c r="BL1147" s="841"/>
      <c r="BM1147" s="841"/>
      <c r="BN1147" s="841"/>
      <c r="BO1147" s="841"/>
      <c r="BP1147" s="841"/>
      <c r="BQ1147" s="841"/>
      <c r="BR1147" s="841"/>
      <c r="BS1147" s="841"/>
      <c r="BT1147" s="841"/>
      <c r="BU1147" s="841"/>
      <c r="BV1147" s="841"/>
      <c r="BW1147" s="841"/>
      <c r="BX1147" s="841"/>
      <c r="BY1147" s="841"/>
    </row>
    <row r="1148" s="235" customFormat="true" ht="15" customHeight="true" x14ac:dyDescent="0.2">
      <c r="BA1148" s="841"/>
      <c r="BB1148" s="268"/>
      <c r="BC1148" s="841"/>
      <c r="BD1148" s="841"/>
      <c r="BE1148" s="841"/>
      <c r="BF1148" s="841"/>
      <c r="BG1148" s="841"/>
      <c r="BH1148" s="841"/>
      <c r="BI1148" s="841"/>
      <c r="BJ1148" s="841"/>
      <c r="BK1148" s="841"/>
      <c r="BL1148" s="841"/>
      <c r="BM1148" s="841"/>
      <c r="BN1148" s="841"/>
      <c r="BO1148" s="841"/>
      <c r="BP1148" s="841"/>
      <c r="BQ1148" s="841"/>
      <c r="BR1148" s="841"/>
      <c r="BS1148" s="841"/>
      <c r="BT1148" s="841"/>
      <c r="BU1148" s="841"/>
      <c r="BV1148" s="841"/>
      <c r="BW1148" s="841"/>
      <c r="BX1148" s="841"/>
      <c r="BY1148" s="841"/>
    </row>
    <row r="1149" s="235" customFormat="true" ht="15" customHeight="true" x14ac:dyDescent="0.2">
      <c r="BA1149" s="841"/>
      <c r="BB1149" s="268"/>
      <c r="BC1149" s="841"/>
      <c r="BD1149" s="841"/>
      <c r="BE1149" s="841"/>
      <c r="BF1149" s="841"/>
      <c r="BG1149" s="841"/>
      <c r="BH1149" s="841"/>
      <c r="BI1149" s="841"/>
      <c r="BJ1149" s="841"/>
      <c r="BK1149" s="841"/>
      <c r="BL1149" s="841"/>
      <c r="BM1149" s="841"/>
      <c r="BN1149" s="841"/>
      <c r="BO1149" s="841"/>
      <c r="BP1149" s="841"/>
      <c r="BQ1149" s="841"/>
      <c r="BR1149" s="841"/>
      <c r="BS1149" s="841"/>
      <c r="BT1149" s="841"/>
      <c r="BU1149" s="841"/>
      <c r="BV1149" s="841"/>
      <c r="BW1149" s="841"/>
      <c r="BX1149" s="841"/>
      <c r="BY1149" s="841"/>
    </row>
    <row r="1150" s="235" customFormat="true" ht="15" customHeight="true" x14ac:dyDescent="0.2">
      <c r="BA1150" s="841"/>
      <c r="BB1150" s="268"/>
      <c r="BC1150" s="841"/>
      <c r="BD1150" s="841"/>
      <c r="BE1150" s="841"/>
      <c r="BF1150" s="841"/>
      <c r="BG1150" s="841"/>
      <c r="BH1150" s="841"/>
      <c r="BI1150" s="841"/>
      <c r="BJ1150" s="841"/>
      <c r="BK1150" s="841"/>
      <c r="BL1150" s="841"/>
      <c r="BM1150" s="841"/>
      <c r="BN1150" s="841"/>
      <c r="BO1150" s="841"/>
      <c r="BP1150" s="841"/>
      <c r="BQ1150" s="841"/>
      <c r="BR1150" s="841"/>
      <c r="BS1150" s="841"/>
      <c r="BT1150" s="841"/>
      <c r="BU1150" s="841"/>
      <c r="BV1150" s="841"/>
      <c r="BW1150" s="841"/>
      <c r="BX1150" s="841"/>
      <c r="BY1150" s="841"/>
    </row>
    <row r="1151" s="235" customFormat="true" ht="15" customHeight="true" x14ac:dyDescent="0.2">
      <c r="BA1151" s="841"/>
      <c r="BB1151" s="268"/>
      <c r="BC1151" s="841"/>
      <c r="BD1151" s="841"/>
      <c r="BE1151" s="841"/>
      <c r="BF1151" s="841"/>
      <c r="BG1151" s="841"/>
      <c r="BH1151" s="841"/>
      <c r="BI1151" s="841"/>
      <c r="BJ1151" s="841"/>
      <c r="BK1151" s="841"/>
      <c r="BL1151" s="841"/>
      <c r="BM1151" s="841"/>
      <c r="BN1151" s="841"/>
      <c r="BO1151" s="841"/>
      <c r="BP1151" s="841"/>
      <c r="BQ1151" s="841"/>
      <c r="BR1151" s="841"/>
      <c r="BS1151" s="841"/>
      <c r="BT1151" s="841"/>
      <c r="BU1151" s="841"/>
      <c r="BV1151" s="841"/>
      <c r="BW1151" s="841"/>
      <c r="BX1151" s="841"/>
      <c r="BY1151" s="841"/>
    </row>
    <row r="1152" s="235" customFormat="true" ht="15" customHeight="true" x14ac:dyDescent="0.2">
      <c r="BA1152" s="841"/>
      <c r="BB1152" s="268"/>
      <c r="BC1152" s="841"/>
      <c r="BD1152" s="841"/>
      <c r="BE1152" s="841"/>
      <c r="BF1152" s="841"/>
      <c r="BG1152" s="841"/>
      <c r="BH1152" s="841"/>
      <c r="BI1152" s="841"/>
      <c r="BJ1152" s="841"/>
      <c r="BK1152" s="841"/>
      <c r="BL1152" s="841"/>
      <c r="BM1152" s="841"/>
      <c r="BN1152" s="841"/>
      <c r="BO1152" s="841"/>
      <c r="BP1152" s="841"/>
      <c r="BQ1152" s="841"/>
      <c r="BR1152" s="841"/>
      <c r="BS1152" s="841"/>
      <c r="BT1152" s="841"/>
      <c r="BU1152" s="841"/>
      <c r="BV1152" s="841"/>
      <c r="BW1152" s="841"/>
      <c r="BX1152" s="841"/>
      <c r="BY1152" s="841"/>
    </row>
    <row r="1153" s="235" customFormat="true" ht="15" customHeight="true" x14ac:dyDescent="0.2">
      <c r="BA1153" s="841"/>
      <c r="BB1153" s="268"/>
      <c r="BC1153" s="841"/>
      <c r="BD1153" s="841"/>
      <c r="BE1153" s="841"/>
      <c r="BF1153" s="841"/>
      <c r="BG1153" s="841"/>
      <c r="BH1153" s="841"/>
      <c r="BI1153" s="841"/>
      <c r="BJ1153" s="841"/>
      <c r="BK1153" s="841"/>
      <c r="BL1153" s="841"/>
      <c r="BM1153" s="841"/>
      <c r="BN1153" s="841"/>
      <c r="BO1153" s="841"/>
      <c r="BP1153" s="841"/>
      <c r="BQ1153" s="841"/>
      <c r="BR1153" s="841"/>
      <c r="BS1153" s="841"/>
      <c r="BT1153" s="841"/>
      <c r="BU1153" s="841"/>
      <c r="BV1153" s="841"/>
      <c r="BW1153" s="841"/>
      <c r="BX1153" s="841"/>
      <c r="BY1153" s="841"/>
    </row>
    <row r="1154" s="235" customFormat="true" ht="15" customHeight="true" x14ac:dyDescent="0.2">
      <c r="BA1154" s="841"/>
      <c r="BB1154" s="268"/>
      <c r="BC1154" s="841"/>
      <c r="BD1154" s="841"/>
      <c r="BE1154" s="841"/>
      <c r="BF1154" s="841"/>
      <c r="BG1154" s="841"/>
      <c r="BH1154" s="841"/>
      <c r="BI1154" s="841"/>
      <c r="BJ1154" s="841"/>
      <c r="BK1154" s="841"/>
      <c r="BL1154" s="841"/>
      <c r="BM1154" s="841"/>
      <c r="BN1154" s="841"/>
      <c r="BO1154" s="841"/>
      <c r="BP1154" s="841"/>
      <c r="BQ1154" s="841"/>
      <c r="BR1154" s="841"/>
      <c r="BS1154" s="841"/>
      <c r="BT1154" s="841"/>
      <c r="BU1154" s="841"/>
      <c r="BV1154" s="841"/>
      <c r="BW1154" s="841"/>
      <c r="BX1154" s="841"/>
      <c r="BY1154" s="841"/>
    </row>
    <row r="1155" s="235" customFormat="true" ht="15" customHeight="true" x14ac:dyDescent="0.2">
      <c r="BA1155" s="841"/>
      <c r="BB1155" s="268"/>
      <c r="BC1155" s="841"/>
      <c r="BD1155" s="841"/>
      <c r="BE1155" s="841"/>
      <c r="BF1155" s="841"/>
      <c r="BG1155" s="841"/>
      <c r="BH1155" s="841"/>
      <c r="BI1155" s="841"/>
      <c r="BJ1155" s="841"/>
      <c r="BK1155" s="841"/>
      <c r="BL1155" s="841"/>
      <c r="BM1155" s="841"/>
      <c r="BN1155" s="841"/>
      <c r="BO1155" s="841"/>
      <c r="BP1155" s="841"/>
      <c r="BQ1155" s="841"/>
      <c r="BR1155" s="841"/>
      <c r="BS1155" s="841"/>
      <c r="BT1155" s="841"/>
      <c r="BU1155" s="841"/>
      <c r="BV1155" s="841"/>
      <c r="BW1155" s="841"/>
      <c r="BX1155" s="841"/>
      <c r="BY1155" s="841"/>
    </row>
    <row r="1156" s="235" customFormat="true" ht="15" customHeight="true" x14ac:dyDescent="0.2">
      <c r="BA1156" s="841"/>
      <c r="BB1156" s="268"/>
      <c r="BC1156" s="841"/>
      <c r="BD1156" s="841"/>
      <c r="BE1156" s="841"/>
      <c r="BF1156" s="841"/>
      <c r="BG1156" s="841"/>
      <c r="BH1156" s="841"/>
      <c r="BI1156" s="841"/>
      <c r="BJ1156" s="841"/>
      <c r="BK1156" s="841"/>
      <c r="BL1156" s="841"/>
      <c r="BM1156" s="841"/>
      <c r="BN1156" s="841"/>
      <c r="BO1156" s="841"/>
      <c r="BP1156" s="841"/>
      <c r="BQ1156" s="841"/>
      <c r="BR1156" s="841"/>
      <c r="BS1156" s="841"/>
      <c r="BT1156" s="841"/>
      <c r="BU1156" s="841"/>
      <c r="BV1156" s="841"/>
      <c r="BW1156" s="841"/>
      <c r="BX1156" s="841"/>
      <c r="BY1156" s="841"/>
    </row>
    <row r="1157" s="235" customFormat="true" ht="15" customHeight="true" x14ac:dyDescent="0.2">
      <c r="BA1157" s="841"/>
      <c r="BB1157" s="268"/>
      <c r="BC1157" s="841"/>
      <c r="BD1157" s="841"/>
      <c r="BE1157" s="841"/>
      <c r="BF1157" s="841"/>
      <c r="BG1157" s="841"/>
      <c r="BH1157" s="841"/>
      <c r="BI1157" s="841"/>
      <c r="BJ1157" s="841"/>
      <c r="BK1157" s="841"/>
      <c r="BL1157" s="841"/>
      <c r="BM1157" s="841"/>
      <c r="BN1157" s="841"/>
      <c r="BO1157" s="841"/>
      <c r="BP1157" s="841"/>
      <c r="BQ1157" s="841"/>
      <c r="BR1157" s="841"/>
      <c r="BS1157" s="841"/>
      <c r="BT1157" s="841"/>
      <c r="BU1157" s="841"/>
      <c r="BV1157" s="841"/>
      <c r="BW1157" s="841"/>
      <c r="BX1157" s="841"/>
      <c r="BY1157" s="841"/>
    </row>
    <row r="1158" s="235" customFormat="true" ht="15" customHeight="true" x14ac:dyDescent="0.2">
      <c r="BA1158" s="841"/>
      <c r="BB1158" s="268"/>
      <c r="BC1158" s="841"/>
      <c r="BD1158" s="841"/>
      <c r="BE1158" s="841"/>
      <c r="BF1158" s="841"/>
      <c r="BG1158" s="841"/>
      <c r="BH1158" s="841"/>
      <c r="BI1158" s="841"/>
      <c r="BJ1158" s="841"/>
      <c r="BK1158" s="841"/>
      <c r="BL1158" s="841"/>
      <c r="BM1158" s="841"/>
      <c r="BN1158" s="841"/>
      <c r="BO1158" s="841"/>
      <c r="BP1158" s="841"/>
      <c r="BQ1158" s="841"/>
      <c r="BR1158" s="841"/>
      <c r="BS1158" s="841"/>
      <c r="BT1158" s="841"/>
      <c r="BU1158" s="841"/>
      <c r="BV1158" s="841"/>
      <c r="BW1158" s="841"/>
      <c r="BX1158" s="841"/>
      <c r="BY1158" s="841"/>
    </row>
    <row r="1159" s="235" customFormat="true" ht="15" customHeight="true" x14ac:dyDescent="0.2">
      <c r="BA1159" s="841"/>
      <c r="BB1159" s="268"/>
      <c r="BC1159" s="841"/>
      <c r="BD1159" s="841"/>
      <c r="BE1159" s="841"/>
      <c r="BF1159" s="841"/>
      <c r="BG1159" s="841"/>
      <c r="BH1159" s="841"/>
      <c r="BI1159" s="841"/>
      <c r="BJ1159" s="841"/>
      <c r="BK1159" s="841"/>
      <c r="BL1159" s="841"/>
      <c r="BM1159" s="841"/>
      <c r="BN1159" s="841"/>
      <c r="BO1159" s="841"/>
      <c r="BP1159" s="841"/>
      <c r="BQ1159" s="841"/>
      <c r="BR1159" s="841"/>
      <c r="BS1159" s="841"/>
      <c r="BT1159" s="841"/>
      <c r="BU1159" s="841"/>
      <c r="BV1159" s="841"/>
      <c r="BW1159" s="841"/>
      <c r="BX1159" s="841"/>
      <c r="BY1159" s="841"/>
    </row>
    <row r="1160" s="235" customFormat="true" ht="15" customHeight="true" x14ac:dyDescent="0.2">
      <c r="BA1160" s="841"/>
      <c r="BB1160" s="268"/>
      <c r="BC1160" s="841"/>
      <c r="BD1160" s="841"/>
      <c r="BE1160" s="841"/>
      <c r="BF1160" s="841"/>
      <c r="BG1160" s="841"/>
      <c r="BH1160" s="841"/>
      <c r="BI1160" s="841"/>
      <c r="BJ1160" s="841"/>
      <c r="BK1160" s="841"/>
      <c r="BL1160" s="841"/>
      <c r="BM1160" s="841"/>
      <c r="BN1160" s="841"/>
      <c r="BO1160" s="841"/>
      <c r="BP1160" s="841"/>
      <c r="BQ1160" s="841"/>
      <c r="BR1160" s="841"/>
      <c r="BS1160" s="841"/>
      <c r="BT1160" s="841"/>
      <c r="BU1160" s="841"/>
      <c r="BV1160" s="841"/>
      <c r="BW1160" s="841"/>
      <c r="BX1160" s="841"/>
      <c r="BY1160" s="841"/>
    </row>
    <row r="1161" s="235" customFormat="true" ht="15" customHeight="true" x14ac:dyDescent="0.2">
      <c r="BA1161" s="841"/>
      <c r="BB1161" s="268"/>
      <c r="BC1161" s="841"/>
      <c r="BD1161" s="841"/>
      <c r="BE1161" s="841"/>
      <c r="BF1161" s="841"/>
      <c r="BG1161" s="841"/>
      <c r="BH1161" s="841"/>
      <c r="BI1161" s="841"/>
      <c r="BJ1161" s="841"/>
      <c r="BK1161" s="841"/>
      <c r="BL1161" s="841"/>
      <c r="BM1161" s="841"/>
      <c r="BN1161" s="841"/>
      <c r="BO1161" s="841"/>
      <c r="BP1161" s="841"/>
      <c r="BQ1161" s="841"/>
      <c r="BR1161" s="841"/>
      <c r="BS1161" s="841"/>
      <c r="BT1161" s="841"/>
      <c r="BU1161" s="841"/>
      <c r="BV1161" s="841"/>
      <c r="BW1161" s="841"/>
      <c r="BX1161" s="841"/>
      <c r="BY1161" s="841"/>
    </row>
    <row r="1162" s="235" customFormat="true" ht="15" customHeight="true" x14ac:dyDescent="0.2">
      <c r="BA1162" s="841"/>
      <c r="BB1162" s="268"/>
      <c r="BC1162" s="841"/>
      <c r="BD1162" s="841"/>
      <c r="BE1162" s="841"/>
      <c r="BF1162" s="841"/>
      <c r="BG1162" s="841"/>
      <c r="BH1162" s="841"/>
      <c r="BI1162" s="841"/>
      <c r="BJ1162" s="841"/>
      <c r="BK1162" s="841"/>
      <c r="BL1162" s="841"/>
      <c r="BM1162" s="841"/>
      <c r="BN1162" s="841"/>
      <c r="BO1162" s="841"/>
      <c r="BP1162" s="841"/>
      <c r="BQ1162" s="841"/>
      <c r="BR1162" s="841"/>
      <c r="BS1162" s="841"/>
      <c r="BT1162" s="841"/>
      <c r="BU1162" s="841"/>
      <c r="BV1162" s="841"/>
      <c r="BW1162" s="841"/>
      <c r="BX1162" s="841"/>
      <c r="BY1162" s="841"/>
    </row>
    <row r="1163" s="235" customFormat="true" ht="15" customHeight="true" x14ac:dyDescent="0.2">
      <c r="BA1163" s="841"/>
      <c r="BB1163" s="268"/>
      <c r="BC1163" s="841"/>
      <c r="BD1163" s="841"/>
      <c r="BE1163" s="841"/>
      <c r="BF1163" s="841"/>
      <c r="BG1163" s="841"/>
      <c r="BH1163" s="841"/>
      <c r="BI1163" s="841"/>
      <c r="BJ1163" s="841"/>
      <c r="BK1163" s="841"/>
      <c r="BL1163" s="841"/>
      <c r="BM1163" s="841"/>
      <c r="BN1163" s="841"/>
      <c r="BO1163" s="841"/>
      <c r="BP1163" s="841"/>
      <c r="BQ1163" s="841"/>
      <c r="BR1163" s="841"/>
      <c r="BS1163" s="841"/>
      <c r="BT1163" s="841"/>
      <c r="BU1163" s="841"/>
      <c r="BV1163" s="841"/>
      <c r="BW1163" s="841"/>
      <c r="BX1163" s="841"/>
      <c r="BY1163" s="841"/>
    </row>
    <row r="1164" s="235" customFormat="true" ht="15" customHeight="true" x14ac:dyDescent="0.2">
      <c r="BA1164" s="841"/>
      <c r="BB1164" s="268"/>
      <c r="BC1164" s="841"/>
      <c r="BD1164" s="841"/>
      <c r="BE1164" s="841"/>
      <c r="BF1164" s="841"/>
      <c r="BG1164" s="841"/>
      <c r="BH1164" s="841"/>
      <c r="BI1164" s="841"/>
      <c r="BJ1164" s="841"/>
      <c r="BK1164" s="841"/>
      <c r="BL1164" s="841"/>
      <c r="BM1164" s="841"/>
      <c r="BN1164" s="841"/>
      <c r="BO1164" s="841"/>
      <c r="BP1164" s="841"/>
      <c r="BQ1164" s="841"/>
      <c r="BR1164" s="841"/>
      <c r="BS1164" s="841"/>
      <c r="BT1164" s="841"/>
      <c r="BU1164" s="841"/>
      <c r="BV1164" s="841"/>
      <c r="BW1164" s="841"/>
      <c r="BX1164" s="841"/>
      <c r="BY1164" s="841"/>
    </row>
    <row r="1165" s="235" customFormat="true" ht="15" customHeight="true" x14ac:dyDescent="0.2">
      <c r="BA1165" s="841"/>
      <c r="BB1165" s="268"/>
      <c r="BC1165" s="841"/>
      <c r="BD1165" s="841"/>
      <c r="BE1165" s="841"/>
      <c r="BF1165" s="841"/>
      <c r="BG1165" s="841"/>
      <c r="BH1165" s="841"/>
      <c r="BI1165" s="841"/>
      <c r="BJ1165" s="841"/>
      <c r="BK1165" s="841"/>
      <c r="BL1165" s="841"/>
      <c r="BM1165" s="841"/>
      <c r="BN1165" s="841"/>
      <c r="BO1165" s="841"/>
      <c r="BP1165" s="841"/>
      <c r="BQ1165" s="841"/>
      <c r="BR1165" s="841"/>
      <c r="BS1165" s="841"/>
      <c r="BT1165" s="841"/>
      <c r="BU1165" s="841"/>
      <c r="BV1165" s="841"/>
      <c r="BW1165" s="841"/>
      <c r="BX1165" s="841"/>
      <c r="BY1165" s="841"/>
    </row>
    <row r="1166" s="235" customFormat="true" ht="15" customHeight="true" x14ac:dyDescent="0.2">
      <c r="BA1166" s="841"/>
      <c r="BB1166" s="268"/>
      <c r="BC1166" s="841"/>
      <c r="BD1166" s="841"/>
      <c r="BE1166" s="841"/>
      <c r="BF1166" s="841"/>
      <c r="BG1166" s="841"/>
      <c r="BH1166" s="841"/>
      <c r="BI1166" s="841"/>
      <c r="BJ1166" s="841"/>
      <c r="BK1166" s="841"/>
      <c r="BL1166" s="841"/>
      <c r="BM1166" s="841"/>
      <c r="BN1166" s="841"/>
      <c r="BO1166" s="841"/>
      <c r="BP1166" s="841"/>
      <c r="BQ1166" s="841"/>
      <c r="BR1166" s="841"/>
      <c r="BS1166" s="841"/>
      <c r="BT1166" s="841"/>
      <c r="BU1166" s="841"/>
      <c r="BV1166" s="841"/>
      <c r="BW1166" s="841"/>
      <c r="BX1166" s="841"/>
      <c r="BY1166" s="841"/>
    </row>
    <row r="1167" s="235" customFormat="true" ht="15" customHeight="true" x14ac:dyDescent="0.2">
      <c r="BA1167" s="841"/>
      <c r="BB1167" s="268"/>
      <c r="BC1167" s="841"/>
      <c r="BD1167" s="841"/>
      <c r="BE1167" s="841"/>
      <c r="BF1167" s="841"/>
      <c r="BG1167" s="841"/>
      <c r="BH1167" s="841"/>
      <c r="BI1167" s="841"/>
      <c r="BJ1167" s="841"/>
      <c r="BK1167" s="841"/>
      <c r="BL1167" s="841"/>
      <c r="BM1167" s="841"/>
      <c r="BN1167" s="841"/>
      <c r="BO1167" s="841"/>
      <c r="BP1167" s="841"/>
      <c r="BQ1167" s="841"/>
      <c r="BR1167" s="841"/>
      <c r="BS1167" s="841"/>
      <c r="BT1167" s="841"/>
      <c r="BU1167" s="841"/>
      <c r="BV1167" s="841"/>
      <c r="BW1167" s="841"/>
      <c r="BX1167" s="841"/>
      <c r="BY1167" s="841"/>
    </row>
    <row r="1168" s="235" customFormat="true" ht="15" customHeight="true" x14ac:dyDescent="0.2">
      <c r="BA1168" s="841"/>
      <c r="BB1168" s="268"/>
      <c r="BC1168" s="841"/>
      <c r="BD1168" s="841"/>
      <c r="BE1168" s="841"/>
      <c r="BF1168" s="841"/>
      <c r="BG1168" s="841"/>
      <c r="BH1168" s="841"/>
      <c r="BI1168" s="841"/>
      <c r="BJ1168" s="841"/>
      <c r="BK1168" s="841"/>
      <c r="BL1168" s="841"/>
      <c r="BM1168" s="841"/>
      <c r="BN1168" s="841"/>
      <c r="BO1168" s="841"/>
      <c r="BP1168" s="841"/>
      <c r="BQ1168" s="841"/>
      <c r="BR1168" s="841"/>
      <c r="BS1168" s="841"/>
      <c r="BT1168" s="841"/>
      <c r="BU1168" s="841"/>
      <c r="BV1168" s="841"/>
      <c r="BW1168" s="841"/>
      <c r="BX1168" s="841"/>
      <c r="BY1168" s="841"/>
    </row>
    <row r="1169" s="235" customFormat="true" ht="15" customHeight="true" x14ac:dyDescent="0.2">
      <c r="BA1169" s="841"/>
      <c r="BB1169" s="268"/>
      <c r="BC1169" s="841"/>
      <c r="BD1169" s="841"/>
      <c r="BE1169" s="841"/>
      <c r="BF1169" s="841"/>
      <c r="BG1169" s="841"/>
      <c r="BH1169" s="841"/>
      <c r="BI1169" s="841"/>
      <c r="BJ1169" s="841"/>
      <c r="BK1169" s="841"/>
      <c r="BL1169" s="841"/>
      <c r="BM1169" s="841"/>
      <c r="BN1169" s="841"/>
      <c r="BO1169" s="841"/>
      <c r="BP1169" s="841"/>
      <c r="BQ1169" s="841"/>
      <c r="BR1169" s="841"/>
      <c r="BS1169" s="841"/>
      <c r="BT1169" s="841"/>
      <c r="BU1169" s="841"/>
      <c r="BV1169" s="841"/>
      <c r="BW1169" s="841"/>
      <c r="BX1169" s="841"/>
      <c r="BY1169" s="841"/>
    </row>
    <row r="1170" s="235" customFormat="true" ht="15" customHeight="true" x14ac:dyDescent="0.2">
      <c r="A1170" s="450"/>
      <c r="B1170" s="1036"/>
      <c r="C1170" s="1037"/>
      <c r="D1170" s="1037"/>
      <c r="E1170" s="1037"/>
      <c r="F1170" s="1037"/>
      <c r="G1170" s="1037"/>
      <c r="H1170" s="1037"/>
      <c r="I1170" s="1037"/>
      <c r="J1170" s="1037"/>
      <c r="K1170" s="1037"/>
      <c r="L1170" s="1037"/>
      <c r="M1170" s="1037"/>
      <c r="N1170" s="1037"/>
      <c r="O1170" s="1037"/>
      <c r="P1170" s="1037"/>
      <c r="Q1170" s="1037"/>
      <c r="R1170" s="1037"/>
      <c r="S1170" s="1037"/>
      <c r="T1170" s="1037"/>
      <c r="U1170" s="1037"/>
      <c r="V1170" s="1037"/>
      <c r="W1170" s="1037"/>
      <c r="X1170" s="1037"/>
      <c r="Y1170" s="1037"/>
      <c r="Z1170" s="1037"/>
      <c r="AA1170" s="1037"/>
      <c r="AB1170" s="1037"/>
      <c r="BA1170" s="841"/>
      <c r="BB1170" s="268"/>
      <c r="BC1170" s="841"/>
      <c r="BD1170" s="841"/>
      <c r="BE1170" s="841"/>
      <c r="BF1170" s="841"/>
      <c r="BG1170" s="841"/>
      <c r="BH1170" s="841"/>
      <c r="BI1170" s="841"/>
      <c r="BJ1170" s="841"/>
      <c r="BK1170" s="841"/>
      <c r="BL1170" s="841"/>
      <c r="BM1170" s="841"/>
      <c r="BN1170" s="841"/>
      <c r="BO1170" s="841"/>
      <c r="BP1170" s="841"/>
      <c r="BQ1170" s="841"/>
      <c r="BR1170" s="841"/>
      <c r="BS1170" s="841"/>
      <c r="BT1170" s="841"/>
      <c r="BU1170" s="841"/>
      <c r="BV1170" s="841"/>
      <c r="BW1170" s="841"/>
      <c r="BX1170" s="841"/>
      <c r="BY1170" s="841"/>
    </row>
    <row r="1171" s="235" customFormat="true" ht="15" customHeight="true" x14ac:dyDescent="0.2">
      <c r="A1171" s="450"/>
      <c r="B1171" s="1036"/>
      <c r="C1171" s="1037"/>
      <c r="D1171" s="1037"/>
      <c r="E1171" s="1037"/>
      <c r="F1171" s="1037"/>
      <c r="G1171" s="1037"/>
      <c r="H1171" s="1037"/>
      <c r="I1171" s="1037"/>
      <c r="J1171" s="1037"/>
      <c r="K1171" s="1037"/>
      <c r="L1171" s="1037"/>
      <c r="M1171" s="1037"/>
      <c r="N1171" s="1037"/>
      <c r="O1171" s="1037"/>
      <c r="P1171" s="1037"/>
      <c r="Q1171" s="1037"/>
      <c r="R1171" s="1037"/>
      <c r="S1171" s="1037"/>
      <c r="T1171" s="1037"/>
      <c r="U1171" s="1037"/>
      <c r="V1171" s="1037"/>
      <c r="W1171" s="1037"/>
      <c r="X1171" s="1037"/>
      <c r="Y1171" s="1037"/>
      <c r="Z1171" s="1037"/>
      <c r="AA1171" s="1037"/>
      <c r="AB1171" s="1037"/>
      <c r="BA1171" s="841"/>
      <c r="BB1171" s="268"/>
      <c r="BC1171" s="841"/>
      <c r="BD1171" s="841"/>
      <c r="BE1171" s="841"/>
      <c r="BF1171" s="841"/>
      <c r="BG1171" s="841"/>
      <c r="BH1171" s="841"/>
      <c r="BI1171" s="841"/>
      <c r="BJ1171" s="841"/>
      <c r="BK1171" s="841"/>
      <c r="BL1171" s="841"/>
      <c r="BM1171" s="841"/>
      <c r="BN1171" s="841"/>
      <c r="BO1171" s="841"/>
      <c r="BP1171" s="841"/>
      <c r="BQ1171" s="841"/>
      <c r="BR1171" s="841"/>
      <c r="BS1171" s="841"/>
      <c r="BT1171" s="841"/>
      <c r="BU1171" s="841"/>
      <c r="BV1171" s="841"/>
      <c r="BW1171" s="841"/>
      <c r="BX1171" s="841"/>
      <c r="BY1171" s="841"/>
    </row>
    <row r="1172" s="235" customFormat="true" ht="15" customHeight="true" x14ac:dyDescent="0.2">
      <c r="A1172" s="450"/>
      <c r="B1172" s="1036"/>
      <c r="C1172" s="1037"/>
      <c r="D1172" s="1037"/>
      <c r="E1172" s="1037"/>
      <c r="F1172" s="1037"/>
      <c r="G1172" s="1037"/>
      <c r="H1172" s="1037"/>
      <c r="I1172" s="1037"/>
      <c r="J1172" s="1037"/>
      <c r="K1172" s="1037"/>
      <c r="L1172" s="1037"/>
      <c r="M1172" s="1037"/>
      <c r="N1172" s="1037"/>
      <c r="O1172" s="1037"/>
      <c r="P1172" s="1037"/>
      <c r="Q1172" s="1037"/>
      <c r="R1172" s="1037"/>
      <c r="S1172" s="1037"/>
      <c r="T1172" s="1037"/>
      <c r="U1172" s="1037"/>
      <c r="V1172" s="1037"/>
      <c r="W1172" s="1037"/>
      <c r="X1172" s="1037"/>
      <c r="Y1172" s="1037"/>
      <c r="Z1172" s="1037"/>
      <c r="AA1172" s="1037"/>
      <c r="AB1172" s="1037"/>
      <c r="BA1172" s="841"/>
      <c r="BB1172" s="268"/>
      <c r="BC1172" s="841"/>
      <c r="BD1172" s="841"/>
      <c r="BE1172" s="841"/>
      <c r="BF1172" s="841"/>
      <c r="BG1172" s="841"/>
      <c r="BH1172" s="841"/>
      <c r="BI1172" s="841"/>
      <c r="BJ1172" s="841"/>
      <c r="BK1172" s="841"/>
      <c r="BL1172" s="841"/>
      <c r="BM1172" s="841"/>
      <c r="BN1172" s="841"/>
      <c r="BO1172" s="841"/>
      <c r="BP1172" s="841"/>
      <c r="BQ1172" s="841"/>
      <c r="BR1172" s="841"/>
      <c r="BS1172" s="841"/>
      <c r="BT1172" s="841"/>
      <c r="BU1172" s="841"/>
      <c r="BV1172" s="841"/>
      <c r="BW1172" s="841"/>
      <c r="BX1172" s="841"/>
      <c r="BY1172" s="841"/>
    </row>
    <row r="1173" s="235" customFormat="true" ht="15" customHeight="true" x14ac:dyDescent="0.2">
      <c r="A1173" s="450"/>
      <c r="B1173" s="1036"/>
      <c r="C1173" s="1037"/>
      <c r="D1173" s="1037"/>
      <c r="E1173" s="1037"/>
      <c r="F1173" s="1037"/>
      <c r="G1173" s="1037"/>
      <c r="H1173" s="1037"/>
      <c r="I1173" s="1037"/>
      <c r="J1173" s="1037"/>
      <c r="K1173" s="1037"/>
      <c r="L1173" s="1037"/>
      <c r="M1173" s="1037"/>
      <c r="N1173" s="1037"/>
      <c r="O1173" s="1037"/>
      <c r="P1173" s="1037"/>
      <c r="Q1173" s="1037"/>
      <c r="R1173" s="1037"/>
      <c r="S1173" s="1037"/>
      <c r="T1173" s="1037"/>
      <c r="U1173" s="1037"/>
      <c r="V1173" s="1037"/>
      <c r="W1173" s="1037"/>
      <c r="X1173" s="1037"/>
      <c r="Y1173" s="1037"/>
      <c r="Z1173" s="1037"/>
      <c r="AA1173" s="1037"/>
      <c r="AB1173" s="1037"/>
      <c r="BA1173" s="841"/>
      <c r="BB1173" s="268"/>
      <c r="BC1173" s="841"/>
      <c r="BD1173" s="841"/>
      <c r="BE1173" s="841"/>
      <c r="BF1173" s="841"/>
      <c r="BG1173" s="841"/>
      <c r="BH1173" s="841"/>
      <c r="BI1173" s="841"/>
      <c r="BJ1173" s="841"/>
      <c r="BK1173" s="841"/>
      <c r="BL1173" s="841"/>
      <c r="BM1173" s="841"/>
      <c r="BN1173" s="841"/>
      <c r="BO1173" s="841"/>
      <c r="BP1173" s="841"/>
      <c r="BQ1173" s="841"/>
      <c r="BR1173" s="841"/>
      <c r="BS1173" s="841"/>
      <c r="BT1173" s="841"/>
      <c r="BU1173" s="841"/>
      <c r="BV1173" s="841"/>
      <c r="BW1173" s="841"/>
      <c r="BX1173" s="841"/>
      <c r="BY1173" s="841"/>
    </row>
    <row r="1174" s="235" customFormat="true" ht="15" customHeight="true" x14ac:dyDescent="0.2">
      <c r="A1174" s="450"/>
      <c r="B1174" s="1036"/>
      <c r="C1174" s="1037"/>
      <c r="D1174" s="1037"/>
      <c r="E1174" s="1037"/>
      <c r="F1174" s="1037"/>
      <c r="G1174" s="1037"/>
      <c r="H1174" s="1037"/>
      <c r="I1174" s="1037"/>
      <c r="J1174" s="1037"/>
      <c r="K1174" s="1037"/>
      <c r="L1174" s="1037"/>
      <c r="M1174" s="1037"/>
      <c r="N1174" s="1037"/>
      <c r="O1174" s="1037"/>
      <c r="P1174" s="1037"/>
      <c r="Q1174" s="1037"/>
      <c r="R1174" s="1037"/>
      <c r="S1174" s="1037"/>
      <c r="T1174" s="1037"/>
      <c r="U1174" s="1037"/>
      <c r="V1174" s="1037"/>
      <c r="W1174" s="1037"/>
      <c r="X1174" s="1037"/>
      <c r="Y1174" s="1037"/>
      <c r="Z1174" s="1037"/>
      <c r="AA1174" s="1037"/>
      <c r="AB1174" s="1037"/>
      <c r="BA1174" s="841"/>
      <c r="BB1174" s="268"/>
      <c r="BC1174" s="841"/>
      <c r="BD1174" s="841"/>
      <c r="BE1174" s="841"/>
      <c r="BF1174" s="841"/>
      <c r="BG1174" s="841"/>
      <c r="BH1174" s="841"/>
      <c r="BI1174" s="841"/>
      <c r="BJ1174" s="841"/>
      <c r="BK1174" s="841"/>
      <c r="BL1174" s="841"/>
      <c r="BM1174" s="841"/>
      <c r="BN1174" s="841"/>
      <c r="BO1174" s="841"/>
      <c r="BP1174" s="841"/>
      <c r="BQ1174" s="841"/>
      <c r="BR1174" s="841"/>
      <c r="BS1174" s="841"/>
      <c r="BT1174" s="841"/>
      <c r="BU1174" s="841"/>
      <c r="BV1174" s="841"/>
      <c r="BW1174" s="841"/>
      <c r="BX1174" s="841"/>
      <c r="BY1174" s="841"/>
    </row>
    <row r="1175" s="235" customFormat="true" ht="15" customHeight="true" x14ac:dyDescent="0.2">
      <c r="A1175" s="450"/>
      <c r="B1175" s="1036"/>
      <c r="C1175" s="1037"/>
      <c r="D1175" s="1037"/>
      <c r="E1175" s="1037"/>
      <c r="F1175" s="1037"/>
      <c r="G1175" s="1037"/>
      <c r="H1175" s="1037"/>
      <c r="I1175" s="1037"/>
      <c r="J1175" s="1037"/>
      <c r="K1175" s="1037"/>
      <c r="L1175" s="1037"/>
      <c r="M1175" s="1037"/>
      <c r="N1175" s="1037"/>
      <c r="O1175" s="1037"/>
      <c r="P1175" s="1037"/>
      <c r="Q1175" s="1037"/>
      <c r="R1175" s="1037"/>
      <c r="S1175" s="1037"/>
      <c r="T1175" s="1037"/>
      <c r="U1175" s="1037"/>
      <c r="V1175" s="1037"/>
      <c r="W1175" s="1037"/>
      <c r="X1175" s="1037"/>
      <c r="Y1175" s="1037"/>
      <c r="Z1175" s="1037"/>
      <c r="AA1175" s="1037"/>
      <c r="AB1175" s="1037"/>
      <c r="BA1175" s="841"/>
      <c r="BB1175" s="268"/>
      <c r="BC1175" s="841"/>
      <c r="BD1175" s="841"/>
      <c r="BE1175" s="841"/>
      <c r="BF1175" s="841"/>
      <c r="BG1175" s="841"/>
      <c r="BH1175" s="841"/>
      <c r="BI1175" s="841"/>
      <c r="BJ1175" s="841"/>
      <c r="BK1175" s="841"/>
      <c r="BL1175" s="841"/>
      <c r="BM1175" s="841"/>
      <c r="BN1175" s="841"/>
      <c r="BO1175" s="841"/>
      <c r="BP1175" s="841"/>
      <c r="BQ1175" s="841"/>
      <c r="BR1175" s="841"/>
      <c r="BS1175" s="841"/>
      <c r="BT1175" s="841"/>
      <c r="BU1175" s="841"/>
      <c r="BV1175" s="841"/>
      <c r="BW1175" s="841"/>
      <c r="BX1175" s="841"/>
      <c r="BY1175" s="841"/>
    </row>
    <row r="1176" s="235" customFormat="true" ht="15" customHeight="true" x14ac:dyDescent="0.2">
      <c r="A1176" s="1038"/>
      <c r="B1176" s="450"/>
      <c r="C1176" s="1039"/>
      <c r="D1176" s="1040"/>
      <c r="E1176" s="1040"/>
      <c r="F1176" s="1040"/>
      <c r="G1176" s="1040"/>
      <c r="H1176" s="1039"/>
      <c r="I1176" s="1040"/>
      <c r="J1176" s="1040"/>
      <c r="K1176" s="1040"/>
      <c r="L1176" s="1040"/>
      <c r="M1176" s="1039"/>
      <c r="N1176" s="1040"/>
      <c r="O1176" s="1040"/>
      <c r="P1176" s="1040"/>
      <c r="Q1176" s="1040"/>
      <c r="R1176" s="1039"/>
      <c r="S1176" s="1040"/>
      <c r="T1176" s="1040"/>
      <c r="U1176" s="1040"/>
      <c r="BA1176" s="841"/>
      <c r="BB1176" s="268"/>
      <c r="BC1176" s="841"/>
      <c r="BD1176" s="841"/>
      <c r="BE1176" s="841"/>
      <c r="BF1176" s="841"/>
      <c r="BG1176" s="841"/>
      <c r="BH1176" s="841"/>
      <c r="BI1176" s="841"/>
      <c r="BJ1176" s="841"/>
      <c r="BK1176" s="841"/>
      <c r="BL1176" s="841"/>
      <c r="BM1176" s="841"/>
      <c r="BN1176" s="841"/>
      <c r="BO1176" s="841"/>
      <c r="BP1176" s="841"/>
      <c r="BQ1176" s="841"/>
      <c r="BR1176" s="841"/>
      <c r="BS1176" s="841"/>
      <c r="BT1176" s="841"/>
      <c r="BU1176" s="841"/>
      <c r="BV1176" s="841"/>
      <c r="BW1176" s="841"/>
      <c r="BX1176" s="841"/>
      <c r="BY1176" s="841"/>
    </row>
    <row r="1177" s="235" customFormat="true" ht="15" customHeight="true" x14ac:dyDescent="0.2">
      <c r="A1177" s="1040"/>
      <c r="B1177" s="1040"/>
      <c r="C1177" s="1039"/>
      <c r="D1177" s="1039"/>
      <c r="E1177" s="1039"/>
      <c r="F1177" s="1039"/>
      <c r="G1177" s="1039"/>
      <c r="H1177" s="1039"/>
      <c r="I1177" s="1039"/>
      <c r="J1177" s="1039"/>
      <c r="K1177" s="1039"/>
      <c r="L1177" s="1039"/>
      <c r="M1177" s="1039"/>
      <c r="N1177" s="1039"/>
      <c r="O1177" s="1039"/>
      <c r="P1177" s="1039"/>
      <c r="Q1177" s="1039"/>
      <c r="R1177" s="1039"/>
      <c r="S1177" s="1039"/>
      <c r="T1177" s="1039"/>
      <c r="U1177" s="1039"/>
      <c r="BA1177" s="841"/>
      <c r="BB1177" s="268"/>
      <c r="BC1177" s="841"/>
      <c r="BD1177" s="841"/>
      <c r="BE1177" s="841"/>
      <c r="BF1177" s="841"/>
      <c r="BG1177" s="841"/>
      <c r="BH1177" s="841"/>
      <c r="BI1177" s="841"/>
      <c r="BJ1177" s="841"/>
      <c r="BK1177" s="841"/>
      <c r="BL1177" s="841"/>
      <c r="BM1177" s="841"/>
      <c r="BN1177" s="841"/>
      <c r="BO1177" s="841"/>
      <c r="BP1177" s="841"/>
      <c r="BQ1177" s="841"/>
      <c r="BR1177" s="841"/>
      <c r="BS1177" s="841"/>
      <c r="BT1177" s="841"/>
      <c r="BU1177" s="841"/>
      <c r="BV1177" s="841"/>
      <c r="BW1177" s="841"/>
      <c r="BX1177" s="841"/>
      <c r="BY1177" s="841"/>
    </row>
    <row r="1178" s="235" customFormat="true" ht="15" customHeight="true" x14ac:dyDescent="0.2">
      <c r="BA1178" s="841"/>
      <c r="BB1178" s="268"/>
      <c r="BC1178" s="841"/>
      <c r="BD1178" s="841"/>
      <c r="BE1178" s="841"/>
      <c r="BF1178" s="841"/>
      <c r="BG1178" s="841"/>
      <c r="BH1178" s="841"/>
      <c r="BI1178" s="841"/>
      <c r="BJ1178" s="841"/>
      <c r="BK1178" s="841"/>
      <c r="BL1178" s="841"/>
      <c r="BM1178" s="841"/>
      <c r="BN1178" s="841"/>
      <c r="BO1178" s="841"/>
      <c r="BP1178" s="841"/>
      <c r="BQ1178" s="841"/>
      <c r="BR1178" s="841"/>
      <c r="BS1178" s="841"/>
      <c r="BT1178" s="841"/>
      <c r="BU1178" s="841"/>
      <c r="BV1178" s="841"/>
      <c r="BW1178" s="841"/>
      <c r="BX1178" s="841"/>
      <c r="BY1178" s="841"/>
    </row>
    <row r="1179" s="235" customFormat="true" ht="15" customHeight="true" x14ac:dyDescent="0.2">
      <c r="BA1179" s="841"/>
      <c r="BB1179" s="268"/>
      <c r="BC1179" s="841"/>
      <c r="BD1179" s="841"/>
      <c r="BE1179" s="841"/>
      <c r="BF1179" s="841"/>
      <c r="BG1179" s="841"/>
      <c r="BH1179" s="841"/>
      <c r="BI1179" s="841"/>
      <c r="BJ1179" s="841"/>
      <c r="BK1179" s="841"/>
      <c r="BL1179" s="841"/>
      <c r="BM1179" s="841"/>
      <c r="BN1179" s="841"/>
      <c r="BO1179" s="841"/>
      <c r="BP1179" s="841"/>
      <c r="BQ1179" s="841"/>
      <c r="BR1179" s="841"/>
      <c r="BS1179" s="841"/>
      <c r="BT1179" s="841"/>
      <c r="BU1179" s="841"/>
      <c r="BV1179" s="841"/>
      <c r="BW1179" s="841"/>
      <c r="BX1179" s="841"/>
      <c r="BY1179" s="841"/>
    </row>
    <row r="1180" s="235" customFormat="true" ht="15" customHeight="true" x14ac:dyDescent="0.2">
      <c r="BA1180" s="841"/>
      <c r="BB1180" s="268"/>
      <c r="BC1180" s="841"/>
      <c r="BD1180" s="841"/>
      <c r="BE1180" s="841"/>
      <c r="BF1180" s="841"/>
      <c r="BG1180" s="841"/>
      <c r="BH1180" s="841"/>
      <c r="BI1180" s="841"/>
      <c r="BJ1180" s="841"/>
      <c r="BK1180" s="841"/>
      <c r="BL1180" s="841"/>
      <c r="BM1180" s="841"/>
      <c r="BN1180" s="841"/>
      <c r="BO1180" s="841"/>
      <c r="BP1180" s="841"/>
      <c r="BQ1180" s="841"/>
      <c r="BR1180" s="841"/>
      <c r="BS1180" s="841"/>
      <c r="BT1180" s="841"/>
      <c r="BU1180" s="841"/>
      <c r="BV1180" s="841"/>
      <c r="BW1180" s="841"/>
      <c r="BX1180" s="841"/>
      <c r="BY1180" s="841"/>
    </row>
    <row r="1181" s="235" customFormat="true" ht="15" customHeight="true" x14ac:dyDescent="0.2">
      <c r="BA1181" s="841"/>
      <c r="BB1181" s="268"/>
      <c r="BC1181" s="841"/>
      <c r="BD1181" s="841"/>
      <c r="BE1181" s="841"/>
      <c r="BF1181" s="841"/>
      <c r="BG1181" s="841"/>
      <c r="BH1181" s="841"/>
      <c r="BI1181" s="841"/>
      <c r="BJ1181" s="841"/>
      <c r="BK1181" s="841"/>
      <c r="BL1181" s="841"/>
      <c r="BM1181" s="841"/>
      <c r="BN1181" s="841"/>
      <c r="BO1181" s="841"/>
      <c r="BP1181" s="841"/>
      <c r="BQ1181" s="841"/>
      <c r="BR1181" s="841"/>
      <c r="BS1181" s="841"/>
      <c r="BT1181" s="841"/>
      <c r="BU1181" s="841"/>
      <c r="BV1181" s="841"/>
      <c r="BW1181" s="841"/>
      <c r="BX1181" s="841"/>
      <c r="BY1181" s="841"/>
    </row>
    <row r="1182" s="235" customFormat="true" ht="15" customHeight="true" x14ac:dyDescent="0.2">
      <c r="BA1182" s="841"/>
      <c r="BB1182" s="268"/>
      <c r="BC1182" s="841"/>
      <c r="BD1182" s="841"/>
      <c r="BE1182" s="841"/>
      <c r="BF1182" s="841"/>
      <c r="BG1182" s="841"/>
      <c r="BH1182" s="841"/>
      <c r="BI1182" s="841"/>
      <c r="BJ1182" s="841"/>
      <c r="BK1182" s="841"/>
      <c r="BL1182" s="841"/>
      <c r="BM1182" s="841"/>
      <c r="BN1182" s="841"/>
      <c r="BO1182" s="841"/>
      <c r="BP1182" s="841"/>
      <c r="BQ1182" s="841"/>
      <c r="BR1182" s="841"/>
      <c r="BS1182" s="841"/>
      <c r="BT1182" s="841"/>
      <c r="BU1182" s="841"/>
      <c r="BV1182" s="841"/>
      <c r="BW1182" s="841"/>
      <c r="BX1182" s="841"/>
      <c r="BY1182" s="841"/>
    </row>
    <row r="1183" s="235" customFormat="true" ht="15" customHeight="true" x14ac:dyDescent="0.2">
      <c r="BA1183" s="841"/>
      <c r="BB1183" s="268"/>
      <c r="BC1183" s="841"/>
      <c r="BD1183" s="841"/>
      <c r="BE1183" s="841"/>
      <c r="BF1183" s="841"/>
      <c r="BG1183" s="841"/>
      <c r="BH1183" s="841"/>
      <c r="BI1183" s="841"/>
      <c r="BJ1183" s="841"/>
      <c r="BK1183" s="841"/>
      <c r="BL1183" s="841"/>
      <c r="BM1183" s="841"/>
      <c r="BN1183" s="841"/>
      <c r="BO1183" s="841"/>
      <c r="BP1183" s="841"/>
      <c r="BQ1183" s="841"/>
      <c r="BR1183" s="841"/>
      <c r="BS1183" s="841"/>
      <c r="BT1183" s="841"/>
      <c r="BU1183" s="841"/>
      <c r="BV1183" s="841"/>
      <c r="BW1183" s="841"/>
      <c r="BX1183" s="841"/>
      <c r="BY1183" s="841"/>
    </row>
    <row r="1184" s="235" customFormat="true" ht="15" customHeight="true" x14ac:dyDescent="0.2">
      <c r="BA1184" s="841"/>
      <c r="BB1184" s="268"/>
      <c r="BC1184" s="841"/>
      <c r="BD1184" s="841"/>
      <c r="BE1184" s="841"/>
      <c r="BF1184" s="841"/>
      <c r="BG1184" s="841"/>
      <c r="BH1184" s="841"/>
      <c r="BI1184" s="841"/>
      <c r="BJ1184" s="841"/>
      <c r="BK1184" s="841"/>
      <c r="BL1184" s="841"/>
      <c r="BM1184" s="841"/>
      <c r="BN1184" s="841"/>
      <c r="BO1184" s="841"/>
      <c r="BP1184" s="841"/>
      <c r="BQ1184" s="841"/>
      <c r="BR1184" s="841"/>
      <c r="BS1184" s="841"/>
      <c r="BT1184" s="841"/>
      <c r="BU1184" s="841"/>
      <c r="BV1184" s="841"/>
      <c r="BW1184" s="841"/>
      <c r="BX1184" s="841"/>
      <c r="BY1184" s="841"/>
    </row>
    <row r="1185" s="235" customFormat="true" ht="15" customHeight="true" x14ac:dyDescent="0.2">
      <c r="BA1185" s="841"/>
      <c r="BB1185" s="268"/>
      <c r="BC1185" s="841"/>
      <c r="BD1185" s="841"/>
      <c r="BE1185" s="841"/>
      <c r="BF1185" s="841"/>
      <c r="BG1185" s="841"/>
      <c r="BH1185" s="841"/>
      <c r="BI1185" s="841"/>
      <c r="BJ1185" s="841"/>
      <c r="BK1185" s="841"/>
      <c r="BL1185" s="841"/>
      <c r="BM1185" s="841"/>
      <c r="BN1185" s="841"/>
      <c r="BO1185" s="841"/>
      <c r="BP1185" s="841"/>
      <c r="BQ1185" s="841"/>
      <c r="BR1185" s="841"/>
      <c r="BS1185" s="841"/>
      <c r="BT1185" s="841"/>
      <c r="BU1185" s="841"/>
      <c r="BV1185" s="841"/>
      <c r="BW1185" s="841"/>
      <c r="BX1185" s="841"/>
      <c r="BY1185" s="841"/>
    </row>
    <row r="1186" s="235" customFormat="true" ht="15" customHeight="true" x14ac:dyDescent="0.2">
      <c r="BA1186" s="841"/>
      <c r="BB1186" s="268"/>
      <c r="BC1186" s="841"/>
      <c r="BD1186" s="841"/>
      <c r="BE1186" s="841"/>
      <c r="BF1186" s="841"/>
      <c r="BG1186" s="841"/>
      <c r="BH1186" s="841"/>
      <c r="BI1186" s="841"/>
      <c r="BJ1186" s="841"/>
      <c r="BK1186" s="841"/>
      <c r="BL1186" s="841"/>
      <c r="BM1186" s="841"/>
      <c r="BN1186" s="841"/>
      <c r="BO1186" s="841"/>
      <c r="BP1186" s="841"/>
      <c r="BQ1186" s="841"/>
      <c r="BR1186" s="841"/>
      <c r="BS1186" s="841"/>
      <c r="BT1186" s="841"/>
      <c r="BU1186" s="841"/>
      <c r="BV1186" s="841"/>
      <c r="BW1186" s="841"/>
      <c r="BX1186" s="841"/>
      <c r="BY1186" s="841"/>
    </row>
    <row r="1187" s="235" customFormat="true" ht="15" customHeight="true" x14ac:dyDescent="0.2">
      <c r="BA1187" s="841"/>
      <c r="BB1187" s="268"/>
      <c r="BC1187" s="841"/>
      <c r="BD1187" s="841"/>
      <c r="BE1187" s="841"/>
      <c r="BF1187" s="841"/>
      <c r="BG1187" s="841"/>
      <c r="BH1187" s="841"/>
      <c r="BI1187" s="841"/>
      <c r="BJ1187" s="841"/>
      <c r="BK1187" s="841"/>
      <c r="BL1187" s="841"/>
      <c r="BM1187" s="841"/>
      <c r="BN1187" s="841"/>
      <c r="BO1187" s="841"/>
      <c r="BP1187" s="841"/>
      <c r="BQ1187" s="841"/>
      <c r="BR1187" s="841"/>
      <c r="BS1187" s="841"/>
      <c r="BT1187" s="841"/>
      <c r="BU1187" s="841"/>
      <c r="BV1187" s="841"/>
      <c r="BW1187" s="841"/>
      <c r="BX1187" s="841"/>
      <c r="BY1187" s="841"/>
    </row>
    <row r="1188" s="235" customFormat="true" ht="15" customHeight="true" x14ac:dyDescent="0.2">
      <c r="BA1188" s="841"/>
      <c r="BB1188" s="268"/>
      <c r="BC1188" s="841"/>
      <c r="BD1188" s="841"/>
      <c r="BE1188" s="841"/>
      <c r="BF1188" s="841"/>
      <c r="BG1188" s="841"/>
      <c r="BH1188" s="841"/>
      <c r="BI1188" s="841"/>
      <c r="BJ1188" s="841"/>
      <c r="BK1188" s="841"/>
      <c r="BL1188" s="841"/>
      <c r="BM1188" s="841"/>
      <c r="BN1188" s="841"/>
      <c r="BO1188" s="841"/>
      <c r="BP1188" s="841"/>
      <c r="BQ1188" s="841"/>
      <c r="BR1188" s="841"/>
      <c r="BS1188" s="841"/>
      <c r="BT1188" s="841"/>
      <c r="BU1188" s="841"/>
      <c r="BV1188" s="841"/>
      <c r="BW1188" s="841"/>
      <c r="BX1188" s="841"/>
      <c r="BY1188" s="841"/>
    </row>
    <row r="1189" s="235" customFormat="true" ht="15" customHeight="true" x14ac:dyDescent="0.2">
      <c r="BA1189" s="841"/>
      <c r="BB1189" s="268"/>
      <c r="BC1189" s="841"/>
      <c r="BD1189" s="841"/>
      <c r="BE1189" s="841"/>
      <c r="BF1189" s="841"/>
      <c r="BG1189" s="841"/>
      <c r="BH1189" s="841"/>
      <c r="BI1189" s="841"/>
      <c r="BJ1189" s="841"/>
      <c r="BK1189" s="841"/>
      <c r="BL1189" s="841"/>
      <c r="BM1189" s="841"/>
      <c r="BN1189" s="841"/>
      <c r="BO1189" s="841"/>
      <c r="BP1189" s="841"/>
      <c r="BQ1189" s="841"/>
      <c r="BR1189" s="841"/>
      <c r="BS1189" s="841"/>
      <c r="BT1189" s="841"/>
      <c r="BU1189" s="841"/>
      <c r="BV1189" s="841"/>
      <c r="BW1189" s="841"/>
      <c r="BX1189" s="841"/>
      <c r="BY1189" s="841"/>
    </row>
    <row r="1190" s="235" customFormat="true" ht="15" customHeight="true" x14ac:dyDescent="0.2">
      <c r="BA1190" s="841"/>
      <c r="BB1190" s="268"/>
      <c r="BC1190" s="841"/>
      <c r="BD1190" s="841"/>
      <c r="BE1190" s="841"/>
      <c r="BF1190" s="841"/>
      <c r="BG1190" s="841"/>
      <c r="BH1190" s="841"/>
      <c r="BI1190" s="841"/>
      <c r="BJ1190" s="841"/>
      <c r="BK1190" s="841"/>
      <c r="BL1190" s="841"/>
      <c r="BM1190" s="841"/>
      <c r="BN1190" s="841"/>
      <c r="BO1190" s="841"/>
      <c r="BP1190" s="841"/>
      <c r="BQ1190" s="841"/>
      <c r="BR1190" s="841"/>
      <c r="BS1190" s="841"/>
      <c r="BT1190" s="841"/>
      <c r="BU1190" s="841"/>
      <c r="BV1190" s="841"/>
      <c r="BW1190" s="841"/>
      <c r="BX1190" s="841"/>
      <c r="BY1190" s="841"/>
    </row>
    <row r="1191" s="235" customFormat="true" ht="15" customHeight="true" x14ac:dyDescent="0.2">
      <c r="BA1191" s="841"/>
      <c r="BB1191" s="268"/>
      <c r="BC1191" s="841"/>
      <c r="BD1191" s="841"/>
      <c r="BE1191" s="841"/>
      <c r="BF1191" s="841"/>
      <c r="BG1191" s="841"/>
      <c r="BH1191" s="841"/>
      <c r="BI1191" s="841"/>
      <c r="BJ1191" s="841"/>
      <c r="BK1191" s="841"/>
      <c r="BL1191" s="841"/>
      <c r="BM1191" s="841"/>
      <c r="BN1191" s="841"/>
      <c r="BO1191" s="841"/>
      <c r="BP1191" s="841"/>
      <c r="BQ1191" s="841"/>
      <c r="BR1191" s="841"/>
      <c r="BS1191" s="841"/>
      <c r="BT1191" s="841"/>
      <c r="BU1191" s="841"/>
      <c r="BV1191" s="841"/>
      <c r="BW1191" s="841"/>
      <c r="BX1191" s="841"/>
      <c r="BY1191" s="841"/>
    </row>
    <row r="1192" s="235" customFormat="true" ht="15" customHeight="true" x14ac:dyDescent="0.2">
      <c r="BA1192" s="841"/>
      <c r="BB1192" s="268"/>
      <c r="BC1192" s="841"/>
      <c r="BD1192" s="841"/>
      <c r="BE1192" s="841"/>
      <c r="BF1192" s="841"/>
      <c r="BG1192" s="841"/>
      <c r="BH1192" s="841"/>
      <c r="BI1192" s="841"/>
      <c r="BJ1192" s="841"/>
      <c r="BK1192" s="841"/>
      <c r="BL1192" s="841"/>
      <c r="BM1192" s="841"/>
      <c r="BN1192" s="841"/>
      <c r="BO1192" s="841"/>
      <c r="BP1192" s="841"/>
      <c r="BQ1192" s="841"/>
      <c r="BR1192" s="841"/>
      <c r="BS1192" s="841"/>
      <c r="BT1192" s="841"/>
      <c r="BU1192" s="841"/>
      <c r="BV1192" s="841"/>
      <c r="BW1192" s="841"/>
      <c r="BX1192" s="841"/>
      <c r="BY1192" s="841"/>
    </row>
    <row r="1193" s="235" customFormat="true" ht="15" customHeight="true" x14ac:dyDescent="0.2">
      <c r="BA1193" s="841"/>
      <c r="BB1193" s="268"/>
      <c r="BC1193" s="841"/>
      <c r="BD1193" s="841"/>
      <c r="BE1193" s="841"/>
      <c r="BF1193" s="841"/>
      <c r="BG1193" s="841"/>
      <c r="BH1193" s="841"/>
      <c r="BI1193" s="841"/>
      <c r="BJ1193" s="841"/>
      <c r="BK1193" s="841"/>
      <c r="BL1193" s="841"/>
      <c r="BM1193" s="841"/>
      <c r="BN1193" s="841"/>
      <c r="BO1193" s="841"/>
      <c r="BP1193" s="841"/>
      <c r="BQ1193" s="841"/>
      <c r="BR1193" s="841"/>
      <c r="BS1193" s="841"/>
      <c r="BT1193" s="841"/>
      <c r="BU1193" s="841"/>
      <c r="BV1193" s="841"/>
      <c r="BW1193" s="841"/>
      <c r="BX1193" s="841"/>
      <c r="BY1193" s="841"/>
    </row>
    <row r="1194" s="235" customFormat="true" ht="15" customHeight="true" x14ac:dyDescent="0.2">
      <c r="BA1194" s="841"/>
      <c r="BB1194" s="268"/>
      <c r="BC1194" s="841"/>
      <c r="BD1194" s="841"/>
      <c r="BE1194" s="841"/>
      <c r="BF1194" s="841"/>
      <c r="BG1194" s="841"/>
      <c r="BH1194" s="841"/>
      <c r="BI1194" s="841"/>
      <c r="BJ1194" s="841"/>
      <c r="BK1194" s="841"/>
      <c r="BL1194" s="841"/>
      <c r="BM1194" s="841"/>
      <c r="BN1194" s="841"/>
      <c r="BO1194" s="841"/>
      <c r="BP1194" s="841"/>
      <c r="BQ1194" s="841"/>
      <c r="BR1194" s="841"/>
      <c r="BS1194" s="841"/>
      <c r="BT1194" s="841"/>
      <c r="BU1194" s="841"/>
      <c r="BV1194" s="841"/>
      <c r="BW1194" s="841"/>
      <c r="BX1194" s="841"/>
      <c r="BY1194" s="841"/>
    </row>
    <row r="1195" s="235" customFormat="true" ht="15" customHeight="true" x14ac:dyDescent="0.2">
      <c r="BA1195" s="841"/>
      <c r="BB1195" s="268"/>
      <c r="BC1195" s="841"/>
      <c r="BD1195" s="841"/>
      <c r="BE1195" s="841"/>
      <c r="BF1195" s="841"/>
      <c r="BG1195" s="841"/>
      <c r="BH1195" s="841"/>
      <c r="BI1195" s="841"/>
      <c r="BJ1195" s="841"/>
      <c r="BK1195" s="841"/>
      <c r="BL1195" s="841"/>
      <c r="BM1195" s="841"/>
      <c r="BN1195" s="841"/>
      <c r="BO1195" s="841"/>
      <c r="BP1195" s="841"/>
      <c r="BQ1195" s="841"/>
      <c r="BR1195" s="841"/>
      <c r="BS1195" s="841"/>
      <c r="BT1195" s="841"/>
      <c r="BU1195" s="841"/>
      <c r="BV1195" s="841"/>
      <c r="BW1195" s="841"/>
      <c r="BX1195" s="841"/>
      <c r="BY1195" s="841"/>
    </row>
    <row r="1196" s="235" customFormat="true" ht="15" customHeight="true" x14ac:dyDescent="0.2">
      <c r="BA1196" s="841"/>
      <c r="BB1196" s="268"/>
      <c r="BC1196" s="841"/>
      <c r="BD1196" s="841"/>
      <c r="BE1196" s="841"/>
      <c r="BF1196" s="841"/>
      <c r="BG1196" s="841"/>
      <c r="BH1196" s="841"/>
      <c r="BI1196" s="841"/>
      <c r="BJ1196" s="841"/>
      <c r="BK1196" s="841"/>
      <c r="BL1196" s="841"/>
      <c r="BM1196" s="841"/>
      <c r="BN1196" s="841"/>
      <c r="BO1196" s="841"/>
      <c r="BP1196" s="841"/>
      <c r="BQ1196" s="841"/>
      <c r="BR1196" s="841"/>
      <c r="BS1196" s="841"/>
      <c r="BT1196" s="841"/>
      <c r="BU1196" s="841"/>
      <c r="BV1196" s="841"/>
      <c r="BW1196" s="841"/>
      <c r="BX1196" s="841"/>
      <c r="BY1196" s="841"/>
    </row>
    <row r="1197" s="235" customFormat="true" ht="15" customHeight="true" x14ac:dyDescent="0.2">
      <c r="BA1197" s="841"/>
      <c r="BB1197" s="268"/>
      <c r="BC1197" s="841"/>
      <c r="BD1197" s="841"/>
      <c r="BE1197" s="841"/>
      <c r="BF1197" s="841"/>
      <c r="BG1197" s="841"/>
      <c r="BH1197" s="841"/>
      <c r="BI1197" s="841"/>
      <c r="BJ1197" s="841"/>
      <c r="BK1197" s="841"/>
      <c r="BL1197" s="841"/>
      <c r="BM1197" s="841"/>
      <c r="BN1197" s="841"/>
      <c r="BO1197" s="841"/>
      <c r="BP1197" s="841"/>
      <c r="BQ1197" s="841"/>
      <c r="BR1197" s="841"/>
      <c r="BS1197" s="841"/>
      <c r="BT1197" s="841"/>
      <c r="BU1197" s="841"/>
      <c r="BV1197" s="841"/>
      <c r="BW1197" s="841"/>
      <c r="BX1197" s="841"/>
      <c r="BY1197" s="841"/>
    </row>
    <row r="1198" s="235" customFormat="true" ht="15" customHeight="true" x14ac:dyDescent="0.2">
      <c r="BA1198" s="841"/>
      <c r="BB1198" s="268"/>
      <c r="BC1198" s="841"/>
      <c r="BD1198" s="841"/>
      <c r="BE1198" s="841"/>
      <c r="BF1198" s="841"/>
      <c r="BG1198" s="841"/>
      <c r="BH1198" s="841"/>
      <c r="BI1198" s="841"/>
      <c r="BJ1198" s="841"/>
      <c r="BK1198" s="841"/>
      <c r="BL1198" s="841"/>
      <c r="BM1198" s="841"/>
      <c r="BN1198" s="841"/>
      <c r="BO1198" s="841"/>
      <c r="BP1198" s="841"/>
      <c r="BQ1198" s="841"/>
      <c r="BR1198" s="841"/>
      <c r="BS1198" s="841"/>
      <c r="BT1198" s="841"/>
      <c r="BU1198" s="841"/>
      <c r="BV1198" s="841"/>
      <c r="BW1198" s="841"/>
      <c r="BX1198" s="841"/>
      <c r="BY1198" s="841"/>
    </row>
    <row r="1199" s="235" customFormat="true" ht="15" customHeight="true" x14ac:dyDescent="0.2">
      <c r="BA1199" s="841"/>
      <c r="BB1199" s="268"/>
      <c r="BC1199" s="841"/>
      <c r="BD1199" s="841"/>
      <c r="BE1199" s="841"/>
      <c r="BF1199" s="841"/>
      <c r="BG1199" s="841"/>
      <c r="BH1199" s="841"/>
      <c r="BI1199" s="841"/>
      <c r="BJ1199" s="841"/>
      <c r="BK1199" s="841"/>
      <c r="BL1199" s="841"/>
      <c r="BM1199" s="841"/>
      <c r="BN1199" s="841"/>
      <c r="BO1199" s="841"/>
      <c r="BP1199" s="841"/>
      <c r="BQ1199" s="841"/>
      <c r="BR1199" s="841"/>
      <c r="BS1199" s="841"/>
      <c r="BT1199" s="841"/>
      <c r="BU1199" s="841"/>
      <c r="BV1199" s="841"/>
      <c r="BW1199" s="841"/>
      <c r="BX1199" s="841"/>
      <c r="BY1199" s="841"/>
    </row>
    <row r="1200" s="235" customFormat="true" ht="15" customHeight="true" x14ac:dyDescent="0.2">
      <c r="BA1200" s="841"/>
      <c r="BB1200" s="268"/>
      <c r="BC1200" s="841"/>
      <c r="BD1200" s="841"/>
      <c r="BE1200" s="841"/>
      <c r="BF1200" s="841"/>
      <c r="BG1200" s="841"/>
      <c r="BH1200" s="841"/>
      <c r="BI1200" s="841"/>
      <c r="BJ1200" s="841"/>
      <c r="BK1200" s="841"/>
      <c r="BL1200" s="841"/>
      <c r="BM1200" s="841"/>
      <c r="BN1200" s="841"/>
      <c r="BO1200" s="841"/>
      <c r="BP1200" s="841"/>
      <c r="BQ1200" s="841"/>
      <c r="BR1200" s="841"/>
      <c r="BS1200" s="841"/>
      <c r="BT1200" s="841"/>
      <c r="BU1200" s="841"/>
      <c r="BV1200" s="841"/>
      <c r="BW1200" s="841"/>
      <c r="BX1200" s="841"/>
      <c r="BY1200" s="841"/>
    </row>
  </sheetData>
  <mergeCells count="1315">
    <mergeCell ref="BA277:BA284"/>
    <mergeCell ref="BC339:BG339"/>
    <mergeCell ref="BH339:BL339"/>
    <mergeCell ref="BM339:BQ339"/>
    <mergeCell ref="BA341:BA342"/>
    <mergeCell ref="BA343:BA344"/>
    <mergeCell ref="BA345:BA346"/>
    <mergeCell ref="BA347:BA348"/>
    <mergeCell ref="BA349:BA350"/>
    <mergeCell ref="BA351:BA352"/>
    <mergeCell ref="BA353:BA354"/>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153:BA158"/>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E538"/>
    <mergeCell ref="H538:I538"/>
    <mergeCell ref="M538:O538"/>
    <mergeCell ref="C535:D535"/>
    <mergeCell ref="H535:J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3:D493"/>
    <mergeCell ref="H493:I494"/>
    <mergeCell ref="M493:N493"/>
    <mergeCell ref="C494:E494"/>
    <mergeCell ref="M494:O494"/>
    <mergeCell ref="C495:D496"/>
    <mergeCell ref="H495:I495"/>
    <mergeCell ref="M495:N496"/>
    <mergeCell ref="H496:I496"/>
    <mergeCell ref="C491:D491"/>
    <mergeCell ref="H491:I491"/>
    <mergeCell ref="M491:N491"/>
    <mergeCell ref="C492:D492"/>
    <mergeCell ref="H492:J492"/>
    <mergeCell ref="M492:N492"/>
    <mergeCell ref="C489:D490"/>
    <mergeCell ref="E489:G489"/>
    <mergeCell ref="H489:I489"/>
    <mergeCell ref="M489:N490"/>
    <mergeCell ref="O489:Q489"/>
    <mergeCell ref="H490:I490"/>
    <mergeCell ref="C486:D486"/>
    <mergeCell ref="H486:L486"/>
    <mergeCell ref="M486:N486"/>
    <mergeCell ref="C487:D487"/>
    <mergeCell ref="H487:I488"/>
    <mergeCell ref="J487:L487"/>
    <mergeCell ref="M487:N487"/>
    <mergeCell ref="C488:G488"/>
    <mergeCell ref="M488:Q488"/>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J444"/>
    <mergeCell ref="M444:N444"/>
    <mergeCell ref="C445:E445"/>
    <mergeCell ref="H445:I445"/>
    <mergeCell ref="M445:O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H133:L133"/>
    <mergeCell ref="M133:Q133"/>
    <mergeCell ref="A135:A139"/>
    <mergeCell ref="A153:A157"/>
    <mergeCell ref="A202:A204"/>
    <mergeCell ref="A122:A123"/>
    <mergeCell ref="A124:A127"/>
    <mergeCell ref="A128:A129"/>
    <mergeCell ref="A130:A132"/>
    <mergeCell ref="C133:G133"/>
    <mergeCell ref="A1025:C1025"/>
    <mergeCell ref="A1026:B1026"/>
    <mergeCell ref="A1031:A1033"/>
    <mergeCell ref="A1034:C1034"/>
    <mergeCell ref="C399:F399"/>
    <mergeCell ref="M220:Q220"/>
    <mergeCell ref="A222:A224"/>
    <mergeCell ref="A208:B208"/>
    <mergeCell ref="C220:G220"/>
    <mergeCell ref="H220:L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27:G27"/>
    <mergeCell ref="H27:L27"/>
    <mergeCell ref="M27:Q27"/>
    <mergeCell ref="M14:Q14"/>
    <mergeCell ref="A16:A17"/>
    <mergeCell ref="A18:A21"/>
    <mergeCell ref="A22:A23"/>
    <mergeCell ref="A24:A26"/>
    <mergeCell ref="C14:G14"/>
    <mergeCell ref="H14:L14"/>
    <mergeCell ref="A58:A70"/>
    <mergeCell ref="A108:B108"/>
    <mergeCell ref="C120:G120"/>
    <mergeCell ref="H120:L120"/>
    <mergeCell ref="M120:Q120"/>
    <mergeCell ref="C56:G56"/>
    <mergeCell ref="H56:L56"/>
    <mergeCell ref="M56:Q56"/>
    <mergeCell ref="A29:A30"/>
    <mergeCell ref="A35:A36"/>
    <mergeCell ref="A37:A38"/>
    <mergeCell ref="A41:A42"/>
    <mergeCell ref="A43:A44"/>
    <mergeCell ref="A45:A46"/>
    <mergeCell ref="A47:A49"/>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171450</xdr:rowOff>
                  </from>
                  <to>
                    <xdr:col>1</xdr:col>
                    <xdr:colOff>1704975</xdr:colOff>
                    <xdr:row>400</xdr:row>
                    <xdr:rowOff>171450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CF3B8-0D6C-42CD-827F-8D76469179EB}">
  <sheetPr codeName="Feuil4"/>
  <dimension ref="A1:CZ1200"/>
  <sheetViews>
    <sheetView showGridLines="false" workbookViewId="0"/>
  </sheetViews>
  <sheetFormatPr defaultColWidth="9.5703125" defaultRowHeight="15" customHeight="true" x14ac:dyDescent="0.2"/>
  <cols>
    <col min="1" max="1" width="31.5703125" style="761" customWidth="true"/>
    <col min="2" max="2" width="41.5703125" style="761" customWidth="true"/>
    <col min="3" max="17" width="10.7109375" style="761" customWidth="true"/>
    <col min="18" max="29" width="12.5703125" style="761" customWidth="true"/>
    <col min="30" max="52" width="12.5703125" style="235" customWidth="true"/>
    <col min="53" max="53" width="31.5703125" style="841" customWidth="true"/>
    <col min="54" max="54" width="41.5703125" style="268" customWidth="true"/>
    <col min="55" max="69" width="9.140625" style="841" customWidth="true"/>
    <col min="70" max="77" width="12.5703125" style="841" customWidth="true"/>
    <col min="78" max="104" width="12.5703125" style="235" customWidth="true"/>
    <col min="105" max="16384" width="9.5703125" style="761"/>
  </cols>
  <sheetData>
    <row r="1" s="111" customFormat="true" ht="18" customHeight="true" x14ac:dyDescent="0.2">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Congo</v>
      </c>
      <c r="B2" s="256"/>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2012</v>
      </c>
      <c r="B3" s="258"/>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DHS12</v>
      </c>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73" t="str">
        <f>B1028</f>
        <v/>
      </c>
      <c r="B10" s="1074"/>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73" t="str">
        <f>B1027</f>
        <v/>
      </c>
      <c r="B11" s="107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76"/>
      <c r="B12" s="1074"/>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77"/>
      <c r="B13" s="1078"/>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787" customFormat="true" ht="15" customHeight="true" x14ac:dyDescent="0.2">
      <c r="A14" s="115" t="s">
        <v>96</v>
      </c>
      <c r="B14" s="232"/>
      <c r="C14" s="3010" t="s">
        <v>115</v>
      </c>
      <c r="D14" s="3011"/>
      <c r="E14" s="3011"/>
      <c r="F14" s="3011"/>
      <c r="G14" s="3012"/>
      <c r="H14" s="3323" t="s">
        <v>38</v>
      </c>
      <c r="I14" s="3324"/>
      <c r="J14" s="3324"/>
      <c r="K14" s="3324"/>
      <c r="L14" s="3325"/>
      <c r="M14" s="3317" t="s">
        <v>37</v>
      </c>
      <c r="N14" s="3318"/>
      <c r="O14" s="3318"/>
      <c r="P14" s="3318"/>
      <c r="Q14" s="3319"/>
      <c r="R14" s="2693" t="s">
        <v>141</v>
      </c>
      <c r="S14" s="2699"/>
      <c r="T14" s="2699"/>
      <c r="U14" s="2699"/>
      <c r="V14" s="2699"/>
      <c r="W14" s="2699"/>
      <c r="X14" s="2699"/>
      <c r="Y14" s="2699"/>
      <c r="Z14" s="2699"/>
      <c r="AA14" s="2699"/>
      <c r="AB14" s="2699"/>
      <c r="AC14" s="270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070"/>
      <c r="BA14" s="241" t="s">
        <v>131</v>
      </c>
      <c r="BB14" s="115" t="s">
        <v>96</v>
      </c>
      <c r="BC14" s="3107" t="s">
        <v>115</v>
      </c>
      <c r="BD14" s="3108"/>
      <c r="BE14" s="3108"/>
      <c r="BF14" s="3108"/>
      <c r="BG14" s="3109"/>
      <c r="BH14" s="3110" t="s">
        <v>38</v>
      </c>
      <c r="BI14" s="3108"/>
      <c r="BJ14" s="3108"/>
      <c r="BK14" s="3108"/>
      <c r="BL14" s="3109"/>
      <c r="BM14" s="3110" t="s">
        <v>37</v>
      </c>
      <c r="BN14" s="3108"/>
      <c r="BO14" s="3108"/>
      <c r="BP14" s="3108"/>
      <c r="BQ14" s="3111"/>
      <c r="BR14" s="2453" t="s">
        <v>141</v>
      </c>
      <c r="BS14" s="2454"/>
      <c r="BT14" s="2454"/>
      <c r="BU14" s="2454"/>
      <c r="BV14" s="2454"/>
      <c r="BW14" s="2454"/>
      <c r="BX14" s="2454"/>
      <c r="BY14" s="2455"/>
      <c r="BZ14" s="461"/>
      <c r="CA14" s="461"/>
      <c r="CB14" s="461"/>
      <c r="CC14" s="461"/>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787" customFormat="true" ht="24" x14ac:dyDescent="0.2">
      <c r="A15" s="201" t="s">
        <v>87</v>
      </c>
      <c r="B15" s="276"/>
      <c r="C15" s="401" t="s">
        <v>0</v>
      </c>
      <c r="D15" s="402" t="s">
        <v>1</v>
      </c>
      <c r="E15" s="402" t="s">
        <v>2</v>
      </c>
      <c r="F15" s="402" t="s">
        <v>3</v>
      </c>
      <c r="G15" s="403" t="s">
        <v>4</v>
      </c>
      <c r="H15" s="2184" t="s">
        <v>0</v>
      </c>
      <c r="I15" s="2129" t="s">
        <v>1</v>
      </c>
      <c r="J15" s="2129" t="s">
        <v>2</v>
      </c>
      <c r="K15" s="2129" t="s">
        <v>3</v>
      </c>
      <c r="L15" s="2130" t="s">
        <v>4</v>
      </c>
      <c r="M15" s="2171" t="s">
        <v>0</v>
      </c>
      <c r="N15" s="2129" t="s">
        <v>1</v>
      </c>
      <c r="O15" s="2129" t="s">
        <v>2</v>
      </c>
      <c r="P15" s="2129" t="s">
        <v>3</v>
      </c>
      <c r="Q15" s="2197" t="s">
        <v>4</v>
      </c>
      <c r="R15" s="2184" t="s">
        <v>345</v>
      </c>
      <c r="S15" s="2129" t="s">
        <v>248</v>
      </c>
      <c r="T15" s="2129" t="s">
        <v>314</v>
      </c>
      <c r="U15" s="2129" t="s">
        <v>346</v>
      </c>
      <c r="V15" s="2129" t="s">
        <v>316</v>
      </c>
      <c r="W15" s="2129" t="s">
        <v>347</v>
      </c>
      <c r="X15" s="2129" t="s">
        <v>318</v>
      </c>
      <c r="Y15" s="2129" t="s">
        <v>319</v>
      </c>
      <c r="Z15" s="2129" t="s">
        <v>320</v>
      </c>
      <c r="AA15" s="2129" t="s">
        <v>321</v>
      </c>
      <c r="AB15" s="2129" t="s">
        <v>322</v>
      </c>
      <c r="AC15" s="2131" t="s">
        <v>323</v>
      </c>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070"/>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345</v>
      </c>
      <c r="BS15" s="180" t="s">
        <v>248</v>
      </c>
      <c r="BT15" s="180" t="s">
        <v>314</v>
      </c>
      <c r="BU15" s="180" t="s">
        <v>346</v>
      </c>
      <c r="BV15" s="180" t="s">
        <v>316</v>
      </c>
      <c r="BW15" s="180" t="s">
        <v>347</v>
      </c>
      <c r="BX15" s="180" t="s">
        <v>318</v>
      </c>
      <c r="BY15" s="181" t="s">
        <v>319</v>
      </c>
      <c r="BZ15" s="181" t="s">
        <v>320</v>
      </c>
      <c r="CA15" s="181" t="s">
        <v>321</v>
      </c>
      <c r="CB15" s="181" t="s">
        <v>322</v>
      </c>
      <c r="CC15" s="181" t="s">
        <v>323</v>
      </c>
      <c r="CD15" s="2571"/>
      <c r="CE15" s="2571"/>
      <c r="CF15" s="2571"/>
      <c r="CG15" s="2571"/>
      <c r="CH15" s="2571"/>
      <c r="CI15" s="2571"/>
      <c r="CJ15" s="2571"/>
      <c r="CK15" s="2571"/>
      <c r="CL15" s="2571"/>
      <c r="CM15" s="2571"/>
      <c r="CN15" s="2571"/>
      <c r="CO15" s="2571"/>
      <c r="CP15" s="2571"/>
      <c r="CQ15" s="2571"/>
      <c r="CR15" s="2571"/>
      <c r="CS15" s="2571"/>
      <c r="CT15" s="2571"/>
      <c r="CU15" s="2571"/>
      <c r="CV15" s="2571"/>
      <c r="CW15" s="2571"/>
      <c r="CX15" s="2571"/>
      <c r="CY15" s="2571"/>
      <c r="CZ15" s="2571"/>
    </row>
    <row r="16" s="787" customFormat="true" ht="15" customHeight="true" x14ac:dyDescent="0.2">
      <c r="A16" s="3320" t="s">
        <v>13</v>
      </c>
      <c r="B16" s="2394" t="s">
        <v>14</v>
      </c>
      <c r="C16" s="2243">
        <v>30.3</v>
      </c>
      <c r="D16" s="2244">
        <v>66.7</v>
      </c>
      <c r="E16" s="2244">
        <v>92.8</v>
      </c>
      <c r="F16" s="2244">
        <v>96.3</v>
      </c>
      <c r="G16" s="2245">
        <v>96.9</v>
      </c>
      <c r="H16" s="2246">
        <v>91</v>
      </c>
      <c r="I16" s="2244">
        <v>95</v>
      </c>
      <c r="J16" s="2244">
        <v>97.2</v>
      </c>
      <c r="K16" s="2244">
        <v>97.6</v>
      </c>
      <c r="L16" s="2247">
        <v>98</v>
      </c>
      <c r="M16" s="2248">
        <v>25.5</v>
      </c>
      <c r="N16" s="2244">
        <v>30.3</v>
      </c>
      <c r="O16" s="2244">
        <v>35.799999999999997</v>
      </c>
      <c r="P16" s="2244">
        <v>46.6</v>
      </c>
      <c r="Q16" s="2245">
        <v>71.400000000000006</v>
      </c>
      <c r="R16" s="2246">
        <v>56.3</v>
      </c>
      <c r="S16" s="2244">
        <v>96.2</v>
      </c>
      <c r="T16" s="2244">
        <v>59.8</v>
      </c>
      <c r="U16" s="2244">
        <v>20</v>
      </c>
      <c r="V16" s="2244">
        <v>36</v>
      </c>
      <c r="W16" s="2244">
        <v>46.2</v>
      </c>
      <c r="X16" s="2244">
        <v>53.7</v>
      </c>
      <c r="Y16" s="2244">
        <v>53</v>
      </c>
      <c r="Z16" s="2244">
        <v>45</v>
      </c>
      <c r="AA16" s="2244">
        <v>96.8</v>
      </c>
      <c r="AB16" s="2244">
        <v>44.2</v>
      </c>
      <c r="AC16" s="2711">
        <v>51.3</v>
      </c>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070"/>
      <c r="BA16" s="3112" t="s">
        <v>13</v>
      </c>
      <c r="BB16" s="161" t="s">
        <v>14</v>
      </c>
      <c r="BC16" s="1479" t="s">
        <v>35</v>
      </c>
      <c r="BD16" s="1498" t="s">
        <v>35</v>
      </c>
      <c r="BE16" s="1498" t="s">
        <v>35</v>
      </c>
      <c r="BF16" s="1498" t="s">
        <v>35</v>
      </c>
      <c r="BG16" s="1518" t="s">
        <v>35</v>
      </c>
      <c r="BH16" s="1538" t="s">
        <v>35</v>
      </c>
      <c r="BI16" s="1498" t="s">
        <v>35</v>
      </c>
      <c r="BJ16" s="1498" t="s">
        <v>35</v>
      </c>
      <c r="BK16" s="1498" t="s">
        <v>35</v>
      </c>
      <c r="BL16" s="1518" t="s">
        <v>35</v>
      </c>
      <c r="BM16" s="1538" t="s">
        <v>35</v>
      </c>
      <c r="BN16" s="1498" t="s">
        <v>35</v>
      </c>
      <c r="BO16" s="1498" t="s">
        <v>35</v>
      </c>
      <c r="BP16" s="1498" t="s">
        <v>35</v>
      </c>
      <c r="BQ16" s="1518" t="s">
        <v>35</v>
      </c>
      <c r="BR16" s="1538" t="s">
        <v>35</v>
      </c>
      <c r="BS16" s="1498" t="s">
        <v>35</v>
      </c>
      <c r="BT16" s="1498" t="s">
        <v>35</v>
      </c>
      <c r="BU16" s="1498" t="s">
        <v>35</v>
      </c>
      <c r="BV16" s="1498" t="s">
        <v>35</v>
      </c>
      <c r="BW16" s="1498" t="s">
        <v>35</v>
      </c>
      <c r="BX16" s="1498" t="s">
        <v>35</v>
      </c>
      <c r="BY16" s="1559" t="s">
        <v>35</v>
      </c>
      <c r="BZ16" s="1559" t="s">
        <v>35</v>
      </c>
      <c r="CA16" s="1559" t="s">
        <v>35</v>
      </c>
      <c r="CB16" s="1559" t="s">
        <v>35</v>
      </c>
      <c r="CC16" s="1559" t="s">
        <v>35</v>
      </c>
      <c r="CD16" s="2573"/>
      <c r="CE16" s="2573"/>
      <c r="CF16" s="2573"/>
      <c r="CG16" s="2573"/>
      <c r="CH16" s="2573"/>
      <c r="CI16" s="2573"/>
      <c r="CJ16" s="2573"/>
      <c r="CK16" s="2573"/>
      <c r="CL16" s="2573"/>
      <c r="CM16" s="2573"/>
      <c r="CN16" s="2573"/>
      <c r="CO16" s="2573"/>
      <c r="CP16" s="2573"/>
      <c r="CQ16" s="2573"/>
      <c r="CR16" s="2573"/>
      <c r="CS16" s="2573"/>
      <c r="CT16" s="2573"/>
      <c r="CU16" s="2573"/>
      <c r="CV16" s="2573"/>
      <c r="CW16" s="2573"/>
      <c r="CX16" s="2573"/>
      <c r="CY16" s="2573"/>
      <c r="CZ16" s="2573"/>
    </row>
    <row r="17" s="787" customFormat="true" ht="15" customHeight="true" x14ac:dyDescent="0.2">
      <c r="A17" s="3321"/>
      <c r="B17" s="2395" t="s">
        <v>51</v>
      </c>
      <c r="C17" s="2249">
        <v>69.7</v>
      </c>
      <c r="D17" s="2250">
        <v>33.299999999999997</v>
      </c>
      <c r="E17" s="2250">
        <v>7.2</v>
      </c>
      <c r="F17" s="2250">
        <v>3.7</v>
      </c>
      <c r="G17" s="2251">
        <v>3.1</v>
      </c>
      <c r="H17" s="2252">
        <v>9</v>
      </c>
      <c r="I17" s="2250">
        <v>5</v>
      </c>
      <c r="J17" s="2250">
        <v>2.8</v>
      </c>
      <c r="K17" s="2250">
        <v>2.4</v>
      </c>
      <c r="L17" s="2253">
        <v>2</v>
      </c>
      <c r="M17" s="2254">
        <v>74.5</v>
      </c>
      <c r="N17" s="2250">
        <v>69.7</v>
      </c>
      <c r="O17" s="2250">
        <v>64.2</v>
      </c>
      <c r="P17" s="2250">
        <v>53.4</v>
      </c>
      <c r="Q17" s="2251">
        <v>28.6</v>
      </c>
      <c r="R17" s="2252">
        <v>43.7</v>
      </c>
      <c r="S17" s="2250">
        <v>3.8</v>
      </c>
      <c r="T17" s="2250">
        <v>40.200000000000003</v>
      </c>
      <c r="U17" s="2250">
        <v>80</v>
      </c>
      <c r="V17" s="2250">
        <v>64</v>
      </c>
      <c r="W17" s="2250">
        <v>53.8</v>
      </c>
      <c r="X17" s="2250">
        <v>46.3</v>
      </c>
      <c r="Y17" s="2250">
        <v>47</v>
      </c>
      <c r="Z17" s="2250">
        <v>55</v>
      </c>
      <c r="AA17" s="2250">
        <v>3.2</v>
      </c>
      <c r="AB17" s="2250">
        <v>55.8</v>
      </c>
      <c r="AC17" s="2712">
        <v>48.7</v>
      </c>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070"/>
      <c r="BA17" s="3113"/>
      <c r="BB17" s="162" t="s">
        <v>51</v>
      </c>
      <c r="BC17" s="1480" t="s">
        <v>35</v>
      </c>
      <c r="BD17" s="1499" t="s">
        <v>35</v>
      </c>
      <c r="BE17" s="1499" t="s">
        <v>35</v>
      </c>
      <c r="BF17" s="1499" t="s">
        <v>35</v>
      </c>
      <c r="BG17" s="1519" t="s">
        <v>35</v>
      </c>
      <c r="BH17" s="1539" t="s">
        <v>35</v>
      </c>
      <c r="BI17" s="1499" t="s">
        <v>35</v>
      </c>
      <c r="BJ17" s="1499" t="s">
        <v>35</v>
      </c>
      <c r="BK17" s="1499" t="s">
        <v>35</v>
      </c>
      <c r="BL17" s="1519" t="s">
        <v>35</v>
      </c>
      <c r="BM17" s="1539" t="s">
        <v>35</v>
      </c>
      <c r="BN17" s="1499" t="s">
        <v>35</v>
      </c>
      <c r="BO17" s="1499" t="s">
        <v>35</v>
      </c>
      <c r="BP17" s="1499" t="s">
        <v>35</v>
      </c>
      <c r="BQ17" s="1519" t="s">
        <v>35</v>
      </c>
      <c r="BR17" s="1539" t="s">
        <v>35</v>
      </c>
      <c r="BS17" s="1499" t="s">
        <v>35</v>
      </c>
      <c r="BT17" s="1499" t="s">
        <v>35</v>
      </c>
      <c r="BU17" s="1499" t="s">
        <v>35</v>
      </c>
      <c r="BV17" s="1499" t="s">
        <v>35</v>
      </c>
      <c r="BW17" s="1499" t="s">
        <v>35</v>
      </c>
      <c r="BX17" s="1499" t="s">
        <v>35</v>
      </c>
      <c r="BY17" s="1560" t="s">
        <v>35</v>
      </c>
      <c r="BZ17" s="1560" t="s">
        <v>35</v>
      </c>
      <c r="CA17" s="1560" t="s">
        <v>35</v>
      </c>
      <c r="CB17" s="1560" t="s">
        <v>35</v>
      </c>
      <c r="CC17" s="1560" t="s">
        <v>35</v>
      </c>
      <c r="CD17" s="2575"/>
      <c r="CE17" s="2575"/>
      <c r="CF17" s="2575"/>
      <c r="CG17" s="2575"/>
      <c r="CH17" s="2575"/>
      <c r="CI17" s="2575"/>
      <c r="CJ17" s="2575"/>
      <c r="CK17" s="2575"/>
      <c r="CL17" s="2575"/>
      <c r="CM17" s="2575"/>
      <c r="CN17" s="2575"/>
      <c r="CO17" s="2575"/>
      <c r="CP17" s="2575"/>
      <c r="CQ17" s="2575"/>
      <c r="CR17" s="2575"/>
      <c r="CS17" s="2575"/>
      <c r="CT17" s="2575"/>
      <c r="CU17" s="2575"/>
      <c r="CV17" s="2575"/>
      <c r="CW17" s="2575"/>
      <c r="CX17" s="2575"/>
      <c r="CY17" s="2575"/>
      <c r="CZ17" s="2575"/>
    </row>
    <row r="18" s="787" customFormat="true" ht="15" customHeight="true" x14ac:dyDescent="0.2">
      <c r="A18" s="3321" t="s">
        <v>60</v>
      </c>
      <c r="B18" s="2395" t="s">
        <v>15</v>
      </c>
      <c r="C18" s="1243">
        <v>22.2</v>
      </c>
      <c r="D18" s="1244">
        <v>48.9</v>
      </c>
      <c r="E18" s="1244">
        <v>74.5</v>
      </c>
      <c r="F18" s="1244">
        <v>83.2</v>
      </c>
      <c r="G18" s="1245">
        <v>85.4</v>
      </c>
      <c r="H18" s="1246">
        <v>67</v>
      </c>
      <c r="I18" s="1244">
        <v>79.900000000000006</v>
      </c>
      <c r="J18" s="1244">
        <v>84.1</v>
      </c>
      <c r="K18" s="1244">
        <v>83.2</v>
      </c>
      <c r="L18" s="1247">
        <v>87.8</v>
      </c>
      <c r="M18" s="1243">
        <v>20.100000000000001</v>
      </c>
      <c r="N18" s="1244">
        <v>21.8</v>
      </c>
      <c r="O18" s="1244">
        <v>24.6</v>
      </c>
      <c r="P18" s="1244">
        <v>33.200000000000003</v>
      </c>
      <c r="Q18" s="1245">
        <v>55.9</v>
      </c>
      <c r="R18" s="1246">
        <v>53</v>
      </c>
      <c r="S18" s="1244">
        <v>79.8</v>
      </c>
      <c r="T18" s="1244">
        <v>40.700000000000003</v>
      </c>
      <c r="U18" s="1244">
        <v>13</v>
      </c>
      <c r="V18" s="1244">
        <v>24.2</v>
      </c>
      <c r="W18" s="1244">
        <v>37.4</v>
      </c>
      <c r="X18" s="1244">
        <v>46.4</v>
      </c>
      <c r="Y18" s="1244">
        <v>46.6</v>
      </c>
      <c r="Z18" s="1244">
        <v>39.6</v>
      </c>
      <c r="AA18" s="1244">
        <v>80.2</v>
      </c>
      <c r="AB18" s="1244">
        <v>21.7</v>
      </c>
      <c r="AC18" s="1247">
        <v>32.200000000000003</v>
      </c>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070"/>
      <c r="BA18" s="3113" t="s">
        <v>60</v>
      </c>
      <c r="BB18" s="162" t="s">
        <v>15</v>
      </c>
      <c r="BC18" s="1480" t="s">
        <v>35</v>
      </c>
      <c r="BD18" s="1499" t="s">
        <v>35</v>
      </c>
      <c r="BE18" s="1499" t="s">
        <v>35</v>
      </c>
      <c r="BF18" s="1499" t="s">
        <v>35</v>
      </c>
      <c r="BG18" s="1519" t="s">
        <v>35</v>
      </c>
      <c r="BH18" s="1539" t="s">
        <v>35</v>
      </c>
      <c r="BI18" s="1499" t="s">
        <v>35</v>
      </c>
      <c r="BJ18" s="1499" t="s">
        <v>35</v>
      </c>
      <c r="BK18" s="1499" t="s">
        <v>35</v>
      </c>
      <c r="BL18" s="1519" t="s">
        <v>35</v>
      </c>
      <c r="BM18" s="1539" t="s">
        <v>35</v>
      </c>
      <c r="BN18" s="1499" t="s">
        <v>35</v>
      </c>
      <c r="BO18" s="1499" t="s">
        <v>35</v>
      </c>
      <c r="BP18" s="1499" t="s">
        <v>35</v>
      </c>
      <c r="BQ18" s="1519" t="s">
        <v>35</v>
      </c>
      <c r="BR18" s="1539" t="s">
        <v>35</v>
      </c>
      <c r="BS18" s="1499" t="s">
        <v>35</v>
      </c>
      <c r="BT18" s="1499" t="s">
        <v>35</v>
      </c>
      <c r="BU18" s="1499" t="s">
        <v>35</v>
      </c>
      <c r="BV18" s="1499" t="s">
        <v>35</v>
      </c>
      <c r="BW18" s="1499" t="s">
        <v>35</v>
      </c>
      <c r="BX18" s="1499" t="s">
        <v>35</v>
      </c>
      <c r="BY18" s="1560" t="s">
        <v>35</v>
      </c>
      <c r="BZ18" s="1560" t="s">
        <v>35</v>
      </c>
      <c r="CA18" s="1560" t="s">
        <v>35</v>
      </c>
      <c r="CB18" s="1560" t="s">
        <v>35</v>
      </c>
      <c r="CC18" s="1560" t="s">
        <v>35</v>
      </c>
      <c r="CD18" s="2575"/>
      <c r="CE18" s="2575"/>
      <c r="CF18" s="2575"/>
      <c r="CG18" s="2575"/>
      <c r="CH18" s="2575"/>
      <c r="CI18" s="2575"/>
      <c r="CJ18" s="2575"/>
      <c r="CK18" s="2575"/>
      <c r="CL18" s="2575"/>
      <c r="CM18" s="2575"/>
      <c r="CN18" s="2575"/>
      <c r="CO18" s="2575"/>
      <c r="CP18" s="2575"/>
      <c r="CQ18" s="2575"/>
      <c r="CR18" s="2575"/>
      <c r="CS18" s="2575"/>
      <c r="CT18" s="2575"/>
      <c r="CU18" s="2575"/>
      <c r="CV18" s="2575"/>
      <c r="CW18" s="2575"/>
      <c r="CX18" s="2575"/>
      <c r="CY18" s="2575"/>
      <c r="CZ18" s="2575"/>
    </row>
    <row r="19" s="787" customFormat="true" ht="15" customHeight="true" x14ac:dyDescent="0.2">
      <c r="A19" s="3321"/>
      <c r="B19" s="2395" t="s">
        <v>16</v>
      </c>
      <c r="C19" s="1243">
        <v>8.1</v>
      </c>
      <c r="D19" s="1244">
        <v>17.8</v>
      </c>
      <c r="E19" s="1244">
        <v>18.3</v>
      </c>
      <c r="F19" s="1244">
        <v>13.1</v>
      </c>
      <c r="G19" s="1245">
        <v>11.5</v>
      </c>
      <c r="H19" s="1246">
        <v>24</v>
      </c>
      <c r="I19" s="1244">
        <v>15.1</v>
      </c>
      <c r="J19" s="1244">
        <v>13.1</v>
      </c>
      <c r="K19" s="1244">
        <v>14.4</v>
      </c>
      <c r="L19" s="1247">
        <v>10.3</v>
      </c>
      <c r="M19" s="1243">
        <v>5.3</v>
      </c>
      <c r="N19" s="1244">
        <v>8.5</v>
      </c>
      <c r="O19" s="1244">
        <v>11.2</v>
      </c>
      <c r="P19" s="1244">
        <v>13.2</v>
      </c>
      <c r="Q19" s="1245">
        <v>15.4</v>
      </c>
      <c r="R19" s="1246">
        <v>3.2</v>
      </c>
      <c r="S19" s="1244">
        <v>16.399999999999999</v>
      </c>
      <c r="T19" s="1244">
        <v>19</v>
      </c>
      <c r="U19" s="1244">
        <v>6.9</v>
      </c>
      <c r="V19" s="1244">
        <v>11.8</v>
      </c>
      <c r="W19" s="1244">
        <v>8.8000000000000007</v>
      </c>
      <c r="X19" s="1244">
        <v>7.2</v>
      </c>
      <c r="Y19" s="1244">
        <v>6.4</v>
      </c>
      <c r="Z19" s="1244">
        <v>5.3</v>
      </c>
      <c r="AA19" s="1244">
        <v>16.5</v>
      </c>
      <c r="AB19" s="1244">
        <v>22.5</v>
      </c>
      <c r="AC19" s="1247">
        <v>19.2</v>
      </c>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070"/>
      <c r="BA19" s="3113"/>
      <c r="BB19" s="162" t="s">
        <v>16</v>
      </c>
      <c r="BC19" s="1480" t="s">
        <v>35</v>
      </c>
      <c r="BD19" s="1499" t="s">
        <v>35</v>
      </c>
      <c r="BE19" s="1499" t="s">
        <v>35</v>
      </c>
      <c r="BF19" s="1499" t="s">
        <v>35</v>
      </c>
      <c r="BG19" s="1519" t="s">
        <v>35</v>
      </c>
      <c r="BH19" s="1539" t="s">
        <v>35</v>
      </c>
      <c r="BI19" s="1499" t="s">
        <v>35</v>
      </c>
      <c r="BJ19" s="1499" t="s">
        <v>35</v>
      </c>
      <c r="BK19" s="1499" t="s">
        <v>35</v>
      </c>
      <c r="BL19" s="1519" t="s">
        <v>35</v>
      </c>
      <c r="BM19" s="1539" t="s">
        <v>35</v>
      </c>
      <c r="BN19" s="1499" t="s">
        <v>35</v>
      </c>
      <c r="BO19" s="1499" t="s">
        <v>35</v>
      </c>
      <c r="BP19" s="1499" t="s">
        <v>35</v>
      </c>
      <c r="BQ19" s="1519" t="s">
        <v>35</v>
      </c>
      <c r="BR19" s="1539" t="s">
        <v>35</v>
      </c>
      <c r="BS19" s="1499" t="s">
        <v>35</v>
      </c>
      <c r="BT19" s="1499" t="s">
        <v>35</v>
      </c>
      <c r="BU19" s="1499" t="s">
        <v>35</v>
      </c>
      <c r="BV19" s="1499" t="s">
        <v>35</v>
      </c>
      <c r="BW19" s="1499" t="s">
        <v>35</v>
      </c>
      <c r="BX19" s="1499" t="s">
        <v>35</v>
      </c>
      <c r="BY19" s="1560" t="s">
        <v>35</v>
      </c>
      <c r="BZ19" s="1560" t="s">
        <v>35</v>
      </c>
      <c r="CA19" s="1560" t="s">
        <v>35</v>
      </c>
      <c r="CB19" s="1560" t="s">
        <v>35</v>
      </c>
      <c r="CC19" s="1560" t="s">
        <v>35</v>
      </c>
      <c r="CD19" s="2575"/>
      <c r="CE19" s="2575"/>
      <c r="CF19" s="2575"/>
      <c r="CG19" s="2575"/>
      <c r="CH19" s="2575"/>
      <c r="CI19" s="2575"/>
      <c r="CJ19" s="2575"/>
      <c r="CK19" s="2575"/>
      <c r="CL19" s="2575"/>
      <c r="CM19" s="2575"/>
      <c r="CN19" s="2575"/>
      <c r="CO19" s="2575"/>
      <c r="CP19" s="2575"/>
      <c r="CQ19" s="2575"/>
      <c r="CR19" s="2575"/>
      <c r="CS19" s="2575"/>
      <c r="CT19" s="2575"/>
      <c r="CU19" s="2575"/>
      <c r="CV19" s="2575"/>
      <c r="CW19" s="2575"/>
      <c r="CX19" s="2575"/>
      <c r="CY19" s="2575"/>
      <c r="CZ19" s="2575"/>
    </row>
    <row r="20" s="787" customFormat="true" ht="15" customHeight="true" x14ac:dyDescent="0.2">
      <c r="A20" s="3321"/>
      <c r="B20" s="2395" t="s">
        <v>22</v>
      </c>
      <c r="C20" s="1243">
        <v>40.4</v>
      </c>
      <c r="D20" s="1244">
        <v>24.7</v>
      </c>
      <c r="E20" s="1244">
        <v>6.5</v>
      </c>
      <c r="F20" s="1244">
        <v>3.6</v>
      </c>
      <c r="G20" s="1245">
        <v>3</v>
      </c>
      <c r="H20" s="1246">
        <v>9</v>
      </c>
      <c r="I20" s="1244">
        <v>5.0999999999999996</v>
      </c>
      <c r="J20" s="1244">
        <v>2.8</v>
      </c>
      <c r="K20" s="1244">
        <v>2.4</v>
      </c>
      <c r="L20" s="1247">
        <v>2</v>
      </c>
      <c r="M20" s="1243">
        <v>34.5</v>
      </c>
      <c r="N20" s="1244">
        <v>42.4</v>
      </c>
      <c r="O20" s="1244">
        <v>43.8</v>
      </c>
      <c r="P20" s="1244">
        <v>37.5</v>
      </c>
      <c r="Q20" s="1245">
        <v>22.6</v>
      </c>
      <c r="R20" s="1246">
        <v>36.1</v>
      </c>
      <c r="S20" s="1244">
        <v>3.8</v>
      </c>
      <c r="T20" s="1244">
        <v>9</v>
      </c>
      <c r="U20" s="1244">
        <v>35</v>
      </c>
      <c r="V20" s="1244">
        <v>46.6</v>
      </c>
      <c r="W20" s="1244">
        <v>47.3</v>
      </c>
      <c r="X20" s="1244">
        <v>17.899999999999999</v>
      </c>
      <c r="Y20" s="1244">
        <v>36.6</v>
      </c>
      <c r="Z20" s="1244">
        <v>17.2</v>
      </c>
      <c r="AA20" s="1244">
        <v>3.2</v>
      </c>
      <c r="AB20" s="1244">
        <v>36.299999999999997</v>
      </c>
      <c r="AC20" s="1247">
        <v>41.6</v>
      </c>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070"/>
      <c r="BA20" s="3113"/>
      <c r="BB20" s="162" t="s">
        <v>22</v>
      </c>
      <c r="BC20" s="1480" t="s">
        <v>35</v>
      </c>
      <c r="BD20" s="1499" t="s">
        <v>35</v>
      </c>
      <c r="BE20" s="1499" t="s">
        <v>35</v>
      </c>
      <c r="BF20" s="1499" t="s">
        <v>35</v>
      </c>
      <c r="BG20" s="1519" t="s">
        <v>35</v>
      </c>
      <c r="BH20" s="1539" t="s">
        <v>35</v>
      </c>
      <c r="BI20" s="1499" t="s">
        <v>35</v>
      </c>
      <c r="BJ20" s="1499" t="s">
        <v>35</v>
      </c>
      <c r="BK20" s="1499" t="s">
        <v>35</v>
      </c>
      <c r="BL20" s="1519" t="s">
        <v>35</v>
      </c>
      <c r="BM20" s="1539" t="s">
        <v>35</v>
      </c>
      <c r="BN20" s="1499" t="s">
        <v>35</v>
      </c>
      <c r="BO20" s="1499" t="s">
        <v>35</v>
      </c>
      <c r="BP20" s="1499" t="s">
        <v>35</v>
      </c>
      <c r="BQ20" s="1519" t="s">
        <v>35</v>
      </c>
      <c r="BR20" s="1539" t="s">
        <v>35</v>
      </c>
      <c r="BS20" s="1499" t="s">
        <v>35</v>
      </c>
      <c r="BT20" s="1499" t="s">
        <v>35</v>
      </c>
      <c r="BU20" s="1499" t="s">
        <v>35</v>
      </c>
      <c r="BV20" s="1499" t="s">
        <v>35</v>
      </c>
      <c r="BW20" s="1499" t="s">
        <v>35</v>
      </c>
      <c r="BX20" s="1499" t="s">
        <v>35</v>
      </c>
      <c r="BY20" s="1560" t="s">
        <v>35</v>
      </c>
      <c r="BZ20" s="1560" t="s">
        <v>35</v>
      </c>
      <c r="CA20" s="1560" t="s">
        <v>35</v>
      </c>
      <c r="CB20" s="1560" t="s">
        <v>35</v>
      </c>
      <c r="CC20" s="1560" t="s">
        <v>35</v>
      </c>
      <c r="CD20" s="2575"/>
      <c r="CE20" s="2575"/>
      <c r="CF20" s="2575"/>
      <c r="CG20" s="2575"/>
      <c r="CH20" s="2575"/>
      <c r="CI20" s="2575"/>
      <c r="CJ20" s="2575"/>
      <c r="CK20" s="2575"/>
      <c r="CL20" s="2575"/>
      <c r="CM20" s="2575"/>
      <c r="CN20" s="2575"/>
      <c r="CO20" s="2575"/>
      <c r="CP20" s="2575"/>
      <c r="CQ20" s="2575"/>
      <c r="CR20" s="2575"/>
      <c r="CS20" s="2575"/>
      <c r="CT20" s="2575"/>
      <c r="CU20" s="2575"/>
      <c r="CV20" s="2575"/>
      <c r="CW20" s="2575"/>
      <c r="CX20" s="2575"/>
      <c r="CY20" s="2575"/>
      <c r="CZ20" s="2575"/>
    </row>
    <row r="21" s="787" customFormat="true" ht="15" customHeight="true" x14ac:dyDescent="0.2">
      <c r="A21" s="3321"/>
      <c r="B21" s="2395" t="s">
        <v>17</v>
      </c>
      <c r="C21" s="2249">
        <v>29.4</v>
      </c>
      <c r="D21" s="2250">
        <v>8.6999999999999993</v>
      </c>
      <c r="E21" s="2250">
        <v>0.8</v>
      </c>
      <c r="F21" s="2250">
        <v>0.1</v>
      </c>
      <c r="G21" s="2251">
        <v>0.1</v>
      </c>
      <c r="H21" s="2252">
        <v>0</v>
      </c>
      <c r="I21" s="2250">
        <v>0</v>
      </c>
      <c r="J21" s="2250">
        <v>0</v>
      </c>
      <c r="K21" s="2250">
        <v>0</v>
      </c>
      <c r="L21" s="2253">
        <v>0</v>
      </c>
      <c r="M21" s="2254">
        <v>40</v>
      </c>
      <c r="N21" s="2250">
        <v>27.3</v>
      </c>
      <c r="O21" s="2250">
        <v>20.399999999999999</v>
      </c>
      <c r="P21" s="2250">
        <v>16</v>
      </c>
      <c r="Q21" s="2251">
        <v>6.1</v>
      </c>
      <c r="R21" s="2252">
        <v>7.7</v>
      </c>
      <c r="S21" s="2250">
        <v>0</v>
      </c>
      <c r="T21" s="2250">
        <v>31.2</v>
      </c>
      <c r="U21" s="2250">
        <v>45.1</v>
      </c>
      <c r="V21" s="2250">
        <v>17.399999999999999</v>
      </c>
      <c r="W21" s="2250">
        <v>6.5</v>
      </c>
      <c r="X21" s="2250">
        <v>28.5</v>
      </c>
      <c r="Y21" s="2250">
        <v>10.5</v>
      </c>
      <c r="Z21" s="2250">
        <v>37.9</v>
      </c>
      <c r="AA21" s="2250">
        <v>0</v>
      </c>
      <c r="AB21" s="2250">
        <v>19.5</v>
      </c>
      <c r="AC21" s="2712">
        <v>7.1</v>
      </c>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070"/>
      <c r="BA21" s="3113"/>
      <c r="BB21" s="162" t="s">
        <v>17</v>
      </c>
      <c r="BC21" s="1480" t="s">
        <v>35</v>
      </c>
      <c r="BD21" s="1499" t="s">
        <v>35</v>
      </c>
      <c r="BE21" s="1499" t="s">
        <v>35</v>
      </c>
      <c r="BF21" s="1499" t="s">
        <v>35</v>
      </c>
      <c r="BG21" s="1519" t="s">
        <v>35</v>
      </c>
      <c r="BH21" s="1539" t="s">
        <v>35</v>
      </c>
      <c r="BI21" s="1499" t="s">
        <v>35</v>
      </c>
      <c r="BJ21" s="1499" t="s">
        <v>35</v>
      </c>
      <c r="BK21" s="1499" t="s">
        <v>35</v>
      </c>
      <c r="BL21" s="1519" t="s">
        <v>35</v>
      </c>
      <c r="BM21" s="1539" t="s">
        <v>35</v>
      </c>
      <c r="BN21" s="1499" t="s">
        <v>35</v>
      </c>
      <c r="BO21" s="1499" t="s">
        <v>35</v>
      </c>
      <c r="BP21" s="1499" t="s">
        <v>35</v>
      </c>
      <c r="BQ21" s="1519" t="s">
        <v>35</v>
      </c>
      <c r="BR21" s="1539" t="s">
        <v>35</v>
      </c>
      <c r="BS21" s="1499" t="s">
        <v>35</v>
      </c>
      <c r="BT21" s="1499" t="s">
        <v>35</v>
      </c>
      <c r="BU21" s="1499" t="s">
        <v>35</v>
      </c>
      <c r="BV21" s="1499" t="s">
        <v>35</v>
      </c>
      <c r="BW21" s="1499" t="s">
        <v>35</v>
      </c>
      <c r="BX21" s="1499" t="s">
        <v>35</v>
      </c>
      <c r="BY21" s="1560" t="s">
        <v>35</v>
      </c>
      <c r="BZ21" s="1560" t="s">
        <v>35</v>
      </c>
      <c r="CA21" s="1560" t="s">
        <v>35</v>
      </c>
      <c r="CB21" s="1560" t="s">
        <v>35</v>
      </c>
      <c r="CC21" s="1560" t="s">
        <v>35</v>
      </c>
      <c r="CD21" s="2575"/>
      <c r="CE21" s="2575"/>
      <c r="CF21" s="2575"/>
      <c r="CG21" s="2575"/>
      <c r="CH21" s="2575"/>
      <c r="CI21" s="2575"/>
      <c r="CJ21" s="2575"/>
      <c r="CK21" s="2575"/>
      <c r="CL21" s="2575"/>
      <c r="CM21" s="2575"/>
      <c r="CN21" s="2575"/>
      <c r="CO21" s="2575"/>
      <c r="CP21" s="2575"/>
      <c r="CQ21" s="2575"/>
      <c r="CR21" s="2575"/>
      <c r="CS21" s="2575"/>
      <c r="CT21" s="2575"/>
      <c r="CU21" s="2575"/>
      <c r="CV21" s="2575"/>
      <c r="CW21" s="2575"/>
      <c r="CX21" s="2575"/>
      <c r="CY21" s="2575"/>
      <c r="CZ21" s="2575"/>
    </row>
    <row r="22" s="787" customFormat="true" ht="15" customHeight="true" x14ac:dyDescent="0.2">
      <c r="A22" s="3321" t="s">
        <v>54</v>
      </c>
      <c r="B22" s="2395" t="s">
        <v>49</v>
      </c>
      <c r="C22" s="2249">
        <v>26.7</v>
      </c>
      <c r="D22" s="2250">
        <v>26.7</v>
      </c>
      <c r="E22" s="2250">
        <v>19.7</v>
      </c>
      <c r="F22" s="2250">
        <v>13.6</v>
      </c>
      <c r="G22" s="2251">
        <v>11.8</v>
      </c>
      <c r="H22" s="2252">
        <v>26.4</v>
      </c>
      <c r="I22" s="2250">
        <v>15.9</v>
      </c>
      <c r="J22" s="2250">
        <v>13.5</v>
      </c>
      <c r="K22" s="2250">
        <v>14.8</v>
      </c>
      <c r="L22" s="2253">
        <v>10.5</v>
      </c>
      <c r="M22" s="2254">
        <v>20.9</v>
      </c>
      <c r="N22" s="2250">
        <v>27.9</v>
      </c>
      <c r="O22" s="2250">
        <v>31.3</v>
      </c>
      <c r="P22" s="2250">
        <v>28.5</v>
      </c>
      <c r="Q22" s="2251">
        <v>21.6</v>
      </c>
      <c r="R22" s="2252">
        <v>5.7</v>
      </c>
      <c r="S22" s="2250">
        <v>17.100000000000001</v>
      </c>
      <c r="T22" s="2250">
        <v>31.8</v>
      </c>
      <c r="U22" s="2250">
        <v>34.5</v>
      </c>
      <c r="V22" s="2250">
        <v>32.700000000000003</v>
      </c>
      <c r="W22" s="2250">
        <v>19.100000000000001</v>
      </c>
      <c r="X22" s="2250">
        <v>13.5</v>
      </c>
      <c r="Y22" s="2250">
        <v>12.1</v>
      </c>
      <c r="Z22" s="2250">
        <v>11.9</v>
      </c>
      <c r="AA22" s="2250">
        <v>17.100000000000001</v>
      </c>
      <c r="AB22" s="2250">
        <v>50.9</v>
      </c>
      <c r="AC22" s="2712">
        <v>37.299999999999997</v>
      </c>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070"/>
      <c r="BA22" s="3113" t="s">
        <v>54</v>
      </c>
      <c r="BB22" s="162" t="s">
        <v>49</v>
      </c>
      <c r="BC22" s="1480" t="s">
        <v>35</v>
      </c>
      <c r="BD22" s="1499" t="s">
        <v>35</v>
      </c>
      <c r="BE22" s="1499" t="s">
        <v>35</v>
      </c>
      <c r="BF22" s="1499" t="s">
        <v>35</v>
      </c>
      <c r="BG22" s="1519" t="s">
        <v>35</v>
      </c>
      <c r="BH22" s="1539" t="s">
        <v>35</v>
      </c>
      <c r="BI22" s="1499" t="s">
        <v>35</v>
      </c>
      <c r="BJ22" s="1499" t="s">
        <v>35</v>
      </c>
      <c r="BK22" s="1499" t="s">
        <v>35</v>
      </c>
      <c r="BL22" s="1519" t="s">
        <v>35</v>
      </c>
      <c r="BM22" s="1539" t="s">
        <v>35</v>
      </c>
      <c r="BN22" s="1499" t="s">
        <v>35</v>
      </c>
      <c r="BO22" s="1499" t="s">
        <v>35</v>
      </c>
      <c r="BP22" s="1499" t="s">
        <v>35</v>
      </c>
      <c r="BQ22" s="1519" t="s">
        <v>35</v>
      </c>
      <c r="BR22" s="1539" t="s">
        <v>35</v>
      </c>
      <c r="BS22" s="1499" t="s">
        <v>35</v>
      </c>
      <c r="BT22" s="1499" t="s">
        <v>35</v>
      </c>
      <c r="BU22" s="1499" t="s">
        <v>35</v>
      </c>
      <c r="BV22" s="1499" t="s">
        <v>35</v>
      </c>
      <c r="BW22" s="1499" t="s">
        <v>35</v>
      </c>
      <c r="BX22" s="1499" t="s">
        <v>35</v>
      </c>
      <c r="BY22" s="1560" t="s">
        <v>35</v>
      </c>
      <c r="BZ22" s="1560" t="s">
        <v>35</v>
      </c>
      <c r="CA22" s="1560" t="s">
        <v>35</v>
      </c>
      <c r="CB22" s="1560" t="s">
        <v>35</v>
      </c>
      <c r="CC22" s="1560" t="s">
        <v>35</v>
      </c>
      <c r="CD22" s="2575"/>
      <c r="CE22" s="2575"/>
      <c r="CF22" s="2575"/>
      <c r="CG22" s="2575"/>
      <c r="CH22" s="2575"/>
      <c r="CI22" s="2575"/>
      <c r="CJ22" s="2575"/>
      <c r="CK22" s="2575"/>
      <c r="CL22" s="2575"/>
      <c r="CM22" s="2575"/>
      <c r="CN22" s="2575"/>
      <c r="CO22" s="2575"/>
      <c r="CP22" s="2575"/>
      <c r="CQ22" s="2575"/>
      <c r="CR22" s="2575"/>
      <c r="CS22" s="2575"/>
      <c r="CT22" s="2575"/>
      <c r="CU22" s="2575"/>
      <c r="CV22" s="2575"/>
      <c r="CW22" s="2575"/>
      <c r="CX22" s="2575"/>
      <c r="CY22" s="2575"/>
      <c r="CZ22" s="2575"/>
    </row>
    <row r="23" s="787" customFormat="true" ht="15" customHeight="true" x14ac:dyDescent="0.2">
      <c r="A23" s="3322"/>
      <c r="B23" s="2396" t="s">
        <v>48</v>
      </c>
      <c r="C23" s="2255">
        <v>73.3</v>
      </c>
      <c r="D23" s="2256">
        <v>73.3</v>
      </c>
      <c r="E23" s="2256">
        <v>80.3</v>
      </c>
      <c r="F23" s="2256">
        <v>86.4</v>
      </c>
      <c r="G23" s="2257">
        <v>88.2</v>
      </c>
      <c r="H23" s="2258">
        <v>73.599999999999994</v>
      </c>
      <c r="I23" s="2256">
        <v>84.1</v>
      </c>
      <c r="J23" s="2256">
        <v>86.5</v>
      </c>
      <c r="K23" s="2256">
        <v>85.2</v>
      </c>
      <c r="L23" s="2259">
        <v>89.5</v>
      </c>
      <c r="M23" s="2260">
        <v>79.099999999999994</v>
      </c>
      <c r="N23" s="2256">
        <v>72.099999999999994</v>
      </c>
      <c r="O23" s="2256">
        <v>68.7</v>
      </c>
      <c r="P23" s="2256">
        <v>71.5</v>
      </c>
      <c r="Q23" s="2257">
        <v>78.400000000000006</v>
      </c>
      <c r="R23" s="2258">
        <v>94.3</v>
      </c>
      <c r="S23" s="2256">
        <v>82.9</v>
      </c>
      <c r="T23" s="2256">
        <v>68.2</v>
      </c>
      <c r="U23" s="2256">
        <v>65.5</v>
      </c>
      <c r="V23" s="2256">
        <v>67.3</v>
      </c>
      <c r="W23" s="2256">
        <v>80.900000000000006</v>
      </c>
      <c r="X23" s="2256">
        <v>86.5</v>
      </c>
      <c r="Y23" s="2256">
        <v>87.9</v>
      </c>
      <c r="Z23" s="2256">
        <v>88.1</v>
      </c>
      <c r="AA23" s="2256">
        <v>82.9</v>
      </c>
      <c r="AB23" s="2256">
        <v>49.1</v>
      </c>
      <c r="AC23" s="2713">
        <v>62.7</v>
      </c>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070"/>
      <c r="BA23" s="3114"/>
      <c r="BB23" s="163" t="s">
        <v>48</v>
      </c>
      <c r="BC23" s="1481" t="s">
        <v>35</v>
      </c>
      <c r="BD23" s="1500" t="s">
        <v>35</v>
      </c>
      <c r="BE23" s="1500" t="s">
        <v>35</v>
      </c>
      <c r="BF23" s="1500" t="s">
        <v>35</v>
      </c>
      <c r="BG23" s="1520" t="s">
        <v>35</v>
      </c>
      <c r="BH23" s="1540" t="s">
        <v>35</v>
      </c>
      <c r="BI23" s="1500" t="s">
        <v>35</v>
      </c>
      <c r="BJ23" s="1500" t="s">
        <v>35</v>
      </c>
      <c r="BK23" s="1500" t="s">
        <v>35</v>
      </c>
      <c r="BL23" s="1520" t="s">
        <v>35</v>
      </c>
      <c r="BM23" s="1540" t="s">
        <v>35</v>
      </c>
      <c r="BN23" s="1500" t="s">
        <v>35</v>
      </c>
      <c r="BO23" s="1500" t="s">
        <v>35</v>
      </c>
      <c r="BP23" s="1500" t="s">
        <v>35</v>
      </c>
      <c r="BQ23" s="1520" t="s">
        <v>35</v>
      </c>
      <c r="BR23" s="1540" t="s">
        <v>35</v>
      </c>
      <c r="BS23" s="1500" t="s">
        <v>35</v>
      </c>
      <c r="BT23" s="1500" t="s">
        <v>35</v>
      </c>
      <c r="BU23" s="1500" t="s">
        <v>35</v>
      </c>
      <c r="BV23" s="1500" t="s">
        <v>35</v>
      </c>
      <c r="BW23" s="1500" t="s">
        <v>35</v>
      </c>
      <c r="BX23" s="1500" t="s">
        <v>35</v>
      </c>
      <c r="BY23" s="1561" t="s">
        <v>35</v>
      </c>
      <c r="BZ23" s="1561" t="s">
        <v>35</v>
      </c>
      <c r="CA23" s="1561" t="s">
        <v>35</v>
      </c>
      <c r="CB23" s="1561" t="s">
        <v>35</v>
      </c>
      <c r="CC23" s="1561" t="s">
        <v>35</v>
      </c>
      <c r="CD23" s="2577"/>
      <c r="CE23" s="2577"/>
      <c r="CF23" s="2577"/>
      <c r="CG23" s="2577"/>
      <c r="CH23" s="2577"/>
      <c r="CI23" s="2577"/>
      <c r="CJ23" s="2577"/>
      <c r="CK23" s="2577"/>
      <c r="CL23" s="2577"/>
      <c r="CM23" s="2577"/>
      <c r="CN23" s="2577"/>
      <c r="CO23" s="2577"/>
      <c r="CP23" s="2577"/>
      <c r="CQ23" s="2577"/>
      <c r="CR23" s="2577"/>
      <c r="CS23" s="2577"/>
      <c r="CT23" s="2577"/>
      <c r="CU23" s="2577"/>
      <c r="CV23" s="2577"/>
      <c r="CW23" s="2577"/>
      <c r="CX23" s="2577"/>
      <c r="CY23" s="2577"/>
      <c r="CZ23" s="2577"/>
    </row>
    <row r="24" s="131" customFormat="true" ht="15" hidden="true" customHeight="true" x14ac:dyDescent="0.2">
      <c r="A24" s="2999"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9"/>
      <c r="AC24" s="339"/>
      <c r="AD24" s="1040"/>
      <c r="AE24" s="1040"/>
      <c r="AF24" s="1040"/>
      <c r="AG24" s="1040"/>
      <c r="AH24" s="1040"/>
      <c r="AI24" s="1040"/>
      <c r="AJ24" s="1040"/>
      <c r="AK24" s="1040"/>
      <c r="AL24" s="1040"/>
      <c r="AM24" s="1040"/>
      <c r="AN24" s="1040"/>
      <c r="AO24" s="1040"/>
      <c r="AP24" s="1040"/>
      <c r="AQ24" s="1040"/>
      <c r="AR24" s="1040"/>
      <c r="AS24" s="1040"/>
      <c r="AT24" s="1040"/>
      <c r="AU24" s="1040"/>
      <c r="AV24" s="1040"/>
      <c r="AW24" s="1040"/>
      <c r="AX24" s="1040"/>
      <c r="AY24" s="1040"/>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00"/>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1"/>
      <c r="AB25" s="344"/>
      <c r="AC25" s="344"/>
      <c r="AD25" s="1040"/>
      <c r="AE25" s="1040"/>
      <c r="AF25" s="1040"/>
      <c r="AG25" s="1040"/>
      <c r="AH25" s="1040"/>
      <c r="AI25" s="1040"/>
      <c r="AJ25" s="1040"/>
      <c r="AK25" s="1040"/>
      <c r="AL25" s="1040"/>
      <c r="AM25" s="1040"/>
      <c r="AN25" s="1040"/>
      <c r="AO25" s="1040"/>
      <c r="AP25" s="1040"/>
      <c r="AQ25" s="1040"/>
      <c r="AR25" s="1040"/>
      <c r="AS25" s="1040"/>
      <c r="AT25" s="1040"/>
      <c r="AU25" s="1040"/>
      <c r="AV25" s="1040"/>
      <c r="AW25" s="1040"/>
      <c r="AX25" s="1040"/>
      <c r="AY25" s="1040"/>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01"/>
      <c r="B26" s="274" t="s">
        <v>46</v>
      </c>
      <c r="C26" s="345"/>
      <c r="D26" s="346"/>
      <c r="E26" s="346"/>
      <c r="F26" s="346"/>
      <c r="G26" s="347"/>
      <c r="H26" s="348"/>
      <c r="I26" s="346"/>
      <c r="J26" s="346"/>
      <c r="K26" s="346"/>
      <c r="L26" s="349"/>
      <c r="M26" s="345"/>
      <c r="N26" s="346"/>
      <c r="O26" s="346"/>
      <c r="P26" s="346"/>
      <c r="Q26" s="347"/>
      <c r="R26" s="2480"/>
      <c r="S26" s="2481"/>
      <c r="T26" s="2481"/>
      <c r="U26" s="2481"/>
      <c r="V26" s="2481"/>
      <c r="W26" s="2481"/>
      <c r="X26" s="2481"/>
      <c r="Y26" s="2481"/>
      <c r="Z26" s="2481"/>
      <c r="AA26" s="2481"/>
      <c r="AB26" s="2497"/>
      <c r="AC26" s="2497"/>
      <c r="AD26" s="1040"/>
      <c r="AE26" s="1040"/>
      <c r="AF26" s="1040"/>
      <c r="AG26" s="1040"/>
      <c r="AH26" s="1040"/>
      <c r="AI26" s="1040"/>
      <c r="AJ26" s="1040"/>
      <c r="AK26" s="1040"/>
      <c r="AL26" s="1040"/>
      <c r="AM26" s="1040"/>
      <c r="AN26" s="1040"/>
      <c r="AO26" s="1040"/>
      <c r="AP26" s="1040"/>
      <c r="AQ26" s="1040"/>
      <c r="AR26" s="1040"/>
      <c r="AS26" s="1040"/>
      <c r="AT26" s="1040"/>
      <c r="AU26" s="1040"/>
      <c r="AV26" s="1040"/>
      <c r="AW26" s="1040"/>
      <c r="AX26" s="1040"/>
      <c r="AY26" s="1040"/>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818" customFormat="true" ht="15" customHeight="true" x14ac:dyDescent="0.2">
      <c r="A27" s="130"/>
      <c r="B27" s="202"/>
      <c r="C27" s="3002" t="s">
        <v>115</v>
      </c>
      <c r="D27" s="3003"/>
      <c r="E27" s="3003"/>
      <c r="F27" s="3003"/>
      <c r="G27" s="3004"/>
      <c r="H27" s="3326" t="s">
        <v>38</v>
      </c>
      <c r="I27" s="3315"/>
      <c r="J27" s="3315"/>
      <c r="K27" s="3315"/>
      <c r="L27" s="3316"/>
      <c r="M27" s="3314" t="s">
        <v>37</v>
      </c>
      <c r="N27" s="3315"/>
      <c r="O27" s="3315"/>
      <c r="P27" s="3315"/>
      <c r="Q27" s="3316"/>
      <c r="R27" s="2694" t="s">
        <v>141</v>
      </c>
      <c r="S27" s="2701"/>
      <c r="T27" s="2701"/>
      <c r="U27" s="2701"/>
      <c r="V27" s="2701"/>
      <c r="W27" s="2701"/>
      <c r="X27" s="2701"/>
      <c r="Y27" s="2701"/>
      <c r="Z27" s="2701"/>
      <c r="AA27" s="2701"/>
      <c r="AB27" s="2701"/>
      <c r="AC27" s="2702"/>
      <c r="AD27" s="1040"/>
      <c r="AE27" s="1040"/>
      <c r="AF27" s="1040"/>
      <c r="AG27" s="1040"/>
      <c r="AH27" s="1040"/>
      <c r="AI27" s="1040"/>
      <c r="AJ27" s="1040"/>
      <c r="AK27" s="1040"/>
      <c r="AL27" s="1040"/>
      <c r="AM27" s="1040"/>
      <c r="AN27" s="1040"/>
      <c r="AO27" s="1040"/>
      <c r="AP27" s="1040"/>
      <c r="AQ27" s="1040"/>
      <c r="AR27" s="1040"/>
      <c r="AS27" s="1040"/>
      <c r="AT27" s="1040"/>
      <c r="AU27" s="1040"/>
      <c r="AV27" s="1040"/>
      <c r="AW27" s="1040"/>
      <c r="AX27" s="1040"/>
      <c r="AY27" s="1040"/>
      <c r="AZ27" s="240"/>
      <c r="BA27" s="241" t="s">
        <v>131</v>
      </c>
      <c r="BB27" s="115" t="s">
        <v>96</v>
      </c>
      <c r="BC27" s="3115" t="s">
        <v>115</v>
      </c>
      <c r="BD27" s="3116"/>
      <c r="BE27" s="3116"/>
      <c r="BF27" s="3116"/>
      <c r="BG27" s="3117"/>
      <c r="BH27" s="3118" t="s">
        <v>38</v>
      </c>
      <c r="BI27" s="3116"/>
      <c r="BJ27" s="3116"/>
      <c r="BK27" s="3116"/>
      <c r="BL27" s="3117"/>
      <c r="BM27" s="3118" t="s">
        <v>37</v>
      </c>
      <c r="BN27" s="3116"/>
      <c r="BO27" s="3116"/>
      <c r="BP27" s="3116"/>
      <c r="BQ27" s="3119"/>
      <c r="BR27" s="2456" t="s">
        <v>141</v>
      </c>
      <c r="BS27" s="2457"/>
      <c r="BT27" s="2457"/>
      <c r="BU27" s="2457"/>
      <c r="BV27" s="2457"/>
      <c r="BW27" s="2457"/>
      <c r="BX27" s="2457"/>
      <c r="BY27" s="2458"/>
      <c r="BZ27" s="461"/>
      <c r="CA27" s="461"/>
      <c r="CB27" s="461"/>
      <c r="CC27" s="461"/>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818" customFormat="true" ht="24" x14ac:dyDescent="0.2">
      <c r="A28" s="203" t="s">
        <v>69</v>
      </c>
      <c r="B28" s="277"/>
      <c r="C28" s="404" t="s">
        <v>0</v>
      </c>
      <c r="D28" s="405" t="s">
        <v>1</v>
      </c>
      <c r="E28" s="405" t="s">
        <v>2</v>
      </c>
      <c r="F28" s="405" t="s">
        <v>3</v>
      </c>
      <c r="G28" s="406" t="s">
        <v>4</v>
      </c>
      <c r="H28" s="2185" t="s">
        <v>0</v>
      </c>
      <c r="I28" s="2132" t="s">
        <v>1</v>
      </c>
      <c r="J28" s="2132" t="s">
        <v>2</v>
      </c>
      <c r="K28" s="2132" t="s">
        <v>3</v>
      </c>
      <c r="L28" s="2133" t="s">
        <v>4</v>
      </c>
      <c r="M28" s="2172" t="s">
        <v>0</v>
      </c>
      <c r="N28" s="2132" t="s">
        <v>1</v>
      </c>
      <c r="O28" s="2132" t="s">
        <v>2</v>
      </c>
      <c r="P28" s="2132" t="s">
        <v>3</v>
      </c>
      <c r="Q28" s="2198" t="s">
        <v>4</v>
      </c>
      <c r="R28" s="2185" t="s">
        <v>345</v>
      </c>
      <c r="S28" s="2132" t="s">
        <v>248</v>
      </c>
      <c r="T28" s="2132" t="s">
        <v>314</v>
      </c>
      <c r="U28" s="2132" t="s">
        <v>346</v>
      </c>
      <c r="V28" s="2132" t="s">
        <v>316</v>
      </c>
      <c r="W28" s="2132" t="s">
        <v>347</v>
      </c>
      <c r="X28" s="2132" t="s">
        <v>318</v>
      </c>
      <c r="Y28" s="2132" t="s">
        <v>319</v>
      </c>
      <c r="Z28" s="2132" t="s">
        <v>320</v>
      </c>
      <c r="AA28" s="2132" t="s">
        <v>321</v>
      </c>
      <c r="AB28" s="2132" t="s">
        <v>322</v>
      </c>
      <c r="AC28" s="2134" t="s">
        <v>323</v>
      </c>
      <c r="AD28" s="1040"/>
      <c r="AE28" s="1040"/>
      <c r="AF28" s="1040"/>
      <c r="AG28" s="1040"/>
      <c r="AH28" s="1040"/>
      <c r="AI28" s="1040"/>
      <c r="AJ28" s="1040"/>
      <c r="AK28" s="1040"/>
      <c r="AL28" s="1040"/>
      <c r="AM28" s="1040"/>
      <c r="AN28" s="1040"/>
      <c r="AO28" s="1040"/>
      <c r="AP28" s="1040"/>
      <c r="AQ28" s="1040"/>
      <c r="AR28" s="1040"/>
      <c r="AS28" s="1040"/>
      <c r="AT28" s="1040"/>
      <c r="AU28" s="1040"/>
      <c r="AV28" s="1040"/>
      <c r="AW28" s="1040"/>
      <c r="AX28" s="1040"/>
      <c r="AY28" s="1040"/>
      <c r="AZ28" s="240"/>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345</v>
      </c>
      <c r="BS28" s="182" t="s">
        <v>248</v>
      </c>
      <c r="BT28" s="182" t="s">
        <v>314</v>
      </c>
      <c r="BU28" s="182" t="s">
        <v>346</v>
      </c>
      <c r="BV28" s="182" t="s">
        <v>316</v>
      </c>
      <c r="BW28" s="182" t="s">
        <v>347</v>
      </c>
      <c r="BX28" s="182" t="s">
        <v>318</v>
      </c>
      <c r="BY28" s="183" t="s">
        <v>319</v>
      </c>
      <c r="BZ28" s="183" t="s">
        <v>320</v>
      </c>
      <c r="CA28" s="183" t="s">
        <v>321</v>
      </c>
      <c r="CB28" s="183" t="s">
        <v>322</v>
      </c>
      <c r="CC28" s="183" t="s">
        <v>323</v>
      </c>
      <c r="CD28" s="2581"/>
      <c r="CE28" s="2581"/>
      <c r="CF28" s="2581"/>
      <c r="CG28" s="2581"/>
      <c r="CH28" s="2581"/>
      <c r="CI28" s="2581"/>
      <c r="CJ28" s="2581"/>
      <c r="CK28" s="2581"/>
      <c r="CL28" s="2581"/>
      <c r="CM28" s="2581"/>
      <c r="CN28" s="2581"/>
      <c r="CO28" s="2581"/>
      <c r="CP28" s="2581"/>
      <c r="CQ28" s="2581"/>
      <c r="CR28" s="2581"/>
      <c r="CS28" s="2581"/>
      <c r="CT28" s="2581"/>
      <c r="CU28" s="2581"/>
      <c r="CV28" s="2581"/>
      <c r="CW28" s="2581"/>
      <c r="CX28" s="2581"/>
      <c r="CY28" s="2581"/>
      <c r="CZ28" s="2581"/>
    </row>
    <row r="29" s="818" customFormat="true" ht="15" customHeight="true" x14ac:dyDescent="0.2">
      <c r="A29" s="3394" t="s">
        <v>57</v>
      </c>
      <c r="B29" s="2397" t="s">
        <v>49</v>
      </c>
      <c r="C29" s="2261">
        <v>2.9</v>
      </c>
      <c r="D29" s="2262">
        <v>33.799999999999997</v>
      </c>
      <c r="E29" s="2262">
        <v>72.400000000000006</v>
      </c>
      <c r="F29" s="2262">
        <v>81</v>
      </c>
      <c r="G29" s="2263">
        <v>77.599999999999994</v>
      </c>
      <c r="H29" s="2264">
        <v>65.900000000000006</v>
      </c>
      <c r="I29" s="2262">
        <v>79</v>
      </c>
      <c r="J29" s="2262">
        <v>85.7</v>
      </c>
      <c r="K29" s="2262">
        <v>85.4</v>
      </c>
      <c r="L29" s="2265">
        <v>78.2</v>
      </c>
      <c r="M29" s="2266">
        <v>2.4</v>
      </c>
      <c r="N29" s="2262">
        <v>2.2999999999999998</v>
      </c>
      <c r="O29" s="2262">
        <v>4.2</v>
      </c>
      <c r="P29" s="2262">
        <v>9</v>
      </c>
      <c r="Q29" s="2263">
        <v>21.1</v>
      </c>
      <c r="R29" s="2264">
        <v>36.200000000000003</v>
      </c>
      <c r="S29" s="2262">
        <v>76.599999999999994</v>
      </c>
      <c r="T29" s="2262">
        <v>23.9</v>
      </c>
      <c r="U29" s="2262">
        <v>5.7</v>
      </c>
      <c r="V29" s="2262">
        <v>7.1</v>
      </c>
      <c r="W29" s="2262">
        <v>23</v>
      </c>
      <c r="X29" s="2262">
        <v>1.3</v>
      </c>
      <c r="Y29" s="2262">
        <v>36.799999999999997</v>
      </c>
      <c r="Z29" s="2262">
        <v>5.2</v>
      </c>
      <c r="AA29" s="2262">
        <v>82.3</v>
      </c>
      <c r="AB29" s="2262">
        <v>2.4</v>
      </c>
      <c r="AC29" s="2714">
        <v>11.4</v>
      </c>
      <c r="AD29" s="1040"/>
      <c r="AE29" s="1040"/>
      <c r="AF29" s="1040"/>
      <c r="AG29" s="1040"/>
      <c r="AH29" s="1040"/>
      <c r="AI29" s="1040"/>
      <c r="AJ29" s="1040"/>
      <c r="AK29" s="1040"/>
      <c r="AL29" s="1040"/>
      <c r="AM29" s="1040"/>
      <c r="AN29" s="1040"/>
      <c r="AO29" s="1040"/>
      <c r="AP29" s="1040"/>
      <c r="AQ29" s="1040"/>
      <c r="AR29" s="1040"/>
      <c r="AS29" s="1040"/>
      <c r="AT29" s="1040"/>
      <c r="AU29" s="1040"/>
      <c r="AV29" s="1040"/>
      <c r="AW29" s="1040"/>
      <c r="AX29" s="1040"/>
      <c r="AY29" s="1040"/>
      <c r="AZ29" s="240"/>
      <c r="BA29" s="3044" t="s">
        <v>57</v>
      </c>
      <c r="BB29" s="164" t="s">
        <v>49</v>
      </c>
      <c r="BC29" s="1482" t="s">
        <v>35</v>
      </c>
      <c r="BD29" s="1501" t="s">
        <v>35</v>
      </c>
      <c r="BE29" s="1501" t="s">
        <v>35</v>
      </c>
      <c r="BF29" s="1501" t="s">
        <v>35</v>
      </c>
      <c r="BG29" s="1521" t="s">
        <v>35</v>
      </c>
      <c r="BH29" s="1541" t="s">
        <v>35</v>
      </c>
      <c r="BI29" s="1501" t="s">
        <v>35</v>
      </c>
      <c r="BJ29" s="1501" t="s">
        <v>35</v>
      </c>
      <c r="BK29" s="1501" t="s">
        <v>35</v>
      </c>
      <c r="BL29" s="1521" t="s">
        <v>35</v>
      </c>
      <c r="BM29" s="1541" t="s">
        <v>35</v>
      </c>
      <c r="BN29" s="1501" t="s">
        <v>35</v>
      </c>
      <c r="BO29" s="1501" t="s">
        <v>35</v>
      </c>
      <c r="BP29" s="1501" t="s">
        <v>35</v>
      </c>
      <c r="BQ29" s="1521" t="s">
        <v>35</v>
      </c>
      <c r="BR29" s="1541" t="s">
        <v>35</v>
      </c>
      <c r="BS29" s="1501" t="s">
        <v>35</v>
      </c>
      <c r="BT29" s="1501" t="s">
        <v>35</v>
      </c>
      <c r="BU29" s="1501" t="s">
        <v>35</v>
      </c>
      <c r="BV29" s="1501" t="s">
        <v>35</v>
      </c>
      <c r="BW29" s="1501" t="s">
        <v>35</v>
      </c>
      <c r="BX29" s="1501" t="s">
        <v>35</v>
      </c>
      <c r="BY29" s="1562" t="s">
        <v>35</v>
      </c>
      <c r="BZ29" s="1562" t="s">
        <v>35</v>
      </c>
      <c r="CA29" s="1562" t="s">
        <v>35</v>
      </c>
      <c r="CB29" s="1562" t="s">
        <v>35</v>
      </c>
      <c r="CC29" s="1562" t="s">
        <v>35</v>
      </c>
      <c r="CD29" s="2583"/>
      <c r="CE29" s="2583"/>
      <c r="CF29" s="2583"/>
      <c r="CG29" s="2583"/>
      <c r="CH29" s="2583"/>
      <c r="CI29" s="2583"/>
      <c r="CJ29" s="2583"/>
      <c r="CK29" s="2583"/>
      <c r="CL29" s="2583"/>
      <c r="CM29" s="2583"/>
      <c r="CN29" s="2583"/>
      <c r="CO29" s="2583"/>
      <c r="CP29" s="2583"/>
      <c r="CQ29" s="2583"/>
      <c r="CR29" s="2583"/>
      <c r="CS29" s="2583"/>
      <c r="CT29" s="2583"/>
      <c r="CU29" s="2583"/>
      <c r="CV29" s="2583"/>
      <c r="CW29" s="2583"/>
      <c r="CX29" s="2583"/>
      <c r="CY29" s="2583"/>
      <c r="CZ29" s="2583"/>
    </row>
    <row r="30" s="818" customFormat="true" ht="15" customHeight="true" x14ac:dyDescent="0.2">
      <c r="A30" s="3395"/>
      <c r="B30" s="2398" t="s">
        <v>48</v>
      </c>
      <c r="C30" s="2267">
        <v>97.1</v>
      </c>
      <c r="D30" s="2268">
        <v>66.2</v>
      </c>
      <c r="E30" s="2268">
        <v>27.6</v>
      </c>
      <c r="F30" s="2268">
        <v>19</v>
      </c>
      <c r="G30" s="2269">
        <v>22.4</v>
      </c>
      <c r="H30" s="2270">
        <v>34.1</v>
      </c>
      <c r="I30" s="2268">
        <v>21</v>
      </c>
      <c r="J30" s="2268">
        <v>14.3</v>
      </c>
      <c r="K30" s="2268">
        <v>14.6</v>
      </c>
      <c r="L30" s="2271">
        <v>21.8</v>
      </c>
      <c r="M30" s="2272">
        <v>97.6</v>
      </c>
      <c r="N30" s="2268">
        <v>97.7</v>
      </c>
      <c r="O30" s="2268">
        <v>95.8</v>
      </c>
      <c r="P30" s="2268">
        <v>91</v>
      </c>
      <c r="Q30" s="2269">
        <v>78.900000000000006</v>
      </c>
      <c r="R30" s="2270">
        <v>63.8</v>
      </c>
      <c r="S30" s="2268">
        <v>23.4</v>
      </c>
      <c r="T30" s="2268">
        <v>76.099999999999994</v>
      </c>
      <c r="U30" s="2268">
        <v>94.3</v>
      </c>
      <c r="V30" s="2268">
        <v>92.9</v>
      </c>
      <c r="W30" s="2268">
        <v>77</v>
      </c>
      <c r="X30" s="2268">
        <v>98.7</v>
      </c>
      <c r="Y30" s="2268">
        <v>63.2</v>
      </c>
      <c r="Z30" s="2268">
        <v>94.8</v>
      </c>
      <c r="AA30" s="2268">
        <v>17.7</v>
      </c>
      <c r="AB30" s="2268">
        <v>97.6</v>
      </c>
      <c r="AC30" s="2715">
        <v>88.6</v>
      </c>
      <c r="AD30" s="1040"/>
      <c r="AE30" s="1040"/>
      <c r="AF30" s="1040"/>
      <c r="AG30" s="1040"/>
      <c r="AH30" s="1040"/>
      <c r="AI30" s="1040"/>
      <c r="AJ30" s="1040"/>
      <c r="AK30" s="1040"/>
      <c r="AL30" s="1040"/>
      <c r="AM30" s="1040"/>
      <c r="AN30" s="1040"/>
      <c r="AO30" s="1040"/>
      <c r="AP30" s="1040"/>
      <c r="AQ30" s="1040"/>
      <c r="AR30" s="1040"/>
      <c r="AS30" s="1040"/>
      <c r="AT30" s="1040"/>
      <c r="AU30" s="1040"/>
      <c r="AV30" s="1040"/>
      <c r="AW30" s="1040"/>
      <c r="AX30" s="1040"/>
      <c r="AY30" s="1040"/>
      <c r="AZ30" s="240"/>
      <c r="BA30" s="3045"/>
      <c r="BB30" s="165" t="s">
        <v>48</v>
      </c>
      <c r="BC30" s="1483" t="s">
        <v>35</v>
      </c>
      <c r="BD30" s="1502" t="s">
        <v>35</v>
      </c>
      <c r="BE30" s="1502" t="s">
        <v>35</v>
      </c>
      <c r="BF30" s="1502" t="s">
        <v>35</v>
      </c>
      <c r="BG30" s="1522" t="s">
        <v>35</v>
      </c>
      <c r="BH30" s="1542" t="s">
        <v>35</v>
      </c>
      <c r="BI30" s="1502" t="s">
        <v>35</v>
      </c>
      <c r="BJ30" s="1502" t="s">
        <v>35</v>
      </c>
      <c r="BK30" s="1502" t="s">
        <v>35</v>
      </c>
      <c r="BL30" s="1522" t="s">
        <v>35</v>
      </c>
      <c r="BM30" s="1542" t="s">
        <v>35</v>
      </c>
      <c r="BN30" s="1502" t="s">
        <v>35</v>
      </c>
      <c r="BO30" s="1502" t="s">
        <v>35</v>
      </c>
      <c r="BP30" s="1502" t="s">
        <v>35</v>
      </c>
      <c r="BQ30" s="1522" t="s">
        <v>35</v>
      </c>
      <c r="BR30" s="1542" t="s">
        <v>35</v>
      </c>
      <c r="BS30" s="1502" t="s">
        <v>35</v>
      </c>
      <c r="BT30" s="1502" t="s">
        <v>35</v>
      </c>
      <c r="BU30" s="1502" t="s">
        <v>35</v>
      </c>
      <c r="BV30" s="1502" t="s">
        <v>35</v>
      </c>
      <c r="BW30" s="1502" t="s">
        <v>35</v>
      </c>
      <c r="BX30" s="1502" t="s">
        <v>35</v>
      </c>
      <c r="BY30" s="1563" t="s">
        <v>35</v>
      </c>
      <c r="BZ30" s="1563" t="s">
        <v>35</v>
      </c>
      <c r="CA30" s="1563" t="s">
        <v>35</v>
      </c>
      <c r="CB30" s="1563" t="s">
        <v>35</v>
      </c>
      <c r="CC30" s="1563" t="s">
        <v>35</v>
      </c>
      <c r="CD30" s="2585"/>
      <c r="CE30" s="2585"/>
      <c r="CF30" s="2585"/>
      <c r="CG30" s="2585"/>
      <c r="CH30" s="2585"/>
      <c r="CI30" s="2585"/>
      <c r="CJ30" s="2585"/>
      <c r="CK30" s="2585"/>
      <c r="CL30" s="2585"/>
      <c r="CM30" s="2585"/>
      <c r="CN30" s="2585"/>
      <c r="CO30" s="2585"/>
      <c r="CP30" s="2585"/>
      <c r="CQ30" s="2585"/>
      <c r="CR30" s="2585"/>
      <c r="CS30" s="2585"/>
      <c r="CT30" s="2585"/>
      <c r="CU30" s="2585"/>
      <c r="CV30" s="2585"/>
      <c r="CW30" s="2585"/>
      <c r="CX30" s="2585"/>
      <c r="CY30" s="2585"/>
      <c r="CZ30" s="2585"/>
    </row>
    <row r="31" s="130" customFormat="true" ht="15" customHeight="true" x14ac:dyDescent="0.2">
      <c r="A31" s="3016" t="s">
        <v>104</v>
      </c>
      <c r="B31" s="290" t="s">
        <v>49</v>
      </c>
      <c r="C31" s="2273">
        <v>0.3</v>
      </c>
      <c r="D31" s="2274">
        <v>5.9</v>
      </c>
      <c r="E31" s="2274">
        <v>23.3</v>
      </c>
      <c r="F31" s="2274">
        <v>47.4</v>
      </c>
      <c r="G31" s="2275">
        <v>53.3</v>
      </c>
      <c r="H31" s="2276">
        <v>12.6</v>
      </c>
      <c r="I31" s="2274">
        <v>25.9</v>
      </c>
      <c r="J31" s="2274">
        <v>47.2</v>
      </c>
      <c r="K31" s="2274">
        <v>49.8</v>
      </c>
      <c r="L31" s="2277">
        <v>59.5</v>
      </c>
      <c r="M31" s="2278">
        <v>0.1</v>
      </c>
      <c r="N31" s="2274">
        <v>0.3</v>
      </c>
      <c r="O31" s="2274">
        <v>0.4</v>
      </c>
      <c r="P31" s="2274">
        <v>1.2</v>
      </c>
      <c r="Q31" s="2275">
        <v>11</v>
      </c>
      <c r="R31" s="2276">
        <v>15.1</v>
      </c>
      <c r="S31" s="2274">
        <v>40.4</v>
      </c>
      <c r="T31" s="2274">
        <v>8.6999999999999993</v>
      </c>
      <c r="U31" s="2274">
        <v>2.2000000000000002</v>
      </c>
      <c r="V31" s="2274">
        <v>1.5</v>
      </c>
      <c r="W31" s="2274">
        <v>8.6</v>
      </c>
      <c r="X31" s="2274">
        <v>0.6</v>
      </c>
      <c r="Y31" s="2274">
        <v>22.9</v>
      </c>
      <c r="Z31" s="2274">
        <v>0.5</v>
      </c>
      <c r="AA31" s="2274">
        <v>36.700000000000003</v>
      </c>
      <c r="AB31" s="2274">
        <v>0.7</v>
      </c>
      <c r="AC31" s="2716">
        <v>3.7</v>
      </c>
      <c r="AD31" s="1040"/>
      <c r="AE31" s="1040"/>
      <c r="AF31" s="1040"/>
      <c r="AG31" s="1040"/>
      <c r="AH31" s="1040"/>
      <c r="AI31" s="1040"/>
      <c r="AJ31" s="1040"/>
      <c r="AK31" s="1040"/>
      <c r="AL31" s="1040"/>
      <c r="AM31" s="1040"/>
      <c r="AN31" s="1040"/>
      <c r="AO31" s="1040"/>
      <c r="AP31" s="1040"/>
      <c r="AQ31" s="1040"/>
      <c r="AR31" s="1040"/>
      <c r="AS31" s="1040"/>
      <c r="AT31" s="1040"/>
      <c r="AU31" s="1040"/>
      <c r="AV31" s="1040"/>
      <c r="AW31" s="1040"/>
      <c r="AX31" s="1040"/>
      <c r="AY31" s="1040"/>
      <c r="AZ31" s="240"/>
      <c r="BA31" s="3045" t="s">
        <v>104</v>
      </c>
      <c r="BB31" s="165" t="s">
        <v>49</v>
      </c>
      <c r="BC31" s="1483" t="s">
        <v>35</v>
      </c>
      <c r="BD31" s="1502" t="s">
        <v>35</v>
      </c>
      <c r="BE31" s="1502" t="s">
        <v>35</v>
      </c>
      <c r="BF31" s="1502" t="s">
        <v>35</v>
      </c>
      <c r="BG31" s="1522" t="s">
        <v>35</v>
      </c>
      <c r="BH31" s="1542" t="s">
        <v>35</v>
      </c>
      <c r="BI31" s="1502" t="s">
        <v>35</v>
      </c>
      <c r="BJ31" s="1502" t="s">
        <v>35</v>
      </c>
      <c r="BK31" s="1502" t="s">
        <v>35</v>
      </c>
      <c r="BL31" s="1522" t="s">
        <v>35</v>
      </c>
      <c r="BM31" s="1542" t="s">
        <v>35</v>
      </c>
      <c r="BN31" s="1502" t="s">
        <v>35</v>
      </c>
      <c r="BO31" s="1502" t="s">
        <v>35</v>
      </c>
      <c r="BP31" s="1502" t="s">
        <v>35</v>
      </c>
      <c r="BQ31" s="1522" t="s">
        <v>35</v>
      </c>
      <c r="BR31" s="1542" t="s">
        <v>35</v>
      </c>
      <c r="BS31" s="1502" t="s">
        <v>35</v>
      </c>
      <c r="BT31" s="1502" t="s">
        <v>35</v>
      </c>
      <c r="BU31" s="1502" t="s">
        <v>35</v>
      </c>
      <c r="BV31" s="1502" t="s">
        <v>35</v>
      </c>
      <c r="BW31" s="1502" t="s">
        <v>35</v>
      </c>
      <c r="BX31" s="1502" t="s">
        <v>35</v>
      </c>
      <c r="BY31" s="1563" t="s">
        <v>35</v>
      </c>
      <c r="BZ31" s="1563" t="s">
        <v>35</v>
      </c>
      <c r="CA31" s="1563" t="s">
        <v>35</v>
      </c>
      <c r="CB31" s="1563" t="s">
        <v>35</v>
      </c>
      <c r="CC31" s="1563" t="s">
        <v>35</v>
      </c>
      <c r="CD31" s="2585"/>
      <c r="CE31" s="2585"/>
      <c r="CF31" s="2585"/>
      <c r="CG31" s="2585"/>
      <c r="CH31" s="2585"/>
      <c r="CI31" s="2585"/>
      <c r="CJ31" s="2585"/>
      <c r="CK31" s="2585"/>
      <c r="CL31" s="2585"/>
      <c r="CM31" s="2585"/>
      <c r="CN31" s="2585"/>
      <c r="CO31" s="2585"/>
      <c r="CP31" s="2585"/>
      <c r="CQ31" s="2585"/>
      <c r="CR31" s="2585"/>
      <c r="CS31" s="2585"/>
      <c r="CT31" s="2585"/>
      <c r="CU31" s="2585"/>
      <c r="CV31" s="2585"/>
      <c r="CW31" s="2585"/>
      <c r="CX31" s="2585"/>
      <c r="CY31" s="2585"/>
      <c r="CZ31" s="2585"/>
    </row>
    <row r="32" s="130" customFormat="true" ht="15" customHeight="true" x14ac:dyDescent="0.2">
      <c r="A32" s="3016"/>
      <c r="B32" s="290" t="s">
        <v>48</v>
      </c>
      <c r="C32" s="2267">
        <v>99.7</v>
      </c>
      <c r="D32" s="2268">
        <v>94.1</v>
      </c>
      <c r="E32" s="2268">
        <v>76.7</v>
      </c>
      <c r="F32" s="2268">
        <v>52.6</v>
      </c>
      <c r="G32" s="2269">
        <v>46.7</v>
      </c>
      <c r="H32" s="2270">
        <v>87.4</v>
      </c>
      <c r="I32" s="2268">
        <v>74.099999999999994</v>
      </c>
      <c r="J32" s="2268">
        <v>52.8</v>
      </c>
      <c r="K32" s="2268">
        <v>50.2</v>
      </c>
      <c r="L32" s="2271">
        <v>40.5</v>
      </c>
      <c r="M32" s="2272">
        <v>99.9</v>
      </c>
      <c r="N32" s="2268">
        <v>99.7</v>
      </c>
      <c r="O32" s="2268">
        <v>99.6</v>
      </c>
      <c r="P32" s="2268">
        <v>98.8</v>
      </c>
      <c r="Q32" s="2269">
        <v>89</v>
      </c>
      <c r="R32" s="2270">
        <v>84.9</v>
      </c>
      <c r="S32" s="2268">
        <v>59.6</v>
      </c>
      <c r="T32" s="2268">
        <v>91.3</v>
      </c>
      <c r="U32" s="2268">
        <v>97.8</v>
      </c>
      <c r="V32" s="2268">
        <v>98.5</v>
      </c>
      <c r="W32" s="2268">
        <v>91.4</v>
      </c>
      <c r="X32" s="2268">
        <v>99.4</v>
      </c>
      <c r="Y32" s="2268">
        <v>77.099999999999994</v>
      </c>
      <c r="Z32" s="2268">
        <v>99.5</v>
      </c>
      <c r="AA32" s="2268">
        <v>63.3</v>
      </c>
      <c r="AB32" s="2268">
        <v>99.3</v>
      </c>
      <c r="AC32" s="2715">
        <v>96.3</v>
      </c>
      <c r="AD32" s="1040"/>
      <c r="AE32" s="1040"/>
      <c r="AF32" s="1040"/>
      <c r="AG32" s="1040"/>
      <c r="AH32" s="1040"/>
      <c r="AI32" s="1040"/>
      <c r="AJ32" s="1040"/>
      <c r="AK32" s="1040"/>
      <c r="AL32" s="1040"/>
      <c r="AM32" s="1040"/>
      <c r="AN32" s="1040"/>
      <c r="AO32" s="1040"/>
      <c r="AP32" s="1040"/>
      <c r="AQ32" s="1040"/>
      <c r="AR32" s="1040"/>
      <c r="AS32" s="1040"/>
      <c r="AT32" s="1040"/>
      <c r="AU32" s="1040"/>
      <c r="AV32" s="1040"/>
      <c r="AW32" s="1040"/>
      <c r="AX32" s="1040"/>
      <c r="AY32" s="1040"/>
      <c r="AZ32" s="240"/>
      <c r="BA32" s="3045"/>
      <c r="BB32" s="165" t="s">
        <v>48</v>
      </c>
      <c r="BC32" s="1483" t="s">
        <v>35</v>
      </c>
      <c r="BD32" s="1502" t="s">
        <v>35</v>
      </c>
      <c r="BE32" s="1502" t="s">
        <v>35</v>
      </c>
      <c r="BF32" s="1502" t="s">
        <v>35</v>
      </c>
      <c r="BG32" s="1522" t="s">
        <v>35</v>
      </c>
      <c r="BH32" s="1542" t="s">
        <v>35</v>
      </c>
      <c r="BI32" s="1502" t="s">
        <v>35</v>
      </c>
      <c r="BJ32" s="1502" t="s">
        <v>35</v>
      </c>
      <c r="BK32" s="1502" t="s">
        <v>35</v>
      </c>
      <c r="BL32" s="1522" t="s">
        <v>35</v>
      </c>
      <c r="BM32" s="1542" t="s">
        <v>35</v>
      </c>
      <c r="BN32" s="1502" t="s">
        <v>35</v>
      </c>
      <c r="BO32" s="1502" t="s">
        <v>35</v>
      </c>
      <c r="BP32" s="1502" t="s">
        <v>35</v>
      </c>
      <c r="BQ32" s="1522" t="s">
        <v>35</v>
      </c>
      <c r="BR32" s="1542" t="s">
        <v>35</v>
      </c>
      <c r="BS32" s="1502" t="s">
        <v>35</v>
      </c>
      <c r="BT32" s="1502" t="s">
        <v>35</v>
      </c>
      <c r="BU32" s="1502" t="s">
        <v>35</v>
      </c>
      <c r="BV32" s="1502" t="s">
        <v>35</v>
      </c>
      <c r="BW32" s="1502" t="s">
        <v>35</v>
      </c>
      <c r="BX32" s="1502" t="s">
        <v>35</v>
      </c>
      <c r="BY32" s="1563" t="s">
        <v>35</v>
      </c>
      <c r="BZ32" s="1563" t="s">
        <v>35</v>
      </c>
      <c r="CA32" s="1563" t="s">
        <v>35</v>
      </c>
      <c r="CB32" s="1563" t="s">
        <v>35</v>
      </c>
      <c r="CC32" s="1563" t="s">
        <v>35</v>
      </c>
      <c r="CD32" s="2585"/>
      <c r="CE32" s="2585"/>
      <c r="CF32" s="2585"/>
      <c r="CG32" s="2585"/>
      <c r="CH32" s="2585"/>
      <c r="CI32" s="2585"/>
      <c r="CJ32" s="2585"/>
      <c r="CK32" s="2585"/>
      <c r="CL32" s="2585"/>
      <c r="CM32" s="2585"/>
      <c r="CN32" s="2585"/>
      <c r="CO32" s="2585"/>
      <c r="CP32" s="2585"/>
      <c r="CQ32" s="2585"/>
      <c r="CR32" s="2585"/>
      <c r="CS32" s="2585"/>
      <c r="CT32" s="2585"/>
      <c r="CU32" s="2585"/>
      <c r="CV32" s="2585"/>
      <c r="CW32" s="2585"/>
      <c r="CX32" s="2585"/>
      <c r="CY32" s="2585"/>
      <c r="CZ32" s="2585"/>
    </row>
    <row r="33" s="130" customFormat="true" ht="15" customHeight="true" x14ac:dyDescent="0.2">
      <c r="A33" s="3016" t="s">
        <v>105</v>
      </c>
      <c r="B33" s="290" t="s">
        <v>49</v>
      </c>
      <c r="C33" s="1434" t="s">
        <v>35</v>
      </c>
      <c r="D33" s="1441" t="s">
        <v>35</v>
      </c>
      <c r="E33" s="1441" t="s">
        <v>35</v>
      </c>
      <c r="F33" s="1441" t="s">
        <v>35</v>
      </c>
      <c r="G33" s="1449" t="s">
        <v>35</v>
      </c>
      <c r="H33" s="1457" t="s">
        <v>35</v>
      </c>
      <c r="I33" s="1441" t="s">
        <v>35</v>
      </c>
      <c r="J33" s="1441" t="s">
        <v>35</v>
      </c>
      <c r="K33" s="1441" t="s">
        <v>35</v>
      </c>
      <c r="L33" s="1465" t="s">
        <v>35</v>
      </c>
      <c r="M33" s="1473" t="s">
        <v>35</v>
      </c>
      <c r="N33" s="1441" t="s">
        <v>35</v>
      </c>
      <c r="O33" s="1441" t="s">
        <v>35</v>
      </c>
      <c r="P33" s="1441" t="s">
        <v>35</v>
      </c>
      <c r="Q33" s="1449" t="s">
        <v>35</v>
      </c>
      <c r="R33" s="1457" t="s">
        <v>35</v>
      </c>
      <c r="S33" s="1441" t="s">
        <v>35</v>
      </c>
      <c r="T33" s="1441" t="s">
        <v>35</v>
      </c>
      <c r="U33" s="1441" t="s">
        <v>35</v>
      </c>
      <c r="V33" s="1441" t="s">
        <v>35</v>
      </c>
      <c r="W33" s="1441" t="s">
        <v>35</v>
      </c>
      <c r="X33" s="1441" t="s">
        <v>35</v>
      </c>
      <c r="Y33" s="1477" t="s">
        <v>35</v>
      </c>
      <c r="Z33" s="1477" t="s">
        <v>35</v>
      </c>
      <c r="AA33" s="1477" t="s">
        <v>35</v>
      </c>
      <c r="AB33" s="1477" t="s">
        <v>35</v>
      </c>
      <c r="AC33" s="2675" t="s">
        <v>35</v>
      </c>
      <c r="AD33" s="2525"/>
      <c r="AE33" s="2525"/>
      <c r="AF33" s="2525"/>
      <c r="AG33" s="2525"/>
      <c r="AH33" s="2525"/>
      <c r="AI33" s="2525"/>
      <c r="AJ33" s="2525"/>
      <c r="AK33" s="2525"/>
      <c r="AL33" s="2525"/>
      <c r="AM33" s="2525"/>
      <c r="AN33" s="2525"/>
      <c r="AO33" s="2525"/>
      <c r="AP33" s="2525"/>
      <c r="AQ33" s="2525"/>
      <c r="AR33" s="2525"/>
      <c r="AS33" s="2525"/>
      <c r="AT33" s="2525"/>
      <c r="AU33" s="2525"/>
      <c r="AV33" s="2525"/>
      <c r="AW33" s="2525"/>
      <c r="AX33" s="2525"/>
      <c r="AY33" s="2525"/>
      <c r="AZ33" s="239"/>
      <c r="BA33" s="3045" t="s">
        <v>105</v>
      </c>
      <c r="BB33" s="165" t="s">
        <v>49</v>
      </c>
      <c r="BC33" s="1483" t="s">
        <v>35</v>
      </c>
      <c r="BD33" s="1502" t="s">
        <v>35</v>
      </c>
      <c r="BE33" s="1502" t="s">
        <v>35</v>
      </c>
      <c r="BF33" s="1502" t="s">
        <v>35</v>
      </c>
      <c r="BG33" s="1522" t="s">
        <v>35</v>
      </c>
      <c r="BH33" s="1542" t="s">
        <v>35</v>
      </c>
      <c r="BI33" s="1502" t="s">
        <v>35</v>
      </c>
      <c r="BJ33" s="1502" t="s">
        <v>35</v>
      </c>
      <c r="BK33" s="1502" t="s">
        <v>35</v>
      </c>
      <c r="BL33" s="1522" t="s">
        <v>35</v>
      </c>
      <c r="BM33" s="1542" t="s">
        <v>35</v>
      </c>
      <c r="BN33" s="1502" t="s">
        <v>35</v>
      </c>
      <c r="BO33" s="1502" t="s">
        <v>35</v>
      </c>
      <c r="BP33" s="1502" t="s">
        <v>35</v>
      </c>
      <c r="BQ33" s="1522" t="s">
        <v>35</v>
      </c>
      <c r="BR33" s="1542" t="s">
        <v>35</v>
      </c>
      <c r="BS33" s="1502" t="s">
        <v>35</v>
      </c>
      <c r="BT33" s="1502" t="s">
        <v>35</v>
      </c>
      <c r="BU33" s="1502" t="s">
        <v>35</v>
      </c>
      <c r="BV33" s="1502" t="s">
        <v>35</v>
      </c>
      <c r="BW33" s="1502" t="s">
        <v>35</v>
      </c>
      <c r="BX33" s="1502" t="s">
        <v>35</v>
      </c>
      <c r="BY33" s="1563" t="s">
        <v>35</v>
      </c>
      <c r="BZ33" s="1563" t="s">
        <v>35</v>
      </c>
      <c r="CA33" s="1563" t="s">
        <v>35</v>
      </c>
      <c r="CB33" s="1563" t="s">
        <v>35</v>
      </c>
      <c r="CC33" s="1563" t="s">
        <v>35</v>
      </c>
      <c r="CD33" s="2585"/>
      <c r="CE33" s="2585"/>
      <c r="CF33" s="2585"/>
      <c r="CG33" s="2585"/>
      <c r="CH33" s="2585"/>
      <c r="CI33" s="2585"/>
      <c r="CJ33" s="2585"/>
      <c r="CK33" s="2585"/>
      <c r="CL33" s="2585"/>
      <c r="CM33" s="2585"/>
      <c r="CN33" s="2585"/>
      <c r="CO33" s="2585"/>
      <c r="CP33" s="2585"/>
      <c r="CQ33" s="2585"/>
      <c r="CR33" s="2585"/>
      <c r="CS33" s="2585"/>
      <c r="CT33" s="2585"/>
      <c r="CU33" s="2585"/>
      <c r="CV33" s="2585"/>
      <c r="CW33" s="2585"/>
      <c r="CX33" s="2585"/>
      <c r="CY33" s="2585"/>
      <c r="CZ33" s="2585"/>
    </row>
    <row r="34" s="130" customFormat="true" ht="15" customHeight="true" x14ac:dyDescent="0.2">
      <c r="A34" s="3016"/>
      <c r="B34" s="290" t="s">
        <v>48</v>
      </c>
      <c r="C34" s="1434" t="s">
        <v>35</v>
      </c>
      <c r="D34" s="1441" t="s">
        <v>35</v>
      </c>
      <c r="E34" s="1441" t="s">
        <v>35</v>
      </c>
      <c r="F34" s="1441" t="s">
        <v>35</v>
      </c>
      <c r="G34" s="1449" t="s">
        <v>35</v>
      </c>
      <c r="H34" s="1457" t="s">
        <v>35</v>
      </c>
      <c r="I34" s="1441" t="s">
        <v>35</v>
      </c>
      <c r="J34" s="1441" t="s">
        <v>35</v>
      </c>
      <c r="K34" s="1441" t="s">
        <v>35</v>
      </c>
      <c r="L34" s="1465" t="s">
        <v>35</v>
      </c>
      <c r="M34" s="1473" t="s">
        <v>35</v>
      </c>
      <c r="N34" s="1441" t="s">
        <v>35</v>
      </c>
      <c r="O34" s="1441" t="s">
        <v>35</v>
      </c>
      <c r="P34" s="1441" t="s">
        <v>35</v>
      </c>
      <c r="Q34" s="1449" t="s">
        <v>35</v>
      </c>
      <c r="R34" s="1457" t="s">
        <v>35</v>
      </c>
      <c r="S34" s="1441" t="s">
        <v>35</v>
      </c>
      <c r="T34" s="1441" t="s">
        <v>35</v>
      </c>
      <c r="U34" s="1441" t="s">
        <v>35</v>
      </c>
      <c r="V34" s="1441" t="s">
        <v>35</v>
      </c>
      <c r="W34" s="1441" t="s">
        <v>35</v>
      </c>
      <c r="X34" s="1441" t="s">
        <v>35</v>
      </c>
      <c r="Y34" s="1477" t="s">
        <v>35</v>
      </c>
      <c r="Z34" s="1477" t="s">
        <v>35</v>
      </c>
      <c r="AA34" s="1477" t="s">
        <v>35</v>
      </c>
      <c r="AB34" s="1477" t="s">
        <v>35</v>
      </c>
      <c r="AC34" s="2675" t="s">
        <v>35</v>
      </c>
      <c r="AD34" s="2525"/>
      <c r="AE34" s="2525"/>
      <c r="AF34" s="2525"/>
      <c r="AG34" s="2525"/>
      <c r="AH34" s="2525"/>
      <c r="AI34" s="2525"/>
      <c r="AJ34" s="2525"/>
      <c r="AK34" s="2525"/>
      <c r="AL34" s="2525"/>
      <c r="AM34" s="2525"/>
      <c r="AN34" s="2525"/>
      <c r="AO34" s="2525"/>
      <c r="AP34" s="2525"/>
      <c r="AQ34" s="2525"/>
      <c r="AR34" s="2525"/>
      <c r="AS34" s="2525"/>
      <c r="AT34" s="2525"/>
      <c r="AU34" s="2525"/>
      <c r="AV34" s="2525"/>
      <c r="AW34" s="2525"/>
      <c r="AX34" s="2525"/>
      <c r="AY34" s="2525"/>
      <c r="AZ34" s="239"/>
      <c r="BA34" s="3045"/>
      <c r="BB34" s="165" t="s">
        <v>48</v>
      </c>
      <c r="BC34" s="1483" t="s">
        <v>35</v>
      </c>
      <c r="BD34" s="1502" t="s">
        <v>35</v>
      </c>
      <c r="BE34" s="1502" t="s">
        <v>35</v>
      </c>
      <c r="BF34" s="1502" t="s">
        <v>35</v>
      </c>
      <c r="BG34" s="1522" t="s">
        <v>35</v>
      </c>
      <c r="BH34" s="1542" t="s">
        <v>35</v>
      </c>
      <c r="BI34" s="1502" t="s">
        <v>35</v>
      </c>
      <c r="BJ34" s="1502" t="s">
        <v>35</v>
      </c>
      <c r="BK34" s="1502" t="s">
        <v>35</v>
      </c>
      <c r="BL34" s="1522" t="s">
        <v>35</v>
      </c>
      <c r="BM34" s="1542" t="s">
        <v>35</v>
      </c>
      <c r="BN34" s="1502" t="s">
        <v>35</v>
      </c>
      <c r="BO34" s="1502" t="s">
        <v>35</v>
      </c>
      <c r="BP34" s="1502" t="s">
        <v>35</v>
      </c>
      <c r="BQ34" s="1522" t="s">
        <v>35</v>
      </c>
      <c r="BR34" s="1542" t="s">
        <v>35</v>
      </c>
      <c r="BS34" s="1502" t="s">
        <v>35</v>
      </c>
      <c r="BT34" s="1502" t="s">
        <v>35</v>
      </c>
      <c r="BU34" s="1502" t="s">
        <v>35</v>
      </c>
      <c r="BV34" s="1502" t="s">
        <v>35</v>
      </c>
      <c r="BW34" s="1502" t="s">
        <v>35</v>
      </c>
      <c r="BX34" s="1502" t="s">
        <v>35</v>
      </c>
      <c r="BY34" s="1563" t="s">
        <v>35</v>
      </c>
      <c r="BZ34" s="1563" t="s">
        <v>35</v>
      </c>
      <c r="CA34" s="1563" t="s">
        <v>35</v>
      </c>
      <c r="CB34" s="1563" t="s">
        <v>35</v>
      </c>
      <c r="CC34" s="1563" t="s">
        <v>35</v>
      </c>
      <c r="CD34" s="2585"/>
      <c r="CE34" s="2585"/>
      <c r="CF34" s="2585"/>
      <c r="CG34" s="2585"/>
      <c r="CH34" s="2585"/>
      <c r="CI34" s="2585"/>
      <c r="CJ34" s="2585"/>
      <c r="CK34" s="2585"/>
      <c r="CL34" s="2585"/>
      <c r="CM34" s="2585"/>
      <c r="CN34" s="2585"/>
      <c r="CO34" s="2585"/>
      <c r="CP34" s="2585"/>
      <c r="CQ34" s="2585"/>
      <c r="CR34" s="2585"/>
      <c r="CS34" s="2585"/>
      <c r="CT34" s="2585"/>
      <c r="CU34" s="2585"/>
      <c r="CV34" s="2585"/>
      <c r="CW34" s="2585"/>
      <c r="CX34" s="2585"/>
      <c r="CY34" s="2585"/>
      <c r="CZ34" s="2585"/>
    </row>
    <row r="35" s="818" customFormat="true" ht="15" customHeight="true" x14ac:dyDescent="0.2">
      <c r="A35" s="3395" t="s">
        <v>55</v>
      </c>
      <c r="B35" s="2398" t="s">
        <v>49</v>
      </c>
      <c r="C35" s="2267">
        <v>14.9</v>
      </c>
      <c r="D35" s="2268">
        <v>19.3</v>
      </c>
      <c r="E35" s="2268">
        <v>30.5</v>
      </c>
      <c r="F35" s="2268">
        <v>53.2</v>
      </c>
      <c r="G35" s="2269">
        <v>64.3</v>
      </c>
      <c r="H35" s="2270">
        <v>18.899999999999999</v>
      </c>
      <c r="I35" s="2268">
        <v>32.700000000000003</v>
      </c>
      <c r="J35" s="2268">
        <v>49.4</v>
      </c>
      <c r="K35" s="2268">
        <v>56.3</v>
      </c>
      <c r="L35" s="2271">
        <v>70.8</v>
      </c>
      <c r="M35" s="2272">
        <v>12.8</v>
      </c>
      <c r="N35" s="2268">
        <v>13.6</v>
      </c>
      <c r="O35" s="2268">
        <v>17.8</v>
      </c>
      <c r="P35" s="2268">
        <v>22.2</v>
      </c>
      <c r="Q35" s="2269">
        <v>33.1</v>
      </c>
      <c r="R35" s="2270">
        <v>37.6</v>
      </c>
      <c r="S35" s="2268">
        <v>47</v>
      </c>
      <c r="T35" s="2268">
        <v>11.3</v>
      </c>
      <c r="U35" s="2268">
        <v>2.8</v>
      </c>
      <c r="V35" s="2268">
        <v>5.0999999999999996</v>
      </c>
      <c r="W35" s="2268">
        <v>10.5</v>
      </c>
      <c r="X35" s="2268">
        <v>25.4</v>
      </c>
      <c r="Y35" s="2268">
        <v>30.1</v>
      </c>
      <c r="Z35" s="2268">
        <v>36.200000000000003</v>
      </c>
      <c r="AA35" s="2268">
        <v>43.8</v>
      </c>
      <c r="AB35" s="2268">
        <v>13.8</v>
      </c>
      <c r="AC35" s="2715">
        <v>14.2</v>
      </c>
      <c r="AD35" s="1040"/>
      <c r="AE35" s="1040"/>
      <c r="AF35" s="1040"/>
      <c r="AG35" s="1040"/>
      <c r="AH35" s="1040"/>
      <c r="AI35" s="1040"/>
      <c r="AJ35" s="1040"/>
      <c r="AK35" s="1040"/>
      <c r="AL35" s="1040"/>
      <c r="AM35" s="1040"/>
      <c r="AN35" s="1040"/>
      <c r="AO35" s="1040"/>
      <c r="AP35" s="1040"/>
      <c r="AQ35" s="1040"/>
      <c r="AR35" s="1040"/>
      <c r="AS35" s="1040"/>
      <c r="AT35" s="1040"/>
      <c r="AU35" s="1040"/>
      <c r="AV35" s="1040"/>
      <c r="AW35" s="1040"/>
      <c r="AX35" s="1040"/>
      <c r="AY35" s="1040"/>
      <c r="AZ35" s="240"/>
      <c r="BA35" s="3045" t="s">
        <v>55</v>
      </c>
      <c r="BB35" s="165" t="s">
        <v>49</v>
      </c>
      <c r="BC35" s="1483" t="s">
        <v>35</v>
      </c>
      <c r="BD35" s="1502" t="s">
        <v>35</v>
      </c>
      <c r="BE35" s="1502" t="s">
        <v>35</v>
      </c>
      <c r="BF35" s="1502" t="s">
        <v>35</v>
      </c>
      <c r="BG35" s="1522" t="s">
        <v>35</v>
      </c>
      <c r="BH35" s="1542" t="s">
        <v>35</v>
      </c>
      <c r="BI35" s="1502" t="s">
        <v>35</v>
      </c>
      <c r="BJ35" s="1502" t="s">
        <v>35</v>
      </c>
      <c r="BK35" s="1502" t="s">
        <v>35</v>
      </c>
      <c r="BL35" s="1522" t="s">
        <v>35</v>
      </c>
      <c r="BM35" s="1542" t="s">
        <v>35</v>
      </c>
      <c r="BN35" s="1502" t="s">
        <v>35</v>
      </c>
      <c r="BO35" s="1502" t="s">
        <v>35</v>
      </c>
      <c r="BP35" s="1502" t="s">
        <v>35</v>
      </c>
      <c r="BQ35" s="1522" t="s">
        <v>35</v>
      </c>
      <c r="BR35" s="1542" t="s">
        <v>35</v>
      </c>
      <c r="BS35" s="1502" t="s">
        <v>35</v>
      </c>
      <c r="BT35" s="1502" t="s">
        <v>35</v>
      </c>
      <c r="BU35" s="1502" t="s">
        <v>35</v>
      </c>
      <c r="BV35" s="1502" t="s">
        <v>35</v>
      </c>
      <c r="BW35" s="1502" t="s">
        <v>35</v>
      </c>
      <c r="BX35" s="1502" t="s">
        <v>35</v>
      </c>
      <c r="BY35" s="1563" t="s">
        <v>35</v>
      </c>
      <c r="BZ35" s="1563" t="s">
        <v>35</v>
      </c>
      <c r="CA35" s="1563" t="s">
        <v>35</v>
      </c>
      <c r="CB35" s="1563" t="s">
        <v>35</v>
      </c>
      <c r="CC35" s="1563" t="s">
        <v>35</v>
      </c>
      <c r="CD35" s="2585"/>
      <c r="CE35" s="2585"/>
      <c r="CF35" s="2585"/>
      <c r="CG35" s="2585"/>
      <c r="CH35" s="2585"/>
      <c r="CI35" s="2585"/>
      <c r="CJ35" s="2585"/>
      <c r="CK35" s="2585"/>
      <c r="CL35" s="2585"/>
      <c r="CM35" s="2585"/>
      <c r="CN35" s="2585"/>
      <c r="CO35" s="2585"/>
      <c r="CP35" s="2585"/>
      <c r="CQ35" s="2585"/>
      <c r="CR35" s="2585"/>
      <c r="CS35" s="2585"/>
      <c r="CT35" s="2585"/>
      <c r="CU35" s="2585"/>
      <c r="CV35" s="2585"/>
      <c r="CW35" s="2585"/>
      <c r="CX35" s="2585"/>
      <c r="CY35" s="2585"/>
      <c r="CZ35" s="2585"/>
    </row>
    <row r="36" s="818" customFormat="true" ht="15" customHeight="true" x14ac:dyDescent="0.2">
      <c r="A36" s="3395"/>
      <c r="B36" s="2398" t="s">
        <v>48</v>
      </c>
      <c r="C36" s="2267">
        <v>85.1</v>
      </c>
      <c r="D36" s="2268">
        <v>80.7</v>
      </c>
      <c r="E36" s="2268">
        <v>69.5</v>
      </c>
      <c r="F36" s="2268">
        <v>46.8</v>
      </c>
      <c r="G36" s="2269">
        <v>35.700000000000003</v>
      </c>
      <c r="H36" s="2270">
        <v>81.099999999999994</v>
      </c>
      <c r="I36" s="2268">
        <v>67.3</v>
      </c>
      <c r="J36" s="2268">
        <v>50.6</v>
      </c>
      <c r="K36" s="2268">
        <v>43.7</v>
      </c>
      <c r="L36" s="2271">
        <v>29.2</v>
      </c>
      <c r="M36" s="2272">
        <v>87.2</v>
      </c>
      <c r="N36" s="2268">
        <v>86.4</v>
      </c>
      <c r="O36" s="2268">
        <v>82.2</v>
      </c>
      <c r="P36" s="2268">
        <v>77.8</v>
      </c>
      <c r="Q36" s="2269">
        <v>66.900000000000006</v>
      </c>
      <c r="R36" s="2270">
        <v>62.4</v>
      </c>
      <c r="S36" s="2268">
        <v>53</v>
      </c>
      <c r="T36" s="2268">
        <v>88.7</v>
      </c>
      <c r="U36" s="2268">
        <v>97.2</v>
      </c>
      <c r="V36" s="2268">
        <v>94.9</v>
      </c>
      <c r="W36" s="2268">
        <v>89.5</v>
      </c>
      <c r="X36" s="2268">
        <v>74.599999999999994</v>
      </c>
      <c r="Y36" s="2268">
        <v>69.900000000000006</v>
      </c>
      <c r="Z36" s="2268">
        <v>63.8</v>
      </c>
      <c r="AA36" s="2268">
        <v>56.2</v>
      </c>
      <c r="AB36" s="2268">
        <v>86.2</v>
      </c>
      <c r="AC36" s="2715">
        <v>85.8</v>
      </c>
      <c r="AD36" s="1040"/>
      <c r="AE36" s="1040"/>
      <c r="AF36" s="1040"/>
      <c r="AG36" s="1040"/>
      <c r="AH36" s="1040"/>
      <c r="AI36" s="1040"/>
      <c r="AJ36" s="1040"/>
      <c r="AK36" s="1040"/>
      <c r="AL36" s="1040"/>
      <c r="AM36" s="1040"/>
      <c r="AN36" s="1040"/>
      <c r="AO36" s="1040"/>
      <c r="AP36" s="1040"/>
      <c r="AQ36" s="1040"/>
      <c r="AR36" s="1040"/>
      <c r="AS36" s="1040"/>
      <c r="AT36" s="1040"/>
      <c r="AU36" s="1040"/>
      <c r="AV36" s="1040"/>
      <c r="AW36" s="1040"/>
      <c r="AX36" s="1040"/>
      <c r="AY36" s="1040"/>
      <c r="AZ36" s="240"/>
      <c r="BA36" s="3045"/>
      <c r="BB36" s="165" t="s">
        <v>48</v>
      </c>
      <c r="BC36" s="1483" t="s">
        <v>35</v>
      </c>
      <c r="BD36" s="1502" t="s">
        <v>35</v>
      </c>
      <c r="BE36" s="1502" t="s">
        <v>35</v>
      </c>
      <c r="BF36" s="1502" t="s">
        <v>35</v>
      </c>
      <c r="BG36" s="1522" t="s">
        <v>35</v>
      </c>
      <c r="BH36" s="1542" t="s">
        <v>35</v>
      </c>
      <c r="BI36" s="1502" t="s">
        <v>35</v>
      </c>
      <c r="BJ36" s="1502" t="s">
        <v>35</v>
      </c>
      <c r="BK36" s="1502" t="s">
        <v>35</v>
      </c>
      <c r="BL36" s="1522" t="s">
        <v>35</v>
      </c>
      <c r="BM36" s="1542" t="s">
        <v>35</v>
      </c>
      <c r="BN36" s="1502" t="s">
        <v>35</v>
      </c>
      <c r="BO36" s="1502" t="s">
        <v>35</v>
      </c>
      <c r="BP36" s="1502" t="s">
        <v>35</v>
      </c>
      <c r="BQ36" s="1522" t="s">
        <v>35</v>
      </c>
      <c r="BR36" s="1542" t="s">
        <v>35</v>
      </c>
      <c r="BS36" s="1502" t="s">
        <v>35</v>
      </c>
      <c r="BT36" s="1502" t="s">
        <v>35</v>
      </c>
      <c r="BU36" s="1502" t="s">
        <v>35</v>
      </c>
      <c r="BV36" s="1502" t="s">
        <v>35</v>
      </c>
      <c r="BW36" s="1502" t="s">
        <v>35</v>
      </c>
      <c r="BX36" s="1502" t="s">
        <v>35</v>
      </c>
      <c r="BY36" s="1563" t="s">
        <v>35</v>
      </c>
      <c r="BZ36" s="1563" t="s">
        <v>35</v>
      </c>
      <c r="CA36" s="1563" t="s">
        <v>35</v>
      </c>
      <c r="CB36" s="1563" t="s">
        <v>35</v>
      </c>
      <c r="CC36" s="1563" t="s">
        <v>35</v>
      </c>
      <c r="CD36" s="2585"/>
      <c r="CE36" s="2585"/>
      <c r="CF36" s="2585"/>
      <c r="CG36" s="2585"/>
      <c r="CH36" s="2585"/>
      <c r="CI36" s="2585"/>
      <c r="CJ36" s="2585"/>
      <c r="CK36" s="2585"/>
      <c r="CL36" s="2585"/>
      <c r="CM36" s="2585"/>
      <c r="CN36" s="2585"/>
      <c r="CO36" s="2585"/>
      <c r="CP36" s="2585"/>
      <c r="CQ36" s="2585"/>
      <c r="CR36" s="2585"/>
      <c r="CS36" s="2585"/>
      <c r="CT36" s="2585"/>
      <c r="CU36" s="2585"/>
      <c r="CV36" s="2585"/>
      <c r="CW36" s="2585"/>
      <c r="CX36" s="2585"/>
      <c r="CY36" s="2585"/>
      <c r="CZ36" s="2585"/>
    </row>
    <row r="37" s="818" customFormat="true" ht="15" customHeight="true" x14ac:dyDescent="0.2">
      <c r="A37" s="3395" t="s">
        <v>156</v>
      </c>
      <c r="B37" s="2398" t="s">
        <v>49</v>
      </c>
      <c r="C37" s="2267">
        <v>10.5</v>
      </c>
      <c r="D37" s="2268">
        <v>16.7</v>
      </c>
      <c r="E37" s="2268">
        <v>29.4</v>
      </c>
      <c r="F37" s="2268">
        <v>53</v>
      </c>
      <c r="G37" s="2269">
        <v>63.7</v>
      </c>
      <c r="H37" s="2270">
        <v>18.100000000000001</v>
      </c>
      <c r="I37" s="2268">
        <v>31.6</v>
      </c>
      <c r="J37" s="2268">
        <v>49.1</v>
      </c>
      <c r="K37" s="2268">
        <v>55.8</v>
      </c>
      <c r="L37" s="2271">
        <v>70.5</v>
      </c>
      <c r="M37" s="2272">
        <v>8.6999999999999993</v>
      </c>
      <c r="N37" s="2268">
        <v>10.4</v>
      </c>
      <c r="O37" s="2268">
        <v>12.2</v>
      </c>
      <c r="P37" s="2268">
        <v>16.7</v>
      </c>
      <c r="Q37" s="2269">
        <v>31.3</v>
      </c>
      <c r="R37" s="2270">
        <v>32.299999999999997</v>
      </c>
      <c r="S37" s="2268">
        <v>46.2</v>
      </c>
      <c r="T37" s="2268">
        <v>10.4</v>
      </c>
      <c r="U37" s="2268">
        <v>2.8</v>
      </c>
      <c r="V37" s="2268">
        <v>3.9</v>
      </c>
      <c r="W37" s="2268">
        <v>10.3</v>
      </c>
      <c r="X37" s="2268">
        <v>17.8</v>
      </c>
      <c r="Y37" s="2268">
        <v>26.9</v>
      </c>
      <c r="Z37" s="2268">
        <v>35.1</v>
      </c>
      <c r="AA37" s="2268">
        <v>43.4</v>
      </c>
      <c r="AB37" s="2268">
        <v>10.8</v>
      </c>
      <c r="AC37" s="2715">
        <v>10.3</v>
      </c>
      <c r="AD37" s="1040"/>
      <c r="AE37" s="1040"/>
      <c r="AF37" s="1040"/>
      <c r="AG37" s="1040"/>
      <c r="AH37" s="1040"/>
      <c r="AI37" s="1040"/>
      <c r="AJ37" s="1040"/>
      <c r="AK37" s="1040"/>
      <c r="AL37" s="1040"/>
      <c r="AM37" s="1040"/>
      <c r="AN37" s="1040"/>
      <c r="AO37" s="1040"/>
      <c r="AP37" s="1040"/>
      <c r="AQ37" s="1040"/>
      <c r="AR37" s="1040"/>
      <c r="AS37" s="1040"/>
      <c r="AT37" s="1040"/>
      <c r="AU37" s="1040"/>
      <c r="AV37" s="1040"/>
      <c r="AW37" s="1040"/>
      <c r="AX37" s="1040"/>
      <c r="AY37" s="1040"/>
      <c r="AZ37" s="240"/>
      <c r="BA37" s="3045" t="s">
        <v>126</v>
      </c>
      <c r="BB37" s="165" t="s">
        <v>49</v>
      </c>
      <c r="BC37" s="1483" t="s">
        <v>35</v>
      </c>
      <c r="BD37" s="1502" t="s">
        <v>35</v>
      </c>
      <c r="BE37" s="1502" t="s">
        <v>35</v>
      </c>
      <c r="BF37" s="1502" t="s">
        <v>35</v>
      </c>
      <c r="BG37" s="1522" t="s">
        <v>35</v>
      </c>
      <c r="BH37" s="1542" t="s">
        <v>35</v>
      </c>
      <c r="BI37" s="1502" t="s">
        <v>35</v>
      </c>
      <c r="BJ37" s="1502" t="s">
        <v>35</v>
      </c>
      <c r="BK37" s="1502" t="s">
        <v>35</v>
      </c>
      <c r="BL37" s="1522" t="s">
        <v>35</v>
      </c>
      <c r="BM37" s="1542" t="s">
        <v>35</v>
      </c>
      <c r="BN37" s="1502" t="s">
        <v>35</v>
      </c>
      <c r="BO37" s="1502" t="s">
        <v>35</v>
      </c>
      <c r="BP37" s="1502" t="s">
        <v>35</v>
      </c>
      <c r="BQ37" s="1522" t="s">
        <v>35</v>
      </c>
      <c r="BR37" s="1542" t="s">
        <v>35</v>
      </c>
      <c r="BS37" s="1502" t="s">
        <v>35</v>
      </c>
      <c r="BT37" s="1502" t="s">
        <v>35</v>
      </c>
      <c r="BU37" s="1502" t="s">
        <v>35</v>
      </c>
      <c r="BV37" s="1502" t="s">
        <v>35</v>
      </c>
      <c r="BW37" s="1502" t="s">
        <v>35</v>
      </c>
      <c r="BX37" s="1502" t="s">
        <v>35</v>
      </c>
      <c r="BY37" s="1563" t="s">
        <v>35</v>
      </c>
      <c r="BZ37" s="1563" t="s">
        <v>35</v>
      </c>
      <c r="CA37" s="1563" t="s">
        <v>35</v>
      </c>
      <c r="CB37" s="1563" t="s">
        <v>35</v>
      </c>
      <c r="CC37" s="1563" t="s">
        <v>35</v>
      </c>
      <c r="CD37" s="2585"/>
      <c r="CE37" s="2585"/>
      <c r="CF37" s="2585"/>
      <c r="CG37" s="2585"/>
      <c r="CH37" s="2585"/>
      <c r="CI37" s="2585"/>
      <c r="CJ37" s="2585"/>
      <c r="CK37" s="2585"/>
      <c r="CL37" s="2585"/>
      <c r="CM37" s="2585"/>
      <c r="CN37" s="2585"/>
      <c r="CO37" s="2585"/>
      <c r="CP37" s="2585"/>
      <c r="CQ37" s="2585"/>
      <c r="CR37" s="2585"/>
      <c r="CS37" s="2585"/>
      <c r="CT37" s="2585"/>
      <c r="CU37" s="2585"/>
      <c r="CV37" s="2585"/>
      <c r="CW37" s="2585"/>
      <c r="CX37" s="2585"/>
      <c r="CY37" s="2585"/>
      <c r="CZ37" s="2585"/>
    </row>
    <row r="38" s="818" customFormat="true" ht="15" customHeight="true" x14ac:dyDescent="0.2">
      <c r="A38" s="3395"/>
      <c r="B38" s="2398" t="s">
        <v>48</v>
      </c>
      <c r="C38" s="2267">
        <v>89.5</v>
      </c>
      <c r="D38" s="2268">
        <v>83.3</v>
      </c>
      <c r="E38" s="2268">
        <v>70.599999999999994</v>
      </c>
      <c r="F38" s="2268">
        <v>47</v>
      </c>
      <c r="G38" s="2269">
        <v>36.299999999999997</v>
      </c>
      <c r="H38" s="2270">
        <v>81.900000000000006</v>
      </c>
      <c r="I38" s="2268">
        <v>68.400000000000006</v>
      </c>
      <c r="J38" s="2268">
        <v>50.9</v>
      </c>
      <c r="K38" s="2268">
        <v>44.2</v>
      </c>
      <c r="L38" s="2271">
        <v>29.5</v>
      </c>
      <c r="M38" s="2272">
        <v>91.3</v>
      </c>
      <c r="N38" s="2268">
        <v>89.6</v>
      </c>
      <c r="O38" s="2268">
        <v>87.8</v>
      </c>
      <c r="P38" s="2268">
        <v>83.3</v>
      </c>
      <c r="Q38" s="2269">
        <v>68.7</v>
      </c>
      <c r="R38" s="2270">
        <v>67.7</v>
      </c>
      <c r="S38" s="2268">
        <v>53.8</v>
      </c>
      <c r="T38" s="2268">
        <v>89.6</v>
      </c>
      <c r="U38" s="2268">
        <v>97.2</v>
      </c>
      <c r="V38" s="2268">
        <v>96.1</v>
      </c>
      <c r="W38" s="2268">
        <v>89.7</v>
      </c>
      <c r="X38" s="2268">
        <v>82.2</v>
      </c>
      <c r="Y38" s="2268">
        <v>73.099999999999994</v>
      </c>
      <c r="Z38" s="2268">
        <v>64.900000000000006</v>
      </c>
      <c r="AA38" s="2268">
        <v>56.6</v>
      </c>
      <c r="AB38" s="2268">
        <v>89.2</v>
      </c>
      <c r="AC38" s="2715">
        <v>89.7</v>
      </c>
      <c r="AD38" s="1040"/>
      <c r="AE38" s="1040"/>
      <c r="AF38" s="1040"/>
      <c r="AG38" s="1040"/>
      <c r="AH38" s="1040"/>
      <c r="AI38" s="1040"/>
      <c r="AJ38" s="1040"/>
      <c r="AK38" s="1040"/>
      <c r="AL38" s="1040"/>
      <c r="AM38" s="1040"/>
      <c r="AN38" s="1040"/>
      <c r="AO38" s="1040"/>
      <c r="AP38" s="1040"/>
      <c r="AQ38" s="1040"/>
      <c r="AR38" s="1040"/>
      <c r="AS38" s="1040"/>
      <c r="AT38" s="1040"/>
      <c r="AU38" s="1040"/>
      <c r="AV38" s="1040"/>
      <c r="AW38" s="1040"/>
      <c r="AX38" s="1040"/>
      <c r="AY38" s="1040"/>
      <c r="AZ38" s="240"/>
      <c r="BA38" s="3045"/>
      <c r="BB38" s="165" t="s">
        <v>48</v>
      </c>
      <c r="BC38" s="1483" t="s">
        <v>35</v>
      </c>
      <c r="BD38" s="1502" t="s">
        <v>35</v>
      </c>
      <c r="BE38" s="1502" t="s">
        <v>35</v>
      </c>
      <c r="BF38" s="1502" t="s">
        <v>35</v>
      </c>
      <c r="BG38" s="1522" t="s">
        <v>35</v>
      </c>
      <c r="BH38" s="1542" t="s">
        <v>35</v>
      </c>
      <c r="BI38" s="1502" t="s">
        <v>35</v>
      </c>
      <c r="BJ38" s="1502" t="s">
        <v>35</v>
      </c>
      <c r="BK38" s="1502" t="s">
        <v>35</v>
      </c>
      <c r="BL38" s="1522" t="s">
        <v>35</v>
      </c>
      <c r="BM38" s="1542" t="s">
        <v>35</v>
      </c>
      <c r="BN38" s="1502" t="s">
        <v>35</v>
      </c>
      <c r="BO38" s="1502" t="s">
        <v>35</v>
      </c>
      <c r="BP38" s="1502" t="s">
        <v>35</v>
      </c>
      <c r="BQ38" s="1522" t="s">
        <v>35</v>
      </c>
      <c r="BR38" s="1542" t="s">
        <v>35</v>
      </c>
      <c r="BS38" s="1502" t="s">
        <v>35</v>
      </c>
      <c r="BT38" s="1502" t="s">
        <v>35</v>
      </c>
      <c r="BU38" s="1502" t="s">
        <v>35</v>
      </c>
      <c r="BV38" s="1502" t="s">
        <v>35</v>
      </c>
      <c r="BW38" s="1502" t="s">
        <v>35</v>
      </c>
      <c r="BX38" s="1502" t="s">
        <v>35</v>
      </c>
      <c r="BY38" s="1563" t="s">
        <v>35</v>
      </c>
      <c r="BZ38" s="1563" t="s">
        <v>35</v>
      </c>
      <c r="CA38" s="1563" t="s">
        <v>35</v>
      </c>
      <c r="CB38" s="1563" t="s">
        <v>35</v>
      </c>
      <c r="CC38" s="1563" t="s">
        <v>35</v>
      </c>
      <c r="CD38" s="2585"/>
      <c r="CE38" s="2585"/>
      <c r="CF38" s="2585"/>
      <c r="CG38" s="2585"/>
      <c r="CH38" s="2585"/>
      <c r="CI38" s="2585"/>
      <c r="CJ38" s="2585"/>
      <c r="CK38" s="2585"/>
      <c r="CL38" s="2585"/>
      <c r="CM38" s="2585"/>
      <c r="CN38" s="2585"/>
      <c r="CO38" s="2585"/>
      <c r="CP38" s="2585"/>
      <c r="CQ38" s="2585"/>
      <c r="CR38" s="2585"/>
      <c r="CS38" s="2585"/>
      <c r="CT38" s="2585"/>
      <c r="CU38" s="2585"/>
      <c r="CV38" s="2585"/>
      <c r="CW38" s="2585"/>
      <c r="CX38" s="2585"/>
      <c r="CY38" s="2585"/>
      <c r="CZ38" s="2585"/>
    </row>
    <row r="39" s="130" customFormat="true" ht="15" customHeight="true" x14ac:dyDescent="0.2">
      <c r="A39" s="3016" t="s">
        <v>123</v>
      </c>
      <c r="B39" s="290" t="s">
        <v>49</v>
      </c>
      <c r="C39" s="1434" t="s">
        <v>35</v>
      </c>
      <c r="D39" s="1441" t="s">
        <v>35</v>
      </c>
      <c r="E39" s="1441" t="s">
        <v>35</v>
      </c>
      <c r="F39" s="1441" t="s">
        <v>35</v>
      </c>
      <c r="G39" s="1449" t="s">
        <v>35</v>
      </c>
      <c r="H39" s="1457" t="s">
        <v>35</v>
      </c>
      <c r="I39" s="1441" t="s">
        <v>35</v>
      </c>
      <c r="J39" s="1441" t="s">
        <v>35</v>
      </c>
      <c r="K39" s="1441" t="s">
        <v>35</v>
      </c>
      <c r="L39" s="1465" t="s">
        <v>35</v>
      </c>
      <c r="M39" s="1473" t="s">
        <v>35</v>
      </c>
      <c r="N39" s="1441" t="s">
        <v>35</v>
      </c>
      <c r="O39" s="1441" t="s">
        <v>35</v>
      </c>
      <c r="P39" s="1441" t="s">
        <v>35</v>
      </c>
      <c r="Q39" s="1449" t="s">
        <v>35</v>
      </c>
      <c r="R39" s="1457" t="s">
        <v>35</v>
      </c>
      <c r="S39" s="1441" t="s">
        <v>35</v>
      </c>
      <c r="T39" s="1441" t="s">
        <v>35</v>
      </c>
      <c r="U39" s="1441" t="s">
        <v>35</v>
      </c>
      <c r="V39" s="1441" t="s">
        <v>35</v>
      </c>
      <c r="W39" s="1441" t="s">
        <v>35</v>
      </c>
      <c r="X39" s="1441" t="s">
        <v>35</v>
      </c>
      <c r="Y39" s="1477" t="s">
        <v>35</v>
      </c>
      <c r="Z39" s="1477" t="s">
        <v>35</v>
      </c>
      <c r="AA39" s="1477" t="s">
        <v>35</v>
      </c>
      <c r="AB39" s="1477" t="s">
        <v>35</v>
      </c>
      <c r="AC39" s="2675" t="s">
        <v>35</v>
      </c>
      <c r="AD39" s="2525"/>
      <c r="AE39" s="2525"/>
      <c r="AF39" s="2525"/>
      <c r="AG39" s="2525"/>
      <c r="AH39" s="2525"/>
      <c r="AI39" s="2525"/>
      <c r="AJ39" s="2525"/>
      <c r="AK39" s="2525"/>
      <c r="AL39" s="2525"/>
      <c r="AM39" s="2525"/>
      <c r="AN39" s="2525"/>
      <c r="AO39" s="2525"/>
      <c r="AP39" s="2525"/>
      <c r="AQ39" s="2525"/>
      <c r="AR39" s="2525"/>
      <c r="AS39" s="2525"/>
      <c r="AT39" s="2525"/>
      <c r="AU39" s="2525"/>
      <c r="AV39" s="2525"/>
      <c r="AW39" s="2525"/>
      <c r="AX39" s="2525"/>
      <c r="AY39" s="2525"/>
      <c r="AZ39" s="239"/>
      <c r="BA39" s="3045" t="s">
        <v>123</v>
      </c>
      <c r="BB39" s="165" t="s">
        <v>49</v>
      </c>
      <c r="BC39" s="1483" t="s">
        <v>35</v>
      </c>
      <c r="BD39" s="1502" t="s">
        <v>35</v>
      </c>
      <c r="BE39" s="1502" t="s">
        <v>35</v>
      </c>
      <c r="BF39" s="1502" t="s">
        <v>35</v>
      </c>
      <c r="BG39" s="1522" t="s">
        <v>35</v>
      </c>
      <c r="BH39" s="1542" t="s">
        <v>35</v>
      </c>
      <c r="BI39" s="1502" t="s">
        <v>35</v>
      </c>
      <c r="BJ39" s="1502" t="s">
        <v>35</v>
      </c>
      <c r="BK39" s="1502" t="s">
        <v>35</v>
      </c>
      <c r="BL39" s="1522" t="s">
        <v>35</v>
      </c>
      <c r="BM39" s="1542" t="s">
        <v>35</v>
      </c>
      <c r="BN39" s="1502" t="s">
        <v>35</v>
      </c>
      <c r="BO39" s="1502" t="s">
        <v>35</v>
      </c>
      <c r="BP39" s="1502" t="s">
        <v>35</v>
      </c>
      <c r="BQ39" s="1522" t="s">
        <v>35</v>
      </c>
      <c r="BR39" s="1542" t="s">
        <v>35</v>
      </c>
      <c r="BS39" s="1502" t="s">
        <v>35</v>
      </c>
      <c r="BT39" s="1502" t="s">
        <v>35</v>
      </c>
      <c r="BU39" s="1502" t="s">
        <v>35</v>
      </c>
      <c r="BV39" s="1502" t="s">
        <v>35</v>
      </c>
      <c r="BW39" s="1502" t="s">
        <v>35</v>
      </c>
      <c r="BX39" s="1502" t="s">
        <v>35</v>
      </c>
      <c r="BY39" s="1563" t="s">
        <v>35</v>
      </c>
      <c r="BZ39" s="1563" t="s">
        <v>35</v>
      </c>
      <c r="CA39" s="1563" t="s">
        <v>35</v>
      </c>
      <c r="CB39" s="1563" t="s">
        <v>35</v>
      </c>
      <c r="CC39" s="1563" t="s">
        <v>35</v>
      </c>
      <c r="CD39" s="2585"/>
      <c r="CE39" s="2585"/>
      <c r="CF39" s="2585"/>
      <c r="CG39" s="2585"/>
      <c r="CH39" s="2585"/>
      <c r="CI39" s="2585"/>
      <c r="CJ39" s="2585"/>
      <c r="CK39" s="2585"/>
      <c r="CL39" s="2585"/>
      <c r="CM39" s="2585"/>
      <c r="CN39" s="2585"/>
      <c r="CO39" s="2585"/>
      <c r="CP39" s="2585"/>
      <c r="CQ39" s="2585"/>
      <c r="CR39" s="2585"/>
      <c r="CS39" s="2585"/>
      <c r="CT39" s="2585"/>
      <c r="CU39" s="2585"/>
      <c r="CV39" s="2585"/>
      <c r="CW39" s="2585"/>
      <c r="CX39" s="2585"/>
      <c r="CY39" s="2585"/>
      <c r="CZ39" s="2585"/>
    </row>
    <row r="40" s="130" customFormat="true" ht="15" customHeight="true" x14ac:dyDescent="0.2">
      <c r="A40" s="3016"/>
      <c r="B40" s="290" t="s">
        <v>48</v>
      </c>
      <c r="C40" s="1434" t="s">
        <v>35</v>
      </c>
      <c r="D40" s="1441" t="s">
        <v>35</v>
      </c>
      <c r="E40" s="1441" t="s">
        <v>35</v>
      </c>
      <c r="F40" s="1441" t="s">
        <v>35</v>
      </c>
      <c r="G40" s="1449" t="s">
        <v>35</v>
      </c>
      <c r="H40" s="1457" t="s">
        <v>35</v>
      </c>
      <c r="I40" s="1441" t="s">
        <v>35</v>
      </c>
      <c r="J40" s="1441" t="s">
        <v>35</v>
      </c>
      <c r="K40" s="1441" t="s">
        <v>35</v>
      </c>
      <c r="L40" s="1465" t="s">
        <v>35</v>
      </c>
      <c r="M40" s="1473" t="s">
        <v>35</v>
      </c>
      <c r="N40" s="1441" t="s">
        <v>35</v>
      </c>
      <c r="O40" s="1441" t="s">
        <v>35</v>
      </c>
      <c r="P40" s="1441" t="s">
        <v>35</v>
      </c>
      <c r="Q40" s="1449" t="s">
        <v>35</v>
      </c>
      <c r="R40" s="1457" t="s">
        <v>35</v>
      </c>
      <c r="S40" s="1441" t="s">
        <v>35</v>
      </c>
      <c r="T40" s="1441" t="s">
        <v>35</v>
      </c>
      <c r="U40" s="1441" t="s">
        <v>35</v>
      </c>
      <c r="V40" s="1441" t="s">
        <v>35</v>
      </c>
      <c r="W40" s="1441" t="s">
        <v>35</v>
      </c>
      <c r="X40" s="1441" t="s">
        <v>35</v>
      </c>
      <c r="Y40" s="1477" t="s">
        <v>35</v>
      </c>
      <c r="Z40" s="1477" t="s">
        <v>35</v>
      </c>
      <c r="AA40" s="1477" t="s">
        <v>35</v>
      </c>
      <c r="AB40" s="1477" t="s">
        <v>35</v>
      </c>
      <c r="AC40" s="2675" t="s">
        <v>35</v>
      </c>
      <c r="AD40" s="2525"/>
      <c r="AE40" s="2525"/>
      <c r="AF40" s="2525"/>
      <c r="AG40" s="2525"/>
      <c r="AH40" s="2525"/>
      <c r="AI40" s="2525"/>
      <c r="AJ40" s="2525"/>
      <c r="AK40" s="2525"/>
      <c r="AL40" s="2525"/>
      <c r="AM40" s="2525"/>
      <c r="AN40" s="2525"/>
      <c r="AO40" s="2525"/>
      <c r="AP40" s="2525"/>
      <c r="AQ40" s="2525"/>
      <c r="AR40" s="2525"/>
      <c r="AS40" s="2525"/>
      <c r="AT40" s="2525"/>
      <c r="AU40" s="2525"/>
      <c r="AV40" s="2525"/>
      <c r="AW40" s="2525"/>
      <c r="AX40" s="2525"/>
      <c r="AY40" s="2525"/>
      <c r="AZ40" s="239"/>
      <c r="BA40" s="3045"/>
      <c r="BB40" s="165" t="s">
        <v>48</v>
      </c>
      <c r="BC40" s="1483" t="s">
        <v>35</v>
      </c>
      <c r="BD40" s="1502" t="s">
        <v>35</v>
      </c>
      <c r="BE40" s="1502" t="s">
        <v>35</v>
      </c>
      <c r="BF40" s="1502" t="s">
        <v>35</v>
      </c>
      <c r="BG40" s="1522" t="s">
        <v>35</v>
      </c>
      <c r="BH40" s="1542" t="s">
        <v>35</v>
      </c>
      <c r="BI40" s="1502" t="s">
        <v>35</v>
      </c>
      <c r="BJ40" s="1502" t="s">
        <v>35</v>
      </c>
      <c r="BK40" s="1502" t="s">
        <v>35</v>
      </c>
      <c r="BL40" s="1522" t="s">
        <v>35</v>
      </c>
      <c r="BM40" s="1542" t="s">
        <v>35</v>
      </c>
      <c r="BN40" s="1502" t="s">
        <v>35</v>
      </c>
      <c r="BO40" s="1502" t="s">
        <v>35</v>
      </c>
      <c r="BP40" s="1502" t="s">
        <v>35</v>
      </c>
      <c r="BQ40" s="1522" t="s">
        <v>35</v>
      </c>
      <c r="BR40" s="1542" t="s">
        <v>35</v>
      </c>
      <c r="BS40" s="1502" t="s">
        <v>35</v>
      </c>
      <c r="BT40" s="1502" t="s">
        <v>35</v>
      </c>
      <c r="BU40" s="1502" t="s">
        <v>35</v>
      </c>
      <c r="BV40" s="1502" t="s">
        <v>35</v>
      </c>
      <c r="BW40" s="1502" t="s">
        <v>35</v>
      </c>
      <c r="BX40" s="1502" t="s">
        <v>35</v>
      </c>
      <c r="BY40" s="1563" t="s">
        <v>35</v>
      </c>
      <c r="BZ40" s="1563" t="s">
        <v>35</v>
      </c>
      <c r="CA40" s="1563" t="s">
        <v>35</v>
      </c>
      <c r="CB40" s="1563" t="s">
        <v>35</v>
      </c>
      <c r="CC40" s="1563" t="s">
        <v>35</v>
      </c>
      <c r="CD40" s="2585"/>
      <c r="CE40" s="2585"/>
      <c r="CF40" s="2585"/>
      <c r="CG40" s="2585"/>
      <c r="CH40" s="2585"/>
      <c r="CI40" s="2585"/>
      <c r="CJ40" s="2585"/>
      <c r="CK40" s="2585"/>
      <c r="CL40" s="2585"/>
      <c r="CM40" s="2585"/>
      <c r="CN40" s="2585"/>
      <c r="CO40" s="2585"/>
      <c r="CP40" s="2585"/>
      <c r="CQ40" s="2585"/>
      <c r="CR40" s="2585"/>
      <c r="CS40" s="2585"/>
      <c r="CT40" s="2585"/>
      <c r="CU40" s="2585"/>
      <c r="CV40" s="2585"/>
      <c r="CW40" s="2585"/>
      <c r="CX40" s="2585"/>
      <c r="CY40" s="2585"/>
      <c r="CZ40" s="2585"/>
    </row>
    <row r="41" s="818" customFormat="true" ht="15" customHeight="true" x14ac:dyDescent="0.2">
      <c r="A41" s="3395" t="s">
        <v>56</v>
      </c>
      <c r="B41" s="2398" t="s">
        <v>49</v>
      </c>
      <c r="C41" s="2267">
        <v>35.1</v>
      </c>
      <c r="D41" s="2268">
        <v>30.6</v>
      </c>
      <c r="E41" s="2268">
        <v>20.3</v>
      </c>
      <c r="F41" s="2268">
        <v>13.9</v>
      </c>
      <c r="G41" s="2269">
        <v>12.1</v>
      </c>
      <c r="H41" s="2270">
        <v>25.9</v>
      </c>
      <c r="I41" s="2268">
        <v>16.8</v>
      </c>
      <c r="J41" s="2268">
        <v>13.2</v>
      </c>
      <c r="K41" s="2268">
        <v>15</v>
      </c>
      <c r="L41" s="2271">
        <v>10.5</v>
      </c>
      <c r="M41" s="2272">
        <v>30.6</v>
      </c>
      <c r="N41" s="2268">
        <v>39</v>
      </c>
      <c r="O41" s="2268">
        <v>36.200000000000003</v>
      </c>
      <c r="P41" s="2268">
        <v>34.9</v>
      </c>
      <c r="Q41" s="2269">
        <v>26.6</v>
      </c>
      <c r="R41" s="2270">
        <v>19.8</v>
      </c>
      <c r="S41" s="2268">
        <v>17</v>
      </c>
      <c r="T41" s="2268">
        <v>27</v>
      </c>
      <c r="U41" s="2268">
        <v>40</v>
      </c>
      <c r="V41" s="2268">
        <v>44.5</v>
      </c>
      <c r="W41" s="2268">
        <v>29.7</v>
      </c>
      <c r="X41" s="2268">
        <v>13.8</v>
      </c>
      <c r="Y41" s="2268">
        <v>22.6</v>
      </c>
      <c r="Z41" s="2268">
        <v>28.2</v>
      </c>
      <c r="AA41" s="2268">
        <v>17.600000000000001</v>
      </c>
      <c r="AB41" s="2268">
        <v>55.5</v>
      </c>
      <c r="AC41" s="2715">
        <v>29.2</v>
      </c>
      <c r="AD41" s="1040"/>
      <c r="AE41" s="1040"/>
      <c r="AF41" s="1040"/>
      <c r="AG41" s="1040"/>
      <c r="AH41" s="1040"/>
      <c r="AI41" s="1040"/>
      <c r="AJ41" s="1040"/>
      <c r="AK41" s="1040"/>
      <c r="AL41" s="1040"/>
      <c r="AM41" s="1040"/>
      <c r="AN41" s="1040"/>
      <c r="AO41" s="1040"/>
      <c r="AP41" s="1040"/>
      <c r="AQ41" s="1040"/>
      <c r="AR41" s="1040"/>
      <c r="AS41" s="1040"/>
      <c r="AT41" s="1040"/>
      <c r="AU41" s="1040"/>
      <c r="AV41" s="1040"/>
      <c r="AW41" s="1040"/>
      <c r="AX41" s="1040"/>
      <c r="AY41" s="1040"/>
      <c r="AZ41" s="240"/>
      <c r="BA41" s="3045" t="s">
        <v>56</v>
      </c>
      <c r="BB41" s="165" t="s">
        <v>49</v>
      </c>
      <c r="BC41" s="1483" t="s">
        <v>35</v>
      </c>
      <c r="BD41" s="1502" t="s">
        <v>35</v>
      </c>
      <c r="BE41" s="1502" t="s">
        <v>35</v>
      </c>
      <c r="BF41" s="1502" t="s">
        <v>35</v>
      </c>
      <c r="BG41" s="1522" t="s">
        <v>35</v>
      </c>
      <c r="BH41" s="1542" t="s">
        <v>35</v>
      </c>
      <c r="BI41" s="1502" t="s">
        <v>35</v>
      </c>
      <c r="BJ41" s="1502" t="s">
        <v>35</v>
      </c>
      <c r="BK41" s="1502" t="s">
        <v>35</v>
      </c>
      <c r="BL41" s="1522" t="s">
        <v>35</v>
      </c>
      <c r="BM41" s="1542" t="s">
        <v>35</v>
      </c>
      <c r="BN41" s="1502" t="s">
        <v>35</v>
      </c>
      <c r="BO41" s="1502" t="s">
        <v>35</v>
      </c>
      <c r="BP41" s="1502" t="s">
        <v>35</v>
      </c>
      <c r="BQ41" s="1522" t="s">
        <v>35</v>
      </c>
      <c r="BR41" s="1542" t="s">
        <v>35</v>
      </c>
      <c r="BS41" s="1502" t="s">
        <v>35</v>
      </c>
      <c r="BT41" s="1502" t="s">
        <v>35</v>
      </c>
      <c r="BU41" s="1502" t="s">
        <v>35</v>
      </c>
      <c r="BV41" s="1502" t="s">
        <v>35</v>
      </c>
      <c r="BW41" s="1502" t="s">
        <v>35</v>
      </c>
      <c r="BX41" s="1502" t="s">
        <v>35</v>
      </c>
      <c r="BY41" s="1563" t="s">
        <v>35</v>
      </c>
      <c r="BZ41" s="1563" t="s">
        <v>35</v>
      </c>
      <c r="CA41" s="1563" t="s">
        <v>35</v>
      </c>
      <c r="CB41" s="1563" t="s">
        <v>35</v>
      </c>
      <c r="CC41" s="1563" t="s">
        <v>35</v>
      </c>
      <c r="CD41" s="2585"/>
      <c r="CE41" s="2585"/>
      <c r="CF41" s="2585"/>
      <c r="CG41" s="2585"/>
      <c r="CH41" s="2585"/>
      <c r="CI41" s="2585"/>
      <c r="CJ41" s="2585"/>
      <c r="CK41" s="2585"/>
      <c r="CL41" s="2585"/>
      <c r="CM41" s="2585"/>
      <c r="CN41" s="2585"/>
      <c r="CO41" s="2585"/>
      <c r="CP41" s="2585"/>
      <c r="CQ41" s="2585"/>
      <c r="CR41" s="2585"/>
      <c r="CS41" s="2585"/>
      <c r="CT41" s="2585"/>
      <c r="CU41" s="2585"/>
      <c r="CV41" s="2585"/>
      <c r="CW41" s="2585"/>
      <c r="CX41" s="2585"/>
      <c r="CY41" s="2585"/>
      <c r="CZ41" s="2585"/>
    </row>
    <row r="42" s="818" customFormat="true" ht="15" customHeight="true" x14ac:dyDescent="0.2">
      <c r="A42" s="3395"/>
      <c r="B42" s="2398" t="s">
        <v>48</v>
      </c>
      <c r="C42" s="2267">
        <v>64.900000000000006</v>
      </c>
      <c r="D42" s="2268">
        <v>69.400000000000006</v>
      </c>
      <c r="E42" s="2268">
        <v>79.7</v>
      </c>
      <c r="F42" s="2268">
        <v>86.1</v>
      </c>
      <c r="G42" s="2269">
        <v>87.9</v>
      </c>
      <c r="H42" s="2270">
        <v>74.099999999999994</v>
      </c>
      <c r="I42" s="2268">
        <v>83.2</v>
      </c>
      <c r="J42" s="2268">
        <v>86.8</v>
      </c>
      <c r="K42" s="2268">
        <v>85</v>
      </c>
      <c r="L42" s="2271">
        <v>89.5</v>
      </c>
      <c r="M42" s="2272">
        <v>69.400000000000006</v>
      </c>
      <c r="N42" s="2268">
        <v>61</v>
      </c>
      <c r="O42" s="2268">
        <v>63.8</v>
      </c>
      <c r="P42" s="2268">
        <v>65.099999999999994</v>
      </c>
      <c r="Q42" s="2269">
        <v>73.400000000000006</v>
      </c>
      <c r="R42" s="2270">
        <v>80.2</v>
      </c>
      <c r="S42" s="2268">
        <v>83</v>
      </c>
      <c r="T42" s="2268">
        <v>73</v>
      </c>
      <c r="U42" s="2268">
        <v>60</v>
      </c>
      <c r="V42" s="2268">
        <v>55.5</v>
      </c>
      <c r="W42" s="2268">
        <v>70.3</v>
      </c>
      <c r="X42" s="2268">
        <v>86.2</v>
      </c>
      <c r="Y42" s="2268">
        <v>77.400000000000006</v>
      </c>
      <c r="Z42" s="2268">
        <v>71.8</v>
      </c>
      <c r="AA42" s="2268">
        <v>82.4</v>
      </c>
      <c r="AB42" s="2268">
        <v>44.5</v>
      </c>
      <c r="AC42" s="2715">
        <v>70.8</v>
      </c>
      <c r="AD42" s="1040"/>
      <c r="AE42" s="1040"/>
      <c r="AF42" s="1040"/>
      <c r="AG42" s="1040"/>
      <c r="AH42" s="1040"/>
      <c r="AI42" s="1040"/>
      <c r="AJ42" s="1040"/>
      <c r="AK42" s="1040"/>
      <c r="AL42" s="1040"/>
      <c r="AM42" s="1040"/>
      <c r="AN42" s="1040"/>
      <c r="AO42" s="1040"/>
      <c r="AP42" s="1040"/>
      <c r="AQ42" s="1040"/>
      <c r="AR42" s="1040"/>
      <c r="AS42" s="1040"/>
      <c r="AT42" s="1040"/>
      <c r="AU42" s="1040"/>
      <c r="AV42" s="1040"/>
      <c r="AW42" s="1040"/>
      <c r="AX42" s="1040"/>
      <c r="AY42" s="1040"/>
      <c r="AZ42" s="240"/>
      <c r="BA42" s="3045"/>
      <c r="BB42" s="165" t="s">
        <v>48</v>
      </c>
      <c r="BC42" s="1483" t="s">
        <v>35</v>
      </c>
      <c r="BD42" s="1502" t="s">
        <v>35</v>
      </c>
      <c r="BE42" s="1502" t="s">
        <v>35</v>
      </c>
      <c r="BF42" s="1502" t="s">
        <v>35</v>
      </c>
      <c r="BG42" s="1522" t="s">
        <v>35</v>
      </c>
      <c r="BH42" s="1542" t="s">
        <v>35</v>
      </c>
      <c r="BI42" s="1502" t="s">
        <v>35</v>
      </c>
      <c r="BJ42" s="1502" t="s">
        <v>35</v>
      </c>
      <c r="BK42" s="1502" t="s">
        <v>35</v>
      </c>
      <c r="BL42" s="1522" t="s">
        <v>35</v>
      </c>
      <c r="BM42" s="1542" t="s">
        <v>35</v>
      </c>
      <c r="BN42" s="1502" t="s">
        <v>35</v>
      </c>
      <c r="BO42" s="1502" t="s">
        <v>35</v>
      </c>
      <c r="BP42" s="1502" t="s">
        <v>35</v>
      </c>
      <c r="BQ42" s="1522" t="s">
        <v>35</v>
      </c>
      <c r="BR42" s="1542" t="s">
        <v>35</v>
      </c>
      <c r="BS42" s="1502" t="s">
        <v>35</v>
      </c>
      <c r="BT42" s="1502" t="s">
        <v>35</v>
      </c>
      <c r="BU42" s="1502" t="s">
        <v>35</v>
      </c>
      <c r="BV42" s="1502" t="s">
        <v>35</v>
      </c>
      <c r="BW42" s="1502" t="s">
        <v>35</v>
      </c>
      <c r="BX42" s="1502" t="s">
        <v>35</v>
      </c>
      <c r="BY42" s="1563" t="s">
        <v>35</v>
      </c>
      <c r="BZ42" s="1563" t="s">
        <v>35</v>
      </c>
      <c r="CA42" s="1563" t="s">
        <v>35</v>
      </c>
      <c r="CB42" s="1563" t="s">
        <v>35</v>
      </c>
      <c r="CC42" s="1563" t="s">
        <v>35</v>
      </c>
      <c r="CD42" s="2585"/>
      <c r="CE42" s="2585"/>
      <c r="CF42" s="2585"/>
      <c r="CG42" s="2585"/>
      <c r="CH42" s="2585"/>
      <c r="CI42" s="2585"/>
      <c r="CJ42" s="2585"/>
      <c r="CK42" s="2585"/>
      <c r="CL42" s="2585"/>
      <c r="CM42" s="2585"/>
      <c r="CN42" s="2585"/>
      <c r="CO42" s="2585"/>
      <c r="CP42" s="2585"/>
      <c r="CQ42" s="2585"/>
      <c r="CR42" s="2585"/>
      <c r="CS42" s="2585"/>
      <c r="CT42" s="2585"/>
      <c r="CU42" s="2585"/>
      <c r="CV42" s="2585"/>
      <c r="CW42" s="2585"/>
      <c r="CX42" s="2585"/>
      <c r="CY42" s="2585"/>
      <c r="CZ42" s="2585"/>
    </row>
    <row r="43" s="818" customFormat="true" ht="15" customHeight="true" x14ac:dyDescent="0.2">
      <c r="A43" s="3395" t="s">
        <v>53</v>
      </c>
      <c r="B43" s="2398" t="s">
        <v>49</v>
      </c>
      <c r="C43" s="2428" t="s">
        <v>35</v>
      </c>
      <c r="D43" s="2432" t="s">
        <v>35</v>
      </c>
      <c r="E43" s="2432" t="s">
        <v>35</v>
      </c>
      <c r="F43" s="2432" t="s">
        <v>35</v>
      </c>
      <c r="G43" s="2436" t="s">
        <v>35</v>
      </c>
      <c r="H43" s="2440" t="s">
        <v>35</v>
      </c>
      <c r="I43" s="2432" t="s">
        <v>35</v>
      </c>
      <c r="J43" s="2432" t="s">
        <v>35</v>
      </c>
      <c r="K43" s="2432" t="s">
        <v>35</v>
      </c>
      <c r="L43" s="2444" t="s">
        <v>35</v>
      </c>
      <c r="M43" s="2428" t="s">
        <v>35</v>
      </c>
      <c r="N43" s="2432" t="s">
        <v>35</v>
      </c>
      <c r="O43" s="2432" t="s">
        <v>35</v>
      </c>
      <c r="P43" s="2432" t="s">
        <v>35</v>
      </c>
      <c r="Q43" s="2436" t="s">
        <v>35</v>
      </c>
      <c r="R43" s="2440" t="s">
        <v>35</v>
      </c>
      <c r="S43" s="2432" t="s">
        <v>35</v>
      </c>
      <c r="T43" s="2432" t="s">
        <v>35</v>
      </c>
      <c r="U43" s="2432" t="s">
        <v>35</v>
      </c>
      <c r="V43" s="2432" t="s">
        <v>35</v>
      </c>
      <c r="W43" s="2432" t="s">
        <v>35</v>
      </c>
      <c r="X43" s="2432" t="s">
        <v>35</v>
      </c>
      <c r="Y43" s="2432" t="s">
        <v>35</v>
      </c>
      <c r="Z43" s="2432" t="s">
        <v>35</v>
      </c>
      <c r="AA43" s="2432" t="s">
        <v>35</v>
      </c>
      <c r="AB43" s="2432" t="s">
        <v>35</v>
      </c>
      <c r="AC43" s="2444" t="s">
        <v>35</v>
      </c>
      <c r="AD43" s="1040"/>
      <c r="AE43" s="1040"/>
      <c r="AF43" s="1040"/>
      <c r="AG43" s="1040"/>
      <c r="AH43" s="1040"/>
      <c r="AI43" s="1040"/>
      <c r="AJ43" s="1040"/>
      <c r="AK43" s="1040"/>
      <c r="AL43" s="1040"/>
      <c r="AM43" s="1040"/>
      <c r="AN43" s="1040"/>
      <c r="AO43" s="1040"/>
      <c r="AP43" s="1040"/>
      <c r="AQ43" s="1040"/>
      <c r="AR43" s="1040"/>
      <c r="AS43" s="1040"/>
      <c r="AT43" s="1040"/>
      <c r="AU43" s="1040"/>
      <c r="AV43" s="1040"/>
      <c r="AW43" s="1040"/>
      <c r="AX43" s="1040"/>
      <c r="AY43" s="1040"/>
      <c r="AZ43" s="240"/>
      <c r="BA43" s="3045" t="s">
        <v>53</v>
      </c>
      <c r="BB43" s="165" t="s">
        <v>49</v>
      </c>
      <c r="BC43" s="1483" t="s">
        <v>35</v>
      </c>
      <c r="BD43" s="1502" t="s">
        <v>35</v>
      </c>
      <c r="BE43" s="1502" t="s">
        <v>35</v>
      </c>
      <c r="BF43" s="1502" t="s">
        <v>35</v>
      </c>
      <c r="BG43" s="1522" t="s">
        <v>35</v>
      </c>
      <c r="BH43" s="1542" t="s">
        <v>35</v>
      </c>
      <c r="BI43" s="1502" t="s">
        <v>35</v>
      </c>
      <c r="BJ43" s="1502" t="s">
        <v>35</v>
      </c>
      <c r="BK43" s="1502" t="s">
        <v>35</v>
      </c>
      <c r="BL43" s="1522" t="s">
        <v>35</v>
      </c>
      <c r="BM43" s="1542" t="s">
        <v>35</v>
      </c>
      <c r="BN43" s="1502" t="s">
        <v>35</v>
      </c>
      <c r="BO43" s="1502" t="s">
        <v>35</v>
      </c>
      <c r="BP43" s="1502" t="s">
        <v>35</v>
      </c>
      <c r="BQ43" s="1522" t="s">
        <v>35</v>
      </c>
      <c r="BR43" s="1542" t="s">
        <v>35</v>
      </c>
      <c r="BS43" s="1502" t="s">
        <v>35</v>
      </c>
      <c r="BT43" s="1502" t="s">
        <v>35</v>
      </c>
      <c r="BU43" s="1502" t="s">
        <v>35</v>
      </c>
      <c r="BV43" s="1502" t="s">
        <v>35</v>
      </c>
      <c r="BW43" s="1502" t="s">
        <v>35</v>
      </c>
      <c r="BX43" s="1502" t="s">
        <v>35</v>
      </c>
      <c r="BY43" s="1563" t="s">
        <v>35</v>
      </c>
      <c r="BZ43" s="1563" t="s">
        <v>35</v>
      </c>
      <c r="CA43" s="1563" t="s">
        <v>35</v>
      </c>
      <c r="CB43" s="1563" t="s">
        <v>35</v>
      </c>
      <c r="CC43" s="1563" t="s">
        <v>35</v>
      </c>
      <c r="CD43" s="2585"/>
      <c r="CE43" s="2585"/>
      <c r="CF43" s="2585"/>
      <c r="CG43" s="2585"/>
      <c r="CH43" s="2585"/>
      <c r="CI43" s="2585"/>
      <c r="CJ43" s="2585"/>
      <c r="CK43" s="2585"/>
      <c r="CL43" s="2585"/>
      <c r="CM43" s="2585"/>
      <c r="CN43" s="2585"/>
      <c r="CO43" s="2585"/>
      <c r="CP43" s="2585"/>
      <c r="CQ43" s="2585"/>
      <c r="CR43" s="2585"/>
      <c r="CS43" s="2585"/>
      <c r="CT43" s="2585"/>
      <c r="CU43" s="2585"/>
      <c r="CV43" s="2585"/>
      <c r="CW43" s="2585"/>
      <c r="CX43" s="2585"/>
      <c r="CY43" s="2585"/>
      <c r="CZ43" s="2585"/>
    </row>
    <row r="44" s="818" customFormat="true" ht="15" customHeight="true" x14ac:dyDescent="0.2">
      <c r="A44" s="3395"/>
      <c r="B44" s="2398" t="s">
        <v>48</v>
      </c>
      <c r="C44" s="2428" t="s">
        <v>35</v>
      </c>
      <c r="D44" s="2432" t="s">
        <v>35</v>
      </c>
      <c r="E44" s="2432" t="s">
        <v>35</v>
      </c>
      <c r="F44" s="2432" t="s">
        <v>35</v>
      </c>
      <c r="G44" s="2436" t="s">
        <v>35</v>
      </c>
      <c r="H44" s="2440" t="s">
        <v>35</v>
      </c>
      <c r="I44" s="2432" t="s">
        <v>35</v>
      </c>
      <c r="J44" s="2432" t="s">
        <v>35</v>
      </c>
      <c r="K44" s="2432" t="s">
        <v>35</v>
      </c>
      <c r="L44" s="2444" t="s">
        <v>35</v>
      </c>
      <c r="M44" s="2428" t="s">
        <v>35</v>
      </c>
      <c r="N44" s="2432" t="s">
        <v>35</v>
      </c>
      <c r="O44" s="2432" t="s">
        <v>35</v>
      </c>
      <c r="P44" s="2432" t="s">
        <v>35</v>
      </c>
      <c r="Q44" s="2436" t="s">
        <v>35</v>
      </c>
      <c r="R44" s="2440" t="s">
        <v>35</v>
      </c>
      <c r="S44" s="2432" t="s">
        <v>35</v>
      </c>
      <c r="T44" s="2432" t="s">
        <v>35</v>
      </c>
      <c r="U44" s="2432" t="s">
        <v>35</v>
      </c>
      <c r="V44" s="2432" t="s">
        <v>35</v>
      </c>
      <c r="W44" s="2432" t="s">
        <v>35</v>
      </c>
      <c r="X44" s="2432" t="s">
        <v>35</v>
      </c>
      <c r="Y44" s="2432" t="s">
        <v>35</v>
      </c>
      <c r="Z44" s="2432" t="s">
        <v>35</v>
      </c>
      <c r="AA44" s="2432" t="s">
        <v>35</v>
      </c>
      <c r="AB44" s="2432" t="s">
        <v>35</v>
      </c>
      <c r="AC44" s="2444" t="s">
        <v>35</v>
      </c>
      <c r="AD44" s="1040"/>
      <c r="AE44" s="1040"/>
      <c r="AF44" s="1040"/>
      <c r="AG44" s="1040"/>
      <c r="AH44" s="1040"/>
      <c r="AI44" s="1040"/>
      <c r="AJ44" s="1040"/>
      <c r="AK44" s="1040"/>
      <c r="AL44" s="1040"/>
      <c r="AM44" s="1040"/>
      <c r="AN44" s="1040"/>
      <c r="AO44" s="1040"/>
      <c r="AP44" s="1040"/>
      <c r="AQ44" s="1040"/>
      <c r="AR44" s="1040"/>
      <c r="AS44" s="1040"/>
      <c r="AT44" s="1040"/>
      <c r="AU44" s="1040"/>
      <c r="AV44" s="1040"/>
      <c r="AW44" s="1040"/>
      <c r="AX44" s="1040"/>
      <c r="AY44" s="1040"/>
      <c r="AZ44" s="240"/>
      <c r="BA44" s="3045"/>
      <c r="BB44" s="165" t="s">
        <v>48</v>
      </c>
      <c r="BC44" s="1483" t="s">
        <v>35</v>
      </c>
      <c r="BD44" s="1502" t="s">
        <v>35</v>
      </c>
      <c r="BE44" s="1502" t="s">
        <v>35</v>
      </c>
      <c r="BF44" s="1502" t="s">
        <v>35</v>
      </c>
      <c r="BG44" s="1522" t="s">
        <v>35</v>
      </c>
      <c r="BH44" s="1542" t="s">
        <v>35</v>
      </c>
      <c r="BI44" s="1502" t="s">
        <v>35</v>
      </c>
      <c r="BJ44" s="1502" t="s">
        <v>35</v>
      </c>
      <c r="BK44" s="1502" t="s">
        <v>35</v>
      </c>
      <c r="BL44" s="1522" t="s">
        <v>35</v>
      </c>
      <c r="BM44" s="1542" t="s">
        <v>35</v>
      </c>
      <c r="BN44" s="1502" t="s">
        <v>35</v>
      </c>
      <c r="BO44" s="1502" t="s">
        <v>35</v>
      </c>
      <c r="BP44" s="1502" t="s">
        <v>35</v>
      </c>
      <c r="BQ44" s="1522" t="s">
        <v>35</v>
      </c>
      <c r="BR44" s="1542" t="s">
        <v>35</v>
      </c>
      <c r="BS44" s="1502" t="s">
        <v>35</v>
      </c>
      <c r="BT44" s="1502" t="s">
        <v>35</v>
      </c>
      <c r="BU44" s="1502" t="s">
        <v>35</v>
      </c>
      <c r="BV44" s="1502" t="s">
        <v>35</v>
      </c>
      <c r="BW44" s="1502" t="s">
        <v>35</v>
      </c>
      <c r="BX44" s="1502" t="s">
        <v>35</v>
      </c>
      <c r="BY44" s="1563" t="s">
        <v>35</v>
      </c>
      <c r="BZ44" s="1563" t="s">
        <v>35</v>
      </c>
      <c r="CA44" s="1563" t="s">
        <v>35</v>
      </c>
      <c r="CB44" s="1563" t="s">
        <v>35</v>
      </c>
      <c r="CC44" s="1563" t="s">
        <v>35</v>
      </c>
      <c r="CD44" s="2585"/>
      <c r="CE44" s="2585"/>
      <c r="CF44" s="2585"/>
      <c r="CG44" s="2585"/>
      <c r="CH44" s="2585"/>
      <c r="CI44" s="2585"/>
      <c r="CJ44" s="2585"/>
      <c r="CK44" s="2585"/>
      <c r="CL44" s="2585"/>
      <c r="CM44" s="2585"/>
      <c r="CN44" s="2585"/>
      <c r="CO44" s="2585"/>
      <c r="CP44" s="2585"/>
      <c r="CQ44" s="2585"/>
      <c r="CR44" s="2585"/>
      <c r="CS44" s="2585"/>
      <c r="CT44" s="2585"/>
      <c r="CU44" s="2585"/>
      <c r="CV44" s="2585"/>
      <c r="CW44" s="2585"/>
      <c r="CX44" s="2585"/>
      <c r="CY44" s="2585"/>
      <c r="CZ44" s="2585"/>
    </row>
    <row r="45" s="818" customFormat="true" ht="15" customHeight="true" x14ac:dyDescent="0.2">
      <c r="A45" s="3395" t="s">
        <v>52</v>
      </c>
      <c r="B45" s="2398" t="s">
        <v>49</v>
      </c>
      <c r="C45" s="2428" t="s">
        <v>35</v>
      </c>
      <c r="D45" s="2432" t="s">
        <v>35</v>
      </c>
      <c r="E45" s="2432" t="s">
        <v>35</v>
      </c>
      <c r="F45" s="2432" t="s">
        <v>35</v>
      </c>
      <c r="G45" s="2436" t="s">
        <v>35</v>
      </c>
      <c r="H45" s="2440" t="s">
        <v>35</v>
      </c>
      <c r="I45" s="2432" t="s">
        <v>35</v>
      </c>
      <c r="J45" s="2432" t="s">
        <v>35</v>
      </c>
      <c r="K45" s="2432" t="s">
        <v>35</v>
      </c>
      <c r="L45" s="2444" t="s">
        <v>35</v>
      </c>
      <c r="M45" s="2428" t="s">
        <v>35</v>
      </c>
      <c r="N45" s="2432" t="s">
        <v>35</v>
      </c>
      <c r="O45" s="2432" t="s">
        <v>35</v>
      </c>
      <c r="P45" s="2432" t="s">
        <v>35</v>
      </c>
      <c r="Q45" s="2436" t="s">
        <v>35</v>
      </c>
      <c r="R45" s="2440" t="s">
        <v>35</v>
      </c>
      <c r="S45" s="2432" t="s">
        <v>35</v>
      </c>
      <c r="T45" s="2432" t="s">
        <v>35</v>
      </c>
      <c r="U45" s="2432" t="s">
        <v>35</v>
      </c>
      <c r="V45" s="2432" t="s">
        <v>35</v>
      </c>
      <c r="W45" s="2432" t="s">
        <v>35</v>
      </c>
      <c r="X45" s="2432" t="s">
        <v>35</v>
      </c>
      <c r="Y45" s="2432" t="s">
        <v>35</v>
      </c>
      <c r="Z45" s="2432" t="s">
        <v>35</v>
      </c>
      <c r="AA45" s="2432" t="s">
        <v>35</v>
      </c>
      <c r="AB45" s="2432" t="s">
        <v>35</v>
      </c>
      <c r="AC45" s="2444" t="s">
        <v>35</v>
      </c>
      <c r="AD45" s="1040"/>
      <c r="AE45" s="1040"/>
      <c r="AF45" s="1040"/>
      <c r="AG45" s="1040"/>
      <c r="AH45" s="1040"/>
      <c r="AI45" s="1040"/>
      <c r="AJ45" s="1040"/>
      <c r="AK45" s="1040"/>
      <c r="AL45" s="1040"/>
      <c r="AM45" s="1040"/>
      <c r="AN45" s="1040"/>
      <c r="AO45" s="1040"/>
      <c r="AP45" s="1040"/>
      <c r="AQ45" s="1040"/>
      <c r="AR45" s="1040"/>
      <c r="AS45" s="1040"/>
      <c r="AT45" s="1040"/>
      <c r="AU45" s="1040"/>
      <c r="AV45" s="1040"/>
      <c r="AW45" s="1040"/>
      <c r="AX45" s="1040"/>
      <c r="AY45" s="1040"/>
      <c r="AZ45" s="240"/>
      <c r="BA45" s="3045" t="s">
        <v>52</v>
      </c>
      <c r="BB45" s="165" t="s">
        <v>49</v>
      </c>
      <c r="BC45" s="1483" t="s">
        <v>35</v>
      </c>
      <c r="BD45" s="1502" t="s">
        <v>35</v>
      </c>
      <c r="BE45" s="1502" t="s">
        <v>35</v>
      </c>
      <c r="BF45" s="1502" t="s">
        <v>35</v>
      </c>
      <c r="BG45" s="1522" t="s">
        <v>35</v>
      </c>
      <c r="BH45" s="1542" t="s">
        <v>35</v>
      </c>
      <c r="BI45" s="1502" t="s">
        <v>35</v>
      </c>
      <c r="BJ45" s="1502" t="s">
        <v>35</v>
      </c>
      <c r="BK45" s="1502" t="s">
        <v>35</v>
      </c>
      <c r="BL45" s="1522" t="s">
        <v>35</v>
      </c>
      <c r="BM45" s="1542" t="s">
        <v>35</v>
      </c>
      <c r="BN45" s="1502" t="s">
        <v>35</v>
      </c>
      <c r="BO45" s="1502" t="s">
        <v>35</v>
      </c>
      <c r="BP45" s="1502" t="s">
        <v>35</v>
      </c>
      <c r="BQ45" s="1522" t="s">
        <v>35</v>
      </c>
      <c r="BR45" s="1542" t="s">
        <v>35</v>
      </c>
      <c r="BS45" s="1502" t="s">
        <v>35</v>
      </c>
      <c r="BT45" s="1502" t="s">
        <v>35</v>
      </c>
      <c r="BU45" s="1502" t="s">
        <v>35</v>
      </c>
      <c r="BV45" s="1502" t="s">
        <v>35</v>
      </c>
      <c r="BW45" s="1502" t="s">
        <v>35</v>
      </c>
      <c r="BX45" s="1502" t="s">
        <v>35</v>
      </c>
      <c r="BY45" s="1563" t="s">
        <v>35</v>
      </c>
      <c r="BZ45" s="1563" t="s">
        <v>35</v>
      </c>
      <c r="CA45" s="1563" t="s">
        <v>35</v>
      </c>
      <c r="CB45" s="1563" t="s">
        <v>35</v>
      </c>
      <c r="CC45" s="1563" t="s">
        <v>35</v>
      </c>
      <c r="CD45" s="2585"/>
      <c r="CE45" s="2585"/>
      <c r="CF45" s="2585"/>
      <c r="CG45" s="2585"/>
      <c r="CH45" s="2585"/>
      <c r="CI45" s="2585"/>
      <c r="CJ45" s="2585"/>
      <c r="CK45" s="2585"/>
      <c r="CL45" s="2585"/>
      <c r="CM45" s="2585"/>
      <c r="CN45" s="2585"/>
      <c r="CO45" s="2585"/>
      <c r="CP45" s="2585"/>
      <c r="CQ45" s="2585"/>
      <c r="CR45" s="2585"/>
      <c r="CS45" s="2585"/>
      <c r="CT45" s="2585"/>
      <c r="CU45" s="2585"/>
      <c r="CV45" s="2585"/>
      <c r="CW45" s="2585"/>
      <c r="CX45" s="2585"/>
      <c r="CY45" s="2585"/>
      <c r="CZ45" s="2585"/>
    </row>
    <row r="46" s="818" customFormat="true" ht="15" customHeight="true" x14ac:dyDescent="0.2">
      <c r="A46" s="3395"/>
      <c r="B46" s="2398" t="s">
        <v>48</v>
      </c>
      <c r="C46" s="2428" t="s">
        <v>35</v>
      </c>
      <c r="D46" s="2432" t="s">
        <v>35</v>
      </c>
      <c r="E46" s="2432" t="s">
        <v>35</v>
      </c>
      <c r="F46" s="2432" t="s">
        <v>35</v>
      </c>
      <c r="G46" s="2436" t="s">
        <v>35</v>
      </c>
      <c r="H46" s="2440" t="s">
        <v>35</v>
      </c>
      <c r="I46" s="2432" t="s">
        <v>35</v>
      </c>
      <c r="J46" s="2432" t="s">
        <v>35</v>
      </c>
      <c r="K46" s="2432" t="s">
        <v>35</v>
      </c>
      <c r="L46" s="2444" t="s">
        <v>35</v>
      </c>
      <c r="M46" s="2428" t="s">
        <v>35</v>
      </c>
      <c r="N46" s="2432" t="s">
        <v>35</v>
      </c>
      <c r="O46" s="2432" t="s">
        <v>35</v>
      </c>
      <c r="P46" s="2432" t="s">
        <v>35</v>
      </c>
      <c r="Q46" s="2436" t="s">
        <v>35</v>
      </c>
      <c r="R46" s="2440" t="s">
        <v>35</v>
      </c>
      <c r="S46" s="2432" t="s">
        <v>35</v>
      </c>
      <c r="T46" s="2432" t="s">
        <v>35</v>
      </c>
      <c r="U46" s="2432" t="s">
        <v>35</v>
      </c>
      <c r="V46" s="2432" t="s">
        <v>35</v>
      </c>
      <c r="W46" s="2432" t="s">
        <v>35</v>
      </c>
      <c r="X46" s="2432" t="s">
        <v>35</v>
      </c>
      <c r="Y46" s="2432" t="s">
        <v>35</v>
      </c>
      <c r="Z46" s="2432" t="s">
        <v>35</v>
      </c>
      <c r="AA46" s="2432" t="s">
        <v>35</v>
      </c>
      <c r="AB46" s="2432" t="s">
        <v>35</v>
      </c>
      <c r="AC46" s="2444" t="s">
        <v>35</v>
      </c>
      <c r="AD46" s="1040"/>
      <c r="AE46" s="1040"/>
      <c r="AF46" s="1040"/>
      <c r="AG46" s="1040"/>
      <c r="AH46" s="1040"/>
      <c r="AI46" s="1040"/>
      <c r="AJ46" s="1040"/>
      <c r="AK46" s="1040"/>
      <c r="AL46" s="1040"/>
      <c r="AM46" s="1040"/>
      <c r="AN46" s="1040"/>
      <c r="AO46" s="1040"/>
      <c r="AP46" s="1040"/>
      <c r="AQ46" s="1040"/>
      <c r="AR46" s="1040"/>
      <c r="AS46" s="1040"/>
      <c r="AT46" s="1040"/>
      <c r="AU46" s="1040"/>
      <c r="AV46" s="1040"/>
      <c r="AW46" s="1040"/>
      <c r="AX46" s="1040"/>
      <c r="AY46" s="1040"/>
      <c r="AZ46" s="240"/>
      <c r="BA46" s="3045"/>
      <c r="BB46" s="165" t="s">
        <v>48</v>
      </c>
      <c r="BC46" s="1483" t="s">
        <v>35</v>
      </c>
      <c r="BD46" s="1502" t="s">
        <v>35</v>
      </c>
      <c r="BE46" s="1502" t="s">
        <v>35</v>
      </c>
      <c r="BF46" s="1502" t="s">
        <v>35</v>
      </c>
      <c r="BG46" s="1522" t="s">
        <v>35</v>
      </c>
      <c r="BH46" s="1542" t="s">
        <v>35</v>
      </c>
      <c r="BI46" s="1502" t="s">
        <v>35</v>
      </c>
      <c r="BJ46" s="1502" t="s">
        <v>35</v>
      </c>
      <c r="BK46" s="1502" t="s">
        <v>35</v>
      </c>
      <c r="BL46" s="1522" t="s">
        <v>35</v>
      </c>
      <c r="BM46" s="1542" t="s">
        <v>35</v>
      </c>
      <c r="BN46" s="1502" t="s">
        <v>35</v>
      </c>
      <c r="BO46" s="1502" t="s">
        <v>35</v>
      </c>
      <c r="BP46" s="1502" t="s">
        <v>35</v>
      </c>
      <c r="BQ46" s="1522" t="s">
        <v>35</v>
      </c>
      <c r="BR46" s="1542" t="s">
        <v>35</v>
      </c>
      <c r="BS46" s="1502" t="s">
        <v>35</v>
      </c>
      <c r="BT46" s="1502" t="s">
        <v>35</v>
      </c>
      <c r="BU46" s="1502" t="s">
        <v>35</v>
      </c>
      <c r="BV46" s="1502" t="s">
        <v>35</v>
      </c>
      <c r="BW46" s="1502" t="s">
        <v>35</v>
      </c>
      <c r="BX46" s="1502" t="s">
        <v>35</v>
      </c>
      <c r="BY46" s="1563" t="s">
        <v>35</v>
      </c>
      <c r="BZ46" s="1563" t="s">
        <v>35</v>
      </c>
      <c r="CA46" s="1563" t="s">
        <v>35</v>
      </c>
      <c r="CB46" s="1563" t="s">
        <v>35</v>
      </c>
      <c r="CC46" s="1563" t="s">
        <v>35</v>
      </c>
      <c r="CD46" s="2585"/>
      <c r="CE46" s="2585"/>
      <c r="CF46" s="2585"/>
      <c r="CG46" s="2585"/>
      <c r="CH46" s="2585"/>
      <c r="CI46" s="2585"/>
      <c r="CJ46" s="2585"/>
      <c r="CK46" s="2585"/>
      <c r="CL46" s="2585"/>
      <c r="CM46" s="2585"/>
      <c r="CN46" s="2585"/>
      <c r="CO46" s="2585"/>
      <c r="CP46" s="2585"/>
      <c r="CQ46" s="2585"/>
      <c r="CR46" s="2585"/>
      <c r="CS46" s="2585"/>
      <c r="CT46" s="2585"/>
      <c r="CU46" s="2585"/>
      <c r="CV46" s="2585"/>
      <c r="CW46" s="2585"/>
      <c r="CX46" s="2585"/>
      <c r="CY46" s="2585"/>
      <c r="CZ46" s="2585"/>
    </row>
    <row r="47" s="130" customFormat="true" ht="15" customHeight="true" x14ac:dyDescent="0.2">
      <c r="A47" s="3016" t="s">
        <v>102</v>
      </c>
      <c r="B47" s="291" t="s">
        <v>101</v>
      </c>
      <c r="C47" s="1434" t="s">
        <v>35</v>
      </c>
      <c r="D47" s="1441" t="s">
        <v>35</v>
      </c>
      <c r="E47" s="1441" t="s">
        <v>35</v>
      </c>
      <c r="F47" s="1441" t="s">
        <v>35</v>
      </c>
      <c r="G47" s="1449" t="s">
        <v>35</v>
      </c>
      <c r="H47" s="1457" t="s">
        <v>35</v>
      </c>
      <c r="I47" s="1441" t="s">
        <v>35</v>
      </c>
      <c r="J47" s="1441" t="s">
        <v>35</v>
      </c>
      <c r="K47" s="1441" t="s">
        <v>35</v>
      </c>
      <c r="L47" s="1465" t="s">
        <v>35</v>
      </c>
      <c r="M47" s="1473" t="s">
        <v>35</v>
      </c>
      <c r="N47" s="1441" t="s">
        <v>35</v>
      </c>
      <c r="O47" s="1441" t="s">
        <v>35</v>
      </c>
      <c r="P47" s="1441" t="s">
        <v>35</v>
      </c>
      <c r="Q47" s="1449" t="s">
        <v>35</v>
      </c>
      <c r="R47" s="1457" t="s">
        <v>35</v>
      </c>
      <c r="S47" s="1441" t="s">
        <v>35</v>
      </c>
      <c r="T47" s="1441" t="s">
        <v>35</v>
      </c>
      <c r="U47" s="1441" t="s">
        <v>35</v>
      </c>
      <c r="V47" s="1441" t="s">
        <v>35</v>
      </c>
      <c r="W47" s="1441" t="s">
        <v>35</v>
      </c>
      <c r="X47" s="1441" t="s">
        <v>35</v>
      </c>
      <c r="Y47" s="1477" t="s">
        <v>35</v>
      </c>
      <c r="Z47" s="1477" t="s">
        <v>35</v>
      </c>
      <c r="AA47" s="1477" t="s">
        <v>35</v>
      </c>
      <c r="AB47" s="1477" t="s">
        <v>35</v>
      </c>
      <c r="AC47" s="2675" t="s">
        <v>35</v>
      </c>
      <c r="AD47" s="2525"/>
      <c r="AE47" s="2525"/>
      <c r="AF47" s="2525"/>
      <c r="AG47" s="2525"/>
      <c r="AH47" s="2525"/>
      <c r="AI47" s="2525"/>
      <c r="AJ47" s="2525"/>
      <c r="AK47" s="2525"/>
      <c r="AL47" s="2525"/>
      <c r="AM47" s="2525"/>
      <c r="AN47" s="2525"/>
      <c r="AO47" s="2525"/>
      <c r="AP47" s="2525"/>
      <c r="AQ47" s="2525"/>
      <c r="AR47" s="2525"/>
      <c r="AS47" s="2525"/>
      <c r="AT47" s="2525"/>
      <c r="AU47" s="2525"/>
      <c r="AV47" s="2525"/>
      <c r="AW47" s="2525"/>
      <c r="AX47" s="2525"/>
      <c r="AY47" s="2525"/>
      <c r="AZ47" s="239"/>
      <c r="BA47" s="3045" t="s">
        <v>102</v>
      </c>
      <c r="BB47" s="165" t="s">
        <v>101</v>
      </c>
      <c r="BC47" s="1483" t="s">
        <v>35</v>
      </c>
      <c r="BD47" s="1502" t="s">
        <v>35</v>
      </c>
      <c r="BE47" s="1502" t="s">
        <v>35</v>
      </c>
      <c r="BF47" s="1502" t="s">
        <v>35</v>
      </c>
      <c r="BG47" s="1522" t="s">
        <v>35</v>
      </c>
      <c r="BH47" s="1542" t="s">
        <v>35</v>
      </c>
      <c r="BI47" s="1502" t="s">
        <v>35</v>
      </c>
      <c r="BJ47" s="1502" t="s">
        <v>35</v>
      </c>
      <c r="BK47" s="1502" t="s">
        <v>35</v>
      </c>
      <c r="BL47" s="1522" t="s">
        <v>35</v>
      </c>
      <c r="BM47" s="1542" t="s">
        <v>35</v>
      </c>
      <c r="BN47" s="1502" t="s">
        <v>35</v>
      </c>
      <c r="BO47" s="1502" t="s">
        <v>35</v>
      </c>
      <c r="BP47" s="1502" t="s">
        <v>35</v>
      </c>
      <c r="BQ47" s="1522" t="s">
        <v>35</v>
      </c>
      <c r="BR47" s="1542" t="s">
        <v>35</v>
      </c>
      <c r="BS47" s="1502" t="s">
        <v>35</v>
      </c>
      <c r="BT47" s="1502" t="s">
        <v>35</v>
      </c>
      <c r="BU47" s="1502" t="s">
        <v>35</v>
      </c>
      <c r="BV47" s="1502" t="s">
        <v>35</v>
      </c>
      <c r="BW47" s="1502" t="s">
        <v>35</v>
      </c>
      <c r="BX47" s="1502" t="s">
        <v>35</v>
      </c>
      <c r="BY47" s="1563" t="s">
        <v>35</v>
      </c>
      <c r="BZ47" s="1563" t="s">
        <v>35</v>
      </c>
      <c r="CA47" s="1563" t="s">
        <v>35</v>
      </c>
      <c r="CB47" s="1563" t="s">
        <v>35</v>
      </c>
      <c r="CC47" s="1563" t="s">
        <v>35</v>
      </c>
      <c r="CD47" s="2585"/>
      <c r="CE47" s="2585"/>
      <c r="CF47" s="2585"/>
      <c r="CG47" s="2585"/>
      <c r="CH47" s="2585"/>
      <c r="CI47" s="2585"/>
      <c r="CJ47" s="2585"/>
      <c r="CK47" s="2585"/>
      <c r="CL47" s="2585"/>
      <c r="CM47" s="2585"/>
      <c r="CN47" s="2585"/>
      <c r="CO47" s="2585"/>
      <c r="CP47" s="2585"/>
      <c r="CQ47" s="2585"/>
      <c r="CR47" s="2585"/>
      <c r="CS47" s="2585"/>
      <c r="CT47" s="2585"/>
      <c r="CU47" s="2585"/>
      <c r="CV47" s="2585"/>
      <c r="CW47" s="2585"/>
      <c r="CX47" s="2585"/>
      <c r="CY47" s="2585"/>
      <c r="CZ47" s="2585"/>
    </row>
    <row r="48" s="130" customFormat="true" ht="15" customHeight="true" x14ac:dyDescent="0.2">
      <c r="A48" s="3016"/>
      <c r="B48" s="291" t="s">
        <v>100</v>
      </c>
      <c r="C48" s="1434" t="s">
        <v>35</v>
      </c>
      <c r="D48" s="1441" t="s">
        <v>35</v>
      </c>
      <c r="E48" s="1441" t="s">
        <v>35</v>
      </c>
      <c r="F48" s="1441" t="s">
        <v>35</v>
      </c>
      <c r="G48" s="1449" t="s">
        <v>35</v>
      </c>
      <c r="H48" s="1457" t="s">
        <v>35</v>
      </c>
      <c r="I48" s="1441" t="s">
        <v>35</v>
      </c>
      <c r="J48" s="1441" t="s">
        <v>35</v>
      </c>
      <c r="K48" s="1441" t="s">
        <v>35</v>
      </c>
      <c r="L48" s="1465" t="s">
        <v>35</v>
      </c>
      <c r="M48" s="1473" t="s">
        <v>35</v>
      </c>
      <c r="N48" s="1441" t="s">
        <v>35</v>
      </c>
      <c r="O48" s="1441" t="s">
        <v>35</v>
      </c>
      <c r="P48" s="1441" t="s">
        <v>35</v>
      </c>
      <c r="Q48" s="1449" t="s">
        <v>35</v>
      </c>
      <c r="R48" s="1457" t="s">
        <v>35</v>
      </c>
      <c r="S48" s="1441" t="s">
        <v>35</v>
      </c>
      <c r="T48" s="1441" t="s">
        <v>35</v>
      </c>
      <c r="U48" s="1441" t="s">
        <v>35</v>
      </c>
      <c r="V48" s="1441" t="s">
        <v>35</v>
      </c>
      <c r="W48" s="1441" t="s">
        <v>35</v>
      </c>
      <c r="X48" s="1441" t="s">
        <v>35</v>
      </c>
      <c r="Y48" s="1477" t="s">
        <v>35</v>
      </c>
      <c r="Z48" s="1477" t="s">
        <v>35</v>
      </c>
      <c r="AA48" s="1477" t="s">
        <v>35</v>
      </c>
      <c r="AB48" s="1477" t="s">
        <v>35</v>
      </c>
      <c r="AC48" s="2675" t="s">
        <v>35</v>
      </c>
      <c r="AD48" s="2525"/>
      <c r="AE48" s="2525"/>
      <c r="AF48" s="2525"/>
      <c r="AG48" s="2525"/>
      <c r="AH48" s="2525"/>
      <c r="AI48" s="2525"/>
      <c r="AJ48" s="2525"/>
      <c r="AK48" s="2525"/>
      <c r="AL48" s="2525"/>
      <c r="AM48" s="2525"/>
      <c r="AN48" s="2525"/>
      <c r="AO48" s="2525"/>
      <c r="AP48" s="2525"/>
      <c r="AQ48" s="2525"/>
      <c r="AR48" s="2525"/>
      <c r="AS48" s="2525"/>
      <c r="AT48" s="2525"/>
      <c r="AU48" s="2525"/>
      <c r="AV48" s="2525"/>
      <c r="AW48" s="2525"/>
      <c r="AX48" s="2525"/>
      <c r="AY48" s="2525"/>
      <c r="AZ48" s="239"/>
      <c r="BA48" s="3045"/>
      <c r="BB48" s="165" t="s">
        <v>100</v>
      </c>
      <c r="BC48" s="1483" t="s">
        <v>35</v>
      </c>
      <c r="BD48" s="1502" t="s">
        <v>35</v>
      </c>
      <c r="BE48" s="1502" t="s">
        <v>35</v>
      </c>
      <c r="BF48" s="1502" t="s">
        <v>35</v>
      </c>
      <c r="BG48" s="1522" t="s">
        <v>35</v>
      </c>
      <c r="BH48" s="1542" t="s">
        <v>35</v>
      </c>
      <c r="BI48" s="1502" t="s">
        <v>35</v>
      </c>
      <c r="BJ48" s="1502" t="s">
        <v>35</v>
      </c>
      <c r="BK48" s="1502" t="s">
        <v>35</v>
      </c>
      <c r="BL48" s="1522" t="s">
        <v>35</v>
      </c>
      <c r="BM48" s="1542" t="s">
        <v>35</v>
      </c>
      <c r="BN48" s="1502" t="s">
        <v>35</v>
      </c>
      <c r="BO48" s="1502" t="s">
        <v>35</v>
      </c>
      <c r="BP48" s="1502" t="s">
        <v>35</v>
      </c>
      <c r="BQ48" s="1522" t="s">
        <v>35</v>
      </c>
      <c r="BR48" s="1542" t="s">
        <v>35</v>
      </c>
      <c r="BS48" s="1502" t="s">
        <v>35</v>
      </c>
      <c r="BT48" s="1502" t="s">
        <v>35</v>
      </c>
      <c r="BU48" s="1502" t="s">
        <v>35</v>
      </c>
      <c r="BV48" s="1502" t="s">
        <v>35</v>
      </c>
      <c r="BW48" s="1502" t="s">
        <v>35</v>
      </c>
      <c r="BX48" s="1502" t="s">
        <v>35</v>
      </c>
      <c r="BY48" s="1563" t="s">
        <v>35</v>
      </c>
      <c r="BZ48" s="1563" t="s">
        <v>35</v>
      </c>
      <c r="CA48" s="1563" t="s">
        <v>35</v>
      </c>
      <c r="CB48" s="1563" t="s">
        <v>35</v>
      </c>
      <c r="CC48" s="1563" t="s">
        <v>35</v>
      </c>
      <c r="CD48" s="2585"/>
      <c r="CE48" s="2585"/>
      <c r="CF48" s="2585"/>
      <c r="CG48" s="2585"/>
      <c r="CH48" s="2585"/>
      <c r="CI48" s="2585"/>
      <c r="CJ48" s="2585"/>
      <c r="CK48" s="2585"/>
      <c r="CL48" s="2585"/>
      <c r="CM48" s="2585"/>
      <c r="CN48" s="2585"/>
      <c r="CO48" s="2585"/>
      <c r="CP48" s="2585"/>
      <c r="CQ48" s="2585"/>
      <c r="CR48" s="2585"/>
      <c r="CS48" s="2585"/>
      <c r="CT48" s="2585"/>
      <c r="CU48" s="2585"/>
      <c r="CV48" s="2585"/>
      <c r="CW48" s="2585"/>
      <c r="CX48" s="2585"/>
      <c r="CY48" s="2585"/>
      <c r="CZ48" s="2585"/>
    </row>
    <row r="49" s="130" customFormat="true" ht="15" customHeight="true" x14ac:dyDescent="0.2">
      <c r="A49" s="3016"/>
      <c r="B49" s="291" t="s">
        <v>68</v>
      </c>
      <c r="C49" s="1434" t="s">
        <v>35</v>
      </c>
      <c r="D49" s="1441" t="s">
        <v>35</v>
      </c>
      <c r="E49" s="1441" t="s">
        <v>35</v>
      </c>
      <c r="F49" s="1441" t="s">
        <v>35</v>
      </c>
      <c r="G49" s="1449" t="s">
        <v>35</v>
      </c>
      <c r="H49" s="1457" t="s">
        <v>35</v>
      </c>
      <c r="I49" s="1441" t="s">
        <v>35</v>
      </c>
      <c r="J49" s="1441" t="s">
        <v>35</v>
      </c>
      <c r="K49" s="1441" t="s">
        <v>35</v>
      </c>
      <c r="L49" s="1465" t="s">
        <v>35</v>
      </c>
      <c r="M49" s="1473" t="s">
        <v>35</v>
      </c>
      <c r="N49" s="1441" t="s">
        <v>35</v>
      </c>
      <c r="O49" s="1441" t="s">
        <v>35</v>
      </c>
      <c r="P49" s="1441" t="s">
        <v>35</v>
      </c>
      <c r="Q49" s="1449" t="s">
        <v>35</v>
      </c>
      <c r="R49" s="1457" t="s">
        <v>35</v>
      </c>
      <c r="S49" s="1441" t="s">
        <v>35</v>
      </c>
      <c r="T49" s="1441" t="s">
        <v>35</v>
      </c>
      <c r="U49" s="1441" t="s">
        <v>35</v>
      </c>
      <c r="V49" s="1441" t="s">
        <v>35</v>
      </c>
      <c r="W49" s="1441" t="s">
        <v>35</v>
      </c>
      <c r="X49" s="1441" t="s">
        <v>35</v>
      </c>
      <c r="Y49" s="1477" t="s">
        <v>35</v>
      </c>
      <c r="Z49" s="1477" t="s">
        <v>35</v>
      </c>
      <c r="AA49" s="1477" t="s">
        <v>35</v>
      </c>
      <c r="AB49" s="1477" t="s">
        <v>35</v>
      </c>
      <c r="AC49" s="2675" t="s">
        <v>35</v>
      </c>
      <c r="AD49" s="2525"/>
      <c r="AE49" s="2525"/>
      <c r="AF49" s="2525"/>
      <c r="AG49" s="2525"/>
      <c r="AH49" s="2525"/>
      <c r="AI49" s="2525"/>
      <c r="AJ49" s="2525"/>
      <c r="AK49" s="2525"/>
      <c r="AL49" s="2525"/>
      <c r="AM49" s="2525"/>
      <c r="AN49" s="2525"/>
      <c r="AO49" s="2525"/>
      <c r="AP49" s="2525"/>
      <c r="AQ49" s="2525"/>
      <c r="AR49" s="2525"/>
      <c r="AS49" s="2525"/>
      <c r="AT49" s="2525"/>
      <c r="AU49" s="2525"/>
      <c r="AV49" s="2525"/>
      <c r="AW49" s="2525"/>
      <c r="AX49" s="2525"/>
      <c r="AY49" s="2525"/>
      <c r="AZ49" s="239"/>
      <c r="BA49" s="3045"/>
      <c r="BB49" s="165" t="s">
        <v>68</v>
      </c>
      <c r="BC49" s="1483" t="s">
        <v>35</v>
      </c>
      <c r="BD49" s="1502" t="s">
        <v>35</v>
      </c>
      <c r="BE49" s="1502" t="s">
        <v>35</v>
      </c>
      <c r="BF49" s="1502" t="s">
        <v>35</v>
      </c>
      <c r="BG49" s="1522" t="s">
        <v>35</v>
      </c>
      <c r="BH49" s="1542" t="s">
        <v>35</v>
      </c>
      <c r="BI49" s="1502" t="s">
        <v>35</v>
      </c>
      <c r="BJ49" s="1502" t="s">
        <v>35</v>
      </c>
      <c r="BK49" s="1502" t="s">
        <v>35</v>
      </c>
      <c r="BL49" s="1522" t="s">
        <v>35</v>
      </c>
      <c r="BM49" s="1542" t="s">
        <v>35</v>
      </c>
      <c r="BN49" s="1502" t="s">
        <v>35</v>
      </c>
      <c r="BO49" s="1502" t="s">
        <v>35</v>
      </c>
      <c r="BP49" s="1502" t="s">
        <v>35</v>
      </c>
      <c r="BQ49" s="1522" t="s">
        <v>35</v>
      </c>
      <c r="BR49" s="1542" t="s">
        <v>35</v>
      </c>
      <c r="BS49" s="1502" t="s">
        <v>35</v>
      </c>
      <c r="BT49" s="1502" t="s">
        <v>35</v>
      </c>
      <c r="BU49" s="1502" t="s">
        <v>35</v>
      </c>
      <c r="BV49" s="1502" t="s">
        <v>35</v>
      </c>
      <c r="BW49" s="1502" t="s">
        <v>35</v>
      </c>
      <c r="BX49" s="1502" t="s">
        <v>35</v>
      </c>
      <c r="BY49" s="1563" t="s">
        <v>35</v>
      </c>
      <c r="BZ49" s="1563" t="s">
        <v>35</v>
      </c>
      <c r="CA49" s="1563" t="s">
        <v>35</v>
      </c>
      <c r="CB49" s="1563" t="s">
        <v>35</v>
      </c>
      <c r="CC49" s="1563" t="s">
        <v>35</v>
      </c>
      <c r="CD49" s="2585"/>
      <c r="CE49" s="2585"/>
      <c r="CF49" s="2585"/>
      <c r="CG49" s="2585"/>
      <c r="CH49" s="2585"/>
      <c r="CI49" s="2585"/>
      <c r="CJ49" s="2585"/>
      <c r="CK49" s="2585"/>
      <c r="CL49" s="2585"/>
      <c r="CM49" s="2585"/>
      <c r="CN49" s="2585"/>
      <c r="CO49" s="2585"/>
      <c r="CP49" s="2585"/>
      <c r="CQ49" s="2585"/>
      <c r="CR49" s="2585"/>
      <c r="CS49" s="2585"/>
      <c r="CT49" s="2585"/>
      <c r="CU49" s="2585"/>
      <c r="CV49" s="2585"/>
      <c r="CW49" s="2585"/>
      <c r="CX49" s="2585"/>
      <c r="CY49" s="2585"/>
      <c r="CZ49" s="2585"/>
    </row>
    <row r="50" s="130" customFormat="true" ht="15" customHeight="true" x14ac:dyDescent="0.2">
      <c r="A50" s="3016" t="s">
        <v>103</v>
      </c>
      <c r="B50" s="291" t="s">
        <v>101</v>
      </c>
      <c r="C50" s="1434" t="s">
        <v>35</v>
      </c>
      <c r="D50" s="1441" t="s">
        <v>35</v>
      </c>
      <c r="E50" s="1441" t="s">
        <v>35</v>
      </c>
      <c r="F50" s="1441" t="s">
        <v>35</v>
      </c>
      <c r="G50" s="1449" t="s">
        <v>35</v>
      </c>
      <c r="H50" s="1457" t="s">
        <v>35</v>
      </c>
      <c r="I50" s="1441" t="s">
        <v>35</v>
      </c>
      <c r="J50" s="1441" t="s">
        <v>35</v>
      </c>
      <c r="K50" s="1441" t="s">
        <v>35</v>
      </c>
      <c r="L50" s="1465" t="s">
        <v>35</v>
      </c>
      <c r="M50" s="1473" t="s">
        <v>35</v>
      </c>
      <c r="N50" s="1441" t="s">
        <v>35</v>
      </c>
      <c r="O50" s="1441" t="s">
        <v>35</v>
      </c>
      <c r="P50" s="1441" t="s">
        <v>35</v>
      </c>
      <c r="Q50" s="1449" t="s">
        <v>35</v>
      </c>
      <c r="R50" s="1457" t="s">
        <v>35</v>
      </c>
      <c r="S50" s="1441" t="s">
        <v>35</v>
      </c>
      <c r="T50" s="1441" t="s">
        <v>35</v>
      </c>
      <c r="U50" s="1441" t="s">
        <v>35</v>
      </c>
      <c r="V50" s="1441" t="s">
        <v>35</v>
      </c>
      <c r="W50" s="1441" t="s">
        <v>35</v>
      </c>
      <c r="X50" s="1441" t="s">
        <v>35</v>
      </c>
      <c r="Y50" s="1477" t="s">
        <v>35</v>
      </c>
      <c r="Z50" s="1477" t="s">
        <v>35</v>
      </c>
      <c r="AA50" s="1477" t="s">
        <v>35</v>
      </c>
      <c r="AB50" s="1477" t="s">
        <v>35</v>
      </c>
      <c r="AC50" s="2675" t="s">
        <v>35</v>
      </c>
      <c r="AD50" s="2525"/>
      <c r="AE50" s="2525"/>
      <c r="AF50" s="2525"/>
      <c r="AG50" s="2525"/>
      <c r="AH50" s="2525"/>
      <c r="AI50" s="2525"/>
      <c r="AJ50" s="2525"/>
      <c r="AK50" s="2525"/>
      <c r="AL50" s="2525"/>
      <c r="AM50" s="2525"/>
      <c r="AN50" s="2525"/>
      <c r="AO50" s="2525"/>
      <c r="AP50" s="2525"/>
      <c r="AQ50" s="2525"/>
      <c r="AR50" s="2525"/>
      <c r="AS50" s="2525"/>
      <c r="AT50" s="2525"/>
      <c r="AU50" s="2525"/>
      <c r="AV50" s="2525"/>
      <c r="AW50" s="2525"/>
      <c r="AX50" s="2525"/>
      <c r="AY50" s="2525"/>
      <c r="AZ50" s="239"/>
      <c r="BA50" s="3045" t="s">
        <v>103</v>
      </c>
      <c r="BB50" s="165" t="s">
        <v>101</v>
      </c>
      <c r="BC50" s="1483" t="s">
        <v>35</v>
      </c>
      <c r="BD50" s="1502" t="s">
        <v>35</v>
      </c>
      <c r="BE50" s="1502" t="s">
        <v>35</v>
      </c>
      <c r="BF50" s="1502" t="s">
        <v>35</v>
      </c>
      <c r="BG50" s="1522" t="s">
        <v>35</v>
      </c>
      <c r="BH50" s="1542" t="s">
        <v>35</v>
      </c>
      <c r="BI50" s="1502" t="s">
        <v>35</v>
      </c>
      <c r="BJ50" s="1502" t="s">
        <v>35</v>
      </c>
      <c r="BK50" s="1502" t="s">
        <v>35</v>
      </c>
      <c r="BL50" s="1522" t="s">
        <v>35</v>
      </c>
      <c r="BM50" s="1542" t="s">
        <v>35</v>
      </c>
      <c r="BN50" s="1502" t="s">
        <v>35</v>
      </c>
      <c r="BO50" s="1502" t="s">
        <v>35</v>
      </c>
      <c r="BP50" s="1502" t="s">
        <v>35</v>
      </c>
      <c r="BQ50" s="1522" t="s">
        <v>35</v>
      </c>
      <c r="BR50" s="1542" t="s">
        <v>35</v>
      </c>
      <c r="BS50" s="1502" t="s">
        <v>35</v>
      </c>
      <c r="BT50" s="1502" t="s">
        <v>35</v>
      </c>
      <c r="BU50" s="1502" t="s">
        <v>35</v>
      </c>
      <c r="BV50" s="1502" t="s">
        <v>35</v>
      </c>
      <c r="BW50" s="1502" t="s">
        <v>35</v>
      </c>
      <c r="BX50" s="1502" t="s">
        <v>35</v>
      </c>
      <c r="BY50" s="1563" t="s">
        <v>35</v>
      </c>
      <c r="BZ50" s="1563" t="s">
        <v>35</v>
      </c>
      <c r="CA50" s="1563" t="s">
        <v>35</v>
      </c>
      <c r="CB50" s="1563" t="s">
        <v>35</v>
      </c>
      <c r="CC50" s="1563" t="s">
        <v>35</v>
      </c>
      <c r="CD50" s="2585"/>
      <c r="CE50" s="2585"/>
      <c r="CF50" s="2585"/>
      <c r="CG50" s="2585"/>
      <c r="CH50" s="2585"/>
      <c r="CI50" s="2585"/>
      <c r="CJ50" s="2585"/>
      <c r="CK50" s="2585"/>
      <c r="CL50" s="2585"/>
      <c r="CM50" s="2585"/>
      <c r="CN50" s="2585"/>
      <c r="CO50" s="2585"/>
      <c r="CP50" s="2585"/>
      <c r="CQ50" s="2585"/>
      <c r="CR50" s="2585"/>
      <c r="CS50" s="2585"/>
      <c r="CT50" s="2585"/>
      <c r="CU50" s="2585"/>
      <c r="CV50" s="2585"/>
      <c r="CW50" s="2585"/>
      <c r="CX50" s="2585"/>
      <c r="CY50" s="2585"/>
      <c r="CZ50" s="2585"/>
    </row>
    <row r="51" s="130" customFormat="true" ht="15" customHeight="true" x14ac:dyDescent="0.2">
      <c r="A51" s="3016"/>
      <c r="B51" s="291" t="s">
        <v>100</v>
      </c>
      <c r="C51" s="1434" t="s">
        <v>35</v>
      </c>
      <c r="D51" s="1441" t="s">
        <v>35</v>
      </c>
      <c r="E51" s="1441" t="s">
        <v>35</v>
      </c>
      <c r="F51" s="1441" t="s">
        <v>35</v>
      </c>
      <c r="G51" s="1449" t="s">
        <v>35</v>
      </c>
      <c r="H51" s="1457" t="s">
        <v>35</v>
      </c>
      <c r="I51" s="1441" t="s">
        <v>35</v>
      </c>
      <c r="J51" s="1441" t="s">
        <v>35</v>
      </c>
      <c r="K51" s="1441" t="s">
        <v>35</v>
      </c>
      <c r="L51" s="1465" t="s">
        <v>35</v>
      </c>
      <c r="M51" s="1473" t="s">
        <v>35</v>
      </c>
      <c r="N51" s="1441" t="s">
        <v>35</v>
      </c>
      <c r="O51" s="1441" t="s">
        <v>35</v>
      </c>
      <c r="P51" s="1441" t="s">
        <v>35</v>
      </c>
      <c r="Q51" s="1449" t="s">
        <v>35</v>
      </c>
      <c r="R51" s="1457" t="s">
        <v>35</v>
      </c>
      <c r="S51" s="1441" t="s">
        <v>35</v>
      </c>
      <c r="T51" s="1441" t="s">
        <v>35</v>
      </c>
      <c r="U51" s="1441" t="s">
        <v>35</v>
      </c>
      <c r="V51" s="1441" t="s">
        <v>35</v>
      </c>
      <c r="W51" s="1441" t="s">
        <v>35</v>
      </c>
      <c r="X51" s="1441" t="s">
        <v>35</v>
      </c>
      <c r="Y51" s="1477" t="s">
        <v>35</v>
      </c>
      <c r="Z51" s="1477" t="s">
        <v>35</v>
      </c>
      <c r="AA51" s="1477" t="s">
        <v>35</v>
      </c>
      <c r="AB51" s="1477" t="s">
        <v>35</v>
      </c>
      <c r="AC51" s="2675" t="s">
        <v>35</v>
      </c>
      <c r="AD51" s="2525"/>
      <c r="AE51" s="2525"/>
      <c r="AF51" s="2525"/>
      <c r="AG51" s="2525"/>
      <c r="AH51" s="2525"/>
      <c r="AI51" s="2525"/>
      <c r="AJ51" s="2525"/>
      <c r="AK51" s="2525"/>
      <c r="AL51" s="2525"/>
      <c r="AM51" s="2525"/>
      <c r="AN51" s="2525"/>
      <c r="AO51" s="2525"/>
      <c r="AP51" s="2525"/>
      <c r="AQ51" s="2525"/>
      <c r="AR51" s="2525"/>
      <c r="AS51" s="2525"/>
      <c r="AT51" s="2525"/>
      <c r="AU51" s="2525"/>
      <c r="AV51" s="2525"/>
      <c r="AW51" s="2525"/>
      <c r="AX51" s="2525"/>
      <c r="AY51" s="2525"/>
      <c r="AZ51" s="239"/>
      <c r="BA51" s="3045"/>
      <c r="BB51" s="165" t="s">
        <v>100</v>
      </c>
      <c r="BC51" s="1483" t="s">
        <v>35</v>
      </c>
      <c r="BD51" s="1502" t="s">
        <v>35</v>
      </c>
      <c r="BE51" s="1502" t="s">
        <v>35</v>
      </c>
      <c r="BF51" s="1502" t="s">
        <v>35</v>
      </c>
      <c r="BG51" s="1522" t="s">
        <v>35</v>
      </c>
      <c r="BH51" s="1542" t="s">
        <v>35</v>
      </c>
      <c r="BI51" s="1502" t="s">
        <v>35</v>
      </c>
      <c r="BJ51" s="1502" t="s">
        <v>35</v>
      </c>
      <c r="BK51" s="1502" t="s">
        <v>35</v>
      </c>
      <c r="BL51" s="1522" t="s">
        <v>35</v>
      </c>
      <c r="BM51" s="1542" t="s">
        <v>35</v>
      </c>
      <c r="BN51" s="1502" t="s">
        <v>35</v>
      </c>
      <c r="BO51" s="1502" t="s">
        <v>35</v>
      </c>
      <c r="BP51" s="1502" t="s">
        <v>35</v>
      </c>
      <c r="BQ51" s="1522" t="s">
        <v>35</v>
      </c>
      <c r="BR51" s="1542" t="s">
        <v>35</v>
      </c>
      <c r="BS51" s="1502" t="s">
        <v>35</v>
      </c>
      <c r="BT51" s="1502" t="s">
        <v>35</v>
      </c>
      <c r="BU51" s="1502" t="s">
        <v>35</v>
      </c>
      <c r="BV51" s="1502" t="s">
        <v>35</v>
      </c>
      <c r="BW51" s="1502" t="s">
        <v>35</v>
      </c>
      <c r="BX51" s="1502" t="s">
        <v>35</v>
      </c>
      <c r="BY51" s="1563" t="s">
        <v>35</v>
      </c>
      <c r="BZ51" s="1563" t="s">
        <v>35</v>
      </c>
      <c r="CA51" s="1563" t="s">
        <v>35</v>
      </c>
      <c r="CB51" s="1563" t="s">
        <v>35</v>
      </c>
      <c r="CC51" s="1563" t="s">
        <v>35</v>
      </c>
      <c r="CD51" s="2585"/>
      <c r="CE51" s="2585"/>
      <c r="CF51" s="2585"/>
      <c r="CG51" s="2585"/>
      <c r="CH51" s="2585"/>
      <c r="CI51" s="2585"/>
      <c r="CJ51" s="2585"/>
      <c r="CK51" s="2585"/>
      <c r="CL51" s="2585"/>
      <c r="CM51" s="2585"/>
      <c r="CN51" s="2585"/>
      <c r="CO51" s="2585"/>
      <c r="CP51" s="2585"/>
      <c r="CQ51" s="2585"/>
      <c r="CR51" s="2585"/>
      <c r="CS51" s="2585"/>
      <c r="CT51" s="2585"/>
      <c r="CU51" s="2585"/>
      <c r="CV51" s="2585"/>
      <c r="CW51" s="2585"/>
      <c r="CX51" s="2585"/>
      <c r="CY51" s="2585"/>
      <c r="CZ51" s="2585"/>
    </row>
    <row r="52" s="130" customFormat="true" ht="15" customHeight="true" x14ac:dyDescent="0.2">
      <c r="A52" s="3016"/>
      <c r="B52" s="291" t="s">
        <v>68</v>
      </c>
      <c r="C52" s="1434" t="s">
        <v>35</v>
      </c>
      <c r="D52" s="1441" t="s">
        <v>35</v>
      </c>
      <c r="E52" s="1441" t="s">
        <v>35</v>
      </c>
      <c r="F52" s="1441" t="s">
        <v>35</v>
      </c>
      <c r="G52" s="1449" t="s">
        <v>35</v>
      </c>
      <c r="H52" s="1457" t="s">
        <v>35</v>
      </c>
      <c r="I52" s="1441" t="s">
        <v>35</v>
      </c>
      <c r="J52" s="1441" t="s">
        <v>35</v>
      </c>
      <c r="K52" s="1441" t="s">
        <v>35</v>
      </c>
      <c r="L52" s="1465" t="s">
        <v>35</v>
      </c>
      <c r="M52" s="1473" t="s">
        <v>35</v>
      </c>
      <c r="N52" s="1441" t="s">
        <v>35</v>
      </c>
      <c r="O52" s="1441" t="s">
        <v>35</v>
      </c>
      <c r="P52" s="1441" t="s">
        <v>35</v>
      </c>
      <c r="Q52" s="1449" t="s">
        <v>35</v>
      </c>
      <c r="R52" s="1457" t="s">
        <v>35</v>
      </c>
      <c r="S52" s="1441" t="s">
        <v>35</v>
      </c>
      <c r="T52" s="1441" t="s">
        <v>35</v>
      </c>
      <c r="U52" s="1441" t="s">
        <v>35</v>
      </c>
      <c r="V52" s="1441" t="s">
        <v>35</v>
      </c>
      <c r="W52" s="1441" t="s">
        <v>35</v>
      </c>
      <c r="X52" s="1441" t="s">
        <v>35</v>
      </c>
      <c r="Y52" s="1477" t="s">
        <v>35</v>
      </c>
      <c r="Z52" s="1477" t="s">
        <v>35</v>
      </c>
      <c r="AA52" s="1477" t="s">
        <v>35</v>
      </c>
      <c r="AB52" s="1477" t="s">
        <v>35</v>
      </c>
      <c r="AC52" s="2675" t="s">
        <v>35</v>
      </c>
      <c r="AD52" s="2525"/>
      <c r="AE52" s="2525"/>
      <c r="AF52" s="2525"/>
      <c r="AG52" s="2525"/>
      <c r="AH52" s="2525"/>
      <c r="AI52" s="2525"/>
      <c r="AJ52" s="2525"/>
      <c r="AK52" s="2525"/>
      <c r="AL52" s="2525"/>
      <c r="AM52" s="2525"/>
      <c r="AN52" s="2525"/>
      <c r="AO52" s="2525"/>
      <c r="AP52" s="2525"/>
      <c r="AQ52" s="2525"/>
      <c r="AR52" s="2525"/>
      <c r="AS52" s="2525"/>
      <c r="AT52" s="2525"/>
      <c r="AU52" s="2525"/>
      <c r="AV52" s="2525"/>
      <c r="AW52" s="2525"/>
      <c r="AX52" s="2525"/>
      <c r="AY52" s="2525"/>
      <c r="AZ52" s="239"/>
      <c r="BA52" s="3045"/>
      <c r="BB52" s="165" t="s">
        <v>68</v>
      </c>
      <c r="BC52" s="1483" t="s">
        <v>35</v>
      </c>
      <c r="BD52" s="1502" t="s">
        <v>35</v>
      </c>
      <c r="BE52" s="1502" t="s">
        <v>35</v>
      </c>
      <c r="BF52" s="1502" t="s">
        <v>35</v>
      </c>
      <c r="BG52" s="1522" t="s">
        <v>35</v>
      </c>
      <c r="BH52" s="1542" t="s">
        <v>35</v>
      </c>
      <c r="BI52" s="1502" t="s">
        <v>35</v>
      </c>
      <c r="BJ52" s="1502" t="s">
        <v>35</v>
      </c>
      <c r="BK52" s="1502" t="s">
        <v>35</v>
      </c>
      <c r="BL52" s="1522" t="s">
        <v>35</v>
      </c>
      <c r="BM52" s="1542" t="s">
        <v>35</v>
      </c>
      <c r="BN52" s="1502" t="s">
        <v>35</v>
      </c>
      <c r="BO52" s="1502" t="s">
        <v>35</v>
      </c>
      <c r="BP52" s="1502" t="s">
        <v>35</v>
      </c>
      <c r="BQ52" s="1522" t="s">
        <v>35</v>
      </c>
      <c r="BR52" s="1542" t="s">
        <v>35</v>
      </c>
      <c r="BS52" s="1502" t="s">
        <v>35</v>
      </c>
      <c r="BT52" s="1502" t="s">
        <v>35</v>
      </c>
      <c r="BU52" s="1502" t="s">
        <v>35</v>
      </c>
      <c r="BV52" s="1502" t="s">
        <v>35</v>
      </c>
      <c r="BW52" s="1502" t="s">
        <v>35</v>
      </c>
      <c r="BX52" s="1502" t="s">
        <v>35</v>
      </c>
      <c r="BY52" s="1563" t="s">
        <v>35</v>
      </c>
      <c r="BZ52" s="1563" t="s">
        <v>35</v>
      </c>
      <c r="CA52" s="1563" t="s">
        <v>35</v>
      </c>
      <c r="CB52" s="1563" t="s">
        <v>35</v>
      </c>
      <c r="CC52" s="1563" t="s">
        <v>35</v>
      </c>
      <c r="CD52" s="2585"/>
      <c r="CE52" s="2585"/>
      <c r="CF52" s="2585"/>
      <c r="CG52" s="2585"/>
      <c r="CH52" s="2585"/>
      <c r="CI52" s="2585"/>
      <c r="CJ52" s="2585"/>
      <c r="CK52" s="2585"/>
      <c r="CL52" s="2585"/>
      <c r="CM52" s="2585"/>
      <c r="CN52" s="2585"/>
      <c r="CO52" s="2585"/>
      <c r="CP52" s="2585"/>
      <c r="CQ52" s="2585"/>
      <c r="CR52" s="2585"/>
      <c r="CS52" s="2585"/>
      <c r="CT52" s="2585"/>
      <c r="CU52" s="2585"/>
      <c r="CV52" s="2585"/>
      <c r="CW52" s="2585"/>
      <c r="CX52" s="2585"/>
      <c r="CY52" s="2585"/>
      <c r="CZ52" s="2585"/>
    </row>
    <row r="53" s="130" customFormat="true" ht="15" customHeight="true" x14ac:dyDescent="0.2">
      <c r="A53" s="3016" t="s">
        <v>106</v>
      </c>
      <c r="B53" s="291" t="s">
        <v>101</v>
      </c>
      <c r="C53" s="1434" t="s">
        <v>35</v>
      </c>
      <c r="D53" s="1441" t="s">
        <v>35</v>
      </c>
      <c r="E53" s="1441" t="s">
        <v>35</v>
      </c>
      <c r="F53" s="1441" t="s">
        <v>35</v>
      </c>
      <c r="G53" s="1449" t="s">
        <v>35</v>
      </c>
      <c r="H53" s="1457" t="s">
        <v>35</v>
      </c>
      <c r="I53" s="1441" t="s">
        <v>35</v>
      </c>
      <c r="J53" s="1441" t="s">
        <v>35</v>
      </c>
      <c r="K53" s="1441" t="s">
        <v>35</v>
      </c>
      <c r="L53" s="1465" t="s">
        <v>35</v>
      </c>
      <c r="M53" s="1473" t="s">
        <v>35</v>
      </c>
      <c r="N53" s="1441" t="s">
        <v>35</v>
      </c>
      <c r="O53" s="1441" t="s">
        <v>35</v>
      </c>
      <c r="P53" s="1441" t="s">
        <v>35</v>
      </c>
      <c r="Q53" s="1449" t="s">
        <v>35</v>
      </c>
      <c r="R53" s="1457" t="s">
        <v>35</v>
      </c>
      <c r="S53" s="1441" t="s">
        <v>35</v>
      </c>
      <c r="T53" s="1441" t="s">
        <v>35</v>
      </c>
      <c r="U53" s="1441" t="s">
        <v>35</v>
      </c>
      <c r="V53" s="1441" t="s">
        <v>35</v>
      </c>
      <c r="W53" s="1441" t="s">
        <v>35</v>
      </c>
      <c r="X53" s="1441" t="s">
        <v>35</v>
      </c>
      <c r="Y53" s="1477" t="s">
        <v>35</v>
      </c>
      <c r="Z53" s="1477" t="s">
        <v>35</v>
      </c>
      <c r="AA53" s="1477" t="s">
        <v>35</v>
      </c>
      <c r="AB53" s="1477" t="s">
        <v>35</v>
      </c>
      <c r="AC53" s="2675" t="s">
        <v>35</v>
      </c>
      <c r="AD53" s="2525"/>
      <c r="AE53" s="2525"/>
      <c r="AF53" s="2525"/>
      <c r="AG53" s="2525"/>
      <c r="AH53" s="2525"/>
      <c r="AI53" s="2525"/>
      <c r="AJ53" s="2525"/>
      <c r="AK53" s="2525"/>
      <c r="AL53" s="2525"/>
      <c r="AM53" s="2525"/>
      <c r="AN53" s="2525"/>
      <c r="AO53" s="2525"/>
      <c r="AP53" s="2525"/>
      <c r="AQ53" s="2525"/>
      <c r="AR53" s="2525"/>
      <c r="AS53" s="2525"/>
      <c r="AT53" s="2525"/>
      <c r="AU53" s="2525"/>
      <c r="AV53" s="2525"/>
      <c r="AW53" s="2525"/>
      <c r="AX53" s="2525"/>
      <c r="AY53" s="2525"/>
      <c r="AZ53" s="239"/>
      <c r="BA53" s="3045" t="s">
        <v>106</v>
      </c>
      <c r="BB53" s="165" t="s">
        <v>101</v>
      </c>
      <c r="BC53" s="1483" t="s">
        <v>35</v>
      </c>
      <c r="BD53" s="1502" t="s">
        <v>35</v>
      </c>
      <c r="BE53" s="1502" t="s">
        <v>35</v>
      </c>
      <c r="BF53" s="1502" t="s">
        <v>35</v>
      </c>
      <c r="BG53" s="1522" t="s">
        <v>35</v>
      </c>
      <c r="BH53" s="1542" t="s">
        <v>35</v>
      </c>
      <c r="BI53" s="1502" t="s">
        <v>35</v>
      </c>
      <c r="BJ53" s="1502" t="s">
        <v>35</v>
      </c>
      <c r="BK53" s="1502" t="s">
        <v>35</v>
      </c>
      <c r="BL53" s="1522" t="s">
        <v>35</v>
      </c>
      <c r="BM53" s="1542" t="s">
        <v>35</v>
      </c>
      <c r="BN53" s="1502" t="s">
        <v>35</v>
      </c>
      <c r="BO53" s="1502" t="s">
        <v>35</v>
      </c>
      <c r="BP53" s="1502" t="s">
        <v>35</v>
      </c>
      <c r="BQ53" s="1522" t="s">
        <v>35</v>
      </c>
      <c r="BR53" s="1542" t="s">
        <v>35</v>
      </c>
      <c r="BS53" s="1502" t="s">
        <v>35</v>
      </c>
      <c r="BT53" s="1502" t="s">
        <v>35</v>
      </c>
      <c r="BU53" s="1502" t="s">
        <v>35</v>
      </c>
      <c r="BV53" s="1502" t="s">
        <v>35</v>
      </c>
      <c r="BW53" s="1502" t="s">
        <v>35</v>
      </c>
      <c r="BX53" s="1502" t="s">
        <v>35</v>
      </c>
      <c r="BY53" s="1563" t="s">
        <v>35</v>
      </c>
      <c r="BZ53" s="1563" t="s">
        <v>35</v>
      </c>
      <c r="CA53" s="1563" t="s">
        <v>35</v>
      </c>
      <c r="CB53" s="1563" t="s">
        <v>35</v>
      </c>
      <c r="CC53" s="1563" t="s">
        <v>35</v>
      </c>
      <c r="CD53" s="2585"/>
      <c r="CE53" s="2585"/>
      <c r="CF53" s="2585"/>
      <c r="CG53" s="2585"/>
      <c r="CH53" s="2585"/>
      <c r="CI53" s="2585"/>
      <c r="CJ53" s="2585"/>
      <c r="CK53" s="2585"/>
      <c r="CL53" s="2585"/>
      <c r="CM53" s="2585"/>
      <c r="CN53" s="2585"/>
      <c r="CO53" s="2585"/>
      <c r="CP53" s="2585"/>
      <c r="CQ53" s="2585"/>
      <c r="CR53" s="2585"/>
      <c r="CS53" s="2585"/>
      <c r="CT53" s="2585"/>
      <c r="CU53" s="2585"/>
      <c r="CV53" s="2585"/>
      <c r="CW53" s="2585"/>
      <c r="CX53" s="2585"/>
      <c r="CY53" s="2585"/>
      <c r="CZ53" s="2585"/>
    </row>
    <row r="54" s="130" customFormat="true" ht="15" customHeight="true" x14ac:dyDescent="0.2">
      <c r="A54" s="3016"/>
      <c r="B54" s="291" t="s">
        <v>100</v>
      </c>
      <c r="C54" s="1434" t="s">
        <v>35</v>
      </c>
      <c r="D54" s="1441" t="s">
        <v>35</v>
      </c>
      <c r="E54" s="1441" t="s">
        <v>35</v>
      </c>
      <c r="F54" s="1441" t="s">
        <v>35</v>
      </c>
      <c r="G54" s="1449" t="s">
        <v>35</v>
      </c>
      <c r="H54" s="1457" t="s">
        <v>35</v>
      </c>
      <c r="I54" s="1441" t="s">
        <v>35</v>
      </c>
      <c r="J54" s="1441" t="s">
        <v>35</v>
      </c>
      <c r="K54" s="1441" t="s">
        <v>35</v>
      </c>
      <c r="L54" s="1465" t="s">
        <v>35</v>
      </c>
      <c r="M54" s="1473" t="s">
        <v>35</v>
      </c>
      <c r="N54" s="1441" t="s">
        <v>35</v>
      </c>
      <c r="O54" s="1441" t="s">
        <v>35</v>
      </c>
      <c r="P54" s="1441" t="s">
        <v>35</v>
      </c>
      <c r="Q54" s="1449" t="s">
        <v>35</v>
      </c>
      <c r="R54" s="1457" t="s">
        <v>35</v>
      </c>
      <c r="S54" s="1441" t="s">
        <v>35</v>
      </c>
      <c r="T54" s="1441" t="s">
        <v>35</v>
      </c>
      <c r="U54" s="1441" t="s">
        <v>35</v>
      </c>
      <c r="V54" s="1441" t="s">
        <v>35</v>
      </c>
      <c r="W54" s="1441" t="s">
        <v>35</v>
      </c>
      <c r="X54" s="1441" t="s">
        <v>35</v>
      </c>
      <c r="Y54" s="1477" t="s">
        <v>35</v>
      </c>
      <c r="Z54" s="1477" t="s">
        <v>35</v>
      </c>
      <c r="AA54" s="1477" t="s">
        <v>35</v>
      </c>
      <c r="AB54" s="1477" t="s">
        <v>35</v>
      </c>
      <c r="AC54" s="2675" t="s">
        <v>35</v>
      </c>
      <c r="AD54" s="2525"/>
      <c r="AE54" s="2525"/>
      <c r="AF54" s="2525"/>
      <c r="AG54" s="2525"/>
      <c r="AH54" s="2525"/>
      <c r="AI54" s="2525"/>
      <c r="AJ54" s="2525"/>
      <c r="AK54" s="2525"/>
      <c r="AL54" s="2525"/>
      <c r="AM54" s="2525"/>
      <c r="AN54" s="2525"/>
      <c r="AO54" s="2525"/>
      <c r="AP54" s="2525"/>
      <c r="AQ54" s="2525"/>
      <c r="AR54" s="2525"/>
      <c r="AS54" s="2525"/>
      <c r="AT54" s="2525"/>
      <c r="AU54" s="2525"/>
      <c r="AV54" s="2525"/>
      <c r="AW54" s="2525"/>
      <c r="AX54" s="2525"/>
      <c r="AY54" s="2525"/>
      <c r="AZ54" s="239"/>
      <c r="BA54" s="3045"/>
      <c r="BB54" s="165" t="s">
        <v>100</v>
      </c>
      <c r="BC54" s="1483" t="s">
        <v>35</v>
      </c>
      <c r="BD54" s="1502" t="s">
        <v>35</v>
      </c>
      <c r="BE54" s="1502" t="s">
        <v>35</v>
      </c>
      <c r="BF54" s="1502" t="s">
        <v>35</v>
      </c>
      <c r="BG54" s="1522" t="s">
        <v>35</v>
      </c>
      <c r="BH54" s="1542" t="s">
        <v>35</v>
      </c>
      <c r="BI54" s="1502" t="s">
        <v>35</v>
      </c>
      <c r="BJ54" s="1502" t="s">
        <v>35</v>
      </c>
      <c r="BK54" s="1502" t="s">
        <v>35</v>
      </c>
      <c r="BL54" s="1522" t="s">
        <v>35</v>
      </c>
      <c r="BM54" s="1542" t="s">
        <v>35</v>
      </c>
      <c r="BN54" s="1502" t="s">
        <v>35</v>
      </c>
      <c r="BO54" s="1502" t="s">
        <v>35</v>
      </c>
      <c r="BP54" s="1502" t="s">
        <v>35</v>
      </c>
      <c r="BQ54" s="1522" t="s">
        <v>35</v>
      </c>
      <c r="BR54" s="1542" t="s">
        <v>35</v>
      </c>
      <c r="BS54" s="1502" t="s">
        <v>35</v>
      </c>
      <c r="BT54" s="1502" t="s">
        <v>35</v>
      </c>
      <c r="BU54" s="1502" t="s">
        <v>35</v>
      </c>
      <c r="BV54" s="1502" t="s">
        <v>35</v>
      </c>
      <c r="BW54" s="1502" t="s">
        <v>35</v>
      </c>
      <c r="BX54" s="1502" t="s">
        <v>35</v>
      </c>
      <c r="BY54" s="1563" t="s">
        <v>35</v>
      </c>
      <c r="BZ54" s="1563" t="s">
        <v>35</v>
      </c>
      <c r="CA54" s="1563" t="s">
        <v>35</v>
      </c>
      <c r="CB54" s="1563" t="s">
        <v>35</v>
      </c>
      <c r="CC54" s="1563" t="s">
        <v>35</v>
      </c>
      <c r="CD54" s="2585"/>
      <c r="CE54" s="2585"/>
      <c r="CF54" s="2585"/>
      <c r="CG54" s="2585"/>
      <c r="CH54" s="2585"/>
      <c r="CI54" s="2585"/>
      <c r="CJ54" s="2585"/>
      <c r="CK54" s="2585"/>
      <c r="CL54" s="2585"/>
      <c r="CM54" s="2585"/>
      <c r="CN54" s="2585"/>
      <c r="CO54" s="2585"/>
      <c r="CP54" s="2585"/>
      <c r="CQ54" s="2585"/>
      <c r="CR54" s="2585"/>
      <c r="CS54" s="2585"/>
      <c r="CT54" s="2585"/>
      <c r="CU54" s="2585"/>
      <c r="CV54" s="2585"/>
      <c r="CW54" s="2585"/>
      <c r="CX54" s="2585"/>
      <c r="CY54" s="2585"/>
      <c r="CZ54" s="2585"/>
    </row>
    <row r="55" s="130" customFormat="true" ht="15" customHeight="true" x14ac:dyDescent="0.2">
      <c r="A55" s="3102"/>
      <c r="B55" s="292" t="s">
        <v>68</v>
      </c>
      <c r="C55" s="1436" t="s">
        <v>35</v>
      </c>
      <c r="D55" s="1444" t="s">
        <v>35</v>
      </c>
      <c r="E55" s="1444" t="s">
        <v>35</v>
      </c>
      <c r="F55" s="1444" t="s">
        <v>35</v>
      </c>
      <c r="G55" s="1452" t="s">
        <v>35</v>
      </c>
      <c r="H55" s="1460" t="s">
        <v>35</v>
      </c>
      <c r="I55" s="1444" t="s">
        <v>35</v>
      </c>
      <c r="J55" s="1444" t="s">
        <v>35</v>
      </c>
      <c r="K55" s="1444" t="s">
        <v>35</v>
      </c>
      <c r="L55" s="1468" t="s">
        <v>35</v>
      </c>
      <c r="M55" s="1475" t="s">
        <v>35</v>
      </c>
      <c r="N55" s="1444" t="s">
        <v>35</v>
      </c>
      <c r="O55" s="1444" t="s">
        <v>35</v>
      </c>
      <c r="P55" s="1444" t="s">
        <v>35</v>
      </c>
      <c r="Q55" s="1452" t="s">
        <v>35</v>
      </c>
      <c r="R55" s="2449" t="s">
        <v>35</v>
      </c>
      <c r="S55" s="2450" t="s">
        <v>35</v>
      </c>
      <c r="T55" s="2450" t="s">
        <v>35</v>
      </c>
      <c r="U55" s="2450" t="s">
        <v>35</v>
      </c>
      <c r="V55" s="2450" t="s">
        <v>35</v>
      </c>
      <c r="W55" s="2450" t="s">
        <v>35</v>
      </c>
      <c r="X55" s="2450" t="s">
        <v>35</v>
      </c>
      <c r="Y55" s="2450" t="s">
        <v>35</v>
      </c>
      <c r="Z55" s="2450" t="s">
        <v>35</v>
      </c>
      <c r="AA55" s="2450" t="s">
        <v>35</v>
      </c>
      <c r="AB55" s="2450" t="s">
        <v>35</v>
      </c>
      <c r="AC55" s="2502" t="s">
        <v>35</v>
      </c>
      <c r="AD55" s="2526"/>
      <c r="AE55" s="2526"/>
      <c r="AF55" s="2526"/>
      <c r="AG55" s="2526"/>
      <c r="AH55" s="2526"/>
      <c r="AI55" s="2526"/>
      <c r="AJ55" s="2526"/>
      <c r="AK55" s="2526"/>
      <c r="AL55" s="2526"/>
      <c r="AM55" s="2526"/>
      <c r="AN55" s="2526"/>
      <c r="AO55" s="2526"/>
      <c r="AP55" s="2526"/>
      <c r="AQ55" s="2526"/>
      <c r="AR55" s="2526"/>
      <c r="AS55" s="2526"/>
      <c r="AT55" s="2526"/>
      <c r="AU55" s="2526"/>
      <c r="AV55" s="2526"/>
      <c r="AW55" s="2526"/>
      <c r="AX55" s="2526"/>
      <c r="AY55" s="2526"/>
      <c r="AZ55" s="239"/>
      <c r="BA55" s="3103"/>
      <c r="BB55" s="166" t="s">
        <v>68</v>
      </c>
      <c r="BC55" s="1484" t="s">
        <v>35</v>
      </c>
      <c r="BD55" s="1503" t="s">
        <v>35</v>
      </c>
      <c r="BE55" s="1503" t="s">
        <v>35</v>
      </c>
      <c r="BF55" s="1503" t="s">
        <v>35</v>
      </c>
      <c r="BG55" s="1523" t="s">
        <v>35</v>
      </c>
      <c r="BH55" s="1543" t="s">
        <v>35</v>
      </c>
      <c r="BI55" s="1503" t="s">
        <v>35</v>
      </c>
      <c r="BJ55" s="1503" t="s">
        <v>35</v>
      </c>
      <c r="BK55" s="1503" t="s">
        <v>35</v>
      </c>
      <c r="BL55" s="1523" t="s">
        <v>35</v>
      </c>
      <c r="BM55" s="1543" t="s">
        <v>35</v>
      </c>
      <c r="BN55" s="1503" t="s">
        <v>35</v>
      </c>
      <c r="BO55" s="1503" t="s">
        <v>35</v>
      </c>
      <c r="BP55" s="1503" t="s">
        <v>35</v>
      </c>
      <c r="BQ55" s="1523" t="s">
        <v>35</v>
      </c>
      <c r="BR55" s="2451" t="s">
        <v>35</v>
      </c>
      <c r="BS55" s="2452" t="s">
        <v>35</v>
      </c>
      <c r="BT55" s="2452" t="s">
        <v>35</v>
      </c>
      <c r="BU55" s="2452" t="s">
        <v>35</v>
      </c>
      <c r="BV55" s="2452" t="s">
        <v>35</v>
      </c>
      <c r="BW55" s="2452" t="s">
        <v>35</v>
      </c>
      <c r="BX55" s="2452" t="s">
        <v>35</v>
      </c>
      <c r="BY55" s="2452" t="s">
        <v>35</v>
      </c>
      <c r="BZ55" s="1578" t="s">
        <v>35</v>
      </c>
      <c r="CA55" s="1578" t="s">
        <v>35</v>
      </c>
      <c r="CB55" s="1578" t="s">
        <v>35</v>
      </c>
      <c r="CC55" s="1578" t="s">
        <v>35</v>
      </c>
      <c r="CD55" s="2587"/>
      <c r="CE55" s="2587"/>
      <c r="CF55" s="2587"/>
      <c r="CG55" s="2587"/>
      <c r="CH55" s="2587"/>
      <c r="CI55" s="2587"/>
      <c r="CJ55" s="2587"/>
      <c r="CK55" s="2587"/>
      <c r="CL55" s="2587"/>
      <c r="CM55" s="2587"/>
      <c r="CN55" s="2587"/>
      <c r="CO55" s="2587"/>
      <c r="CP55" s="2587"/>
      <c r="CQ55" s="2587"/>
      <c r="CR55" s="2587"/>
      <c r="CS55" s="2587"/>
      <c r="CT55" s="2587"/>
      <c r="CU55" s="2587"/>
      <c r="CV55" s="2587"/>
      <c r="CW55" s="2587"/>
      <c r="CX55" s="2587"/>
      <c r="CY55" s="2587"/>
      <c r="CZ55" s="2587"/>
    </row>
    <row r="56" s="818" customFormat="true" ht="15" customHeight="true" x14ac:dyDescent="0.2">
      <c r="A56" s="132"/>
      <c r="B56" s="204"/>
      <c r="C56" s="3038" t="s">
        <v>115</v>
      </c>
      <c r="D56" s="3039"/>
      <c r="E56" s="3039"/>
      <c r="F56" s="3039"/>
      <c r="G56" s="3040"/>
      <c r="H56" s="3385" t="s">
        <v>38</v>
      </c>
      <c r="I56" s="3386"/>
      <c r="J56" s="3386"/>
      <c r="K56" s="3386"/>
      <c r="L56" s="3387"/>
      <c r="M56" s="3388" t="s">
        <v>37</v>
      </c>
      <c r="N56" s="3386"/>
      <c r="O56" s="3386"/>
      <c r="P56" s="3386"/>
      <c r="Q56" s="3387"/>
      <c r="R56" s="2695" t="s">
        <v>141</v>
      </c>
      <c r="S56" s="2703"/>
      <c r="T56" s="2703"/>
      <c r="U56" s="2703"/>
      <c r="V56" s="2703"/>
      <c r="W56" s="2703"/>
      <c r="X56" s="2703"/>
      <c r="Y56" s="2703"/>
      <c r="Z56" s="2703"/>
      <c r="AA56" s="2703"/>
      <c r="AB56" s="2703"/>
      <c r="AC56" s="2704"/>
      <c r="AD56" s="1040"/>
      <c r="AE56" s="1040"/>
      <c r="AF56" s="1040"/>
      <c r="AG56" s="1040"/>
      <c r="AH56" s="1040"/>
      <c r="AI56" s="1040"/>
      <c r="AJ56" s="1040"/>
      <c r="AK56" s="1040"/>
      <c r="AL56" s="1040"/>
      <c r="AM56" s="1040"/>
      <c r="AN56" s="1040"/>
      <c r="AO56" s="1040"/>
      <c r="AP56" s="1040"/>
      <c r="AQ56" s="1040"/>
      <c r="AR56" s="1040"/>
      <c r="AS56" s="1040"/>
      <c r="AT56" s="1040"/>
      <c r="AU56" s="1040"/>
      <c r="AV56" s="1040"/>
      <c r="AW56" s="1040"/>
      <c r="AX56" s="1040"/>
      <c r="AY56" s="1040"/>
      <c r="AZ56" s="240"/>
      <c r="BA56" s="241" t="s">
        <v>131</v>
      </c>
      <c r="BB56" s="115" t="s">
        <v>96</v>
      </c>
      <c r="BC56" s="3120" t="s">
        <v>115</v>
      </c>
      <c r="BD56" s="3121"/>
      <c r="BE56" s="3121"/>
      <c r="BF56" s="3121"/>
      <c r="BG56" s="3122"/>
      <c r="BH56" s="3123" t="s">
        <v>38</v>
      </c>
      <c r="BI56" s="3121"/>
      <c r="BJ56" s="3121"/>
      <c r="BK56" s="3121"/>
      <c r="BL56" s="3122"/>
      <c r="BM56" s="3123" t="s">
        <v>37</v>
      </c>
      <c r="BN56" s="3121"/>
      <c r="BO56" s="3121"/>
      <c r="BP56" s="3121"/>
      <c r="BQ56" s="3124"/>
      <c r="BR56" s="2448" t="s">
        <v>141</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818" customFormat="true" ht="24" x14ac:dyDescent="0.2">
      <c r="A57" s="205" t="s">
        <v>69</v>
      </c>
      <c r="B57" s="278"/>
      <c r="C57" s="407" t="s">
        <v>0</v>
      </c>
      <c r="D57" s="408" t="s">
        <v>1</v>
      </c>
      <c r="E57" s="408" t="s">
        <v>2</v>
      </c>
      <c r="F57" s="408" t="s">
        <v>3</v>
      </c>
      <c r="G57" s="409" t="s">
        <v>4</v>
      </c>
      <c r="H57" s="2186" t="s">
        <v>0</v>
      </c>
      <c r="I57" s="2135" t="s">
        <v>1</v>
      </c>
      <c r="J57" s="2135" t="s">
        <v>2</v>
      </c>
      <c r="K57" s="2135" t="s">
        <v>3</v>
      </c>
      <c r="L57" s="2136" t="s">
        <v>4</v>
      </c>
      <c r="M57" s="2173" t="s">
        <v>0</v>
      </c>
      <c r="N57" s="2135" t="s">
        <v>1</v>
      </c>
      <c r="O57" s="2135" t="s">
        <v>2</v>
      </c>
      <c r="P57" s="2135" t="s">
        <v>3</v>
      </c>
      <c r="Q57" s="2199" t="s">
        <v>4</v>
      </c>
      <c r="R57" s="2186" t="s">
        <v>345</v>
      </c>
      <c r="S57" s="2135" t="s">
        <v>248</v>
      </c>
      <c r="T57" s="2135" t="s">
        <v>314</v>
      </c>
      <c r="U57" s="2135" t="s">
        <v>346</v>
      </c>
      <c r="V57" s="2135" t="s">
        <v>316</v>
      </c>
      <c r="W57" s="2135" t="s">
        <v>347</v>
      </c>
      <c r="X57" s="2135" t="s">
        <v>318</v>
      </c>
      <c r="Y57" s="2135" t="s">
        <v>319</v>
      </c>
      <c r="Z57" s="2135" t="s">
        <v>320</v>
      </c>
      <c r="AA57" s="2135" t="s">
        <v>321</v>
      </c>
      <c r="AB57" s="2135" t="s">
        <v>322</v>
      </c>
      <c r="AC57" s="2137" t="s">
        <v>323</v>
      </c>
      <c r="AD57" s="1040"/>
      <c r="AE57" s="1040"/>
      <c r="AF57" s="1040"/>
      <c r="AG57" s="1040"/>
      <c r="AH57" s="1040"/>
      <c r="AI57" s="1040"/>
      <c r="AJ57" s="1040"/>
      <c r="AK57" s="1040"/>
      <c r="AL57" s="1040"/>
      <c r="AM57" s="1040"/>
      <c r="AN57" s="1040"/>
      <c r="AO57" s="1040"/>
      <c r="AP57" s="1040"/>
      <c r="AQ57" s="1040"/>
      <c r="AR57" s="1040"/>
      <c r="AS57" s="1040"/>
      <c r="AT57" s="1040"/>
      <c r="AU57" s="1040"/>
      <c r="AV57" s="1040"/>
      <c r="AW57" s="1040"/>
      <c r="AX57" s="1040"/>
      <c r="AY57" s="1040"/>
      <c r="AZ57" s="240"/>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345</v>
      </c>
      <c r="BS57" s="184" t="s">
        <v>248</v>
      </c>
      <c r="BT57" s="184" t="s">
        <v>314</v>
      </c>
      <c r="BU57" s="184" t="s">
        <v>346</v>
      </c>
      <c r="BV57" s="184" t="s">
        <v>316</v>
      </c>
      <c r="BW57" s="184" t="s">
        <v>347</v>
      </c>
      <c r="BX57" s="184" t="s">
        <v>318</v>
      </c>
      <c r="BY57" s="185" t="s">
        <v>319</v>
      </c>
      <c r="BZ57" s="185" t="s">
        <v>320</v>
      </c>
      <c r="CA57" s="185" t="s">
        <v>321</v>
      </c>
      <c r="CB57" s="185" t="s">
        <v>322</v>
      </c>
      <c r="CC57" s="185" t="s">
        <v>323</v>
      </c>
      <c r="CD57" s="2591"/>
      <c r="CE57" s="2591"/>
      <c r="CF57" s="2591"/>
      <c r="CG57" s="2591"/>
      <c r="CH57" s="2591"/>
      <c r="CI57" s="2591"/>
      <c r="CJ57" s="2591"/>
      <c r="CK57" s="2591"/>
      <c r="CL57" s="2591"/>
      <c r="CM57" s="2591"/>
      <c r="CN57" s="2591"/>
      <c r="CO57" s="2591"/>
      <c r="CP57" s="2591"/>
      <c r="CQ57" s="2591"/>
      <c r="CR57" s="2591"/>
      <c r="CS57" s="2591"/>
      <c r="CT57" s="2591"/>
      <c r="CU57" s="2591"/>
      <c r="CV57" s="2591"/>
      <c r="CW57" s="2591"/>
      <c r="CX57" s="2591"/>
      <c r="CY57" s="2591"/>
      <c r="CZ57" s="2591"/>
    </row>
    <row r="58" s="818" customFormat="true" ht="15" customHeight="true" x14ac:dyDescent="0.2">
      <c r="A58" s="3383" t="s">
        <v>252</v>
      </c>
      <c r="B58" s="2399" t="s">
        <v>253</v>
      </c>
      <c r="C58" s="2279">
        <v>0.1</v>
      </c>
      <c r="D58" s="2280">
        <v>0.4</v>
      </c>
      <c r="E58" s="2280">
        <v>2.5</v>
      </c>
      <c r="F58" s="2280">
        <v>4.9000000000000004</v>
      </c>
      <c r="G58" s="2281">
        <v>9.4</v>
      </c>
      <c r="H58" s="2282">
        <v>1</v>
      </c>
      <c r="I58" s="2280">
        <v>2.6</v>
      </c>
      <c r="J58" s="2280">
        <v>4</v>
      </c>
      <c r="K58" s="2280">
        <v>6.8</v>
      </c>
      <c r="L58" s="2283">
        <v>11.3</v>
      </c>
      <c r="M58" s="2284">
        <v>0</v>
      </c>
      <c r="N58" s="2280">
        <v>0.1</v>
      </c>
      <c r="O58" s="2280">
        <v>0.1</v>
      </c>
      <c r="P58" s="2280">
        <v>0.3</v>
      </c>
      <c r="Q58" s="2281">
        <v>1.7</v>
      </c>
      <c r="R58" s="2282">
        <v>0.7</v>
      </c>
      <c r="S58" s="2280">
        <v>7.9</v>
      </c>
      <c r="T58" s="2280">
        <v>1</v>
      </c>
      <c r="U58" s="2280">
        <v>0.3</v>
      </c>
      <c r="V58" s="2280">
        <v>0.3</v>
      </c>
      <c r="W58" s="2280">
        <v>0.3</v>
      </c>
      <c r="X58" s="2280">
        <v>0.1</v>
      </c>
      <c r="Y58" s="2280">
        <v>0.7</v>
      </c>
      <c r="Z58" s="2280">
        <v>0</v>
      </c>
      <c r="AA58" s="2280">
        <v>2</v>
      </c>
      <c r="AB58" s="2280">
        <v>0.7</v>
      </c>
      <c r="AC58" s="2717">
        <v>1.7</v>
      </c>
      <c r="AD58" s="1040"/>
      <c r="AE58" s="1040"/>
      <c r="AF58" s="1040"/>
      <c r="AG58" s="1040"/>
      <c r="AH58" s="1040"/>
      <c r="AI58" s="1040"/>
      <c r="AJ58" s="1040"/>
      <c r="AK58" s="1040"/>
      <c r="AL58" s="1040"/>
      <c r="AM58" s="1040"/>
      <c r="AN58" s="1040"/>
      <c r="AO58" s="1040"/>
      <c r="AP58" s="1040"/>
      <c r="AQ58" s="1040"/>
      <c r="AR58" s="1040"/>
      <c r="AS58" s="1040"/>
      <c r="AT58" s="1040"/>
      <c r="AU58" s="1040"/>
      <c r="AV58" s="1040"/>
      <c r="AW58" s="1040"/>
      <c r="AX58" s="1040"/>
      <c r="AY58" s="1040"/>
      <c r="AZ58" s="24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440"/>
      <c r="CB58" s="440"/>
      <c r="CC58" s="440"/>
      <c r="CD58" s="2593"/>
      <c r="CE58" s="2593"/>
      <c r="CF58" s="2593"/>
      <c r="CG58" s="2593"/>
      <c r="CH58" s="2593"/>
      <c r="CI58" s="2593"/>
      <c r="CJ58" s="2593"/>
      <c r="CK58" s="2593"/>
      <c r="CL58" s="2593"/>
      <c r="CM58" s="2593"/>
      <c r="CN58" s="2593"/>
      <c r="CO58" s="2593"/>
      <c r="CP58" s="2593"/>
      <c r="CQ58" s="2593"/>
      <c r="CR58" s="2593"/>
      <c r="CS58" s="2593"/>
      <c r="CT58" s="2593"/>
      <c r="CU58" s="2593"/>
      <c r="CV58" s="2593"/>
      <c r="CW58" s="2593"/>
      <c r="CX58" s="2593"/>
      <c r="CY58" s="2593"/>
      <c r="CZ58" s="2593"/>
    </row>
    <row r="59" s="818" customFormat="true" ht="15" customHeight="true" x14ac:dyDescent="0.2">
      <c r="A59" s="3384"/>
      <c r="B59" s="2400" t="s">
        <v>324</v>
      </c>
      <c r="C59" s="2285">
        <v>0.2</v>
      </c>
      <c r="D59" s="2286">
        <v>5.6</v>
      </c>
      <c r="E59" s="2286">
        <v>20.9</v>
      </c>
      <c r="F59" s="2286">
        <v>42.5</v>
      </c>
      <c r="G59" s="2287">
        <v>43.9</v>
      </c>
      <c r="H59" s="2288">
        <v>11.6</v>
      </c>
      <c r="I59" s="2286">
        <v>23.3</v>
      </c>
      <c r="J59" s="2286">
        <v>43.2</v>
      </c>
      <c r="K59" s="2286">
        <v>43</v>
      </c>
      <c r="L59" s="2289">
        <v>48.3</v>
      </c>
      <c r="M59" s="2290">
        <v>0.1</v>
      </c>
      <c r="N59" s="2286">
        <v>0.2</v>
      </c>
      <c r="O59" s="2286">
        <v>0.3</v>
      </c>
      <c r="P59" s="2286">
        <v>0.9</v>
      </c>
      <c r="Q59" s="2287">
        <v>9.3000000000000007</v>
      </c>
      <c r="R59" s="2288">
        <v>14.4</v>
      </c>
      <c r="S59" s="2286">
        <v>32.5</v>
      </c>
      <c r="T59" s="2286">
        <v>7.7</v>
      </c>
      <c r="U59" s="2286">
        <v>1.9</v>
      </c>
      <c r="V59" s="2286">
        <v>1.2</v>
      </c>
      <c r="W59" s="2286">
        <v>8.3000000000000007</v>
      </c>
      <c r="X59" s="2286">
        <v>0.4</v>
      </c>
      <c r="Y59" s="2286">
        <v>22.2</v>
      </c>
      <c r="Z59" s="2286">
        <v>0.5</v>
      </c>
      <c r="AA59" s="2286">
        <v>34.799999999999997</v>
      </c>
      <c r="AB59" s="2286">
        <v>0.1</v>
      </c>
      <c r="AC59" s="2718">
        <v>2</v>
      </c>
      <c r="AD59" s="1040"/>
      <c r="AE59" s="1040"/>
      <c r="AF59" s="1040"/>
      <c r="AG59" s="1040"/>
      <c r="AH59" s="1040"/>
      <c r="AI59" s="1040"/>
      <c r="AJ59" s="1040"/>
      <c r="AK59" s="1040"/>
      <c r="AL59" s="1040"/>
      <c r="AM59" s="1040"/>
      <c r="AN59" s="1040"/>
      <c r="AO59" s="1040"/>
      <c r="AP59" s="1040"/>
      <c r="AQ59" s="1040"/>
      <c r="AR59" s="1040"/>
      <c r="AS59" s="1040"/>
      <c r="AT59" s="1040"/>
      <c r="AU59" s="1040"/>
      <c r="AV59" s="1040"/>
      <c r="AW59" s="1040"/>
      <c r="AX59" s="1040"/>
      <c r="AY59" s="1040"/>
      <c r="AZ59" s="24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442"/>
      <c r="CB59" s="442"/>
      <c r="CC59" s="442"/>
      <c r="CD59" s="2595"/>
      <c r="CE59" s="2595"/>
      <c r="CF59" s="2595"/>
      <c r="CG59" s="2595"/>
      <c r="CH59" s="2595"/>
      <c r="CI59" s="2595"/>
      <c r="CJ59" s="2595"/>
      <c r="CK59" s="2595"/>
      <c r="CL59" s="2595"/>
      <c r="CM59" s="2595"/>
      <c r="CN59" s="2595"/>
      <c r="CO59" s="2595"/>
      <c r="CP59" s="2595"/>
      <c r="CQ59" s="2595"/>
      <c r="CR59" s="2595"/>
      <c r="CS59" s="2595"/>
      <c r="CT59" s="2595"/>
      <c r="CU59" s="2595"/>
      <c r="CV59" s="2595"/>
      <c r="CW59" s="2595"/>
      <c r="CX59" s="2595"/>
      <c r="CY59" s="2595"/>
      <c r="CZ59" s="2595"/>
    </row>
    <row r="60" s="818" customFormat="true" ht="15" customHeight="true" x14ac:dyDescent="0.2">
      <c r="A60" s="3384"/>
      <c r="B60" s="2400" t="s">
        <v>325</v>
      </c>
      <c r="C60" s="2285">
        <v>2.7</v>
      </c>
      <c r="D60" s="2286">
        <v>27.9</v>
      </c>
      <c r="E60" s="2286">
        <v>49.1</v>
      </c>
      <c r="F60" s="2286">
        <v>33.6</v>
      </c>
      <c r="G60" s="2287">
        <v>24.2</v>
      </c>
      <c r="H60" s="2288">
        <v>53.2</v>
      </c>
      <c r="I60" s="2286">
        <v>53</v>
      </c>
      <c r="J60" s="2286">
        <v>38.5</v>
      </c>
      <c r="K60" s="2286">
        <v>35.6</v>
      </c>
      <c r="L60" s="2289">
        <v>18.7</v>
      </c>
      <c r="M60" s="2290">
        <v>2.2999999999999998</v>
      </c>
      <c r="N60" s="2286">
        <v>1.9</v>
      </c>
      <c r="O60" s="2286">
        <v>3.8</v>
      </c>
      <c r="P60" s="2286">
        <v>7.8</v>
      </c>
      <c r="Q60" s="2287">
        <v>10.1</v>
      </c>
      <c r="R60" s="2288">
        <v>21.2</v>
      </c>
      <c r="S60" s="2286">
        <v>36.299999999999997</v>
      </c>
      <c r="T60" s="2286">
        <v>15.2</v>
      </c>
      <c r="U60" s="2286">
        <v>3.5</v>
      </c>
      <c r="V60" s="2286">
        <v>5.7</v>
      </c>
      <c r="W60" s="2286">
        <v>14.5</v>
      </c>
      <c r="X60" s="2286">
        <v>0.7</v>
      </c>
      <c r="Y60" s="2286">
        <v>13.9</v>
      </c>
      <c r="Z60" s="2286">
        <v>4.7</v>
      </c>
      <c r="AA60" s="2286">
        <v>45.5</v>
      </c>
      <c r="AB60" s="2286">
        <v>1.7</v>
      </c>
      <c r="AC60" s="2718">
        <v>7.7</v>
      </c>
      <c r="AD60" s="1040"/>
      <c r="AE60" s="1040"/>
      <c r="AF60" s="1040"/>
      <c r="AG60" s="1040"/>
      <c r="AH60" s="1040"/>
      <c r="AI60" s="1040"/>
      <c r="AJ60" s="1040"/>
      <c r="AK60" s="1040"/>
      <c r="AL60" s="1040"/>
      <c r="AM60" s="1040"/>
      <c r="AN60" s="1040"/>
      <c r="AO60" s="1040"/>
      <c r="AP60" s="1040"/>
      <c r="AQ60" s="1040"/>
      <c r="AR60" s="1040"/>
      <c r="AS60" s="1040"/>
      <c r="AT60" s="1040"/>
      <c r="AU60" s="1040"/>
      <c r="AV60" s="1040"/>
      <c r="AW60" s="1040"/>
      <c r="AX60" s="1040"/>
      <c r="AY60" s="1040"/>
      <c r="AZ60" s="24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442"/>
      <c r="CB60" s="442"/>
      <c r="CC60" s="442"/>
      <c r="CD60" s="2595"/>
      <c r="CE60" s="2595"/>
      <c r="CF60" s="2595"/>
      <c r="CG60" s="2595"/>
      <c r="CH60" s="2595"/>
      <c r="CI60" s="2595"/>
      <c r="CJ60" s="2595"/>
      <c r="CK60" s="2595"/>
      <c r="CL60" s="2595"/>
      <c r="CM60" s="2595"/>
      <c r="CN60" s="2595"/>
      <c r="CO60" s="2595"/>
      <c r="CP60" s="2595"/>
      <c r="CQ60" s="2595"/>
      <c r="CR60" s="2595"/>
      <c r="CS60" s="2595"/>
      <c r="CT60" s="2595"/>
      <c r="CU60" s="2595"/>
      <c r="CV60" s="2595"/>
      <c r="CW60" s="2595"/>
      <c r="CX60" s="2595"/>
      <c r="CY60" s="2595"/>
      <c r="CZ60" s="2595"/>
    </row>
    <row r="61" s="818" customFormat="true" ht="15" customHeight="true" x14ac:dyDescent="0.2">
      <c r="A61" s="3384"/>
      <c r="B61" s="2400" t="s">
        <v>326</v>
      </c>
      <c r="C61" s="2285">
        <v>9.6</v>
      </c>
      <c r="D61" s="2286">
        <v>15</v>
      </c>
      <c r="E61" s="2286">
        <v>11.6</v>
      </c>
      <c r="F61" s="2286">
        <v>7.8</v>
      </c>
      <c r="G61" s="2287">
        <v>8.1</v>
      </c>
      <c r="H61" s="2288">
        <v>16.7</v>
      </c>
      <c r="I61" s="2286">
        <v>8.1</v>
      </c>
      <c r="J61" s="2286">
        <v>8.1999999999999993</v>
      </c>
      <c r="K61" s="2286">
        <v>5.0999999999999996</v>
      </c>
      <c r="L61" s="2289">
        <v>7.6</v>
      </c>
      <c r="M61" s="2290">
        <v>11.2</v>
      </c>
      <c r="N61" s="2286">
        <v>8</v>
      </c>
      <c r="O61" s="2286">
        <v>10.199999999999999</v>
      </c>
      <c r="P61" s="2286">
        <v>12.8</v>
      </c>
      <c r="Q61" s="2287">
        <v>21.1</v>
      </c>
      <c r="R61" s="2288">
        <v>1.8</v>
      </c>
      <c r="S61" s="2286">
        <v>11.1</v>
      </c>
      <c r="T61" s="2286">
        <v>32.1</v>
      </c>
      <c r="U61" s="2286">
        <v>10.7</v>
      </c>
      <c r="V61" s="2286">
        <v>19</v>
      </c>
      <c r="W61" s="2286">
        <v>10.3</v>
      </c>
      <c r="X61" s="2286">
        <v>34.1</v>
      </c>
      <c r="Y61" s="2286">
        <v>6.8</v>
      </c>
      <c r="Z61" s="2286">
        <v>4.3</v>
      </c>
      <c r="AA61" s="2286">
        <v>7.4</v>
      </c>
      <c r="AB61" s="2286">
        <v>2.9</v>
      </c>
      <c r="AC61" s="2718">
        <v>25.5</v>
      </c>
      <c r="AD61" s="1040"/>
      <c r="AE61" s="1040"/>
      <c r="AF61" s="1040"/>
      <c r="AG61" s="1040"/>
      <c r="AH61" s="1040"/>
      <c r="AI61" s="1040"/>
      <c r="AJ61" s="1040"/>
      <c r="AK61" s="1040"/>
      <c r="AL61" s="1040"/>
      <c r="AM61" s="1040"/>
      <c r="AN61" s="1040"/>
      <c r="AO61" s="1040"/>
      <c r="AP61" s="1040"/>
      <c r="AQ61" s="1040"/>
      <c r="AR61" s="1040"/>
      <c r="AS61" s="1040"/>
      <c r="AT61" s="1040"/>
      <c r="AU61" s="1040"/>
      <c r="AV61" s="1040"/>
      <c r="AW61" s="1040"/>
      <c r="AX61" s="1040"/>
      <c r="AY61" s="1040"/>
      <c r="AZ61" s="24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442"/>
      <c r="CB61" s="442"/>
      <c r="CC61" s="442"/>
      <c r="CD61" s="2595"/>
      <c r="CE61" s="2595"/>
      <c r="CF61" s="2595"/>
      <c r="CG61" s="2595"/>
      <c r="CH61" s="2595"/>
      <c r="CI61" s="2595"/>
      <c r="CJ61" s="2595"/>
      <c r="CK61" s="2595"/>
      <c r="CL61" s="2595"/>
      <c r="CM61" s="2595"/>
      <c r="CN61" s="2595"/>
      <c r="CO61" s="2595"/>
      <c r="CP61" s="2595"/>
      <c r="CQ61" s="2595"/>
      <c r="CR61" s="2595"/>
      <c r="CS61" s="2595"/>
      <c r="CT61" s="2595"/>
      <c r="CU61" s="2595"/>
      <c r="CV61" s="2595"/>
      <c r="CW61" s="2595"/>
      <c r="CX61" s="2595"/>
      <c r="CY61" s="2595"/>
      <c r="CZ61" s="2595"/>
    </row>
    <row r="62" s="818" customFormat="true" ht="15" customHeight="true" x14ac:dyDescent="0.2">
      <c r="A62" s="3384"/>
      <c r="B62" s="2400" t="s">
        <v>327</v>
      </c>
      <c r="C62" s="2285">
        <v>5.5</v>
      </c>
      <c r="D62" s="2286">
        <v>7.7</v>
      </c>
      <c r="E62" s="2286">
        <v>5.2</v>
      </c>
      <c r="F62" s="2286">
        <v>4.2</v>
      </c>
      <c r="G62" s="2287">
        <v>2.2999999999999998</v>
      </c>
      <c r="H62" s="2288">
        <v>5.3</v>
      </c>
      <c r="I62" s="2286">
        <v>5.3</v>
      </c>
      <c r="J62" s="2286">
        <v>1.3</v>
      </c>
      <c r="K62" s="2286">
        <v>2.6</v>
      </c>
      <c r="L62" s="2289">
        <v>1.1000000000000001</v>
      </c>
      <c r="M62" s="2290">
        <v>5.7</v>
      </c>
      <c r="N62" s="2286">
        <v>3.6</v>
      </c>
      <c r="O62" s="2286">
        <v>6.9</v>
      </c>
      <c r="P62" s="2286">
        <v>9.1</v>
      </c>
      <c r="Q62" s="2287">
        <v>16.100000000000001</v>
      </c>
      <c r="R62" s="2288">
        <v>17.2</v>
      </c>
      <c r="S62" s="2286">
        <v>2.9</v>
      </c>
      <c r="T62" s="2286">
        <v>0.9</v>
      </c>
      <c r="U62" s="2286">
        <v>0.1</v>
      </c>
      <c r="V62" s="2286">
        <v>1.6</v>
      </c>
      <c r="W62" s="2286">
        <v>1.7</v>
      </c>
      <c r="X62" s="2286">
        <v>17.2</v>
      </c>
      <c r="Y62" s="2286">
        <v>3.8</v>
      </c>
      <c r="Z62" s="2286">
        <v>0.2</v>
      </c>
      <c r="AA62" s="2286">
        <v>3</v>
      </c>
      <c r="AB62" s="2286">
        <v>2.8</v>
      </c>
      <c r="AC62" s="2718">
        <v>6.4</v>
      </c>
      <c r="AD62" s="1040"/>
      <c r="AE62" s="1040"/>
      <c r="AF62" s="1040"/>
      <c r="AG62" s="1040"/>
      <c r="AH62" s="1040"/>
      <c r="AI62" s="1040"/>
      <c r="AJ62" s="1040"/>
      <c r="AK62" s="1040"/>
      <c r="AL62" s="1040"/>
      <c r="AM62" s="1040"/>
      <c r="AN62" s="1040"/>
      <c r="AO62" s="1040"/>
      <c r="AP62" s="1040"/>
      <c r="AQ62" s="1040"/>
      <c r="AR62" s="1040"/>
      <c r="AS62" s="1040"/>
      <c r="AT62" s="1040"/>
      <c r="AU62" s="1040"/>
      <c r="AV62" s="1040"/>
      <c r="AW62" s="1040"/>
      <c r="AX62" s="1040"/>
      <c r="AY62" s="1040"/>
      <c r="AZ62" s="24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442"/>
      <c r="CB62" s="442"/>
      <c r="CC62" s="442"/>
      <c r="CD62" s="2595"/>
      <c r="CE62" s="2595"/>
      <c r="CF62" s="2595"/>
      <c r="CG62" s="2595"/>
      <c r="CH62" s="2595"/>
      <c r="CI62" s="2595"/>
      <c r="CJ62" s="2595"/>
      <c r="CK62" s="2595"/>
      <c r="CL62" s="2595"/>
      <c r="CM62" s="2595"/>
      <c r="CN62" s="2595"/>
      <c r="CO62" s="2595"/>
      <c r="CP62" s="2595"/>
      <c r="CQ62" s="2595"/>
      <c r="CR62" s="2595"/>
      <c r="CS62" s="2595"/>
      <c r="CT62" s="2595"/>
      <c r="CU62" s="2595"/>
      <c r="CV62" s="2595"/>
      <c r="CW62" s="2595"/>
      <c r="CX62" s="2595"/>
      <c r="CY62" s="2595"/>
      <c r="CZ62" s="2595"/>
    </row>
    <row r="63" s="818" customFormat="true" ht="15" customHeight="true" x14ac:dyDescent="0.2">
      <c r="A63" s="3384"/>
      <c r="B63" s="2400" t="s">
        <v>328</v>
      </c>
      <c r="C63" s="2285">
        <v>12.6</v>
      </c>
      <c r="D63" s="2286">
        <v>8.1999999999999993</v>
      </c>
      <c r="E63" s="2286">
        <v>3</v>
      </c>
      <c r="F63" s="2286">
        <v>1.2</v>
      </c>
      <c r="G63" s="2287">
        <v>1.4</v>
      </c>
      <c r="H63" s="2288">
        <v>2.7</v>
      </c>
      <c r="I63" s="2286">
        <v>2.2000000000000002</v>
      </c>
      <c r="J63" s="2286">
        <v>1.3</v>
      </c>
      <c r="K63" s="2286">
        <v>1.5</v>
      </c>
      <c r="L63" s="2289">
        <v>1</v>
      </c>
      <c r="M63" s="2290">
        <v>10.7</v>
      </c>
      <c r="N63" s="2286">
        <v>10.9</v>
      </c>
      <c r="O63" s="2286">
        <v>16</v>
      </c>
      <c r="P63" s="2286">
        <v>14.3</v>
      </c>
      <c r="Q63" s="2287">
        <v>6.2</v>
      </c>
      <c r="R63" s="2288">
        <v>14.9</v>
      </c>
      <c r="S63" s="2286">
        <v>1.2</v>
      </c>
      <c r="T63" s="2286">
        <v>1.4</v>
      </c>
      <c r="U63" s="2286">
        <v>1.5</v>
      </c>
      <c r="V63" s="2286">
        <v>8.1999999999999993</v>
      </c>
      <c r="W63" s="2286">
        <v>0.6</v>
      </c>
      <c r="X63" s="2286">
        <v>16.899999999999999</v>
      </c>
      <c r="Y63" s="2286">
        <v>15</v>
      </c>
      <c r="Z63" s="2286">
        <v>6</v>
      </c>
      <c r="AA63" s="2286">
        <v>2.5</v>
      </c>
      <c r="AB63" s="2286">
        <v>6.2</v>
      </c>
      <c r="AC63" s="2718">
        <v>8.3000000000000007</v>
      </c>
      <c r="AD63" s="1040"/>
      <c r="AE63" s="1040"/>
      <c r="AF63" s="1040"/>
      <c r="AG63" s="1040"/>
      <c r="AH63" s="1040"/>
      <c r="AI63" s="1040"/>
      <c r="AJ63" s="1040"/>
      <c r="AK63" s="1040"/>
      <c r="AL63" s="1040"/>
      <c r="AM63" s="1040"/>
      <c r="AN63" s="1040"/>
      <c r="AO63" s="1040"/>
      <c r="AP63" s="1040"/>
      <c r="AQ63" s="1040"/>
      <c r="AR63" s="1040"/>
      <c r="AS63" s="1040"/>
      <c r="AT63" s="1040"/>
      <c r="AU63" s="1040"/>
      <c r="AV63" s="1040"/>
      <c r="AW63" s="1040"/>
      <c r="AX63" s="1040"/>
      <c r="AY63" s="1040"/>
      <c r="AZ63" s="24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442"/>
      <c r="CB63" s="442"/>
      <c r="CC63" s="442"/>
      <c r="CD63" s="2595"/>
      <c r="CE63" s="2595"/>
      <c r="CF63" s="2595"/>
      <c r="CG63" s="2595"/>
      <c r="CH63" s="2595"/>
      <c r="CI63" s="2595"/>
      <c r="CJ63" s="2595"/>
      <c r="CK63" s="2595"/>
      <c r="CL63" s="2595"/>
      <c r="CM63" s="2595"/>
      <c r="CN63" s="2595"/>
      <c r="CO63" s="2595"/>
      <c r="CP63" s="2595"/>
      <c r="CQ63" s="2595"/>
      <c r="CR63" s="2595"/>
      <c r="CS63" s="2595"/>
      <c r="CT63" s="2595"/>
      <c r="CU63" s="2595"/>
      <c r="CV63" s="2595"/>
      <c r="CW63" s="2595"/>
      <c r="CX63" s="2595"/>
      <c r="CY63" s="2595"/>
      <c r="CZ63" s="2595"/>
    </row>
    <row r="64" s="818" customFormat="true" ht="15" customHeight="true" x14ac:dyDescent="0.2">
      <c r="A64" s="3384"/>
      <c r="B64" s="2400" t="s">
        <v>329</v>
      </c>
      <c r="C64" s="2285">
        <v>7.6</v>
      </c>
      <c r="D64" s="2286">
        <v>7.2</v>
      </c>
      <c r="E64" s="2286">
        <v>2.8</v>
      </c>
      <c r="F64" s="2286">
        <v>2</v>
      </c>
      <c r="G64" s="2287">
        <v>0.9</v>
      </c>
      <c r="H64" s="2288">
        <v>2.9</v>
      </c>
      <c r="I64" s="2286">
        <v>2.2999999999999998</v>
      </c>
      <c r="J64" s="2286">
        <v>1.4</v>
      </c>
      <c r="K64" s="2286">
        <v>1.2</v>
      </c>
      <c r="L64" s="2289">
        <v>1.2</v>
      </c>
      <c r="M64" s="2290">
        <v>3.4</v>
      </c>
      <c r="N64" s="2286">
        <v>10</v>
      </c>
      <c r="O64" s="2286">
        <v>9.6</v>
      </c>
      <c r="P64" s="2286">
        <v>9.3000000000000007</v>
      </c>
      <c r="Q64" s="2287">
        <v>9</v>
      </c>
      <c r="R64" s="2288">
        <v>1.1000000000000001</v>
      </c>
      <c r="S64" s="2286">
        <v>2.7</v>
      </c>
      <c r="T64" s="2286">
        <v>2.1</v>
      </c>
      <c r="U64" s="2286">
        <v>3</v>
      </c>
      <c r="V64" s="2286">
        <v>7.4</v>
      </c>
      <c r="W64" s="2286">
        <v>11.2</v>
      </c>
      <c r="X64" s="2286">
        <v>1.1000000000000001</v>
      </c>
      <c r="Y64" s="2286">
        <v>5.5</v>
      </c>
      <c r="Z64" s="2286">
        <v>0.8</v>
      </c>
      <c r="AA64" s="2286">
        <v>0.5</v>
      </c>
      <c r="AB64" s="2286">
        <v>28.8</v>
      </c>
      <c r="AC64" s="2718">
        <v>7.9</v>
      </c>
      <c r="AD64" s="1040"/>
      <c r="AE64" s="1040"/>
      <c r="AF64" s="1040"/>
      <c r="AG64" s="1040"/>
      <c r="AH64" s="1040"/>
      <c r="AI64" s="1040"/>
      <c r="AJ64" s="1040"/>
      <c r="AK64" s="1040"/>
      <c r="AL64" s="1040"/>
      <c r="AM64" s="1040"/>
      <c r="AN64" s="1040"/>
      <c r="AO64" s="1040"/>
      <c r="AP64" s="1040"/>
      <c r="AQ64" s="1040"/>
      <c r="AR64" s="1040"/>
      <c r="AS64" s="1040"/>
      <c r="AT64" s="1040"/>
      <c r="AU64" s="1040"/>
      <c r="AV64" s="1040"/>
      <c r="AW64" s="1040"/>
      <c r="AX64" s="1040"/>
      <c r="AY64" s="1040"/>
      <c r="AZ64" s="24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442"/>
      <c r="CC64" s="442"/>
      <c r="CD64" s="2595"/>
      <c r="CE64" s="2595"/>
      <c r="CF64" s="2595"/>
      <c r="CG64" s="2595"/>
      <c r="CH64" s="2595"/>
      <c r="CI64" s="2595"/>
      <c r="CJ64" s="2595"/>
      <c r="CK64" s="2595"/>
      <c r="CL64" s="2595"/>
      <c r="CM64" s="2595"/>
      <c r="CN64" s="2595"/>
      <c r="CO64" s="2595"/>
      <c r="CP64" s="2595"/>
      <c r="CQ64" s="2595"/>
      <c r="CR64" s="2595"/>
      <c r="CS64" s="2595"/>
      <c r="CT64" s="2595"/>
      <c r="CU64" s="2595"/>
      <c r="CV64" s="2595"/>
      <c r="CW64" s="2595"/>
      <c r="CX64" s="2595"/>
      <c r="CY64" s="2595"/>
      <c r="CZ64" s="2595"/>
    </row>
    <row r="65" s="818" customFormat="true" ht="15" customHeight="true" x14ac:dyDescent="0.2">
      <c r="A65" s="3384"/>
      <c r="B65" s="2400" t="s">
        <v>330</v>
      </c>
      <c r="C65" s="2285">
        <v>25</v>
      </c>
      <c r="D65" s="2286">
        <v>11.3</v>
      </c>
      <c r="E65" s="2286">
        <v>2</v>
      </c>
      <c r="F65" s="2286">
        <v>1.2</v>
      </c>
      <c r="G65" s="2287">
        <v>0.3</v>
      </c>
      <c r="H65" s="2288">
        <v>2.2999999999999998</v>
      </c>
      <c r="I65" s="2286">
        <v>1.3</v>
      </c>
      <c r="J65" s="2286">
        <v>0.7</v>
      </c>
      <c r="K65" s="2286">
        <v>0.1</v>
      </c>
      <c r="L65" s="2289">
        <v>0.1</v>
      </c>
      <c r="M65" s="2290">
        <v>23</v>
      </c>
      <c r="N65" s="2286">
        <v>28.7</v>
      </c>
      <c r="O65" s="2286">
        <v>22.5</v>
      </c>
      <c r="P65" s="2286">
        <v>18.399999999999999</v>
      </c>
      <c r="Q65" s="2287">
        <v>11</v>
      </c>
      <c r="R65" s="2288">
        <v>11.1</v>
      </c>
      <c r="S65" s="2286">
        <v>0.9</v>
      </c>
      <c r="T65" s="2286">
        <v>6.3</v>
      </c>
      <c r="U65" s="2286">
        <v>33.200000000000003</v>
      </c>
      <c r="V65" s="2286">
        <v>38</v>
      </c>
      <c r="W65" s="2286">
        <v>45.9</v>
      </c>
      <c r="X65" s="2286">
        <v>1</v>
      </c>
      <c r="Y65" s="2286">
        <v>18.2</v>
      </c>
      <c r="Z65" s="2286">
        <v>11.1</v>
      </c>
      <c r="AA65" s="2286">
        <v>0.3</v>
      </c>
      <c r="AB65" s="2286">
        <v>29.2</v>
      </c>
      <c r="AC65" s="2718">
        <v>19.600000000000001</v>
      </c>
      <c r="AD65" s="1040"/>
      <c r="AE65" s="1040"/>
      <c r="AF65" s="1040"/>
      <c r="AG65" s="1040"/>
      <c r="AH65" s="1040"/>
      <c r="AI65" s="1040"/>
      <c r="AJ65" s="1040"/>
      <c r="AK65" s="1040"/>
      <c r="AL65" s="1040"/>
      <c r="AM65" s="1040"/>
      <c r="AN65" s="1040"/>
      <c r="AO65" s="1040"/>
      <c r="AP65" s="1040"/>
      <c r="AQ65" s="1040"/>
      <c r="AR65" s="1040"/>
      <c r="AS65" s="1040"/>
      <c r="AT65" s="1040"/>
      <c r="AU65" s="1040"/>
      <c r="AV65" s="1040"/>
      <c r="AW65" s="1040"/>
      <c r="AX65" s="1040"/>
      <c r="AY65" s="1040"/>
      <c r="AZ65" s="24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442"/>
      <c r="CC65" s="442"/>
      <c r="CD65" s="2595"/>
      <c r="CE65" s="2595"/>
      <c r="CF65" s="2595"/>
      <c r="CG65" s="2595"/>
      <c r="CH65" s="2595"/>
      <c r="CI65" s="2595"/>
      <c r="CJ65" s="2595"/>
      <c r="CK65" s="2595"/>
      <c r="CL65" s="2595"/>
      <c r="CM65" s="2595"/>
      <c r="CN65" s="2595"/>
      <c r="CO65" s="2595"/>
      <c r="CP65" s="2595"/>
      <c r="CQ65" s="2595"/>
      <c r="CR65" s="2595"/>
      <c r="CS65" s="2595"/>
      <c r="CT65" s="2595"/>
      <c r="CU65" s="2595"/>
      <c r="CV65" s="2595"/>
      <c r="CW65" s="2595"/>
      <c r="CX65" s="2595"/>
      <c r="CY65" s="2595"/>
      <c r="CZ65" s="2595"/>
    </row>
    <row r="66" s="818" customFormat="true" ht="15" customHeight="true" x14ac:dyDescent="0.2">
      <c r="A66" s="3384"/>
      <c r="B66" s="2400" t="s">
        <v>348</v>
      </c>
      <c r="C66" s="2285">
        <v>29.4</v>
      </c>
      <c r="D66" s="2286">
        <v>8.6999999999999993</v>
      </c>
      <c r="E66" s="2286">
        <v>0.8</v>
      </c>
      <c r="F66" s="2286">
        <v>0.1</v>
      </c>
      <c r="G66" s="2287">
        <v>0.1</v>
      </c>
      <c r="H66" s="2288">
        <v>0</v>
      </c>
      <c r="I66" s="2286">
        <v>0</v>
      </c>
      <c r="J66" s="2286">
        <v>0</v>
      </c>
      <c r="K66" s="2286">
        <v>0</v>
      </c>
      <c r="L66" s="2289">
        <v>0</v>
      </c>
      <c r="M66" s="2290">
        <v>40</v>
      </c>
      <c r="N66" s="2286">
        <v>27.3</v>
      </c>
      <c r="O66" s="2286">
        <v>20.399999999999999</v>
      </c>
      <c r="P66" s="2286">
        <v>16</v>
      </c>
      <c r="Q66" s="2287">
        <v>6</v>
      </c>
      <c r="R66" s="2288">
        <v>7.7</v>
      </c>
      <c r="S66" s="2286">
        <v>0</v>
      </c>
      <c r="T66" s="2286">
        <v>31.1</v>
      </c>
      <c r="U66" s="2286">
        <v>45.2</v>
      </c>
      <c r="V66" s="2286">
        <v>17.399999999999999</v>
      </c>
      <c r="W66" s="2286">
        <v>6.5</v>
      </c>
      <c r="X66" s="2286">
        <v>28.4</v>
      </c>
      <c r="Y66" s="2286">
        <v>10.5</v>
      </c>
      <c r="Z66" s="2286">
        <v>37.9</v>
      </c>
      <c r="AA66" s="2286">
        <v>0</v>
      </c>
      <c r="AB66" s="2286">
        <v>19.5</v>
      </c>
      <c r="AC66" s="2718">
        <v>7.1</v>
      </c>
      <c r="AD66" s="1040"/>
      <c r="AE66" s="1040"/>
      <c r="AF66" s="1040"/>
      <c r="AG66" s="1040"/>
      <c r="AH66" s="1040"/>
      <c r="AI66" s="1040"/>
      <c r="AJ66" s="1040"/>
      <c r="AK66" s="1040"/>
      <c r="AL66" s="1040"/>
      <c r="AM66" s="1040"/>
      <c r="AN66" s="1040"/>
      <c r="AO66" s="1040"/>
      <c r="AP66" s="1040"/>
      <c r="AQ66" s="1040"/>
      <c r="AR66" s="1040"/>
      <c r="AS66" s="1040"/>
      <c r="AT66" s="1040"/>
      <c r="AU66" s="1040"/>
      <c r="AV66" s="1040"/>
      <c r="AW66" s="1040"/>
      <c r="AX66" s="1040"/>
      <c r="AY66" s="1040"/>
      <c r="AZ66" s="24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442"/>
      <c r="CC66" s="442"/>
      <c r="CD66" s="2595"/>
      <c r="CE66" s="2595"/>
      <c r="CF66" s="2595"/>
      <c r="CG66" s="2595"/>
      <c r="CH66" s="2595"/>
      <c r="CI66" s="2595"/>
      <c r="CJ66" s="2595"/>
      <c r="CK66" s="2595"/>
      <c r="CL66" s="2595"/>
      <c r="CM66" s="2595"/>
      <c r="CN66" s="2595"/>
      <c r="CO66" s="2595"/>
      <c r="CP66" s="2595"/>
      <c r="CQ66" s="2595"/>
      <c r="CR66" s="2595"/>
      <c r="CS66" s="2595"/>
      <c r="CT66" s="2595"/>
      <c r="CU66" s="2595"/>
      <c r="CV66" s="2595"/>
      <c r="CW66" s="2595"/>
      <c r="CX66" s="2595"/>
      <c r="CY66" s="2595"/>
      <c r="CZ66" s="2595"/>
    </row>
    <row r="67" s="818" customFormat="true" ht="15" customHeight="true" x14ac:dyDescent="0.2">
      <c r="A67" s="3384"/>
      <c r="B67" s="2400" t="s">
        <v>263</v>
      </c>
      <c r="C67" s="2285">
        <v>4.7</v>
      </c>
      <c r="D67" s="2286">
        <v>3</v>
      </c>
      <c r="E67" s="2286">
        <v>0.5</v>
      </c>
      <c r="F67" s="2286">
        <v>0.2</v>
      </c>
      <c r="G67" s="2287">
        <v>0.2</v>
      </c>
      <c r="H67" s="2288">
        <v>0</v>
      </c>
      <c r="I67" s="2286">
        <v>0</v>
      </c>
      <c r="J67" s="2286">
        <v>0</v>
      </c>
      <c r="K67" s="2286">
        <v>0</v>
      </c>
      <c r="L67" s="2289">
        <v>0</v>
      </c>
      <c r="M67" s="2290">
        <v>2.9</v>
      </c>
      <c r="N67" s="2286">
        <v>6.5</v>
      </c>
      <c r="O67" s="2286">
        <v>4.9000000000000004</v>
      </c>
      <c r="P67" s="2286">
        <v>6.3</v>
      </c>
      <c r="Q67" s="2287">
        <v>3.6</v>
      </c>
      <c r="R67" s="2288">
        <v>0</v>
      </c>
      <c r="S67" s="2286">
        <v>0</v>
      </c>
      <c r="T67" s="2286">
        <v>0.5</v>
      </c>
      <c r="U67" s="2286">
        <v>0.5</v>
      </c>
      <c r="V67" s="2286">
        <v>0.5</v>
      </c>
      <c r="W67" s="2286">
        <v>0</v>
      </c>
      <c r="X67" s="2286">
        <v>0</v>
      </c>
      <c r="Y67" s="2286">
        <v>0</v>
      </c>
      <c r="Z67" s="2286">
        <v>34.200000000000003</v>
      </c>
      <c r="AA67" s="2286">
        <v>0</v>
      </c>
      <c r="AB67" s="2286">
        <v>6.9</v>
      </c>
      <c r="AC67" s="2718">
        <v>0</v>
      </c>
      <c r="AD67" s="1040"/>
      <c r="AE67" s="1040"/>
      <c r="AF67" s="1040"/>
      <c r="AG67" s="1040"/>
      <c r="AH67" s="1040"/>
      <c r="AI67" s="1040"/>
      <c r="AJ67" s="1040"/>
      <c r="AK67" s="1040"/>
      <c r="AL67" s="1040"/>
      <c r="AM67" s="1040"/>
      <c r="AN67" s="1040"/>
      <c r="AO67" s="1040"/>
      <c r="AP67" s="1040"/>
      <c r="AQ67" s="1040"/>
      <c r="AR67" s="1040"/>
      <c r="AS67" s="1040"/>
      <c r="AT67" s="1040"/>
      <c r="AU67" s="1040"/>
      <c r="AV67" s="1040"/>
      <c r="AW67" s="1040"/>
      <c r="AX67" s="1040"/>
      <c r="AY67" s="1040"/>
      <c r="AZ67" s="24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442"/>
      <c r="CC67" s="442"/>
      <c r="CD67" s="2595"/>
      <c r="CE67" s="2595"/>
      <c r="CF67" s="2595"/>
      <c r="CG67" s="2595"/>
      <c r="CH67" s="2595"/>
      <c r="CI67" s="2595"/>
      <c r="CJ67" s="2595"/>
      <c r="CK67" s="2595"/>
      <c r="CL67" s="2595"/>
      <c r="CM67" s="2595"/>
      <c r="CN67" s="2595"/>
      <c r="CO67" s="2595"/>
      <c r="CP67" s="2595"/>
      <c r="CQ67" s="2595"/>
      <c r="CR67" s="2595"/>
      <c r="CS67" s="2595"/>
      <c r="CT67" s="2595"/>
      <c r="CU67" s="2595"/>
      <c r="CV67" s="2595"/>
      <c r="CW67" s="2595"/>
      <c r="CX67" s="2595"/>
      <c r="CY67" s="2595"/>
      <c r="CZ67" s="2595"/>
    </row>
    <row r="68" s="818" customFormat="true" ht="15" customHeight="true" x14ac:dyDescent="0.2">
      <c r="A68" s="3384"/>
      <c r="B68" s="2400" t="s">
        <v>265</v>
      </c>
      <c r="C68" s="2285">
        <v>0</v>
      </c>
      <c r="D68" s="2286">
        <v>0</v>
      </c>
      <c r="E68" s="2286">
        <v>0.3</v>
      </c>
      <c r="F68" s="2286">
        <v>1.2</v>
      </c>
      <c r="G68" s="2287">
        <v>7.9</v>
      </c>
      <c r="H68" s="2288">
        <v>0.1</v>
      </c>
      <c r="I68" s="2286">
        <v>0.3</v>
      </c>
      <c r="J68" s="2286">
        <v>0.6</v>
      </c>
      <c r="K68" s="2286">
        <v>3.3</v>
      </c>
      <c r="L68" s="2289">
        <v>9.9</v>
      </c>
      <c r="M68" s="2290">
        <v>0</v>
      </c>
      <c r="N68" s="2286">
        <v>0</v>
      </c>
      <c r="O68" s="2286">
        <v>0</v>
      </c>
      <c r="P68" s="2286">
        <v>0</v>
      </c>
      <c r="Q68" s="2287">
        <v>0.5</v>
      </c>
      <c r="R68" s="2288">
        <v>0</v>
      </c>
      <c r="S68" s="2286">
        <v>2.9</v>
      </c>
      <c r="T68" s="2286">
        <v>0.2</v>
      </c>
      <c r="U68" s="2286">
        <v>0</v>
      </c>
      <c r="V68" s="2286">
        <v>0.3</v>
      </c>
      <c r="W68" s="2286">
        <v>0</v>
      </c>
      <c r="X68" s="2286">
        <v>0.1</v>
      </c>
      <c r="Y68" s="2286">
        <v>0.1</v>
      </c>
      <c r="Z68" s="2286">
        <v>0.2</v>
      </c>
      <c r="AA68" s="2286">
        <v>3.6</v>
      </c>
      <c r="AB68" s="2286">
        <v>0.3</v>
      </c>
      <c r="AC68" s="2718">
        <v>0.2</v>
      </c>
      <c r="AD68" s="1040"/>
      <c r="AE68" s="1040"/>
      <c r="AF68" s="1040"/>
      <c r="AG68" s="1040"/>
      <c r="AH68" s="1040"/>
      <c r="AI68" s="1040"/>
      <c r="AJ68" s="1040"/>
      <c r="AK68" s="1040"/>
      <c r="AL68" s="1040"/>
      <c r="AM68" s="1040"/>
      <c r="AN68" s="1040"/>
      <c r="AO68" s="1040"/>
      <c r="AP68" s="1040"/>
      <c r="AQ68" s="1040"/>
      <c r="AR68" s="1040"/>
      <c r="AS68" s="1040"/>
      <c r="AT68" s="1040"/>
      <c r="AU68" s="1040"/>
      <c r="AV68" s="1040"/>
      <c r="AW68" s="1040"/>
      <c r="AX68" s="1040"/>
      <c r="AY68" s="1040"/>
      <c r="AZ68" s="24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442"/>
      <c r="CC68" s="442"/>
      <c r="CD68" s="2595"/>
      <c r="CE68" s="2595"/>
      <c r="CF68" s="2595"/>
      <c r="CG68" s="2595"/>
      <c r="CH68" s="2595"/>
      <c r="CI68" s="2595"/>
      <c r="CJ68" s="2595"/>
      <c r="CK68" s="2595"/>
      <c r="CL68" s="2595"/>
      <c r="CM68" s="2595"/>
      <c r="CN68" s="2595"/>
      <c r="CO68" s="2595"/>
      <c r="CP68" s="2595"/>
      <c r="CQ68" s="2595"/>
      <c r="CR68" s="2595"/>
      <c r="CS68" s="2595"/>
      <c r="CT68" s="2595"/>
      <c r="CU68" s="2595"/>
      <c r="CV68" s="2595"/>
      <c r="CW68" s="2595"/>
      <c r="CX68" s="2595"/>
      <c r="CY68" s="2595"/>
      <c r="CZ68" s="2595"/>
    </row>
    <row r="69" s="818" customFormat="true" ht="15" customHeight="true" x14ac:dyDescent="0.2">
      <c r="A69" s="3384"/>
      <c r="B69" s="2400" t="s">
        <v>46</v>
      </c>
      <c r="C69" s="2285">
        <v>2.7</v>
      </c>
      <c r="D69" s="2286">
        <v>5.2</v>
      </c>
      <c r="E69" s="2286">
        <v>1.5</v>
      </c>
      <c r="F69" s="2286">
        <v>1.1000000000000001</v>
      </c>
      <c r="G69" s="2287">
        <v>1.3</v>
      </c>
      <c r="H69" s="2288">
        <v>4</v>
      </c>
      <c r="I69" s="2286">
        <v>1.5</v>
      </c>
      <c r="J69" s="2286">
        <v>0.8</v>
      </c>
      <c r="K69" s="2286">
        <v>0.8</v>
      </c>
      <c r="L69" s="2289">
        <v>0.8</v>
      </c>
      <c r="M69" s="2290">
        <v>0.8</v>
      </c>
      <c r="N69" s="2286">
        <v>2.6</v>
      </c>
      <c r="O69" s="2286">
        <v>5.2</v>
      </c>
      <c r="P69" s="2286">
        <v>4.7</v>
      </c>
      <c r="Q69" s="2287">
        <v>5.3</v>
      </c>
      <c r="R69" s="2288">
        <v>10</v>
      </c>
      <c r="S69" s="2286">
        <v>1.7</v>
      </c>
      <c r="T69" s="2286">
        <v>1.3</v>
      </c>
      <c r="U69" s="2286">
        <v>0.1</v>
      </c>
      <c r="V69" s="2286">
        <v>0.4</v>
      </c>
      <c r="W69" s="2286">
        <v>0.6</v>
      </c>
      <c r="X69" s="2286">
        <v>0</v>
      </c>
      <c r="Y69" s="2286">
        <v>3.3</v>
      </c>
      <c r="Z69" s="2286">
        <v>0</v>
      </c>
      <c r="AA69" s="2286">
        <v>0.4</v>
      </c>
      <c r="AB69" s="2286">
        <v>0.9</v>
      </c>
      <c r="AC69" s="2718">
        <v>13.7</v>
      </c>
      <c r="AD69" s="1040"/>
      <c r="AE69" s="1040"/>
      <c r="AF69" s="1040"/>
      <c r="AG69" s="1040"/>
      <c r="AH69" s="1040"/>
      <c r="AI69" s="1040"/>
      <c r="AJ69" s="1040"/>
      <c r="AK69" s="1040"/>
      <c r="AL69" s="1040"/>
      <c r="AM69" s="1040"/>
      <c r="AN69" s="1040"/>
      <c r="AO69" s="1040"/>
      <c r="AP69" s="1040"/>
      <c r="AQ69" s="1040"/>
      <c r="AR69" s="1040"/>
      <c r="AS69" s="1040"/>
      <c r="AT69" s="1040"/>
      <c r="AU69" s="1040"/>
      <c r="AV69" s="1040"/>
      <c r="AW69" s="1040"/>
      <c r="AX69" s="1040"/>
      <c r="AY69" s="1040"/>
      <c r="AZ69" s="24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442"/>
      <c r="CC69" s="442"/>
      <c r="CD69" s="2595"/>
      <c r="CE69" s="2595"/>
      <c r="CF69" s="2595"/>
      <c r="CG69" s="2595"/>
      <c r="CH69" s="2595"/>
      <c r="CI69" s="2595"/>
      <c r="CJ69" s="2595"/>
      <c r="CK69" s="2595"/>
      <c r="CL69" s="2595"/>
      <c r="CM69" s="2595"/>
      <c r="CN69" s="2595"/>
      <c r="CO69" s="2595"/>
      <c r="CP69" s="2595"/>
      <c r="CQ69" s="2595"/>
      <c r="CR69" s="2595"/>
      <c r="CS69" s="2595"/>
      <c r="CT69" s="2595"/>
      <c r="CU69" s="2595"/>
      <c r="CV69" s="2595"/>
      <c r="CW69" s="2595"/>
      <c r="CX69" s="2595"/>
      <c r="CY69" s="2595"/>
      <c r="CZ69" s="2595"/>
    </row>
    <row r="70" s="818" customFormat="true" ht="15" customHeight="true" x14ac:dyDescent="0.2">
      <c r="A70" s="2210"/>
      <c r="B70" s="2401"/>
      <c r="C70" s="2285"/>
      <c r="D70" s="2286"/>
      <c r="E70" s="2286"/>
      <c r="F70" s="2286"/>
      <c r="G70" s="2287"/>
      <c r="H70" s="2288"/>
      <c r="I70" s="2286"/>
      <c r="J70" s="2286"/>
      <c r="K70" s="2286"/>
      <c r="L70" s="2289"/>
      <c r="M70" s="2290"/>
      <c r="N70" s="2286"/>
      <c r="O70" s="2286"/>
      <c r="P70" s="2286"/>
      <c r="Q70" s="2287"/>
      <c r="R70" s="2288"/>
      <c r="S70" s="2286"/>
      <c r="T70" s="2286"/>
      <c r="U70" s="2286"/>
      <c r="V70" s="2286"/>
      <c r="W70" s="2286"/>
      <c r="X70" s="2286"/>
      <c r="Y70" s="2286"/>
      <c r="Z70" s="2286"/>
      <c r="AA70" s="2286"/>
      <c r="AB70" s="2286"/>
      <c r="AC70" s="2718"/>
      <c r="AD70" s="1040"/>
      <c r="AE70" s="1040"/>
      <c r="AF70" s="1040"/>
      <c r="AG70" s="1040"/>
      <c r="AH70" s="1040"/>
      <c r="AI70" s="1040"/>
      <c r="AJ70" s="1040"/>
      <c r="AK70" s="1040"/>
      <c r="AL70" s="1040"/>
      <c r="AM70" s="1040"/>
      <c r="AN70" s="1040"/>
      <c r="AO70" s="1040"/>
      <c r="AP70" s="1040"/>
      <c r="AQ70" s="1040"/>
      <c r="AR70" s="1040"/>
      <c r="AS70" s="1040"/>
      <c r="AT70" s="1040"/>
      <c r="AU70" s="1040"/>
      <c r="AV70" s="1040"/>
      <c r="AW70" s="1040"/>
      <c r="AX70" s="1040"/>
      <c r="AY70" s="1040"/>
      <c r="AZ70" s="24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442"/>
      <c r="CC70" s="442"/>
      <c r="CD70" s="2595"/>
      <c r="CE70" s="2595"/>
      <c r="CF70" s="2595"/>
      <c r="CG70" s="2595"/>
      <c r="CH70" s="2595"/>
      <c r="CI70" s="2595"/>
      <c r="CJ70" s="2595"/>
      <c r="CK70" s="2595"/>
      <c r="CL70" s="2595"/>
      <c r="CM70" s="2595"/>
      <c r="CN70" s="2595"/>
      <c r="CO70" s="2595"/>
      <c r="CP70" s="2595"/>
      <c r="CQ70" s="2595"/>
      <c r="CR70" s="2595"/>
      <c r="CS70" s="2595"/>
      <c r="CT70" s="2595"/>
      <c r="CU70" s="2595"/>
      <c r="CV70" s="2595"/>
      <c r="CW70" s="2595"/>
      <c r="CX70" s="2595"/>
      <c r="CY70" s="2595"/>
      <c r="CZ70" s="2595"/>
    </row>
    <row r="71" s="818" customFormat="true" ht="15" customHeight="true" x14ac:dyDescent="0.2">
      <c r="A71" s="2210"/>
      <c r="B71" s="2401"/>
      <c r="C71" s="2285"/>
      <c r="D71" s="2286"/>
      <c r="E71" s="2286"/>
      <c r="F71" s="2286"/>
      <c r="G71" s="2287"/>
      <c r="H71" s="2288"/>
      <c r="I71" s="2286"/>
      <c r="J71" s="2286"/>
      <c r="K71" s="2286"/>
      <c r="L71" s="2289"/>
      <c r="M71" s="2290"/>
      <c r="N71" s="2286"/>
      <c r="O71" s="2286"/>
      <c r="P71" s="2286"/>
      <c r="Q71" s="2287"/>
      <c r="R71" s="2288"/>
      <c r="S71" s="2286"/>
      <c r="T71" s="2286"/>
      <c r="U71" s="2286"/>
      <c r="V71" s="2286"/>
      <c r="W71" s="2286"/>
      <c r="X71" s="2286"/>
      <c r="Y71" s="2286"/>
      <c r="Z71" s="2286"/>
      <c r="AA71" s="2286"/>
      <c r="AB71" s="2286"/>
      <c r="AC71" s="2718"/>
      <c r="AD71" s="1040"/>
      <c r="AE71" s="1040"/>
      <c r="AF71" s="1040"/>
      <c r="AG71" s="1040"/>
      <c r="AH71" s="1040"/>
      <c r="AI71" s="1040"/>
      <c r="AJ71" s="1040"/>
      <c r="AK71" s="1040"/>
      <c r="AL71" s="1040"/>
      <c r="AM71" s="1040"/>
      <c r="AN71" s="1040"/>
      <c r="AO71" s="1040"/>
      <c r="AP71" s="1040"/>
      <c r="AQ71" s="1040"/>
      <c r="AR71" s="1040"/>
      <c r="AS71" s="1040"/>
      <c r="AT71" s="1040"/>
      <c r="AU71" s="1040"/>
      <c r="AV71" s="1040"/>
      <c r="AW71" s="1040"/>
      <c r="AX71" s="1040"/>
      <c r="AY71" s="1040"/>
      <c r="AZ71" s="24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442"/>
      <c r="CC71" s="442"/>
      <c r="CD71" s="2595"/>
      <c r="CE71" s="2595"/>
      <c r="CF71" s="2595"/>
      <c r="CG71" s="2595"/>
      <c r="CH71" s="2595"/>
      <c r="CI71" s="2595"/>
      <c r="CJ71" s="2595"/>
      <c r="CK71" s="2595"/>
      <c r="CL71" s="2595"/>
      <c r="CM71" s="2595"/>
      <c r="CN71" s="2595"/>
      <c r="CO71" s="2595"/>
      <c r="CP71" s="2595"/>
      <c r="CQ71" s="2595"/>
      <c r="CR71" s="2595"/>
      <c r="CS71" s="2595"/>
      <c r="CT71" s="2595"/>
      <c r="CU71" s="2595"/>
      <c r="CV71" s="2595"/>
      <c r="CW71" s="2595"/>
      <c r="CX71" s="2595"/>
      <c r="CY71" s="2595"/>
      <c r="CZ71" s="2595"/>
    </row>
    <row r="72" s="818" customFormat="true" ht="15" customHeight="true" x14ac:dyDescent="0.2">
      <c r="A72" s="2210"/>
      <c r="B72" s="2401"/>
      <c r="C72" s="2285"/>
      <c r="D72" s="2286"/>
      <c r="E72" s="2286"/>
      <c r="F72" s="2286"/>
      <c r="G72" s="2287"/>
      <c r="H72" s="2288"/>
      <c r="I72" s="2286"/>
      <c r="J72" s="2286"/>
      <c r="K72" s="2286"/>
      <c r="L72" s="2289"/>
      <c r="M72" s="2290"/>
      <c r="N72" s="2286"/>
      <c r="O72" s="2286"/>
      <c r="P72" s="2286"/>
      <c r="Q72" s="2287"/>
      <c r="R72" s="2288"/>
      <c r="S72" s="2286"/>
      <c r="T72" s="2286"/>
      <c r="U72" s="2286"/>
      <c r="V72" s="2286"/>
      <c r="W72" s="2286"/>
      <c r="X72" s="2286"/>
      <c r="Y72" s="2286"/>
      <c r="Z72" s="2286"/>
      <c r="AA72" s="2286"/>
      <c r="AB72" s="2286"/>
      <c r="AC72" s="2718"/>
      <c r="AD72" s="1040"/>
      <c r="AE72" s="1040"/>
      <c r="AF72" s="1040"/>
      <c r="AG72" s="1040"/>
      <c r="AH72" s="1040"/>
      <c r="AI72" s="1040"/>
      <c r="AJ72" s="1040"/>
      <c r="AK72" s="1040"/>
      <c r="AL72" s="1040"/>
      <c r="AM72" s="1040"/>
      <c r="AN72" s="1040"/>
      <c r="AO72" s="1040"/>
      <c r="AP72" s="1040"/>
      <c r="AQ72" s="1040"/>
      <c r="AR72" s="1040"/>
      <c r="AS72" s="1040"/>
      <c r="AT72" s="1040"/>
      <c r="AU72" s="1040"/>
      <c r="AV72" s="1040"/>
      <c r="AW72" s="1040"/>
      <c r="AX72" s="1040"/>
      <c r="AY72" s="1040"/>
      <c r="AZ72" s="24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442"/>
      <c r="CC72" s="442"/>
      <c r="CD72" s="2595"/>
      <c r="CE72" s="2595"/>
      <c r="CF72" s="2595"/>
      <c r="CG72" s="2595"/>
      <c r="CH72" s="2595"/>
      <c r="CI72" s="2595"/>
      <c r="CJ72" s="2595"/>
      <c r="CK72" s="2595"/>
      <c r="CL72" s="2595"/>
      <c r="CM72" s="2595"/>
      <c r="CN72" s="2595"/>
      <c r="CO72" s="2595"/>
      <c r="CP72" s="2595"/>
      <c r="CQ72" s="2595"/>
      <c r="CR72" s="2595"/>
      <c r="CS72" s="2595"/>
      <c r="CT72" s="2595"/>
      <c r="CU72" s="2595"/>
      <c r="CV72" s="2595"/>
      <c r="CW72" s="2595"/>
      <c r="CX72" s="2595"/>
      <c r="CY72" s="2595"/>
      <c r="CZ72" s="2595"/>
    </row>
    <row r="73" s="818" customFormat="true" ht="15" customHeight="true" x14ac:dyDescent="0.2">
      <c r="A73" s="2210"/>
      <c r="B73" s="2401"/>
      <c r="C73" s="2285"/>
      <c r="D73" s="2286"/>
      <c r="E73" s="2286"/>
      <c r="F73" s="2286"/>
      <c r="G73" s="2287"/>
      <c r="H73" s="2288"/>
      <c r="I73" s="2286"/>
      <c r="J73" s="2286"/>
      <c r="K73" s="2286"/>
      <c r="L73" s="2289"/>
      <c r="M73" s="2290"/>
      <c r="N73" s="2286"/>
      <c r="O73" s="2286"/>
      <c r="P73" s="2286"/>
      <c r="Q73" s="2287"/>
      <c r="R73" s="2288"/>
      <c r="S73" s="2286"/>
      <c r="T73" s="2286"/>
      <c r="U73" s="2286"/>
      <c r="V73" s="2286"/>
      <c r="W73" s="2286"/>
      <c r="X73" s="2286"/>
      <c r="Y73" s="2286"/>
      <c r="Z73" s="2286"/>
      <c r="AA73" s="2286"/>
      <c r="AB73" s="2286"/>
      <c r="AC73" s="2718"/>
      <c r="AD73" s="1040"/>
      <c r="AE73" s="1040"/>
      <c r="AF73" s="1040"/>
      <c r="AG73" s="1040"/>
      <c r="AH73" s="1040"/>
      <c r="AI73" s="1040"/>
      <c r="AJ73" s="1040"/>
      <c r="AK73" s="1040"/>
      <c r="AL73" s="1040"/>
      <c r="AM73" s="1040"/>
      <c r="AN73" s="1040"/>
      <c r="AO73" s="1040"/>
      <c r="AP73" s="1040"/>
      <c r="AQ73" s="1040"/>
      <c r="AR73" s="1040"/>
      <c r="AS73" s="1040"/>
      <c r="AT73" s="1040"/>
      <c r="AU73" s="1040"/>
      <c r="AV73" s="1040"/>
      <c r="AW73" s="1040"/>
      <c r="AX73" s="1040"/>
      <c r="AY73" s="1040"/>
      <c r="AZ73" s="24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442"/>
      <c r="CC73" s="442"/>
      <c r="CD73" s="2595"/>
      <c r="CE73" s="2595"/>
      <c r="CF73" s="2595"/>
      <c r="CG73" s="2595"/>
      <c r="CH73" s="2595"/>
      <c r="CI73" s="2595"/>
      <c r="CJ73" s="2595"/>
      <c r="CK73" s="2595"/>
      <c r="CL73" s="2595"/>
      <c r="CM73" s="2595"/>
      <c r="CN73" s="2595"/>
      <c r="CO73" s="2595"/>
      <c r="CP73" s="2595"/>
      <c r="CQ73" s="2595"/>
      <c r="CR73" s="2595"/>
      <c r="CS73" s="2595"/>
      <c r="CT73" s="2595"/>
      <c r="CU73" s="2595"/>
      <c r="CV73" s="2595"/>
      <c r="CW73" s="2595"/>
      <c r="CX73" s="2595"/>
      <c r="CY73" s="2595"/>
      <c r="CZ73" s="2595"/>
    </row>
    <row r="74" s="818" customFormat="true" ht="15" customHeight="true" x14ac:dyDescent="0.2">
      <c r="A74" s="2210"/>
      <c r="B74" s="2401"/>
      <c r="C74" s="2285"/>
      <c r="D74" s="2286"/>
      <c r="E74" s="2286"/>
      <c r="F74" s="2286"/>
      <c r="G74" s="2287"/>
      <c r="H74" s="2288"/>
      <c r="I74" s="2286"/>
      <c r="J74" s="2286"/>
      <c r="K74" s="2286"/>
      <c r="L74" s="2289"/>
      <c r="M74" s="2290"/>
      <c r="N74" s="2286"/>
      <c r="O74" s="2286"/>
      <c r="P74" s="2286"/>
      <c r="Q74" s="2287"/>
      <c r="R74" s="2288"/>
      <c r="S74" s="2286"/>
      <c r="T74" s="2286"/>
      <c r="U74" s="2286"/>
      <c r="V74" s="2286"/>
      <c r="W74" s="2286"/>
      <c r="X74" s="2286"/>
      <c r="Y74" s="2286"/>
      <c r="Z74" s="2286"/>
      <c r="AA74" s="2286"/>
      <c r="AB74" s="2286"/>
      <c r="AC74" s="2718"/>
      <c r="AD74" s="1040"/>
      <c r="AE74" s="1040"/>
      <c r="AF74" s="1040"/>
      <c r="AG74" s="1040"/>
      <c r="AH74" s="1040"/>
      <c r="AI74" s="1040"/>
      <c r="AJ74" s="1040"/>
      <c r="AK74" s="1040"/>
      <c r="AL74" s="1040"/>
      <c r="AM74" s="1040"/>
      <c r="AN74" s="1040"/>
      <c r="AO74" s="1040"/>
      <c r="AP74" s="1040"/>
      <c r="AQ74" s="1040"/>
      <c r="AR74" s="1040"/>
      <c r="AS74" s="1040"/>
      <c r="AT74" s="1040"/>
      <c r="AU74" s="1040"/>
      <c r="AV74" s="1040"/>
      <c r="AW74" s="1040"/>
      <c r="AX74" s="1040"/>
      <c r="AY74" s="1040"/>
      <c r="AZ74" s="24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442"/>
      <c r="CC74" s="442"/>
      <c r="CD74" s="2595"/>
      <c r="CE74" s="2595"/>
      <c r="CF74" s="2595"/>
      <c r="CG74" s="2595"/>
      <c r="CH74" s="2595"/>
      <c r="CI74" s="2595"/>
      <c r="CJ74" s="2595"/>
      <c r="CK74" s="2595"/>
      <c r="CL74" s="2595"/>
      <c r="CM74" s="2595"/>
      <c r="CN74" s="2595"/>
      <c r="CO74" s="2595"/>
      <c r="CP74" s="2595"/>
      <c r="CQ74" s="2595"/>
      <c r="CR74" s="2595"/>
      <c r="CS74" s="2595"/>
      <c r="CT74" s="2595"/>
      <c r="CU74" s="2595"/>
      <c r="CV74" s="2595"/>
      <c r="CW74" s="2595"/>
      <c r="CX74" s="2595"/>
      <c r="CY74" s="2595"/>
      <c r="CZ74" s="2595"/>
    </row>
    <row r="75" s="818" customFormat="true" ht="15" customHeight="true" x14ac:dyDescent="0.2">
      <c r="A75" s="2210"/>
      <c r="B75" s="2401"/>
      <c r="C75" s="2285"/>
      <c r="D75" s="2286"/>
      <c r="E75" s="2286"/>
      <c r="F75" s="2286"/>
      <c r="G75" s="2287"/>
      <c r="H75" s="2288"/>
      <c r="I75" s="2286"/>
      <c r="J75" s="2286"/>
      <c r="K75" s="2286"/>
      <c r="L75" s="2289"/>
      <c r="M75" s="2290"/>
      <c r="N75" s="2286"/>
      <c r="O75" s="2286"/>
      <c r="P75" s="2286"/>
      <c r="Q75" s="2287"/>
      <c r="R75" s="2288"/>
      <c r="S75" s="2286"/>
      <c r="T75" s="2286"/>
      <c r="U75" s="2286"/>
      <c r="V75" s="2286"/>
      <c r="W75" s="2286"/>
      <c r="X75" s="2286"/>
      <c r="Y75" s="2286"/>
      <c r="Z75" s="2286"/>
      <c r="AA75" s="2286"/>
      <c r="AB75" s="2286"/>
      <c r="AC75" s="2718"/>
      <c r="AD75" s="1040"/>
      <c r="AE75" s="1040"/>
      <c r="AF75" s="1040"/>
      <c r="AG75" s="1040"/>
      <c r="AH75" s="1040"/>
      <c r="AI75" s="1040"/>
      <c r="AJ75" s="1040"/>
      <c r="AK75" s="1040"/>
      <c r="AL75" s="1040"/>
      <c r="AM75" s="1040"/>
      <c r="AN75" s="1040"/>
      <c r="AO75" s="1040"/>
      <c r="AP75" s="1040"/>
      <c r="AQ75" s="1040"/>
      <c r="AR75" s="1040"/>
      <c r="AS75" s="1040"/>
      <c r="AT75" s="1040"/>
      <c r="AU75" s="1040"/>
      <c r="AV75" s="1040"/>
      <c r="AW75" s="1040"/>
      <c r="AX75" s="1040"/>
      <c r="AY75" s="1040"/>
      <c r="AZ75" s="24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442"/>
      <c r="CC75" s="442"/>
      <c r="CD75" s="2595"/>
      <c r="CE75" s="2595"/>
      <c r="CF75" s="2595"/>
      <c r="CG75" s="2595"/>
      <c r="CH75" s="2595"/>
      <c r="CI75" s="2595"/>
      <c r="CJ75" s="2595"/>
      <c r="CK75" s="2595"/>
      <c r="CL75" s="2595"/>
      <c r="CM75" s="2595"/>
      <c r="CN75" s="2595"/>
      <c r="CO75" s="2595"/>
      <c r="CP75" s="2595"/>
      <c r="CQ75" s="2595"/>
      <c r="CR75" s="2595"/>
      <c r="CS75" s="2595"/>
      <c r="CT75" s="2595"/>
      <c r="CU75" s="2595"/>
      <c r="CV75" s="2595"/>
      <c r="CW75" s="2595"/>
      <c r="CX75" s="2595"/>
      <c r="CY75" s="2595"/>
      <c r="CZ75" s="2595"/>
    </row>
    <row r="76" s="818" customFormat="true" ht="15" customHeight="true" x14ac:dyDescent="0.2">
      <c r="A76" s="2210"/>
      <c r="B76" s="2401"/>
      <c r="C76" s="2285"/>
      <c r="D76" s="2286"/>
      <c r="E76" s="2286"/>
      <c r="F76" s="2286"/>
      <c r="G76" s="2287"/>
      <c r="H76" s="2288"/>
      <c r="I76" s="2286"/>
      <c r="J76" s="2286"/>
      <c r="K76" s="2286"/>
      <c r="L76" s="2289"/>
      <c r="M76" s="2290"/>
      <c r="N76" s="2286"/>
      <c r="O76" s="2286"/>
      <c r="P76" s="2286"/>
      <c r="Q76" s="2287"/>
      <c r="R76" s="2288"/>
      <c r="S76" s="2286"/>
      <c r="T76" s="2286"/>
      <c r="U76" s="2286"/>
      <c r="V76" s="2286"/>
      <c r="W76" s="2286"/>
      <c r="X76" s="2286"/>
      <c r="Y76" s="2286"/>
      <c r="Z76" s="2286"/>
      <c r="AA76" s="2286"/>
      <c r="AB76" s="2286"/>
      <c r="AC76" s="2718"/>
      <c r="AD76" s="1040"/>
      <c r="AE76" s="1040"/>
      <c r="AF76" s="1040"/>
      <c r="AG76" s="1040"/>
      <c r="AH76" s="1040"/>
      <c r="AI76" s="1040"/>
      <c r="AJ76" s="1040"/>
      <c r="AK76" s="1040"/>
      <c r="AL76" s="1040"/>
      <c r="AM76" s="1040"/>
      <c r="AN76" s="1040"/>
      <c r="AO76" s="1040"/>
      <c r="AP76" s="1040"/>
      <c r="AQ76" s="1040"/>
      <c r="AR76" s="1040"/>
      <c r="AS76" s="1040"/>
      <c r="AT76" s="1040"/>
      <c r="AU76" s="1040"/>
      <c r="AV76" s="1040"/>
      <c r="AW76" s="1040"/>
      <c r="AX76" s="1040"/>
      <c r="AY76" s="1040"/>
      <c r="AZ76" s="24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442"/>
      <c r="CC76" s="442"/>
      <c r="CD76" s="2595"/>
      <c r="CE76" s="2595"/>
      <c r="CF76" s="2595"/>
      <c r="CG76" s="2595"/>
      <c r="CH76" s="2595"/>
      <c r="CI76" s="2595"/>
      <c r="CJ76" s="2595"/>
      <c r="CK76" s="2595"/>
      <c r="CL76" s="2595"/>
      <c r="CM76" s="2595"/>
      <c r="CN76" s="2595"/>
      <c r="CO76" s="2595"/>
      <c r="CP76" s="2595"/>
      <c r="CQ76" s="2595"/>
      <c r="CR76" s="2595"/>
      <c r="CS76" s="2595"/>
      <c r="CT76" s="2595"/>
      <c r="CU76" s="2595"/>
      <c r="CV76" s="2595"/>
      <c r="CW76" s="2595"/>
      <c r="CX76" s="2595"/>
      <c r="CY76" s="2595"/>
      <c r="CZ76" s="2595"/>
    </row>
    <row r="77" s="818" customFormat="true" ht="15" customHeight="true" x14ac:dyDescent="0.2">
      <c r="A77" s="2210"/>
      <c r="B77" s="2401"/>
      <c r="C77" s="2285"/>
      <c r="D77" s="2286"/>
      <c r="E77" s="2286"/>
      <c r="F77" s="2286"/>
      <c r="G77" s="2287"/>
      <c r="H77" s="2288"/>
      <c r="I77" s="2286"/>
      <c r="J77" s="2286"/>
      <c r="K77" s="2286"/>
      <c r="L77" s="2289"/>
      <c r="M77" s="2290"/>
      <c r="N77" s="2286"/>
      <c r="O77" s="2286"/>
      <c r="P77" s="2286"/>
      <c r="Q77" s="2287"/>
      <c r="R77" s="2288"/>
      <c r="S77" s="2286"/>
      <c r="T77" s="2286"/>
      <c r="U77" s="2286"/>
      <c r="V77" s="2286"/>
      <c r="W77" s="2286"/>
      <c r="X77" s="2286"/>
      <c r="Y77" s="2286"/>
      <c r="Z77" s="2286"/>
      <c r="AA77" s="2286"/>
      <c r="AB77" s="2286"/>
      <c r="AC77" s="2718"/>
      <c r="AD77" s="1040"/>
      <c r="AE77" s="1040"/>
      <c r="AF77" s="1040"/>
      <c r="AG77" s="1040"/>
      <c r="AH77" s="1040"/>
      <c r="AI77" s="1040"/>
      <c r="AJ77" s="1040"/>
      <c r="AK77" s="1040"/>
      <c r="AL77" s="1040"/>
      <c r="AM77" s="1040"/>
      <c r="AN77" s="1040"/>
      <c r="AO77" s="1040"/>
      <c r="AP77" s="1040"/>
      <c r="AQ77" s="1040"/>
      <c r="AR77" s="1040"/>
      <c r="AS77" s="1040"/>
      <c r="AT77" s="1040"/>
      <c r="AU77" s="1040"/>
      <c r="AV77" s="1040"/>
      <c r="AW77" s="1040"/>
      <c r="AX77" s="1040"/>
      <c r="AY77" s="1040"/>
      <c r="AZ77" s="24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442"/>
      <c r="CC77" s="442"/>
      <c r="CD77" s="2595"/>
      <c r="CE77" s="2595"/>
      <c r="CF77" s="2595"/>
      <c r="CG77" s="2595"/>
      <c r="CH77" s="2595"/>
      <c r="CI77" s="2595"/>
      <c r="CJ77" s="2595"/>
      <c r="CK77" s="2595"/>
      <c r="CL77" s="2595"/>
      <c r="CM77" s="2595"/>
      <c r="CN77" s="2595"/>
      <c r="CO77" s="2595"/>
      <c r="CP77" s="2595"/>
      <c r="CQ77" s="2595"/>
      <c r="CR77" s="2595"/>
      <c r="CS77" s="2595"/>
      <c r="CT77" s="2595"/>
      <c r="CU77" s="2595"/>
      <c r="CV77" s="2595"/>
      <c r="CW77" s="2595"/>
      <c r="CX77" s="2595"/>
      <c r="CY77" s="2595"/>
      <c r="CZ77" s="2595"/>
    </row>
    <row r="78" s="818" customFormat="true" ht="15" customHeight="true" x14ac:dyDescent="0.2">
      <c r="A78" s="2210"/>
      <c r="B78" s="2401"/>
      <c r="C78" s="2285"/>
      <c r="D78" s="2286"/>
      <c r="E78" s="2286"/>
      <c r="F78" s="2286"/>
      <c r="G78" s="2287"/>
      <c r="H78" s="2288"/>
      <c r="I78" s="2286"/>
      <c r="J78" s="2286"/>
      <c r="K78" s="2286"/>
      <c r="L78" s="2289"/>
      <c r="M78" s="2290"/>
      <c r="N78" s="2286"/>
      <c r="O78" s="2286"/>
      <c r="P78" s="2286"/>
      <c r="Q78" s="2287"/>
      <c r="R78" s="2288"/>
      <c r="S78" s="2286"/>
      <c r="T78" s="2286"/>
      <c r="U78" s="2286"/>
      <c r="V78" s="2286"/>
      <c r="W78" s="2286"/>
      <c r="X78" s="2286"/>
      <c r="Y78" s="2286"/>
      <c r="Z78" s="2286"/>
      <c r="AA78" s="2286"/>
      <c r="AB78" s="2286"/>
      <c r="AC78" s="2718"/>
      <c r="AD78" s="1040"/>
      <c r="AE78" s="1040"/>
      <c r="AF78" s="1040"/>
      <c r="AG78" s="1040"/>
      <c r="AH78" s="1040"/>
      <c r="AI78" s="1040"/>
      <c r="AJ78" s="1040"/>
      <c r="AK78" s="1040"/>
      <c r="AL78" s="1040"/>
      <c r="AM78" s="1040"/>
      <c r="AN78" s="1040"/>
      <c r="AO78" s="1040"/>
      <c r="AP78" s="1040"/>
      <c r="AQ78" s="1040"/>
      <c r="AR78" s="1040"/>
      <c r="AS78" s="1040"/>
      <c r="AT78" s="1040"/>
      <c r="AU78" s="1040"/>
      <c r="AV78" s="1040"/>
      <c r="AW78" s="1040"/>
      <c r="AX78" s="1040"/>
      <c r="AY78" s="1040"/>
      <c r="AZ78" s="24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442"/>
      <c r="CC78" s="442"/>
      <c r="CD78" s="2595"/>
      <c r="CE78" s="2595"/>
      <c r="CF78" s="2595"/>
      <c r="CG78" s="2595"/>
      <c r="CH78" s="2595"/>
      <c r="CI78" s="2595"/>
      <c r="CJ78" s="2595"/>
      <c r="CK78" s="2595"/>
      <c r="CL78" s="2595"/>
      <c r="CM78" s="2595"/>
      <c r="CN78" s="2595"/>
      <c r="CO78" s="2595"/>
      <c r="CP78" s="2595"/>
      <c r="CQ78" s="2595"/>
      <c r="CR78" s="2595"/>
      <c r="CS78" s="2595"/>
      <c r="CT78" s="2595"/>
      <c r="CU78" s="2595"/>
      <c r="CV78" s="2595"/>
      <c r="CW78" s="2595"/>
      <c r="CX78" s="2595"/>
      <c r="CY78" s="2595"/>
      <c r="CZ78" s="2595"/>
    </row>
    <row r="79" s="818" customFormat="true" ht="15" customHeight="true" x14ac:dyDescent="0.2">
      <c r="A79" s="2210"/>
      <c r="B79" s="2401"/>
      <c r="C79" s="2285"/>
      <c r="D79" s="2286"/>
      <c r="E79" s="2286"/>
      <c r="F79" s="2286"/>
      <c r="G79" s="2287"/>
      <c r="H79" s="2288"/>
      <c r="I79" s="2286"/>
      <c r="J79" s="2286"/>
      <c r="K79" s="2286"/>
      <c r="L79" s="2289"/>
      <c r="M79" s="2290"/>
      <c r="N79" s="2286"/>
      <c r="O79" s="2286"/>
      <c r="P79" s="2286"/>
      <c r="Q79" s="2287"/>
      <c r="R79" s="2288"/>
      <c r="S79" s="2286"/>
      <c r="T79" s="2286"/>
      <c r="U79" s="2286"/>
      <c r="V79" s="2286"/>
      <c r="W79" s="2286"/>
      <c r="X79" s="2286"/>
      <c r="Y79" s="2286"/>
      <c r="Z79" s="2286"/>
      <c r="AA79" s="2286"/>
      <c r="AB79" s="2286"/>
      <c r="AC79" s="2718"/>
      <c r="AD79" s="1040"/>
      <c r="AE79" s="1040"/>
      <c r="AF79" s="1040"/>
      <c r="AG79" s="1040"/>
      <c r="AH79" s="1040"/>
      <c r="AI79" s="1040"/>
      <c r="AJ79" s="1040"/>
      <c r="AK79" s="1040"/>
      <c r="AL79" s="1040"/>
      <c r="AM79" s="1040"/>
      <c r="AN79" s="1040"/>
      <c r="AO79" s="1040"/>
      <c r="AP79" s="1040"/>
      <c r="AQ79" s="1040"/>
      <c r="AR79" s="1040"/>
      <c r="AS79" s="1040"/>
      <c r="AT79" s="1040"/>
      <c r="AU79" s="1040"/>
      <c r="AV79" s="1040"/>
      <c r="AW79" s="1040"/>
      <c r="AX79" s="1040"/>
      <c r="AY79" s="1040"/>
      <c r="AZ79" s="24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442"/>
      <c r="CC79" s="442"/>
      <c r="CD79" s="2595"/>
      <c r="CE79" s="2595"/>
      <c r="CF79" s="2595"/>
      <c r="CG79" s="2595"/>
      <c r="CH79" s="2595"/>
      <c r="CI79" s="2595"/>
      <c r="CJ79" s="2595"/>
      <c r="CK79" s="2595"/>
      <c r="CL79" s="2595"/>
      <c r="CM79" s="2595"/>
      <c r="CN79" s="2595"/>
      <c r="CO79" s="2595"/>
      <c r="CP79" s="2595"/>
      <c r="CQ79" s="2595"/>
      <c r="CR79" s="2595"/>
      <c r="CS79" s="2595"/>
      <c r="CT79" s="2595"/>
      <c r="CU79" s="2595"/>
      <c r="CV79" s="2595"/>
      <c r="CW79" s="2595"/>
      <c r="CX79" s="2595"/>
      <c r="CY79" s="2595"/>
      <c r="CZ79" s="2595"/>
    </row>
    <row r="80" s="818" customFormat="true" ht="15" customHeight="true" x14ac:dyDescent="0.2">
      <c r="A80" s="2210"/>
      <c r="B80" s="2401"/>
      <c r="C80" s="2285"/>
      <c r="D80" s="2286"/>
      <c r="E80" s="2286"/>
      <c r="F80" s="2286"/>
      <c r="G80" s="2287"/>
      <c r="H80" s="2288"/>
      <c r="I80" s="2286"/>
      <c r="J80" s="2286"/>
      <c r="K80" s="2286"/>
      <c r="L80" s="2289"/>
      <c r="M80" s="2290"/>
      <c r="N80" s="2286"/>
      <c r="O80" s="2286"/>
      <c r="P80" s="2286"/>
      <c r="Q80" s="2287"/>
      <c r="R80" s="2288"/>
      <c r="S80" s="2286"/>
      <c r="T80" s="2286"/>
      <c r="U80" s="2286"/>
      <c r="V80" s="2286"/>
      <c r="W80" s="2286"/>
      <c r="X80" s="2286"/>
      <c r="Y80" s="2286"/>
      <c r="Z80" s="2286"/>
      <c r="AA80" s="2286"/>
      <c r="AB80" s="2286"/>
      <c r="AC80" s="2718"/>
      <c r="AD80" s="1040"/>
      <c r="AE80" s="1040"/>
      <c r="AF80" s="1040"/>
      <c r="AG80" s="1040"/>
      <c r="AH80" s="1040"/>
      <c r="AI80" s="1040"/>
      <c r="AJ80" s="1040"/>
      <c r="AK80" s="1040"/>
      <c r="AL80" s="1040"/>
      <c r="AM80" s="1040"/>
      <c r="AN80" s="1040"/>
      <c r="AO80" s="1040"/>
      <c r="AP80" s="1040"/>
      <c r="AQ80" s="1040"/>
      <c r="AR80" s="1040"/>
      <c r="AS80" s="1040"/>
      <c r="AT80" s="1040"/>
      <c r="AU80" s="1040"/>
      <c r="AV80" s="1040"/>
      <c r="AW80" s="1040"/>
      <c r="AX80" s="1040"/>
      <c r="AY80" s="1040"/>
      <c r="AZ80" s="24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442"/>
      <c r="CC80" s="442"/>
      <c r="CD80" s="2595"/>
      <c r="CE80" s="2595"/>
      <c r="CF80" s="2595"/>
      <c r="CG80" s="2595"/>
      <c r="CH80" s="2595"/>
      <c r="CI80" s="2595"/>
      <c r="CJ80" s="2595"/>
      <c r="CK80" s="2595"/>
      <c r="CL80" s="2595"/>
      <c r="CM80" s="2595"/>
      <c r="CN80" s="2595"/>
      <c r="CO80" s="2595"/>
      <c r="CP80" s="2595"/>
      <c r="CQ80" s="2595"/>
      <c r="CR80" s="2595"/>
      <c r="CS80" s="2595"/>
      <c r="CT80" s="2595"/>
      <c r="CU80" s="2595"/>
      <c r="CV80" s="2595"/>
      <c r="CW80" s="2595"/>
      <c r="CX80" s="2595"/>
      <c r="CY80" s="2595"/>
      <c r="CZ80" s="2595"/>
    </row>
    <row r="81" s="818" customFormat="true" ht="15" customHeight="true" x14ac:dyDescent="0.2">
      <c r="A81" s="2210"/>
      <c r="B81" s="2401"/>
      <c r="C81" s="2285"/>
      <c r="D81" s="2286"/>
      <c r="E81" s="2286"/>
      <c r="F81" s="2286"/>
      <c r="G81" s="2287"/>
      <c r="H81" s="2288"/>
      <c r="I81" s="2286"/>
      <c r="J81" s="2286"/>
      <c r="K81" s="2286"/>
      <c r="L81" s="2289"/>
      <c r="M81" s="2290"/>
      <c r="N81" s="2286"/>
      <c r="O81" s="2286"/>
      <c r="P81" s="2286"/>
      <c r="Q81" s="2287"/>
      <c r="R81" s="2288"/>
      <c r="S81" s="2286"/>
      <c r="T81" s="2286"/>
      <c r="U81" s="2286"/>
      <c r="V81" s="2286"/>
      <c r="W81" s="2286"/>
      <c r="X81" s="2286"/>
      <c r="Y81" s="2286"/>
      <c r="Z81" s="2286"/>
      <c r="AA81" s="2286"/>
      <c r="AB81" s="2286"/>
      <c r="AC81" s="2718"/>
      <c r="AD81" s="1040"/>
      <c r="AE81" s="1040"/>
      <c r="AF81" s="1040"/>
      <c r="AG81" s="1040"/>
      <c r="AH81" s="1040"/>
      <c r="AI81" s="1040"/>
      <c r="AJ81" s="1040"/>
      <c r="AK81" s="1040"/>
      <c r="AL81" s="1040"/>
      <c r="AM81" s="1040"/>
      <c r="AN81" s="1040"/>
      <c r="AO81" s="1040"/>
      <c r="AP81" s="1040"/>
      <c r="AQ81" s="1040"/>
      <c r="AR81" s="1040"/>
      <c r="AS81" s="1040"/>
      <c r="AT81" s="1040"/>
      <c r="AU81" s="1040"/>
      <c r="AV81" s="1040"/>
      <c r="AW81" s="1040"/>
      <c r="AX81" s="1040"/>
      <c r="AY81" s="1040"/>
      <c r="AZ81" s="24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442"/>
      <c r="CC81" s="442"/>
      <c r="CD81" s="2595"/>
      <c r="CE81" s="2595"/>
      <c r="CF81" s="2595"/>
      <c r="CG81" s="2595"/>
      <c r="CH81" s="2595"/>
      <c r="CI81" s="2595"/>
      <c r="CJ81" s="2595"/>
      <c r="CK81" s="2595"/>
      <c r="CL81" s="2595"/>
      <c r="CM81" s="2595"/>
      <c r="CN81" s="2595"/>
      <c r="CO81" s="2595"/>
      <c r="CP81" s="2595"/>
      <c r="CQ81" s="2595"/>
      <c r="CR81" s="2595"/>
      <c r="CS81" s="2595"/>
      <c r="CT81" s="2595"/>
      <c r="CU81" s="2595"/>
      <c r="CV81" s="2595"/>
      <c r="CW81" s="2595"/>
      <c r="CX81" s="2595"/>
      <c r="CY81" s="2595"/>
      <c r="CZ81" s="2595"/>
    </row>
    <row r="82" s="818" customFormat="true" ht="15" customHeight="true" x14ac:dyDescent="0.2">
      <c r="A82" s="2210"/>
      <c r="B82" s="2401"/>
      <c r="C82" s="2285"/>
      <c r="D82" s="2286"/>
      <c r="E82" s="2286"/>
      <c r="F82" s="2286"/>
      <c r="G82" s="2287"/>
      <c r="H82" s="2288"/>
      <c r="I82" s="2286"/>
      <c r="J82" s="2286"/>
      <c r="K82" s="2286"/>
      <c r="L82" s="2289"/>
      <c r="M82" s="2290"/>
      <c r="N82" s="2286"/>
      <c r="O82" s="2286"/>
      <c r="P82" s="2286"/>
      <c r="Q82" s="2287"/>
      <c r="R82" s="2288"/>
      <c r="S82" s="2286"/>
      <c r="T82" s="2286"/>
      <c r="U82" s="2286"/>
      <c r="V82" s="2286"/>
      <c r="W82" s="2286"/>
      <c r="X82" s="2286"/>
      <c r="Y82" s="2286"/>
      <c r="Z82" s="2286"/>
      <c r="AA82" s="2286"/>
      <c r="AB82" s="2286"/>
      <c r="AC82" s="2718"/>
      <c r="AD82" s="1040"/>
      <c r="AE82" s="1040"/>
      <c r="AF82" s="1040"/>
      <c r="AG82" s="1040"/>
      <c r="AH82" s="1040"/>
      <c r="AI82" s="1040"/>
      <c r="AJ82" s="1040"/>
      <c r="AK82" s="1040"/>
      <c r="AL82" s="1040"/>
      <c r="AM82" s="1040"/>
      <c r="AN82" s="1040"/>
      <c r="AO82" s="1040"/>
      <c r="AP82" s="1040"/>
      <c r="AQ82" s="1040"/>
      <c r="AR82" s="1040"/>
      <c r="AS82" s="1040"/>
      <c r="AT82" s="1040"/>
      <c r="AU82" s="1040"/>
      <c r="AV82" s="1040"/>
      <c r="AW82" s="1040"/>
      <c r="AX82" s="1040"/>
      <c r="AY82" s="1040"/>
      <c r="AZ82" s="24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442"/>
      <c r="CC82" s="442"/>
      <c r="CD82" s="2595"/>
      <c r="CE82" s="2595"/>
      <c r="CF82" s="2595"/>
      <c r="CG82" s="2595"/>
      <c r="CH82" s="2595"/>
      <c r="CI82" s="2595"/>
      <c r="CJ82" s="2595"/>
      <c r="CK82" s="2595"/>
      <c r="CL82" s="2595"/>
      <c r="CM82" s="2595"/>
      <c r="CN82" s="2595"/>
      <c r="CO82" s="2595"/>
      <c r="CP82" s="2595"/>
      <c r="CQ82" s="2595"/>
      <c r="CR82" s="2595"/>
      <c r="CS82" s="2595"/>
      <c r="CT82" s="2595"/>
      <c r="CU82" s="2595"/>
      <c r="CV82" s="2595"/>
      <c r="CW82" s="2595"/>
      <c r="CX82" s="2595"/>
      <c r="CY82" s="2595"/>
      <c r="CZ82" s="2595"/>
    </row>
    <row r="83" s="818" customFormat="true" ht="15" customHeight="true" x14ac:dyDescent="0.2">
      <c r="A83" s="2211"/>
      <c r="B83" s="2402"/>
      <c r="C83" s="2291"/>
      <c r="D83" s="2292"/>
      <c r="E83" s="2292"/>
      <c r="F83" s="2292"/>
      <c r="G83" s="2293"/>
      <c r="H83" s="2294"/>
      <c r="I83" s="2292"/>
      <c r="J83" s="2292"/>
      <c r="K83" s="2292"/>
      <c r="L83" s="2295"/>
      <c r="M83" s="2296"/>
      <c r="N83" s="2292"/>
      <c r="O83" s="2292"/>
      <c r="P83" s="2292"/>
      <c r="Q83" s="2293"/>
      <c r="R83" s="2294"/>
      <c r="S83" s="2292"/>
      <c r="T83" s="2292"/>
      <c r="U83" s="2292"/>
      <c r="V83" s="2292"/>
      <c r="W83" s="2292"/>
      <c r="X83" s="2292"/>
      <c r="Y83" s="2292"/>
      <c r="Z83" s="2292"/>
      <c r="AA83" s="2292"/>
      <c r="AB83" s="2292"/>
      <c r="AC83" s="2719"/>
      <c r="AD83" s="1040"/>
      <c r="AE83" s="1040"/>
      <c r="AF83" s="1040"/>
      <c r="AG83" s="1040"/>
      <c r="AH83" s="1040"/>
      <c r="AI83" s="1040"/>
      <c r="AJ83" s="1040"/>
      <c r="AK83" s="1040"/>
      <c r="AL83" s="1040"/>
      <c r="AM83" s="1040"/>
      <c r="AN83" s="1040"/>
      <c r="AO83" s="1040"/>
      <c r="AP83" s="1040"/>
      <c r="AQ83" s="1040"/>
      <c r="AR83" s="1040"/>
      <c r="AS83" s="1040"/>
      <c r="AT83" s="1040"/>
      <c r="AU83" s="1040"/>
      <c r="AV83" s="1040"/>
      <c r="AW83" s="1040"/>
      <c r="AX83" s="1040"/>
      <c r="AY83" s="1040"/>
      <c r="AZ83" s="24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442"/>
      <c r="CC83" s="442"/>
      <c r="CD83" s="2595"/>
      <c r="CE83" s="2595"/>
      <c r="CF83" s="2595"/>
      <c r="CG83" s="2595"/>
      <c r="CH83" s="2595"/>
      <c r="CI83" s="2595"/>
      <c r="CJ83" s="2595"/>
      <c r="CK83" s="2595"/>
      <c r="CL83" s="2595"/>
      <c r="CM83" s="2595"/>
      <c r="CN83" s="2595"/>
      <c r="CO83" s="2595"/>
      <c r="CP83" s="2595"/>
      <c r="CQ83" s="2595"/>
      <c r="CR83" s="2595"/>
      <c r="CS83" s="2595"/>
      <c r="CT83" s="2595"/>
      <c r="CU83" s="2595"/>
      <c r="CV83" s="2595"/>
      <c r="CW83" s="2595"/>
      <c r="CX83" s="2595"/>
      <c r="CY83" s="2595"/>
      <c r="CZ83" s="2595"/>
    </row>
    <row r="84" s="818" customFormat="true" ht="15" customHeight="true" x14ac:dyDescent="0.2">
      <c r="A84" s="1206"/>
      <c r="B84" s="1221"/>
      <c r="C84" s="1293"/>
      <c r="D84" s="1294"/>
      <c r="E84" s="1294"/>
      <c r="F84" s="1294"/>
      <c r="G84" s="1295"/>
      <c r="H84" s="1296"/>
      <c r="I84" s="1294"/>
      <c r="J84" s="1294"/>
      <c r="K84" s="1294"/>
      <c r="L84" s="1297"/>
      <c r="M84" s="1298"/>
      <c r="N84" s="1294"/>
      <c r="O84" s="1294"/>
      <c r="P84" s="1294"/>
      <c r="Q84" s="1295"/>
      <c r="R84" s="1296"/>
      <c r="S84" s="1294"/>
      <c r="T84" s="1294"/>
      <c r="U84" s="1294"/>
      <c r="V84" s="1294"/>
      <c r="W84" s="1294"/>
      <c r="X84" s="1294"/>
      <c r="Y84" s="1294"/>
      <c r="Z84" s="1294"/>
      <c r="AA84" s="1294"/>
      <c r="AB84" s="1985"/>
      <c r="AC84" s="1309"/>
      <c r="AD84" s="1040"/>
      <c r="AE84" s="1040"/>
      <c r="AF84" s="1040"/>
      <c r="AG84" s="1040"/>
      <c r="AH84" s="1040"/>
      <c r="AI84" s="1040"/>
      <c r="AJ84" s="1040"/>
      <c r="AK84" s="1040"/>
      <c r="AL84" s="1040"/>
      <c r="AM84" s="1040"/>
      <c r="AN84" s="1040"/>
      <c r="AO84" s="1040"/>
      <c r="AP84" s="1040"/>
      <c r="AQ84" s="1040"/>
      <c r="AR84" s="1040"/>
      <c r="AS84" s="1040"/>
      <c r="AT84" s="1040"/>
      <c r="AU84" s="1040"/>
      <c r="AV84" s="1040"/>
      <c r="AW84" s="1040"/>
      <c r="AX84" s="1040"/>
      <c r="AY84" s="1040"/>
      <c r="AZ84" s="24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442"/>
      <c r="CC84" s="442"/>
      <c r="CD84" s="2595"/>
      <c r="CE84" s="2595"/>
      <c r="CF84" s="2595"/>
      <c r="CG84" s="2595"/>
      <c r="CH84" s="2595"/>
      <c r="CI84" s="2595"/>
      <c r="CJ84" s="2595"/>
      <c r="CK84" s="2595"/>
      <c r="CL84" s="2595"/>
      <c r="CM84" s="2595"/>
      <c r="CN84" s="2595"/>
      <c r="CO84" s="2595"/>
      <c r="CP84" s="2595"/>
      <c r="CQ84" s="2595"/>
      <c r="CR84" s="2595"/>
      <c r="CS84" s="2595"/>
      <c r="CT84" s="2595"/>
      <c r="CU84" s="2595"/>
      <c r="CV84" s="2595"/>
      <c r="CW84" s="2595"/>
      <c r="CX84" s="2595"/>
      <c r="CY84" s="2595"/>
      <c r="CZ84" s="2595"/>
    </row>
    <row r="85" s="818" customFormat="true" ht="15" customHeight="true" x14ac:dyDescent="0.2">
      <c r="A85" s="1206"/>
      <c r="B85" s="1221"/>
      <c r="C85" s="1293"/>
      <c r="D85" s="1294"/>
      <c r="E85" s="1294"/>
      <c r="F85" s="1294"/>
      <c r="G85" s="1295"/>
      <c r="H85" s="1296"/>
      <c r="I85" s="1294"/>
      <c r="J85" s="1294"/>
      <c r="K85" s="1294"/>
      <c r="L85" s="1297"/>
      <c r="M85" s="1298"/>
      <c r="N85" s="1294"/>
      <c r="O85" s="1294"/>
      <c r="P85" s="1294"/>
      <c r="Q85" s="1295"/>
      <c r="R85" s="1296"/>
      <c r="S85" s="1294"/>
      <c r="T85" s="1294"/>
      <c r="U85" s="1294"/>
      <c r="V85" s="1294"/>
      <c r="W85" s="1294"/>
      <c r="X85" s="1294"/>
      <c r="Y85" s="1294"/>
      <c r="Z85" s="1294"/>
      <c r="AA85" s="1294"/>
      <c r="AB85" s="1985"/>
      <c r="AC85" s="1309"/>
      <c r="AD85" s="1040"/>
      <c r="AE85" s="1040"/>
      <c r="AF85" s="1040"/>
      <c r="AG85" s="1040"/>
      <c r="AH85" s="1040"/>
      <c r="AI85" s="1040"/>
      <c r="AJ85" s="1040"/>
      <c r="AK85" s="1040"/>
      <c r="AL85" s="1040"/>
      <c r="AM85" s="1040"/>
      <c r="AN85" s="1040"/>
      <c r="AO85" s="1040"/>
      <c r="AP85" s="1040"/>
      <c r="AQ85" s="1040"/>
      <c r="AR85" s="1040"/>
      <c r="AS85" s="1040"/>
      <c r="AT85" s="1040"/>
      <c r="AU85" s="1040"/>
      <c r="AV85" s="1040"/>
      <c r="AW85" s="1040"/>
      <c r="AX85" s="1040"/>
      <c r="AY85" s="1040"/>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442"/>
      <c r="CC85" s="442"/>
      <c r="CD85" s="2595"/>
      <c r="CE85" s="2595"/>
      <c r="CF85" s="2595"/>
      <c r="CG85" s="2595"/>
      <c r="CH85" s="2595"/>
      <c r="CI85" s="2595"/>
      <c r="CJ85" s="2595"/>
      <c r="CK85" s="2595"/>
      <c r="CL85" s="2595"/>
      <c r="CM85" s="2595"/>
      <c r="CN85" s="2595"/>
      <c r="CO85" s="2595"/>
      <c r="CP85" s="2595"/>
      <c r="CQ85" s="2595"/>
      <c r="CR85" s="2595"/>
      <c r="CS85" s="2595"/>
      <c r="CT85" s="2595"/>
      <c r="CU85" s="2595"/>
      <c r="CV85" s="2595"/>
      <c r="CW85" s="2595"/>
      <c r="CX85" s="2595"/>
      <c r="CY85" s="2595"/>
      <c r="CZ85" s="2595"/>
    </row>
    <row r="86" s="818" customFormat="true" ht="15" customHeight="true" x14ac:dyDescent="0.2">
      <c r="A86" s="1206"/>
      <c r="B86" s="1221"/>
      <c r="C86" s="1293"/>
      <c r="D86" s="1294"/>
      <c r="E86" s="1294"/>
      <c r="F86" s="1294"/>
      <c r="G86" s="1295"/>
      <c r="H86" s="1296"/>
      <c r="I86" s="1294"/>
      <c r="J86" s="1294"/>
      <c r="K86" s="1294"/>
      <c r="L86" s="1297"/>
      <c r="M86" s="1298"/>
      <c r="N86" s="1294"/>
      <c r="O86" s="1294"/>
      <c r="P86" s="1294"/>
      <c r="Q86" s="1295"/>
      <c r="R86" s="1296"/>
      <c r="S86" s="1294"/>
      <c r="T86" s="1294"/>
      <c r="U86" s="1294"/>
      <c r="V86" s="1294"/>
      <c r="W86" s="1294"/>
      <c r="X86" s="1294"/>
      <c r="Y86" s="1294"/>
      <c r="Z86" s="1294"/>
      <c r="AA86" s="1294"/>
      <c r="AB86" s="1985"/>
      <c r="AC86" s="1309"/>
      <c r="AD86" s="1040"/>
      <c r="AE86" s="1040"/>
      <c r="AF86" s="1040"/>
      <c r="AG86" s="1040"/>
      <c r="AH86" s="1040"/>
      <c r="AI86" s="1040"/>
      <c r="AJ86" s="1040"/>
      <c r="AK86" s="1040"/>
      <c r="AL86" s="1040"/>
      <c r="AM86" s="1040"/>
      <c r="AN86" s="1040"/>
      <c r="AO86" s="1040"/>
      <c r="AP86" s="1040"/>
      <c r="AQ86" s="1040"/>
      <c r="AR86" s="1040"/>
      <c r="AS86" s="1040"/>
      <c r="AT86" s="1040"/>
      <c r="AU86" s="1040"/>
      <c r="AV86" s="1040"/>
      <c r="AW86" s="1040"/>
      <c r="AX86" s="1040"/>
      <c r="AY86" s="1040"/>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442"/>
      <c r="CC86" s="442"/>
      <c r="CD86" s="2595"/>
      <c r="CE86" s="2595"/>
      <c r="CF86" s="2595"/>
      <c r="CG86" s="2595"/>
      <c r="CH86" s="2595"/>
      <c r="CI86" s="2595"/>
      <c r="CJ86" s="2595"/>
      <c r="CK86" s="2595"/>
      <c r="CL86" s="2595"/>
      <c r="CM86" s="2595"/>
      <c r="CN86" s="2595"/>
      <c r="CO86" s="2595"/>
      <c r="CP86" s="2595"/>
      <c r="CQ86" s="2595"/>
      <c r="CR86" s="2595"/>
      <c r="CS86" s="2595"/>
      <c r="CT86" s="2595"/>
      <c r="CU86" s="2595"/>
      <c r="CV86" s="2595"/>
      <c r="CW86" s="2595"/>
      <c r="CX86" s="2595"/>
      <c r="CY86" s="2595"/>
      <c r="CZ86" s="2595"/>
    </row>
    <row r="87" s="818" customFormat="true" ht="15" customHeight="true" x14ac:dyDescent="0.2">
      <c r="A87" s="1206"/>
      <c r="B87" s="1221"/>
      <c r="C87" s="1293"/>
      <c r="D87" s="1294"/>
      <c r="E87" s="1294"/>
      <c r="F87" s="1294"/>
      <c r="G87" s="1295"/>
      <c r="H87" s="1296"/>
      <c r="I87" s="1294"/>
      <c r="J87" s="1294"/>
      <c r="K87" s="1294"/>
      <c r="L87" s="1297"/>
      <c r="M87" s="1298"/>
      <c r="N87" s="1294"/>
      <c r="O87" s="1294"/>
      <c r="P87" s="1294"/>
      <c r="Q87" s="1295"/>
      <c r="R87" s="1296"/>
      <c r="S87" s="1294"/>
      <c r="T87" s="1294"/>
      <c r="U87" s="1294"/>
      <c r="V87" s="1294"/>
      <c r="W87" s="1294"/>
      <c r="X87" s="1294"/>
      <c r="Y87" s="1294"/>
      <c r="Z87" s="1294"/>
      <c r="AA87" s="1294"/>
      <c r="AB87" s="1985"/>
      <c r="AC87" s="1309"/>
      <c r="AD87" s="1040"/>
      <c r="AE87" s="1040"/>
      <c r="AF87" s="1040"/>
      <c r="AG87" s="1040"/>
      <c r="AH87" s="1040"/>
      <c r="AI87" s="1040"/>
      <c r="AJ87" s="1040"/>
      <c r="AK87" s="1040"/>
      <c r="AL87" s="1040"/>
      <c r="AM87" s="1040"/>
      <c r="AN87" s="1040"/>
      <c r="AO87" s="1040"/>
      <c r="AP87" s="1040"/>
      <c r="AQ87" s="1040"/>
      <c r="AR87" s="1040"/>
      <c r="AS87" s="1040"/>
      <c r="AT87" s="1040"/>
      <c r="AU87" s="1040"/>
      <c r="AV87" s="1040"/>
      <c r="AW87" s="1040"/>
      <c r="AX87" s="1040"/>
      <c r="AY87" s="1040"/>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442"/>
      <c r="CC87" s="442"/>
      <c r="CD87" s="2595"/>
      <c r="CE87" s="2595"/>
      <c r="CF87" s="2595"/>
      <c r="CG87" s="2595"/>
      <c r="CH87" s="2595"/>
      <c r="CI87" s="2595"/>
      <c r="CJ87" s="2595"/>
      <c r="CK87" s="2595"/>
      <c r="CL87" s="2595"/>
      <c r="CM87" s="2595"/>
      <c r="CN87" s="2595"/>
      <c r="CO87" s="2595"/>
      <c r="CP87" s="2595"/>
      <c r="CQ87" s="2595"/>
      <c r="CR87" s="2595"/>
      <c r="CS87" s="2595"/>
      <c r="CT87" s="2595"/>
      <c r="CU87" s="2595"/>
      <c r="CV87" s="2595"/>
      <c r="CW87" s="2595"/>
      <c r="CX87" s="2595"/>
      <c r="CY87" s="2595"/>
      <c r="CZ87" s="2595"/>
    </row>
    <row r="88" s="818" customFormat="true" ht="15" customHeight="true" x14ac:dyDescent="0.2">
      <c r="A88" s="1206"/>
      <c r="B88" s="1221"/>
      <c r="C88" s="1293"/>
      <c r="D88" s="1294"/>
      <c r="E88" s="1294"/>
      <c r="F88" s="1294"/>
      <c r="G88" s="1295"/>
      <c r="H88" s="1296"/>
      <c r="I88" s="1294"/>
      <c r="J88" s="1294"/>
      <c r="K88" s="1294"/>
      <c r="L88" s="1297"/>
      <c r="M88" s="1298"/>
      <c r="N88" s="1294"/>
      <c r="O88" s="1294"/>
      <c r="P88" s="1294"/>
      <c r="Q88" s="1295"/>
      <c r="R88" s="1296"/>
      <c r="S88" s="1294"/>
      <c r="T88" s="1294"/>
      <c r="U88" s="1294"/>
      <c r="V88" s="1294"/>
      <c r="W88" s="1294"/>
      <c r="X88" s="1294"/>
      <c r="Y88" s="1294"/>
      <c r="Z88" s="1294"/>
      <c r="AA88" s="1294"/>
      <c r="AB88" s="1985"/>
      <c r="AC88" s="1309"/>
      <c r="AD88" s="1040"/>
      <c r="AE88" s="1040"/>
      <c r="AF88" s="1040"/>
      <c r="AG88" s="1040"/>
      <c r="AH88" s="1040"/>
      <c r="AI88" s="1040"/>
      <c r="AJ88" s="1040"/>
      <c r="AK88" s="1040"/>
      <c r="AL88" s="1040"/>
      <c r="AM88" s="1040"/>
      <c r="AN88" s="1040"/>
      <c r="AO88" s="1040"/>
      <c r="AP88" s="1040"/>
      <c r="AQ88" s="1040"/>
      <c r="AR88" s="1040"/>
      <c r="AS88" s="1040"/>
      <c r="AT88" s="1040"/>
      <c r="AU88" s="1040"/>
      <c r="AV88" s="1040"/>
      <c r="AW88" s="1040"/>
      <c r="AX88" s="1040"/>
      <c r="AY88" s="1040"/>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442"/>
      <c r="CC88" s="442"/>
      <c r="CD88" s="2595"/>
      <c r="CE88" s="2595"/>
      <c r="CF88" s="2595"/>
      <c r="CG88" s="2595"/>
      <c r="CH88" s="2595"/>
      <c r="CI88" s="2595"/>
      <c r="CJ88" s="2595"/>
      <c r="CK88" s="2595"/>
      <c r="CL88" s="2595"/>
      <c r="CM88" s="2595"/>
      <c r="CN88" s="2595"/>
      <c r="CO88" s="2595"/>
      <c r="CP88" s="2595"/>
      <c r="CQ88" s="2595"/>
      <c r="CR88" s="2595"/>
      <c r="CS88" s="2595"/>
      <c r="CT88" s="2595"/>
      <c r="CU88" s="2595"/>
      <c r="CV88" s="2595"/>
      <c r="CW88" s="2595"/>
      <c r="CX88" s="2595"/>
      <c r="CY88" s="2595"/>
      <c r="CZ88" s="2595"/>
    </row>
    <row r="89" s="818" customFormat="true" ht="15" customHeight="true" x14ac:dyDescent="0.2">
      <c r="A89" s="1206"/>
      <c r="B89" s="1221"/>
      <c r="C89" s="1293"/>
      <c r="D89" s="1294"/>
      <c r="E89" s="1294"/>
      <c r="F89" s="1294"/>
      <c r="G89" s="1295"/>
      <c r="H89" s="1296"/>
      <c r="I89" s="1294"/>
      <c r="J89" s="1294"/>
      <c r="K89" s="1294"/>
      <c r="L89" s="1297"/>
      <c r="M89" s="1298"/>
      <c r="N89" s="1294"/>
      <c r="O89" s="1294"/>
      <c r="P89" s="1294"/>
      <c r="Q89" s="1295"/>
      <c r="R89" s="1296"/>
      <c r="S89" s="1294"/>
      <c r="T89" s="1294"/>
      <c r="U89" s="1294"/>
      <c r="V89" s="1294"/>
      <c r="W89" s="1294"/>
      <c r="X89" s="1294"/>
      <c r="Y89" s="1294"/>
      <c r="Z89" s="1294"/>
      <c r="AA89" s="1294"/>
      <c r="AB89" s="1985"/>
      <c r="AC89" s="1309"/>
      <c r="AD89" s="1040"/>
      <c r="AE89" s="1040"/>
      <c r="AF89" s="1040"/>
      <c r="AG89" s="1040"/>
      <c r="AH89" s="1040"/>
      <c r="AI89" s="1040"/>
      <c r="AJ89" s="1040"/>
      <c r="AK89" s="1040"/>
      <c r="AL89" s="1040"/>
      <c r="AM89" s="1040"/>
      <c r="AN89" s="1040"/>
      <c r="AO89" s="1040"/>
      <c r="AP89" s="1040"/>
      <c r="AQ89" s="1040"/>
      <c r="AR89" s="1040"/>
      <c r="AS89" s="1040"/>
      <c r="AT89" s="1040"/>
      <c r="AU89" s="1040"/>
      <c r="AV89" s="1040"/>
      <c r="AW89" s="1040"/>
      <c r="AX89" s="1040"/>
      <c r="AY89" s="1040"/>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442"/>
      <c r="CC89" s="442"/>
      <c r="CD89" s="2595"/>
      <c r="CE89" s="2595"/>
      <c r="CF89" s="2595"/>
      <c r="CG89" s="2595"/>
      <c r="CH89" s="2595"/>
      <c r="CI89" s="2595"/>
      <c r="CJ89" s="2595"/>
      <c r="CK89" s="2595"/>
      <c r="CL89" s="2595"/>
      <c r="CM89" s="2595"/>
      <c r="CN89" s="2595"/>
      <c r="CO89" s="2595"/>
      <c r="CP89" s="2595"/>
      <c r="CQ89" s="2595"/>
      <c r="CR89" s="2595"/>
      <c r="CS89" s="2595"/>
      <c r="CT89" s="2595"/>
      <c r="CU89" s="2595"/>
      <c r="CV89" s="2595"/>
      <c r="CW89" s="2595"/>
      <c r="CX89" s="2595"/>
      <c r="CY89" s="2595"/>
      <c r="CZ89" s="2595"/>
    </row>
    <row r="90" s="818" customFormat="true" ht="15" customHeight="true" x14ac:dyDescent="0.2">
      <c r="A90" s="1207"/>
      <c r="B90" s="1222"/>
      <c r="C90" s="1302"/>
      <c r="D90" s="1303"/>
      <c r="E90" s="1303"/>
      <c r="F90" s="1303"/>
      <c r="G90" s="1304"/>
      <c r="H90" s="1305"/>
      <c r="I90" s="1303"/>
      <c r="J90" s="1303"/>
      <c r="K90" s="1303"/>
      <c r="L90" s="1306"/>
      <c r="M90" s="1307"/>
      <c r="N90" s="1303"/>
      <c r="O90" s="1303"/>
      <c r="P90" s="1303"/>
      <c r="Q90" s="1304"/>
      <c r="R90" s="1305"/>
      <c r="S90" s="1303"/>
      <c r="T90" s="1303"/>
      <c r="U90" s="1303"/>
      <c r="V90" s="1303"/>
      <c r="W90" s="1303"/>
      <c r="X90" s="1303"/>
      <c r="Y90" s="1303"/>
      <c r="Z90" s="1303"/>
      <c r="AA90" s="1303"/>
      <c r="AB90" s="1986"/>
      <c r="AC90" s="1309"/>
      <c r="AD90" s="1040"/>
      <c r="AE90" s="1040"/>
      <c r="AF90" s="1040"/>
      <c r="AG90" s="1040"/>
      <c r="AH90" s="1040"/>
      <c r="AI90" s="1040"/>
      <c r="AJ90" s="1040"/>
      <c r="AK90" s="1040"/>
      <c r="AL90" s="1040"/>
      <c r="AM90" s="1040"/>
      <c r="AN90" s="1040"/>
      <c r="AO90" s="1040"/>
      <c r="AP90" s="1040"/>
      <c r="AQ90" s="1040"/>
      <c r="AR90" s="1040"/>
      <c r="AS90" s="1040"/>
      <c r="AT90" s="1040"/>
      <c r="AU90" s="1040"/>
      <c r="AV90" s="1040"/>
      <c r="AW90" s="1040"/>
      <c r="AX90" s="1040"/>
      <c r="AY90" s="1040"/>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442"/>
      <c r="CC90" s="442"/>
      <c r="CD90" s="2595"/>
      <c r="CE90" s="2595"/>
      <c r="CF90" s="2595"/>
      <c r="CG90" s="2595"/>
      <c r="CH90" s="2595"/>
      <c r="CI90" s="2595"/>
      <c r="CJ90" s="2595"/>
      <c r="CK90" s="2595"/>
      <c r="CL90" s="2595"/>
      <c r="CM90" s="2595"/>
      <c r="CN90" s="2595"/>
      <c r="CO90" s="2595"/>
      <c r="CP90" s="2595"/>
      <c r="CQ90" s="2595"/>
      <c r="CR90" s="2595"/>
      <c r="CS90" s="2595"/>
      <c r="CT90" s="2595"/>
      <c r="CU90" s="2595"/>
      <c r="CV90" s="2595"/>
      <c r="CW90" s="2595"/>
      <c r="CX90" s="2595"/>
      <c r="CY90" s="2595"/>
      <c r="CZ90" s="2595"/>
    </row>
    <row r="91" s="818" customFormat="true" ht="15" customHeight="true" x14ac:dyDescent="0.2">
      <c r="A91" s="1143"/>
      <c r="B91" s="1223"/>
      <c r="C91" s="1308"/>
      <c r="D91" s="1300"/>
      <c r="E91" s="1300"/>
      <c r="F91" s="1300"/>
      <c r="G91" s="1301"/>
      <c r="H91" s="1299"/>
      <c r="I91" s="1300"/>
      <c r="J91" s="1300"/>
      <c r="K91" s="1300"/>
      <c r="L91" s="1309"/>
      <c r="M91" s="1308"/>
      <c r="N91" s="1300"/>
      <c r="O91" s="1300"/>
      <c r="P91" s="1300"/>
      <c r="Q91" s="1301"/>
      <c r="R91" s="1299"/>
      <c r="S91" s="1300"/>
      <c r="T91" s="1300"/>
      <c r="U91" s="1300"/>
      <c r="V91" s="1300"/>
      <c r="W91" s="1300"/>
      <c r="X91" s="1300"/>
      <c r="Y91" s="1300"/>
      <c r="Z91" s="1300"/>
      <c r="AA91" s="1300"/>
      <c r="AB91" s="1300"/>
      <c r="AC91" s="1309"/>
      <c r="AD91" s="1040"/>
      <c r="AE91" s="1040"/>
      <c r="AF91" s="1040"/>
      <c r="AG91" s="1040"/>
      <c r="AH91" s="1040"/>
      <c r="AI91" s="1040"/>
      <c r="AJ91" s="1040"/>
      <c r="AK91" s="1040"/>
      <c r="AL91" s="1040"/>
      <c r="AM91" s="1040"/>
      <c r="AN91" s="1040"/>
      <c r="AO91" s="1040"/>
      <c r="AP91" s="1040"/>
      <c r="AQ91" s="1040"/>
      <c r="AR91" s="1040"/>
      <c r="AS91" s="1040"/>
      <c r="AT91" s="1040"/>
      <c r="AU91" s="1040"/>
      <c r="AV91" s="1040"/>
      <c r="AW91" s="1040"/>
      <c r="AX91" s="1040"/>
      <c r="AY91" s="1040"/>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442"/>
      <c r="CC91" s="442"/>
      <c r="CD91" s="2595"/>
      <c r="CE91" s="2595"/>
      <c r="CF91" s="2595"/>
      <c r="CG91" s="2595"/>
      <c r="CH91" s="2595"/>
      <c r="CI91" s="2595"/>
      <c r="CJ91" s="2595"/>
      <c r="CK91" s="2595"/>
      <c r="CL91" s="2595"/>
      <c r="CM91" s="2595"/>
      <c r="CN91" s="2595"/>
      <c r="CO91" s="2595"/>
      <c r="CP91" s="2595"/>
      <c r="CQ91" s="2595"/>
      <c r="CR91" s="2595"/>
      <c r="CS91" s="2595"/>
      <c r="CT91" s="2595"/>
      <c r="CU91" s="2595"/>
      <c r="CV91" s="2595"/>
      <c r="CW91" s="2595"/>
      <c r="CX91" s="2595"/>
      <c r="CY91" s="2595"/>
      <c r="CZ91" s="2595"/>
    </row>
    <row r="92" s="818" customFormat="true" ht="15" customHeight="true" x14ac:dyDescent="0.2">
      <c r="A92" s="1143"/>
      <c r="B92" s="1223"/>
      <c r="C92" s="1308"/>
      <c r="D92" s="1300"/>
      <c r="E92" s="1300"/>
      <c r="F92" s="1300"/>
      <c r="G92" s="1301"/>
      <c r="H92" s="1299"/>
      <c r="I92" s="1300"/>
      <c r="J92" s="1300"/>
      <c r="K92" s="1300"/>
      <c r="L92" s="1309"/>
      <c r="M92" s="1308"/>
      <c r="N92" s="1300"/>
      <c r="O92" s="1300"/>
      <c r="P92" s="1300"/>
      <c r="Q92" s="1301"/>
      <c r="R92" s="1299"/>
      <c r="S92" s="1300"/>
      <c r="T92" s="1300"/>
      <c r="U92" s="1300"/>
      <c r="V92" s="1300"/>
      <c r="W92" s="1300"/>
      <c r="X92" s="1300"/>
      <c r="Y92" s="1300"/>
      <c r="Z92" s="1300"/>
      <c r="AA92" s="1300"/>
      <c r="AB92" s="1300"/>
      <c r="AC92" s="1309"/>
      <c r="AD92" s="1040"/>
      <c r="AE92" s="1040"/>
      <c r="AF92" s="1040"/>
      <c r="AG92" s="1040"/>
      <c r="AH92" s="1040"/>
      <c r="AI92" s="1040"/>
      <c r="AJ92" s="1040"/>
      <c r="AK92" s="1040"/>
      <c r="AL92" s="1040"/>
      <c r="AM92" s="1040"/>
      <c r="AN92" s="1040"/>
      <c r="AO92" s="1040"/>
      <c r="AP92" s="1040"/>
      <c r="AQ92" s="1040"/>
      <c r="AR92" s="1040"/>
      <c r="AS92" s="1040"/>
      <c r="AT92" s="1040"/>
      <c r="AU92" s="1040"/>
      <c r="AV92" s="1040"/>
      <c r="AW92" s="1040"/>
      <c r="AX92" s="1040"/>
      <c r="AY92" s="1040"/>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442"/>
      <c r="CC92" s="442"/>
      <c r="CD92" s="2595"/>
      <c r="CE92" s="2595"/>
      <c r="CF92" s="2595"/>
      <c r="CG92" s="2595"/>
      <c r="CH92" s="2595"/>
      <c r="CI92" s="2595"/>
      <c r="CJ92" s="2595"/>
      <c r="CK92" s="2595"/>
      <c r="CL92" s="2595"/>
      <c r="CM92" s="2595"/>
      <c r="CN92" s="2595"/>
      <c r="CO92" s="2595"/>
      <c r="CP92" s="2595"/>
      <c r="CQ92" s="2595"/>
      <c r="CR92" s="2595"/>
      <c r="CS92" s="2595"/>
      <c r="CT92" s="2595"/>
      <c r="CU92" s="2595"/>
      <c r="CV92" s="2595"/>
      <c r="CW92" s="2595"/>
      <c r="CX92" s="2595"/>
      <c r="CY92" s="2595"/>
      <c r="CZ92" s="2595"/>
    </row>
    <row r="93" s="818" customFormat="true" ht="15" customHeight="true" x14ac:dyDescent="0.2">
      <c r="A93" s="1208"/>
      <c r="B93" s="1224"/>
      <c r="C93" s="1146"/>
      <c r="D93" s="1147"/>
      <c r="E93" s="1147"/>
      <c r="F93" s="1147"/>
      <c r="G93" s="1196"/>
      <c r="H93" s="1186"/>
      <c r="I93" s="1147"/>
      <c r="J93" s="1147"/>
      <c r="K93" s="1147"/>
      <c r="L93" s="1163"/>
      <c r="M93" s="1146"/>
      <c r="N93" s="1147"/>
      <c r="O93" s="1147"/>
      <c r="P93" s="1147"/>
      <c r="Q93" s="1196"/>
      <c r="R93" s="1186"/>
      <c r="S93" s="1147"/>
      <c r="T93" s="1147"/>
      <c r="U93" s="1147"/>
      <c r="V93" s="1147"/>
      <c r="W93" s="1147"/>
      <c r="X93" s="1147"/>
      <c r="Y93" s="1147"/>
      <c r="Z93" s="1147"/>
      <c r="AA93" s="1147"/>
      <c r="AB93" s="1147"/>
      <c r="AC93" s="1309"/>
      <c r="AD93" s="1040"/>
      <c r="AE93" s="1040"/>
      <c r="AF93" s="1040"/>
      <c r="AG93" s="1040"/>
      <c r="AH93" s="1040"/>
      <c r="AI93" s="1040"/>
      <c r="AJ93" s="1040"/>
      <c r="AK93" s="1040"/>
      <c r="AL93" s="1040"/>
      <c r="AM93" s="1040"/>
      <c r="AN93" s="1040"/>
      <c r="AO93" s="1040"/>
      <c r="AP93" s="1040"/>
      <c r="AQ93" s="1040"/>
      <c r="AR93" s="1040"/>
      <c r="AS93" s="1040"/>
      <c r="AT93" s="1040"/>
      <c r="AU93" s="1040"/>
      <c r="AV93" s="1040"/>
      <c r="AW93" s="1040"/>
      <c r="AX93" s="1040"/>
      <c r="AY93" s="1040"/>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442"/>
      <c r="CC93" s="442"/>
      <c r="CD93" s="2595"/>
      <c r="CE93" s="2595"/>
      <c r="CF93" s="2595"/>
      <c r="CG93" s="2595"/>
      <c r="CH93" s="2595"/>
      <c r="CI93" s="2595"/>
      <c r="CJ93" s="2595"/>
      <c r="CK93" s="2595"/>
      <c r="CL93" s="2595"/>
      <c r="CM93" s="2595"/>
      <c r="CN93" s="2595"/>
      <c r="CO93" s="2595"/>
      <c r="CP93" s="2595"/>
      <c r="CQ93" s="2595"/>
      <c r="CR93" s="2595"/>
      <c r="CS93" s="2595"/>
      <c r="CT93" s="2595"/>
      <c r="CU93" s="2595"/>
      <c r="CV93" s="2595"/>
      <c r="CW93" s="2595"/>
      <c r="CX93" s="2595"/>
      <c r="CY93" s="2595"/>
      <c r="CZ93" s="2595"/>
    </row>
    <row r="94" s="818" customFormat="true" ht="15" customHeight="true" x14ac:dyDescent="0.2">
      <c r="A94" s="1401"/>
      <c r="B94" s="1224"/>
      <c r="C94" s="1146"/>
      <c r="D94" s="1148"/>
      <c r="E94" s="1148"/>
      <c r="F94" s="1148"/>
      <c r="G94" s="1197"/>
      <c r="H94" s="1186"/>
      <c r="I94" s="1148"/>
      <c r="J94" s="1148"/>
      <c r="K94" s="1148"/>
      <c r="L94" s="1164"/>
      <c r="M94" s="1146"/>
      <c r="N94" s="1148"/>
      <c r="O94" s="1148"/>
      <c r="P94" s="1148"/>
      <c r="Q94" s="1197"/>
      <c r="R94" s="1186"/>
      <c r="S94" s="1148"/>
      <c r="T94" s="1148"/>
      <c r="U94" s="1148"/>
      <c r="V94" s="1148"/>
      <c r="W94" s="1148"/>
      <c r="X94" s="1148"/>
      <c r="Y94" s="1148"/>
      <c r="Z94" s="1148"/>
      <c r="AA94" s="1148"/>
      <c r="AB94" s="1148"/>
      <c r="AC94" s="1309"/>
      <c r="AD94" s="1040"/>
      <c r="AE94" s="1040"/>
      <c r="AF94" s="1040"/>
      <c r="AG94" s="1040"/>
      <c r="AH94" s="1040"/>
      <c r="AI94" s="1040"/>
      <c r="AJ94" s="1040"/>
      <c r="AK94" s="1040"/>
      <c r="AL94" s="1040"/>
      <c r="AM94" s="1040"/>
      <c r="AN94" s="1040"/>
      <c r="AO94" s="1040"/>
      <c r="AP94" s="1040"/>
      <c r="AQ94" s="1040"/>
      <c r="AR94" s="1040"/>
      <c r="AS94" s="1040"/>
      <c r="AT94" s="1040"/>
      <c r="AU94" s="1040"/>
      <c r="AV94" s="1040"/>
      <c r="AW94" s="1040"/>
      <c r="AX94" s="1040"/>
      <c r="AY94" s="1040"/>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442"/>
      <c r="CC94" s="442"/>
      <c r="CD94" s="2595"/>
      <c r="CE94" s="2595"/>
      <c r="CF94" s="2595"/>
      <c r="CG94" s="2595"/>
      <c r="CH94" s="2595"/>
      <c r="CI94" s="2595"/>
      <c r="CJ94" s="2595"/>
      <c r="CK94" s="2595"/>
      <c r="CL94" s="2595"/>
      <c r="CM94" s="2595"/>
      <c r="CN94" s="2595"/>
      <c r="CO94" s="2595"/>
      <c r="CP94" s="2595"/>
      <c r="CQ94" s="2595"/>
      <c r="CR94" s="2595"/>
      <c r="CS94" s="2595"/>
      <c r="CT94" s="2595"/>
      <c r="CU94" s="2595"/>
      <c r="CV94" s="2595"/>
      <c r="CW94" s="2595"/>
      <c r="CX94" s="2595"/>
      <c r="CY94" s="2595"/>
      <c r="CZ94" s="2595"/>
    </row>
    <row r="95" s="818" customFormat="true" ht="15" customHeight="true" x14ac:dyDescent="0.2">
      <c r="A95" s="1208"/>
      <c r="B95" s="1225"/>
      <c r="C95" s="1310"/>
      <c r="D95" s="1311"/>
      <c r="E95" s="1311"/>
      <c r="F95" s="1311"/>
      <c r="G95" s="1312"/>
      <c r="H95" s="1313"/>
      <c r="I95" s="1311"/>
      <c r="J95" s="1311"/>
      <c r="K95" s="1311"/>
      <c r="L95" s="1314"/>
      <c r="M95" s="1310"/>
      <c r="N95" s="1311"/>
      <c r="O95" s="1311"/>
      <c r="P95" s="1311"/>
      <c r="Q95" s="1312"/>
      <c r="R95" s="1313"/>
      <c r="S95" s="1311"/>
      <c r="T95" s="1311"/>
      <c r="U95" s="1311"/>
      <c r="V95" s="1311"/>
      <c r="W95" s="1311"/>
      <c r="X95" s="1311"/>
      <c r="Y95" s="1311"/>
      <c r="Z95" s="1311"/>
      <c r="AA95" s="1311"/>
      <c r="AB95" s="1311"/>
      <c r="AC95" s="1309"/>
      <c r="AD95" s="1040"/>
      <c r="AE95" s="1040"/>
      <c r="AF95" s="1040"/>
      <c r="AG95" s="1040"/>
      <c r="AH95" s="1040"/>
      <c r="AI95" s="1040"/>
      <c r="AJ95" s="1040"/>
      <c r="AK95" s="1040"/>
      <c r="AL95" s="1040"/>
      <c r="AM95" s="1040"/>
      <c r="AN95" s="1040"/>
      <c r="AO95" s="1040"/>
      <c r="AP95" s="1040"/>
      <c r="AQ95" s="1040"/>
      <c r="AR95" s="1040"/>
      <c r="AS95" s="1040"/>
      <c r="AT95" s="1040"/>
      <c r="AU95" s="1040"/>
      <c r="AV95" s="1040"/>
      <c r="AW95" s="1040"/>
      <c r="AX95" s="1040"/>
      <c r="AY95" s="1040"/>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442"/>
      <c r="CC95" s="442"/>
      <c r="CD95" s="2595"/>
      <c r="CE95" s="2595"/>
      <c r="CF95" s="2595"/>
      <c r="CG95" s="2595"/>
      <c r="CH95" s="2595"/>
      <c r="CI95" s="2595"/>
      <c r="CJ95" s="2595"/>
      <c r="CK95" s="2595"/>
      <c r="CL95" s="2595"/>
      <c r="CM95" s="2595"/>
      <c r="CN95" s="2595"/>
      <c r="CO95" s="2595"/>
      <c r="CP95" s="2595"/>
      <c r="CQ95" s="2595"/>
      <c r="CR95" s="2595"/>
      <c r="CS95" s="2595"/>
      <c r="CT95" s="2595"/>
      <c r="CU95" s="2595"/>
      <c r="CV95" s="2595"/>
      <c r="CW95" s="2595"/>
      <c r="CX95" s="2595"/>
      <c r="CY95" s="2595"/>
      <c r="CZ95" s="2595"/>
    </row>
    <row r="96" s="131" customFormat="true" ht="15" customHeight="true" x14ac:dyDescent="0.2">
      <c r="A96" s="1401"/>
      <c r="B96" s="1225"/>
      <c r="C96" s="1310"/>
      <c r="D96" s="1311"/>
      <c r="E96" s="1311"/>
      <c r="F96" s="1311"/>
      <c r="G96" s="1312"/>
      <c r="H96" s="1313"/>
      <c r="I96" s="1311"/>
      <c r="J96" s="1311"/>
      <c r="K96" s="1311"/>
      <c r="L96" s="1314"/>
      <c r="M96" s="1310"/>
      <c r="N96" s="1311"/>
      <c r="O96" s="1311"/>
      <c r="P96" s="1311"/>
      <c r="Q96" s="1312"/>
      <c r="R96" s="1313"/>
      <c r="S96" s="1311"/>
      <c r="T96" s="1311"/>
      <c r="U96" s="1311"/>
      <c r="V96" s="1311"/>
      <c r="W96" s="1311"/>
      <c r="X96" s="1311"/>
      <c r="Y96" s="1311"/>
      <c r="Z96" s="1311"/>
      <c r="AA96" s="1311"/>
      <c r="AB96" s="1311"/>
      <c r="AC96" s="1309"/>
      <c r="AD96" s="1040"/>
      <c r="AE96" s="1040"/>
      <c r="AF96" s="1040"/>
      <c r="AG96" s="1040"/>
      <c r="AH96" s="1040"/>
      <c r="AI96" s="1040"/>
      <c r="AJ96" s="1040"/>
      <c r="AK96" s="1040"/>
      <c r="AL96" s="1040"/>
      <c r="AM96" s="1040"/>
      <c r="AN96" s="1040"/>
      <c r="AO96" s="1040"/>
      <c r="AP96" s="1040"/>
      <c r="AQ96" s="1040"/>
      <c r="AR96" s="1040"/>
      <c r="AS96" s="1040"/>
      <c r="AT96" s="1040"/>
      <c r="AU96" s="1040"/>
      <c r="AV96" s="1040"/>
      <c r="AW96" s="1040"/>
      <c r="AX96" s="1040"/>
      <c r="AY96" s="1040"/>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442"/>
      <c r="CC96" s="442"/>
      <c r="CD96" s="2595"/>
      <c r="CE96" s="2595"/>
      <c r="CF96" s="2595"/>
      <c r="CG96" s="2595"/>
      <c r="CH96" s="2595"/>
      <c r="CI96" s="2595"/>
      <c r="CJ96" s="2595"/>
      <c r="CK96" s="2595"/>
      <c r="CL96" s="2595"/>
      <c r="CM96" s="2595"/>
      <c r="CN96" s="2595"/>
      <c r="CO96" s="2595"/>
      <c r="CP96" s="2595"/>
      <c r="CQ96" s="2595"/>
      <c r="CR96" s="2595"/>
      <c r="CS96" s="2595"/>
      <c r="CT96" s="2595"/>
      <c r="CU96" s="2595"/>
      <c r="CV96" s="2595"/>
      <c r="CW96" s="2595"/>
      <c r="CX96" s="2595"/>
      <c r="CY96" s="2595"/>
      <c r="CZ96" s="2595"/>
    </row>
    <row r="97" s="131" customFormat="true" ht="15" customHeight="true" x14ac:dyDescent="0.2">
      <c r="A97" s="1208"/>
      <c r="B97" s="1225"/>
      <c r="C97" s="1310"/>
      <c r="D97" s="1311"/>
      <c r="E97" s="1311"/>
      <c r="F97" s="1311"/>
      <c r="G97" s="1312"/>
      <c r="H97" s="1313"/>
      <c r="I97" s="1311"/>
      <c r="J97" s="1311"/>
      <c r="K97" s="1311"/>
      <c r="L97" s="1314"/>
      <c r="M97" s="1310"/>
      <c r="N97" s="1311"/>
      <c r="O97" s="1311"/>
      <c r="P97" s="1311"/>
      <c r="Q97" s="1312"/>
      <c r="R97" s="1313"/>
      <c r="S97" s="1311"/>
      <c r="T97" s="1311"/>
      <c r="U97" s="1311"/>
      <c r="V97" s="1311"/>
      <c r="W97" s="1311"/>
      <c r="X97" s="1311"/>
      <c r="Y97" s="1311"/>
      <c r="Z97" s="1311"/>
      <c r="AA97" s="1311"/>
      <c r="AB97" s="1311"/>
      <c r="AC97" s="1309"/>
      <c r="AD97" s="1040"/>
      <c r="AE97" s="1040"/>
      <c r="AF97" s="1040"/>
      <c r="AG97" s="1040"/>
      <c r="AH97" s="1040"/>
      <c r="AI97" s="1040"/>
      <c r="AJ97" s="1040"/>
      <c r="AK97" s="1040"/>
      <c r="AL97" s="1040"/>
      <c r="AM97" s="1040"/>
      <c r="AN97" s="1040"/>
      <c r="AO97" s="1040"/>
      <c r="AP97" s="1040"/>
      <c r="AQ97" s="1040"/>
      <c r="AR97" s="1040"/>
      <c r="AS97" s="1040"/>
      <c r="AT97" s="1040"/>
      <c r="AU97" s="1040"/>
      <c r="AV97" s="1040"/>
      <c r="AW97" s="1040"/>
      <c r="AX97" s="1040"/>
      <c r="AY97" s="1040"/>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442"/>
      <c r="CC97" s="442"/>
      <c r="CD97" s="2595"/>
      <c r="CE97" s="2595"/>
      <c r="CF97" s="2595"/>
      <c r="CG97" s="2595"/>
      <c r="CH97" s="2595"/>
      <c r="CI97" s="2595"/>
      <c r="CJ97" s="2595"/>
      <c r="CK97" s="2595"/>
      <c r="CL97" s="2595"/>
      <c r="CM97" s="2595"/>
      <c r="CN97" s="2595"/>
      <c r="CO97" s="2595"/>
      <c r="CP97" s="2595"/>
      <c r="CQ97" s="2595"/>
      <c r="CR97" s="2595"/>
      <c r="CS97" s="2595"/>
      <c r="CT97" s="2595"/>
      <c r="CU97" s="2595"/>
      <c r="CV97" s="2595"/>
      <c r="CW97" s="2595"/>
      <c r="CX97" s="2595"/>
      <c r="CY97" s="2595"/>
      <c r="CZ97" s="2595"/>
    </row>
    <row r="98" s="131" customFormat="true" ht="15" customHeight="true" x14ac:dyDescent="0.2">
      <c r="A98" s="1401"/>
      <c r="B98" s="1225"/>
      <c r="C98" s="1310"/>
      <c r="D98" s="1311"/>
      <c r="E98" s="1311"/>
      <c r="F98" s="1311"/>
      <c r="G98" s="1312"/>
      <c r="H98" s="1313"/>
      <c r="I98" s="1311"/>
      <c r="J98" s="1311"/>
      <c r="K98" s="1311"/>
      <c r="L98" s="1314"/>
      <c r="M98" s="1310"/>
      <c r="N98" s="1311"/>
      <c r="O98" s="1311"/>
      <c r="P98" s="1311"/>
      <c r="Q98" s="1312"/>
      <c r="R98" s="1313"/>
      <c r="S98" s="1311"/>
      <c r="T98" s="1311"/>
      <c r="U98" s="1311"/>
      <c r="V98" s="1311"/>
      <c r="W98" s="1311"/>
      <c r="X98" s="1311"/>
      <c r="Y98" s="1311"/>
      <c r="Z98" s="1311"/>
      <c r="AA98" s="1311"/>
      <c r="AB98" s="1311"/>
      <c r="AC98" s="1309"/>
      <c r="AD98" s="1040"/>
      <c r="AE98" s="1040"/>
      <c r="AF98" s="1040"/>
      <c r="AG98" s="1040"/>
      <c r="AH98" s="1040"/>
      <c r="AI98" s="1040"/>
      <c r="AJ98" s="1040"/>
      <c r="AK98" s="1040"/>
      <c r="AL98" s="1040"/>
      <c r="AM98" s="1040"/>
      <c r="AN98" s="1040"/>
      <c r="AO98" s="1040"/>
      <c r="AP98" s="1040"/>
      <c r="AQ98" s="1040"/>
      <c r="AR98" s="1040"/>
      <c r="AS98" s="1040"/>
      <c r="AT98" s="1040"/>
      <c r="AU98" s="1040"/>
      <c r="AV98" s="1040"/>
      <c r="AW98" s="1040"/>
      <c r="AX98" s="1040"/>
      <c r="AY98" s="1040"/>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442"/>
      <c r="CC98" s="442"/>
      <c r="CD98" s="2595"/>
      <c r="CE98" s="2595"/>
      <c r="CF98" s="2595"/>
      <c r="CG98" s="2595"/>
      <c r="CH98" s="2595"/>
      <c r="CI98" s="2595"/>
      <c r="CJ98" s="2595"/>
      <c r="CK98" s="2595"/>
      <c r="CL98" s="2595"/>
      <c r="CM98" s="2595"/>
      <c r="CN98" s="2595"/>
      <c r="CO98" s="2595"/>
      <c r="CP98" s="2595"/>
      <c r="CQ98" s="2595"/>
      <c r="CR98" s="2595"/>
      <c r="CS98" s="2595"/>
      <c r="CT98" s="2595"/>
      <c r="CU98" s="2595"/>
      <c r="CV98" s="2595"/>
      <c r="CW98" s="2595"/>
      <c r="CX98" s="2595"/>
      <c r="CY98" s="2595"/>
      <c r="CZ98" s="2595"/>
    </row>
    <row r="99" s="131" customFormat="true" ht="15" customHeight="true" x14ac:dyDescent="0.2">
      <c r="A99" s="1401"/>
      <c r="B99" s="1225"/>
      <c r="C99" s="1310"/>
      <c r="D99" s="1311"/>
      <c r="E99" s="1311"/>
      <c r="F99" s="1311"/>
      <c r="G99" s="1312"/>
      <c r="H99" s="1313"/>
      <c r="I99" s="1311"/>
      <c r="J99" s="1311"/>
      <c r="K99" s="1311"/>
      <c r="L99" s="1314"/>
      <c r="M99" s="1310"/>
      <c r="N99" s="1311"/>
      <c r="O99" s="1311"/>
      <c r="P99" s="1311"/>
      <c r="Q99" s="1312"/>
      <c r="R99" s="1313"/>
      <c r="S99" s="1311"/>
      <c r="T99" s="1311"/>
      <c r="U99" s="1311"/>
      <c r="V99" s="1311"/>
      <c r="W99" s="1311"/>
      <c r="X99" s="1311"/>
      <c r="Y99" s="1311"/>
      <c r="Z99" s="1311"/>
      <c r="AA99" s="1311"/>
      <c r="AB99" s="1311"/>
      <c r="AC99" s="1309"/>
      <c r="AD99" s="1040"/>
      <c r="AE99" s="1040"/>
      <c r="AF99" s="1040"/>
      <c r="AG99" s="1040"/>
      <c r="AH99" s="1040"/>
      <c r="AI99" s="1040"/>
      <c r="AJ99" s="1040"/>
      <c r="AK99" s="1040"/>
      <c r="AL99" s="1040"/>
      <c r="AM99" s="1040"/>
      <c r="AN99" s="1040"/>
      <c r="AO99" s="1040"/>
      <c r="AP99" s="1040"/>
      <c r="AQ99" s="1040"/>
      <c r="AR99" s="1040"/>
      <c r="AS99" s="1040"/>
      <c r="AT99" s="1040"/>
      <c r="AU99" s="1040"/>
      <c r="AV99" s="1040"/>
      <c r="AW99" s="1040"/>
      <c r="AX99" s="1040"/>
      <c r="AY99" s="1040"/>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442"/>
      <c r="CC99" s="442"/>
      <c r="CD99" s="2595"/>
      <c r="CE99" s="2595"/>
      <c r="CF99" s="2595"/>
      <c r="CG99" s="2595"/>
      <c r="CH99" s="2595"/>
      <c r="CI99" s="2595"/>
      <c r="CJ99" s="2595"/>
      <c r="CK99" s="2595"/>
      <c r="CL99" s="2595"/>
      <c r="CM99" s="2595"/>
      <c r="CN99" s="2595"/>
      <c r="CO99" s="2595"/>
      <c r="CP99" s="2595"/>
      <c r="CQ99" s="2595"/>
      <c r="CR99" s="2595"/>
      <c r="CS99" s="2595"/>
      <c r="CT99" s="2595"/>
      <c r="CU99" s="2595"/>
      <c r="CV99" s="2595"/>
      <c r="CW99" s="2595"/>
      <c r="CX99" s="2595"/>
      <c r="CY99" s="2595"/>
      <c r="CZ99" s="2595"/>
    </row>
    <row r="100" s="131" customFormat="true" ht="15" customHeight="true" x14ac:dyDescent="0.2">
      <c r="A100" s="1401"/>
      <c r="B100" s="1225"/>
      <c r="C100" s="1310"/>
      <c r="D100" s="1311"/>
      <c r="E100" s="1311"/>
      <c r="F100" s="1311"/>
      <c r="G100" s="1312"/>
      <c r="H100" s="1313"/>
      <c r="I100" s="1311"/>
      <c r="J100" s="1311"/>
      <c r="K100" s="1311"/>
      <c r="L100" s="1314"/>
      <c r="M100" s="1310"/>
      <c r="N100" s="1311"/>
      <c r="O100" s="1311"/>
      <c r="P100" s="1311"/>
      <c r="Q100" s="1312"/>
      <c r="R100" s="1313"/>
      <c r="S100" s="1311"/>
      <c r="T100" s="1311"/>
      <c r="U100" s="1311"/>
      <c r="V100" s="1311"/>
      <c r="W100" s="1311"/>
      <c r="X100" s="1311"/>
      <c r="Y100" s="1311"/>
      <c r="Z100" s="1311"/>
      <c r="AA100" s="1311"/>
      <c r="AB100" s="1311"/>
      <c r="AC100" s="1309"/>
      <c r="AD100" s="1040"/>
      <c r="AE100" s="1040"/>
      <c r="AF100" s="1040"/>
      <c r="AG100" s="1040"/>
      <c r="AH100" s="1040"/>
      <c r="AI100" s="1040"/>
      <c r="AJ100" s="1040"/>
      <c r="AK100" s="1040"/>
      <c r="AL100" s="1040"/>
      <c r="AM100" s="1040"/>
      <c r="AN100" s="1040"/>
      <c r="AO100" s="1040"/>
      <c r="AP100" s="1040"/>
      <c r="AQ100" s="1040"/>
      <c r="AR100" s="1040"/>
      <c r="AS100" s="1040"/>
      <c r="AT100" s="1040"/>
      <c r="AU100" s="1040"/>
      <c r="AV100" s="1040"/>
      <c r="AW100" s="1040"/>
      <c r="AX100" s="1040"/>
      <c r="AY100" s="1040"/>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442"/>
      <c r="CC100" s="442"/>
      <c r="CD100" s="2595"/>
      <c r="CE100" s="2595"/>
      <c r="CF100" s="2595"/>
      <c r="CG100" s="2595"/>
      <c r="CH100" s="2595"/>
      <c r="CI100" s="2595"/>
      <c r="CJ100" s="2595"/>
      <c r="CK100" s="2595"/>
      <c r="CL100" s="2595"/>
      <c r="CM100" s="2595"/>
      <c r="CN100" s="2595"/>
      <c r="CO100" s="2595"/>
      <c r="CP100" s="2595"/>
      <c r="CQ100" s="2595"/>
      <c r="CR100" s="2595"/>
      <c r="CS100" s="2595"/>
      <c r="CT100" s="2595"/>
      <c r="CU100" s="2595"/>
      <c r="CV100" s="2595"/>
      <c r="CW100" s="2595"/>
      <c r="CX100" s="2595"/>
      <c r="CY100" s="2595"/>
      <c r="CZ100" s="2595"/>
    </row>
    <row r="101" s="131" customFormat="true" ht="15" customHeight="true" x14ac:dyDescent="0.2">
      <c r="A101" s="1208"/>
      <c r="B101" s="1225"/>
      <c r="C101" s="1310"/>
      <c r="D101" s="1311"/>
      <c r="E101" s="1311"/>
      <c r="F101" s="1311"/>
      <c r="G101" s="1312"/>
      <c r="H101" s="1313"/>
      <c r="I101" s="1311"/>
      <c r="J101" s="1311"/>
      <c r="K101" s="1311"/>
      <c r="L101" s="1314"/>
      <c r="M101" s="1310"/>
      <c r="N101" s="1311"/>
      <c r="O101" s="1311"/>
      <c r="P101" s="1311"/>
      <c r="Q101" s="1312"/>
      <c r="R101" s="1313"/>
      <c r="S101" s="1311"/>
      <c r="T101" s="1311"/>
      <c r="U101" s="1311"/>
      <c r="V101" s="1311"/>
      <c r="W101" s="1311"/>
      <c r="X101" s="1311"/>
      <c r="Y101" s="1311"/>
      <c r="Z101" s="1311"/>
      <c r="AA101" s="1311"/>
      <c r="AB101" s="1311"/>
      <c r="AC101" s="1309"/>
      <c r="AD101" s="1040"/>
      <c r="AE101" s="1040"/>
      <c r="AF101" s="1040"/>
      <c r="AG101" s="1040"/>
      <c r="AH101" s="1040"/>
      <c r="AI101" s="1040"/>
      <c r="AJ101" s="1040"/>
      <c r="AK101" s="1040"/>
      <c r="AL101" s="1040"/>
      <c r="AM101" s="1040"/>
      <c r="AN101" s="1040"/>
      <c r="AO101" s="1040"/>
      <c r="AP101" s="1040"/>
      <c r="AQ101" s="1040"/>
      <c r="AR101" s="1040"/>
      <c r="AS101" s="1040"/>
      <c r="AT101" s="1040"/>
      <c r="AU101" s="1040"/>
      <c r="AV101" s="1040"/>
      <c r="AW101" s="1040"/>
      <c r="AX101" s="1040"/>
      <c r="AY101" s="1040"/>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442"/>
      <c r="CC101" s="442"/>
      <c r="CD101" s="2595"/>
      <c r="CE101" s="2595"/>
      <c r="CF101" s="2595"/>
      <c r="CG101" s="2595"/>
      <c r="CH101" s="2595"/>
      <c r="CI101" s="2595"/>
      <c r="CJ101" s="2595"/>
      <c r="CK101" s="2595"/>
      <c r="CL101" s="2595"/>
      <c r="CM101" s="2595"/>
      <c r="CN101" s="2595"/>
      <c r="CO101" s="2595"/>
      <c r="CP101" s="2595"/>
      <c r="CQ101" s="2595"/>
      <c r="CR101" s="2595"/>
      <c r="CS101" s="2595"/>
      <c r="CT101" s="2595"/>
      <c r="CU101" s="2595"/>
      <c r="CV101" s="2595"/>
      <c r="CW101" s="2595"/>
      <c r="CX101" s="2595"/>
      <c r="CY101" s="2595"/>
      <c r="CZ101" s="2595"/>
    </row>
    <row r="102" s="131" customFormat="true" ht="15" customHeight="true" x14ac:dyDescent="0.2">
      <c r="A102" s="1401"/>
      <c r="B102" s="1225"/>
      <c r="C102" s="1310"/>
      <c r="D102" s="1311"/>
      <c r="E102" s="1311"/>
      <c r="F102" s="1311"/>
      <c r="G102" s="1312"/>
      <c r="H102" s="1313"/>
      <c r="I102" s="1311"/>
      <c r="J102" s="1311"/>
      <c r="K102" s="1311"/>
      <c r="L102" s="1314"/>
      <c r="M102" s="1310"/>
      <c r="N102" s="1311"/>
      <c r="O102" s="1311"/>
      <c r="P102" s="1311"/>
      <c r="Q102" s="1312"/>
      <c r="R102" s="1313"/>
      <c r="S102" s="1311"/>
      <c r="T102" s="1311"/>
      <c r="U102" s="1311"/>
      <c r="V102" s="1311"/>
      <c r="W102" s="1311"/>
      <c r="X102" s="1311"/>
      <c r="Y102" s="1311"/>
      <c r="Z102" s="1311"/>
      <c r="AA102" s="1311"/>
      <c r="AB102" s="1311"/>
      <c r="AC102" s="1309"/>
      <c r="AD102" s="1040"/>
      <c r="AE102" s="1040"/>
      <c r="AF102" s="1040"/>
      <c r="AG102" s="1040"/>
      <c r="AH102" s="1040"/>
      <c r="AI102" s="1040"/>
      <c r="AJ102" s="1040"/>
      <c r="AK102" s="1040"/>
      <c r="AL102" s="1040"/>
      <c r="AM102" s="1040"/>
      <c r="AN102" s="1040"/>
      <c r="AO102" s="1040"/>
      <c r="AP102" s="1040"/>
      <c r="AQ102" s="1040"/>
      <c r="AR102" s="1040"/>
      <c r="AS102" s="1040"/>
      <c r="AT102" s="1040"/>
      <c r="AU102" s="1040"/>
      <c r="AV102" s="1040"/>
      <c r="AW102" s="1040"/>
      <c r="AX102" s="1040"/>
      <c r="AY102" s="1040"/>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442"/>
      <c r="CC102" s="442"/>
      <c r="CD102" s="2595"/>
      <c r="CE102" s="2595"/>
      <c r="CF102" s="2595"/>
      <c r="CG102" s="2595"/>
      <c r="CH102" s="2595"/>
      <c r="CI102" s="2595"/>
      <c r="CJ102" s="2595"/>
      <c r="CK102" s="2595"/>
      <c r="CL102" s="2595"/>
      <c r="CM102" s="2595"/>
      <c r="CN102" s="2595"/>
      <c r="CO102" s="2595"/>
      <c r="CP102" s="2595"/>
      <c r="CQ102" s="2595"/>
      <c r="CR102" s="2595"/>
      <c r="CS102" s="2595"/>
      <c r="CT102" s="2595"/>
      <c r="CU102" s="2595"/>
      <c r="CV102" s="2595"/>
      <c r="CW102" s="2595"/>
      <c r="CX102" s="2595"/>
      <c r="CY102" s="2595"/>
      <c r="CZ102" s="2595"/>
    </row>
    <row r="103" s="131" customFormat="true" ht="15" customHeight="true" x14ac:dyDescent="0.2">
      <c r="A103" s="1401"/>
      <c r="B103" s="1225"/>
      <c r="C103" s="1310"/>
      <c r="D103" s="1311"/>
      <c r="E103" s="1311"/>
      <c r="F103" s="1311"/>
      <c r="G103" s="1312"/>
      <c r="H103" s="1313"/>
      <c r="I103" s="1311"/>
      <c r="J103" s="1311"/>
      <c r="K103" s="1311"/>
      <c r="L103" s="1314"/>
      <c r="M103" s="1310"/>
      <c r="N103" s="1311"/>
      <c r="O103" s="1311"/>
      <c r="P103" s="1311"/>
      <c r="Q103" s="1312"/>
      <c r="R103" s="1313"/>
      <c r="S103" s="1311"/>
      <c r="T103" s="1311"/>
      <c r="U103" s="1311"/>
      <c r="V103" s="1311"/>
      <c r="W103" s="1311"/>
      <c r="X103" s="1311"/>
      <c r="Y103" s="1311"/>
      <c r="Z103" s="1311"/>
      <c r="AA103" s="1311"/>
      <c r="AB103" s="1311"/>
      <c r="AC103" s="1309"/>
      <c r="AD103" s="1040"/>
      <c r="AE103" s="1040"/>
      <c r="AF103" s="1040"/>
      <c r="AG103" s="1040"/>
      <c r="AH103" s="1040"/>
      <c r="AI103" s="1040"/>
      <c r="AJ103" s="1040"/>
      <c r="AK103" s="1040"/>
      <c r="AL103" s="1040"/>
      <c r="AM103" s="1040"/>
      <c r="AN103" s="1040"/>
      <c r="AO103" s="1040"/>
      <c r="AP103" s="1040"/>
      <c r="AQ103" s="1040"/>
      <c r="AR103" s="1040"/>
      <c r="AS103" s="1040"/>
      <c r="AT103" s="1040"/>
      <c r="AU103" s="1040"/>
      <c r="AV103" s="1040"/>
      <c r="AW103" s="1040"/>
      <c r="AX103" s="1040"/>
      <c r="AY103" s="1040"/>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442"/>
      <c r="CC103" s="442"/>
      <c r="CD103" s="2595"/>
      <c r="CE103" s="2595"/>
      <c r="CF103" s="2595"/>
      <c r="CG103" s="2595"/>
      <c r="CH103" s="2595"/>
      <c r="CI103" s="2595"/>
      <c r="CJ103" s="2595"/>
      <c r="CK103" s="2595"/>
      <c r="CL103" s="2595"/>
      <c r="CM103" s="2595"/>
      <c r="CN103" s="2595"/>
      <c r="CO103" s="2595"/>
      <c r="CP103" s="2595"/>
      <c r="CQ103" s="2595"/>
      <c r="CR103" s="2595"/>
      <c r="CS103" s="2595"/>
      <c r="CT103" s="2595"/>
      <c r="CU103" s="2595"/>
      <c r="CV103" s="2595"/>
      <c r="CW103" s="2595"/>
      <c r="CX103" s="2595"/>
      <c r="CY103" s="2595"/>
      <c r="CZ103" s="2595"/>
    </row>
    <row r="104" s="131" customFormat="true" ht="15" customHeight="true" x14ac:dyDescent="0.2">
      <c r="A104" s="1401"/>
      <c r="B104" s="1225"/>
      <c r="C104" s="1310"/>
      <c r="D104" s="1311"/>
      <c r="E104" s="1311"/>
      <c r="F104" s="1311"/>
      <c r="G104" s="1312"/>
      <c r="H104" s="1313"/>
      <c r="I104" s="1311"/>
      <c r="J104" s="1311"/>
      <c r="K104" s="1311"/>
      <c r="L104" s="1314"/>
      <c r="M104" s="1310"/>
      <c r="N104" s="1311"/>
      <c r="O104" s="1311"/>
      <c r="P104" s="1311"/>
      <c r="Q104" s="1312"/>
      <c r="R104" s="1313"/>
      <c r="S104" s="1311"/>
      <c r="T104" s="1311"/>
      <c r="U104" s="1311"/>
      <c r="V104" s="1311"/>
      <c r="W104" s="1311"/>
      <c r="X104" s="1311"/>
      <c r="Y104" s="1311"/>
      <c r="Z104" s="1311"/>
      <c r="AA104" s="1311"/>
      <c r="AB104" s="1311"/>
      <c r="AC104" s="1309"/>
      <c r="AD104" s="1040"/>
      <c r="AE104" s="1040"/>
      <c r="AF104" s="1040"/>
      <c r="AG104" s="1040"/>
      <c r="AH104" s="1040"/>
      <c r="AI104" s="1040"/>
      <c r="AJ104" s="1040"/>
      <c r="AK104" s="1040"/>
      <c r="AL104" s="1040"/>
      <c r="AM104" s="1040"/>
      <c r="AN104" s="1040"/>
      <c r="AO104" s="1040"/>
      <c r="AP104" s="1040"/>
      <c r="AQ104" s="1040"/>
      <c r="AR104" s="1040"/>
      <c r="AS104" s="1040"/>
      <c r="AT104" s="1040"/>
      <c r="AU104" s="1040"/>
      <c r="AV104" s="1040"/>
      <c r="AW104" s="1040"/>
      <c r="AX104" s="1040"/>
      <c r="AY104" s="1040"/>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442"/>
      <c r="CC104" s="442"/>
      <c r="CD104" s="2595"/>
      <c r="CE104" s="2595"/>
      <c r="CF104" s="2595"/>
      <c r="CG104" s="2595"/>
      <c r="CH104" s="2595"/>
      <c r="CI104" s="2595"/>
      <c r="CJ104" s="2595"/>
      <c r="CK104" s="2595"/>
      <c r="CL104" s="2595"/>
      <c r="CM104" s="2595"/>
      <c r="CN104" s="2595"/>
      <c r="CO104" s="2595"/>
      <c r="CP104" s="2595"/>
      <c r="CQ104" s="2595"/>
      <c r="CR104" s="2595"/>
      <c r="CS104" s="2595"/>
      <c r="CT104" s="2595"/>
      <c r="CU104" s="2595"/>
      <c r="CV104" s="2595"/>
      <c r="CW104" s="2595"/>
      <c r="CX104" s="2595"/>
      <c r="CY104" s="2595"/>
      <c r="CZ104" s="2595"/>
    </row>
    <row r="105" s="131" customFormat="true" ht="15" customHeight="true" x14ac:dyDescent="0.2">
      <c r="A105" s="1220"/>
      <c r="B105" s="1226"/>
      <c r="C105" s="1315"/>
      <c r="D105" s="1316"/>
      <c r="E105" s="1316"/>
      <c r="F105" s="1316"/>
      <c r="G105" s="1317"/>
      <c r="H105" s="1318"/>
      <c r="I105" s="1316"/>
      <c r="J105" s="1316"/>
      <c r="K105" s="1316"/>
      <c r="L105" s="1319"/>
      <c r="M105" s="1315"/>
      <c r="N105" s="1316"/>
      <c r="O105" s="1316"/>
      <c r="P105" s="1316"/>
      <c r="Q105" s="1317"/>
      <c r="R105" s="1318"/>
      <c r="S105" s="1316"/>
      <c r="T105" s="1316"/>
      <c r="U105" s="1316"/>
      <c r="V105" s="1316"/>
      <c r="W105" s="1316"/>
      <c r="X105" s="1316"/>
      <c r="Y105" s="1316"/>
      <c r="Z105" s="1316"/>
      <c r="AA105" s="1316"/>
      <c r="AB105" s="1316"/>
      <c r="AC105" s="1768"/>
      <c r="AD105" s="1040"/>
      <c r="AE105" s="1040"/>
      <c r="AF105" s="1040"/>
      <c r="AG105" s="1040"/>
      <c r="AH105" s="1040"/>
      <c r="AI105" s="1040"/>
      <c r="AJ105" s="1040"/>
      <c r="AK105" s="1040"/>
      <c r="AL105" s="1040"/>
      <c r="AM105" s="1040"/>
      <c r="AN105" s="1040"/>
      <c r="AO105" s="1040"/>
      <c r="AP105" s="1040"/>
      <c r="AQ105" s="1040"/>
      <c r="AR105" s="1040"/>
      <c r="AS105" s="1040"/>
      <c r="AT105" s="1040"/>
      <c r="AU105" s="1040"/>
      <c r="AV105" s="1040"/>
      <c r="AW105" s="1040"/>
      <c r="AX105" s="1040"/>
      <c r="AY105" s="1040"/>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503"/>
      <c r="CC105" s="503"/>
      <c r="CD105" s="2595"/>
      <c r="CE105" s="2595"/>
      <c r="CF105" s="2595"/>
      <c r="CG105" s="2595"/>
      <c r="CH105" s="2595"/>
      <c r="CI105" s="2595"/>
      <c r="CJ105" s="2595"/>
      <c r="CK105" s="2595"/>
      <c r="CL105" s="2595"/>
      <c r="CM105" s="2595"/>
      <c r="CN105" s="2595"/>
      <c r="CO105" s="2595"/>
      <c r="CP105" s="2595"/>
      <c r="CQ105" s="2595"/>
      <c r="CR105" s="2595"/>
      <c r="CS105" s="2595"/>
      <c r="CT105" s="2595"/>
      <c r="CU105" s="2595"/>
      <c r="CV105" s="2595"/>
      <c r="CW105" s="2595"/>
      <c r="CX105" s="2595"/>
      <c r="CY105" s="2595"/>
      <c r="CZ105" s="2595"/>
    </row>
    <row r="106" s="131" customFormat="true" ht="250.15" customHeight="true" x14ac:dyDescent="0.2">
      <c r="A106" s="764"/>
      <c r="B106" s="1079"/>
      <c r="C106" s="1080"/>
      <c r="D106" s="1080"/>
      <c r="E106" s="1080"/>
      <c r="F106" s="1080"/>
      <c r="G106" s="1080"/>
      <c r="H106" s="1080"/>
      <c r="I106" s="1080"/>
      <c r="J106" s="1080"/>
      <c r="K106" s="1080"/>
      <c r="L106" s="1080"/>
      <c r="M106" s="1080"/>
      <c r="N106" s="1080"/>
      <c r="O106" s="1080"/>
      <c r="P106" s="1080"/>
      <c r="Q106" s="1080"/>
      <c r="R106" s="1080"/>
      <c r="S106" s="1080"/>
      <c r="T106" s="1080"/>
      <c r="U106" s="1080"/>
      <c r="V106" s="1080"/>
      <c r="W106" s="1080"/>
      <c r="X106" s="1080"/>
      <c r="Y106" s="1080"/>
      <c r="Z106" s="1080"/>
      <c r="AA106" s="1080"/>
      <c r="AB106" s="108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436"/>
      <c r="CC106" s="436"/>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4"/>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410"/>
      <c r="AB107" s="410"/>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35" t="str">
        <f>A1026</f>
        <v>Congo</v>
      </c>
      <c r="B108" s="3036"/>
      <c r="C108" s="113"/>
      <c r="D108" s="113"/>
      <c r="E108" s="113"/>
      <c r="F108" s="113"/>
      <c r="G108" s="113"/>
      <c r="H108" s="113"/>
      <c r="I108" s="113"/>
      <c r="J108" s="113"/>
      <c r="K108" s="113"/>
      <c r="L108" s="113"/>
      <c r="M108" s="113"/>
      <c r="N108" s="113"/>
      <c r="O108" s="113"/>
      <c r="P108" s="113"/>
      <c r="Q108" s="113"/>
      <c r="R108" s="113"/>
      <c r="S108" s="113"/>
      <c r="T108" s="113"/>
      <c r="U108" s="113"/>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113"/>
      <c r="S109" s="113"/>
      <c r="T109" s="113"/>
      <c r="U109" s="113"/>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47" t="s">
        <v>98</v>
      </c>
      <c r="B112" s="248"/>
      <c r="C112" s="113"/>
      <c r="D112" s="113"/>
      <c r="E112" s="113"/>
      <c r="F112" s="113"/>
      <c r="G112" s="113"/>
      <c r="H112" s="113"/>
      <c r="I112" s="113"/>
      <c r="J112" s="113"/>
      <c r="K112" s="113"/>
      <c r="L112" s="113"/>
      <c r="M112" s="113"/>
      <c r="N112" s="113"/>
      <c r="O112" s="113"/>
      <c r="P112" s="113"/>
      <c r="Q112" s="113"/>
      <c r="R112" s="113"/>
      <c r="S112" s="113"/>
      <c r="T112" s="113"/>
      <c r="U112" s="113"/>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DHS12</v>
      </c>
      <c r="C115" s="113"/>
      <c r="D115" s="113"/>
      <c r="E115" s="113"/>
      <c r="F115" s="113"/>
      <c r="G115" s="113"/>
      <c r="H115" s="113"/>
      <c r="I115" s="113"/>
      <c r="J115" s="113"/>
      <c r="K115" s="113"/>
      <c r="L115" s="113"/>
      <c r="M115" s="113"/>
      <c r="N115" s="113"/>
      <c r="O115" s="113"/>
      <c r="P115" s="113"/>
      <c r="Q115" s="113"/>
      <c r="R115" s="113"/>
      <c r="S115" s="113"/>
      <c r="T115" s="113"/>
      <c r="U115" s="113"/>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73" t="str">
        <f>B1030</f>
        <v/>
      </c>
      <c r="B116" s="1074"/>
      <c r="C116" s="113"/>
      <c r="D116" s="113"/>
      <c r="E116" s="113"/>
      <c r="F116" s="113"/>
      <c r="G116" s="113"/>
      <c r="H116" s="113"/>
      <c r="I116" s="113"/>
      <c r="J116" s="113"/>
      <c r="K116" s="113"/>
      <c r="L116" s="113"/>
      <c r="M116" s="113"/>
      <c r="N116" s="113"/>
      <c r="O116" s="113"/>
      <c r="P116" s="113"/>
      <c r="Q116" s="113"/>
      <c r="R116" s="113"/>
      <c r="S116" s="113"/>
      <c r="T116" s="113"/>
      <c r="U116" s="113"/>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73" t="str">
        <f>B1029</f>
        <v/>
      </c>
      <c r="B117" s="1075"/>
      <c r="C117" s="113"/>
      <c r="D117" s="113"/>
      <c r="E117" s="113"/>
      <c r="F117" s="113"/>
      <c r="G117" s="113"/>
      <c r="H117" s="113"/>
      <c r="I117" s="113"/>
      <c r="J117" s="113"/>
      <c r="K117" s="113"/>
      <c r="L117" s="113"/>
      <c r="M117" s="113"/>
      <c r="N117" s="113"/>
      <c r="O117" s="113"/>
      <c r="P117" s="113"/>
      <c r="Q117" s="113"/>
      <c r="R117" s="113"/>
      <c r="S117" s="113"/>
      <c r="T117" s="113"/>
      <c r="U117" s="113"/>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76"/>
      <c r="B118" s="1074"/>
      <c r="C118" s="113"/>
      <c r="D118" s="113"/>
      <c r="E118" s="113"/>
      <c r="F118" s="113"/>
      <c r="G118" s="113"/>
      <c r="H118" s="113"/>
      <c r="I118" s="113"/>
      <c r="J118" s="113"/>
      <c r="K118" s="113"/>
      <c r="L118" s="113"/>
      <c r="M118" s="113"/>
      <c r="N118" s="113"/>
      <c r="O118" s="113"/>
      <c r="P118" s="113"/>
      <c r="Q118" s="113"/>
      <c r="R118" s="113"/>
      <c r="S118" s="113"/>
      <c r="T118" s="113"/>
      <c r="U118" s="113"/>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77"/>
      <c r="B119" s="1078"/>
      <c r="C119" s="113"/>
      <c r="D119" s="113"/>
      <c r="E119" s="113"/>
      <c r="F119" s="113"/>
      <c r="G119" s="113"/>
      <c r="H119" s="113"/>
      <c r="I119" s="113"/>
      <c r="J119" s="113"/>
      <c r="K119" s="113"/>
      <c r="L119" s="113"/>
      <c r="M119" s="113"/>
      <c r="N119" s="113"/>
      <c r="O119" s="113"/>
      <c r="P119" s="113"/>
      <c r="Q119" s="113"/>
      <c r="R119" s="113"/>
      <c r="S119" s="113"/>
      <c r="T119" s="113"/>
      <c r="U119" s="113"/>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818" customFormat="true" ht="15" customHeight="true" x14ac:dyDescent="0.2">
      <c r="A120" s="116" t="s">
        <v>99</v>
      </c>
      <c r="B120" s="231"/>
      <c r="C120" s="3019" t="s">
        <v>115</v>
      </c>
      <c r="D120" s="3020"/>
      <c r="E120" s="3020"/>
      <c r="F120" s="3020"/>
      <c r="G120" s="3021"/>
      <c r="H120" s="3390" t="s">
        <v>38</v>
      </c>
      <c r="I120" s="3391"/>
      <c r="J120" s="3391"/>
      <c r="K120" s="3391"/>
      <c r="L120" s="3392"/>
      <c r="M120" s="3332" t="s">
        <v>37</v>
      </c>
      <c r="N120" s="3333"/>
      <c r="O120" s="3333"/>
      <c r="P120" s="3333"/>
      <c r="Q120" s="3334"/>
      <c r="R120" s="2696" t="s">
        <v>141</v>
      </c>
      <c r="S120" s="2705"/>
      <c r="T120" s="2705"/>
      <c r="U120" s="2705"/>
      <c r="V120" s="2705"/>
      <c r="W120" s="2705"/>
      <c r="X120" s="2705"/>
      <c r="Y120" s="2705"/>
      <c r="Z120" s="2705"/>
      <c r="AA120" s="2705"/>
      <c r="AB120" s="2705"/>
      <c r="AC120" s="2706"/>
      <c r="AD120" s="1040"/>
      <c r="AE120" s="1040"/>
      <c r="AF120" s="1040"/>
      <c r="AG120" s="1040"/>
      <c r="AH120" s="1040"/>
      <c r="AI120" s="1040"/>
      <c r="AJ120" s="1040"/>
      <c r="AK120" s="1040"/>
      <c r="AL120" s="1040"/>
      <c r="AM120" s="1040"/>
      <c r="AN120" s="1040"/>
      <c r="AO120" s="1040"/>
      <c r="AP120" s="1040"/>
      <c r="AQ120" s="1040"/>
      <c r="AR120" s="1040"/>
      <c r="AS120" s="1040"/>
      <c r="AT120" s="1040"/>
      <c r="AU120" s="1040"/>
      <c r="AV120" s="1040"/>
      <c r="AW120" s="1040"/>
      <c r="AX120" s="1040"/>
      <c r="AY120" s="1040"/>
      <c r="AZ120" s="240"/>
      <c r="BA120" s="241" t="s">
        <v>131</v>
      </c>
      <c r="BB120" s="116" t="s">
        <v>99</v>
      </c>
      <c r="BC120" s="3125" t="s">
        <v>115</v>
      </c>
      <c r="BD120" s="3126"/>
      <c r="BE120" s="3126"/>
      <c r="BF120" s="3126"/>
      <c r="BG120" s="3127"/>
      <c r="BH120" s="3128" t="s">
        <v>38</v>
      </c>
      <c r="BI120" s="3126"/>
      <c r="BJ120" s="3126"/>
      <c r="BK120" s="3126"/>
      <c r="BL120" s="3127"/>
      <c r="BM120" s="3128" t="s">
        <v>37</v>
      </c>
      <c r="BN120" s="3126"/>
      <c r="BO120" s="3126"/>
      <c r="BP120" s="3126"/>
      <c r="BQ120" s="3129"/>
      <c r="BR120" s="2459" t="s">
        <v>141</v>
      </c>
      <c r="BS120" s="2460"/>
      <c r="BT120" s="2460"/>
      <c r="BU120" s="2460"/>
      <c r="BV120" s="2460"/>
      <c r="BW120" s="2460"/>
      <c r="BX120" s="2460"/>
      <c r="BY120" s="2461"/>
      <c r="BZ120" s="461"/>
      <c r="CA120" s="461"/>
      <c r="CB120" s="461"/>
      <c r="CC120" s="461"/>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818" customFormat="true" ht="24" x14ac:dyDescent="0.2">
      <c r="A121" s="206" t="s">
        <v>87</v>
      </c>
      <c r="B121" s="279"/>
      <c r="C121" s="411" t="s">
        <v>0</v>
      </c>
      <c r="D121" s="412" t="s">
        <v>1</v>
      </c>
      <c r="E121" s="412" t="s">
        <v>2</v>
      </c>
      <c r="F121" s="412" t="s">
        <v>3</v>
      </c>
      <c r="G121" s="413" t="s">
        <v>4</v>
      </c>
      <c r="H121" s="2187" t="s">
        <v>0</v>
      </c>
      <c r="I121" s="2138" t="s">
        <v>1</v>
      </c>
      <c r="J121" s="2138" t="s">
        <v>2</v>
      </c>
      <c r="K121" s="2138" t="s">
        <v>3</v>
      </c>
      <c r="L121" s="2139" t="s">
        <v>4</v>
      </c>
      <c r="M121" s="2174" t="s">
        <v>0</v>
      </c>
      <c r="N121" s="2138" t="s">
        <v>1</v>
      </c>
      <c r="O121" s="2138" t="s">
        <v>2</v>
      </c>
      <c r="P121" s="2138" t="s">
        <v>3</v>
      </c>
      <c r="Q121" s="2203" t="s">
        <v>4</v>
      </c>
      <c r="R121" s="2187" t="s">
        <v>345</v>
      </c>
      <c r="S121" s="2138" t="s">
        <v>248</v>
      </c>
      <c r="T121" s="2138" t="s">
        <v>314</v>
      </c>
      <c r="U121" s="2138" t="s">
        <v>346</v>
      </c>
      <c r="V121" s="2138" t="s">
        <v>316</v>
      </c>
      <c r="W121" s="2138" t="s">
        <v>347</v>
      </c>
      <c r="X121" s="2138" t="s">
        <v>318</v>
      </c>
      <c r="Y121" s="2138" t="s">
        <v>319</v>
      </c>
      <c r="Z121" s="2138" t="s">
        <v>320</v>
      </c>
      <c r="AA121" s="2138" t="s">
        <v>321</v>
      </c>
      <c r="AB121" s="2138" t="s">
        <v>322</v>
      </c>
      <c r="AC121" s="2140" t="s">
        <v>323</v>
      </c>
      <c r="AD121" s="1040"/>
      <c r="AE121" s="1040"/>
      <c r="AF121" s="1040"/>
      <c r="AG121" s="1040"/>
      <c r="AH121" s="1040"/>
      <c r="AI121" s="1040"/>
      <c r="AJ121" s="1040"/>
      <c r="AK121" s="1040"/>
      <c r="AL121" s="1040"/>
      <c r="AM121" s="1040"/>
      <c r="AN121" s="1040"/>
      <c r="AO121" s="1040"/>
      <c r="AP121" s="1040"/>
      <c r="AQ121" s="1040"/>
      <c r="AR121" s="1040"/>
      <c r="AS121" s="1040"/>
      <c r="AT121" s="1040"/>
      <c r="AU121" s="1040"/>
      <c r="AV121" s="1040"/>
      <c r="AW121" s="1040"/>
      <c r="AX121" s="1040"/>
      <c r="AY121" s="1040"/>
      <c r="AZ121" s="240"/>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345</v>
      </c>
      <c r="BS121" s="186" t="s">
        <v>248</v>
      </c>
      <c r="BT121" s="186" t="s">
        <v>314</v>
      </c>
      <c r="BU121" s="186" t="s">
        <v>346</v>
      </c>
      <c r="BV121" s="186" t="s">
        <v>316</v>
      </c>
      <c r="BW121" s="186" t="s">
        <v>347</v>
      </c>
      <c r="BX121" s="186" t="s">
        <v>318</v>
      </c>
      <c r="BY121" s="187" t="s">
        <v>319</v>
      </c>
      <c r="BZ121" s="187" t="s">
        <v>320</v>
      </c>
      <c r="CA121" s="187" t="s">
        <v>321</v>
      </c>
      <c r="CB121" s="187" t="s">
        <v>322</v>
      </c>
      <c r="CC121" s="187" t="s">
        <v>323</v>
      </c>
      <c r="CD121" s="2599"/>
      <c r="CE121" s="2599"/>
      <c r="CF121" s="2599"/>
      <c r="CG121" s="2599"/>
      <c r="CH121" s="2599"/>
      <c r="CI121" s="2599"/>
      <c r="CJ121" s="2599"/>
      <c r="CK121" s="2599"/>
      <c r="CL121" s="2599"/>
      <c r="CM121" s="2599"/>
      <c r="CN121" s="2599"/>
      <c r="CO121" s="2599"/>
      <c r="CP121" s="2599"/>
      <c r="CQ121" s="2599"/>
      <c r="CR121" s="2599"/>
      <c r="CS121" s="2599"/>
      <c r="CT121" s="2599"/>
      <c r="CU121" s="2599"/>
      <c r="CV121" s="2599"/>
      <c r="CW121" s="2599"/>
      <c r="CX121" s="2599"/>
      <c r="CY121" s="2599"/>
      <c r="CZ121" s="2599"/>
    </row>
    <row r="122" s="818" customFormat="true" ht="15" customHeight="true" x14ac:dyDescent="0.2">
      <c r="A122" s="3335" t="s">
        <v>18</v>
      </c>
      <c r="B122" s="2403" t="s">
        <v>14</v>
      </c>
      <c r="C122" s="2297">
        <v>4.160657052022585</v>
      </c>
      <c r="D122" s="2298">
        <v>24.572070303474799</v>
      </c>
      <c r="E122" s="2298">
        <v>44.033028268450877</v>
      </c>
      <c r="F122" s="2298">
        <v>63.236438603430578</v>
      </c>
      <c r="G122" s="2299">
        <v>79.129155020523882</v>
      </c>
      <c r="H122" s="2300">
        <v>36.875435384709036</v>
      </c>
      <c r="I122" s="2298">
        <v>44.626706436375066</v>
      </c>
      <c r="J122" s="2298">
        <v>59.719924145011326</v>
      </c>
      <c r="K122" s="2298">
        <v>70.005286726194484</v>
      </c>
      <c r="L122" s="2301">
        <v>85.685707686162488</v>
      </c>
      <c r="M122" s="2302">
        <v>1.8997067793450566</v>
      </c>
      <c r="N122" s="2298">
        <v>3.5890518859649307</v>
      </c>
      <c r="O122" s="2298">
        <v>6.9945406035194875</v>
      </c>
      <c r="P122" s="2298">
        <v>12.839858889592481</v>
      </c>
      <c r="Q122" s="2299">
        <v>41.907106636738398</v>
      </c>
      <c r="R122" s="2300">
        <v>46.070229188298228</v>
      </c>
      <c r="S122" s="2298">
        <v>61.842654162910428</v>
      </c>
      <c r="T122" s="2298">
        <v>12.904687127713851</v>
      </c>
      <c r="U122" s="2298">
        <v>4.4683669740862033</v>
      </c>
      <c r="V122" s="2298">
        <v>9.4859392167940886</v>
      </c>
      <c r="W122" s="2298">
        <v>17.009124504701354</v>
      </c>
      <c r="X122" s="2298">
        <v>11.618589265661845</v>
      </c>
      <c r="Y122" s="2298">
        <v>41.646081647345582</v>
      </c>
      <c r="Z122" s="2298">
        <v>2.726912620013783</v>
      </c>
      <c r="AA122" s="2298">
        <v>50.451445306012189</v>
      </c>
      <c r="AB122" s="2298">
        <v>9.8697592009299999</v>
      </c>
      <c r="AC122" s="2720">
        <v>13.91618240691794</v>
      </c>
      <c r="AD122" s="1040"/>
      <c r="AE122" s="1040"/>
      <c r="AF122" s="1040"/>
      <c r="AG122" s="1040"/>
      <c r="AH122" s="1040"/>
      <c r="AI122" s="1040"/>
      <c r="AJ122" s="1040"/>
      <c r="AK122" s="1040"/>
      <c r="AL122" s="1040"/>
      <c r="AM122" s="1040"/>
      <c r="AN122" s="1040"/>
      <c r="AO122" s="1040"/>
      <c r="AP122" s="1040"/>
      <c r="AQ122" s="1040"/>
      <c r="AR122" s="1040"/>
      <c r="AS122" s="1040"/>
      <c r="AT122" s="1040"/>
      <c r="AU122" s="1040"/>
      <c r="AV122" s="1040"/>
      <c r="AW122" s="1040"/>
      <c r="AX122" s="1040"/>
      <c r="AY122" s="1040"/>
      <c r="AZ122" s="240"/>
      <c r="BA122" s="3130" t="s">
        <v>18</v>
      </c>
      <c r="BB122" s="169" t="s">
        <v>14</v>
      </c>
      <c r="BC122" s="659">
        <v>434.45664400000015</v>
      </c>
      <c r="BD122" s="675">
        <v>2567.4348099999997</v>
      </c>
      <c r="BE122" s="675">
        <v>4596.4456199999977</v>
      </c>
      <c r="BF122" s="675">
        <v>6606.8395239999963</v>
      </c>
      <c r="BG122" s="691">
        <v>8260.2576179999978</v>
      </c>
      <c r="BH122" s="707">
        <v>2483.791569</v>
      </c>
      <c r="BI122" s="675">
        <v>2996.7827780000016</v>
      </c>
      <c r="BJ122" s="675">
        <v>4016.2782829999978</v>
      </c>
      <c r="BK122" s="675">
        <v>4706.002532999998</v>
      </c>
      <c r="BL122" s="691">
        <v>5762.1356539999979</v>
      </c>
      <c r="BM122" s="707">
        <v>70.646466000000004</v>
      </c>
      <c r="BN122" s="675">
        <v>133.43223300000002</v>
      </c>
      <c r="BO122" s="675">
        <v>259.93440800000008</v>
      </c>
      <c r="BP122" s="675">
        <v>477.72952400000003</v>
      </c>
      <c r="BQ122" s="691">
        <v>1558.7007679999986</v>
      </c>
      <c r="BR122" s="707">
        <v>2627.6427229999986</v>
      </c>
      <c r="BS122" s="675">
        <v>11376.989025999988</v>
      </c>
      <c r="BT122" s="675">
        <v>229.11231400000005</v>
      </c>
      <c r="BU122" s="675">
        <v>38.465724000000009</v>
      </c>
      <c r="BV122" s="675">
        <v>126.90009999999999</v>
      </c>
      <c r="BW122" s="675">
        <v>182.10425899999981</v>
      </c>
      <c r="BX122" s="675">
        <v>266.40079799999995</v>
      </c>
      <c r="BY122" s="724">
        <v>1230.5532259999991</v>
      </c>
      <c r="BZ122" s="724">
        <v>51.380315000000003</v>
      </c>
      <c r="CA122" s="724">
        <v>5873.6790730000039</v>
      </c>
      <c r="CB122" s="724">
        <v>331.1771470000001</v>
      </c>
      <c r="CC122" s="724">
        <v>131.02951100000007</v>
      </c>
      <c r="CD122" s="2601"/>
      <c r="CE122" s="2601"/>
      <c r="CF122" s="2601"/>
      <c r="CG122" s="2601"/>
      <c r="CH122" s="2601"/>
      <c r="CI122" s="2601"/>
      <c r="CJ122" s="2601"/>
      <c r="CK122" s="2601"/>
      <c r="CL122" s="2601"/>
      <c r="CM122" s="2601"/>
      <c r="CN122" s="2601"/>
      <c r="CO122" s="2601"/>
      <c r="CP122" s="2601"/>
      <c r="CQ122" s="2601"/>
      <c r="CR122" s="2601"/>
      <c r="CS122" s="2601"/>
      <c r="CT122" s="2601"/>
      <c r="CU122" s="2601"/>
      <c r="CV122" s="2601"/>
      <c r="CW122" s="2601"/>
      <c r="CX122" s="2601"/>
      <c r="CY122" s="2601"/>
      <c r="CZ122" s="2601"/>
    </row>
    <row r="123" s="818" customFormat="true" ht="15" customHeight="true" x14ac:dyDescent="0.2">
      <c r="A123" s="3336"/>
      <c r="B123" s="2404" t="s">
        <v>51</v>
      </c>
      <c r="C123" s="2303">
        <v>95.839342947977642</v>
      </c>
      <c r="D123" s="2304">
        <v>75.427929696525084</v>
      </c>
      <c r="E123" s="2304">
        <v>55.96697173154903</v>
      </c>
      <c r="F123" s="2304">
        <v>36.763561396569358</v>
      </c>
      <c r="G123" s="2305">
        <v>20.870844979476065</v>
      </c>
      <c r="H123" s="2306">
        <v>63.124564615290993</v>
      </c>
      <c r="I123" s="2304">
        <v>55.373293563625012</v>
      </c>
      <c r="J123" s="2304">
        <v>40.280075854988532</v>
      </c>
      <c r="K123" s="2304">
        <v>29.994713273805591</v>
      </c>
      <c r="L123" s="2307">
        <v>14.314292313837559</v>
      </c>
      <c r="M123" s="2308">
        <v>98.100293220654962</v>
      </c>
      <c r="N123" s="2304">
        <v>96.410948114035023</v>
      </c>
      <c r="O123" s="2304">
        <v>93.005459396480603</v>
      </c>
      <c r="P123" s="2304">
        <v>87.160141110407466</v>
      </c>
      <c r="Q123" s="2305">
        <v>58.092893363261531</v>
      </c>
      <c r="R123" s="2306">
        <v>53.929770811702184</v>
      </c>
      <c r="S123" s="2304">
        <v>38.157345837089323</v>
      </c>
      <c r="T123" s="2304">
        <v>87.0953128722862</v>
      </c>
      <c r="U123" s="2304">
        <v>95.531633025913806</v>
      </c>
      <c r="V123" s="2304">
        <v>90.514060783205878</v>
      </c>
      <c r="W123" s="2304">
        <v>82.990875495298638</v>
      </c>
      <c r="X123" s="2304">
        <v>88.381410734338132</v>
      </c>
      <c r="Y123" s="2304">
        <v>58.353918352654787</v>
      </c>
      <c r="Z123" s="2304">
        <v>97.273087379986194</v>
      </c>
      <c r="AA123" s="2304">
        <v>49.548554693987796</v>
      </c>
      <c r="AB123" s="2304">
        <v>90.130240799070037</v>
      </c>
      <c r="AC123" s="2721">
        <v>86.083817593082074</v>
      </c>
      <c r="AD123" s="1040"/>
      <c r="AE123" s="1040"/>
      <c r="AF123" s="1040"/>
      <c r="AG123" s="1040"/>
      <c r="AH123" s="1040"/>
      <c r="AI123" s="1040"/>
      <c r="AJ123" s="1040"/>
      <c r="AK123" s="1040"/>
      <c r="AL123" s="1040"/>
      <c r="AM123" s="1040"/>
      <c r="AN123" s="1040"/>
      <c r="AO123" s="1040"/>
      <c r="AP123" s="1040"/>
      <c r="AQ123" s="1040"/>
      <c r="AR123" s="1040"/>
      <c r="AS123" s="1040"/>
      <c r="AT123" s="1040"/>
      <c r="AU123" s="1040"/>
      <c r="AV123" s="1040"/>
      <c r="AW123" s="1040"/>
      <c r="AX123" s="1040"/>
      <c r="AY123" s="1040"/>
      <c r="AZ123" s="240"/>
      <c r="BA123" s="3131"/>
      <c r="BB123" s="170" t="s">
        <v>51</v>
      </c>
      <c r="BC123" s="660">
        <v>10007.563415999955</v>
      </c>
      <c r="BD123" s="676">
        <v>7881.1549030000042</v>
      </c>
      <c r="BE123" s="676">
        <v>5842.1860179999949</v>
      </c>
      <c r="BF123" s="676">
        <v>3840.9966760000002</v>
      </c>
      <c r="BG123" s="692">
        <v>2178.698308999999</v>
      </c>
      <c r="BH123" s="708">
        <v>4251.8348530000039</v>
      </c>
      <c r="BI123" s="676">
        <v>3718.4400499999983</v>
      </c>
      <c r="BJ123" s="676">
        <v>2708.9115769999994</v>
      </c>
      <c r="BK123" s="676">
        <v>2016.3505250000001</v>
      </c>
      <c r="BL123" s="692">
        <v>962.59803799999997</v>
      </c>
      <c r="BM123" s="708">
        <v>3648.1624980000183</v>
      </c>
      <c r="BN123" s="676">
        <v>3584.3249140000125</v>
      </c>
      <c r="BO123" s="676">
        <v>3456.3126300000004</v>
      </c>
      <c r="BP123" s="676">
        <v>3242.9462880000042</v>
      </c>
      <c r="BQ123" s="692">
        <v>2160.7179490000021</v>
      </c>
      <c r="BR123" s="708">
        <v>3075.9163200000021</v>
      </c>
      <c r="BS123" s="676">
        <v>7019.6810069999965</v>
      </c>
      <c r="BT123" s="676">
        <v>1546.3070489999996</v>
      </c>
      <c r="BU123" s="676">
        <v>822.37950699999828</v>
      </c>
      <c r="BV123" s="676">
        <v>1210.8704370000007</v>
      </c>
      <c r="BW123" s="676">
        <v>888.52262100000166</v>
      </c>
      <c r="BX123" s="676">
        <v>2026.4834059999989</v>
      </c>
      <c r="BY123" s="725">
        <v>1724.2343010000016</v>
      </c>
      <c r="BZ123" s="725">
        <v>1832.8133560000006</v>
      </c>
      <c r="CA123" s="725">
        <v>5768.5623680000017</v>
      </c>
      <c r="CB123" s="725">
        <v>3024.2962769999926</v>
      </c>
      <c r="CC123" s="725">
        <v>810.53267299999823</v>
      </c>
      <c r="CD123" s="2603"/>
      <c r="CE123" s="2603"/>
      <c r="CF123" s="2603"/>
      <c r="CG123" s="2603"/>
      <c r="CH123" s="2603"/>
      <c r="CI123" s="2603"/>
      <c r="CJ123" s="2603"/>
      <c r="CK123" s="2603"/>
      <c r="CL123" s="2603"/>
      <c r="CM123" s="2603"/>
      <c r="CN123" s="2603"/>
      <c r="CO123" s="2603"/>
      <c r="CP123" s="2603"/>
      <c r="CQ123" s="2603"/>
      <c r="CR123" s="2603"/>
      <c r="CS123" s="2603"/>
      <c r="CT123" s="2603"/>
      <c r="CU123" s="2603"/>
      <c r="CV123" s="2603"/>
      <c r="CW123" s="2603"/>
      <c r="CX123" s="2603"/>
      <c r="CY123" s="2603"/>
      <c r="CZ123" s="2603"/>
    </row>
    <row r="124" s="818" customFormat="true" ht="15" customHeight="true" x14ac:dyDescent="0.2">
      <c r="A124" s="3336" t="s">
        <v>50</v>
      </c>
      <c r="B124" s="2404" t="s">
        <v>15</v>
      </c>
      <c r="C124" s="1335">
        <f>C122*C129/100</f>
        <v>1.8157925948286413</v>
      </c>
      <c r="D124" s="1336">
        <f>D122*D129/100</f>
        <v>7.151204320620824</v>
      </c>
      <c r="E124" s="1336">
        <f t="shared" ref="E124:AC124" si="0">E122*E129/100</f>
        <v>9.4708172324147295</v>
      </c>
      <c r="F124" s="1336">
        <f t="shared" si="0"/>
        <v>14.119215163423023</v>
      </c>
      <c r="G124" s="1337">
        <f t="shared" si="0"/>
        <v>35.267989277334124</v>
      </c>
      <c r="H124" s="1338">
        <f t="shared" si="0"/>
        <v>9.3040583568160304</v>
      </c>
      <c r="I124" s="1336">
        <f t="shared" si="0"/>
        <v>7.5687774332780533</v>
      </c>
      <c r="J124" s="1336">
        <f t="shared" si="0"/>
        <v>11.036456300134835</v>
      </c>
      <c r="K124" s="1336">
        <f t="shared" si="0"/>
        <v>19.693512741413077</v>
      </c>
      <c r="L124" s="1339">
        <f t="shared" si="0"/>
        <v>42.141765961250492</v>
      </c>
      <c r="M124" s="1335">
        <f t="shared" si="0"/>
        <v>0.54682338342346493</v>
      </c>
      <c r="N124" s="1336">
        <f t="shared" si="0"/>
        <v>1.4826995368559985</v>
      </c>
      <c r="O124" s="1336">
        <f t="shared" si="0"/>
        <v>3.1238957155678753</v>
      </c>
      <c r="P124" s="1336">
        <f t="shared" si="0"/>
        <v>4.8370658206649395</v>
      </c>
      <c r="Q124" s="1337">
        <f t="shared" si="0"/>
        <v>18.167120010220632</v>
      </c>
      <c r="R124" s="1338">
        <f t="shared" si="0"/>
        <v>17.211035856721363</v>
      </c>
      <c r="S124" s="1336">
        <f t="shared" si="0"/>
        <v>17.355781401050216</v>
      </c>
      <c r="T124" s="1336">
        <f t="shared" si="0"/>
        <v>6.8138254274519889</v>
      </c>
      <c r="U124" s="1336">
        <f t="shared" si="0"/>
        <v>1.4652568830923829</v>
      </c>
      <c r="V124" s="1336">
        <f t="shared" si="0"/>
        <v>5.8959563556302124</v>
      </c>
      <c r="W124" s="1336">
        <f t="shared" si="0"/>
        <v>8.1915292468651515</v>
      </c>
      <c r="X124" s="1336">
        <f t="shared" si="0"/>
        <v>2.9893903878976702</v>
      </c>
      <c r="Y124" s="1336">
        <f t="shared" si="0"/>
        <v>11.630257128806447</v>
      </c>
      <c r="Z124" s="1336">
        <f t="shared" si="0"/>
        <v>0.86274257525621356</v>
      </c>
      <c r="AA124" s="1336">
        <f t="shared" si="0"/>
        <v>17.11944259273843</v>
      </c>
      <c r="AB124" s="1336">
        <f t="shared" si="0"/>
        <v>3.8406023149596655</v>
      </c>
      <c r="AC124" s="1339">
        <f t="shared" si="0"/>
        <v>6.0639418160829761</v>
      </c>
      <c r="AD124" s="1040"/>
      <c r="AE124" s="1040"/>
      <c r="AF124" s="1040"/>
      <c r="AG124" s="1040"/>
      <c r="AH124" s="1040"/>
      <c r="AI124" s="1040"/>
      <c r="AJ124" s="1040"/>
      <c r="AK124" s="1040"/>
      <c r="AL124" s="1040"/>
      <c r="AM124" s="1040"/>
      <c r="AN124" s="1040"/>
      <c r="AO124" s="1040"/>
      <c r="AP124" s="1040"/>
      <c r="AQ124" s="1040"/>
      <c r="AR124" s="1040"/>
      <c r="AS124" s="1040"/>
      <c r="AT124" s="1040"/>
      <c r="AU124" s="1040"/>
      <c r="AV124" s="1040"/>
      <c r="AW124" s="1040"/>
      <c r="AX124" s="1040"/>
      <c r="AY124" s="1040"/>
      <c r="AZ124" s="240"/>
      <c r="BA124" s="3131" t="s">
        <v>50</v>
      </c>
      <c r="BB124" s="170" t="s">
        <v>15</v>
      </c>
      <c r="BC124" s="660">
        <v>189.60542700000005</v>
      </c>
      <c r="BD124" s="676">
        <v>747.19999900000016</v>
      </c>
      <c r="BE124" s="676">
        <v>988.62372400000004</v>
      </c>
      <c r="BF124" s="676">
        <v>1475.1524730000003</v>
      </c>
      <c r="BG124" s="692">
        <v>3681.6098569999963</v>
      </c>
      <c r="BH124" s="708">
        <v>626.68661299999985</v>
      </c>
      <c r="BI124" s="676">
        <v>508.26026999999999</v>
      </c>
      <c r="BJ124" s="676">
        <v>742.22263999999984</v>
      </c>
      <c r="BK124" s="676">
        <v>1323.8674560000004</v>
      </c>
      <c r="BL124" s="692">
        <v>2833.9215339999973</v>
      </c>
      <c r="BM124" s="708">
        <v>20.335317</v>
      </c>
      <c r="BN124" s="676">
        <v>55.123168</v>
      </c>
      <c r="BO124" s="676">
        <v>116.09168199999999</v>
      </c>
      <c r="BP124" s="676">
        <v>179.97153800000001</v>
      </c>
      <c r="BQ124" s="692">
        <v>675.71126199999912</v>
      </c>
      <c r="BR124" s="708">
        <v>981.64159199999995</v>
      </c>
      <c r="BS124" s="676">
        <v>3192.8858359999972</v>
      </c>
      <c r="BT124" s="676">
        <v>120.97397600000002</v>
      </c>
      <c r="BU124" s="676">
        <v>12.613593999999999</v>
      </c>
      <c r="BV124" s="676">
        <v>78.874367000000007</v>
      </c>
      <c r="BW124" s="676">
        <v>87.700714000000005</v>
      </c>
      <c r="BX124" s="676">
        <v>68.543260000000004</v>
      </c>
      <c r="BY124" s="725">
        <v>343.64938700000005</v>
      </c>
      <c r="BZ124" s="725">
        <v>16.255740999999997</v>
      </c>
      <c r="CA124" s="725">
        <v>1993.0868399999999</v>
      </c>
      <c r="CB124" s="725">
        <v>128.87039000000001</v>
      </c>
      <c r="CC124" s="725">
        <v>57.095783000000026</v>
      </c>
      <c r="CD124" s="2603"/>
      <c r="CE124" s="2603"/>
      <c r="CF124" s="2603"/>
      <c r="CG124" s="2603"/>
      <c r="CH124" s="2603"/>
      <c r="CI124" s="2603"/>
      <c r="CJ124" s="2603"/>
      <c r="CK124" s="2603"/>
      <c r="CL124" s="2603"/>
      <c r="CM124" s="2603"/>
      <c r="CN124" s="2603"/>
      <c r="CO124" s="2603"/>
      <c r="CP124" s="2603"/>
      <c r="CQ124" s="2603"/>
      <c r="CR124" s="2603"/>
      <c r="CS124" s="2603"/>
      <c r="CT124" s="2603"/>
      <c r="CU124" s="2603"/>
      <c r="CV124" s="2603"/>
      <c r="CW124" s="2603"/>
      <c r="CX124" s="2603"/>
      <c r="CY124" s="2603"/>
      <c r="CZ124" s="2603"/>
    </row>
    <row r="125" s="818" customFormat="true" ht="15" customHeight="true" x14ac:dyDescent="0.2">
      <c r="A125" s="3336"/>
      <c r="B125" s="2404" t="s">
        <v>16</v>
      </c>
      <c r="C125" s="1335">
        <f>C122*C128/100</f>
        <v>2.3448644571939412</v>
      </c>
      <c r="D125" s="1336">
        <f>D122*D128/100</f>
        <v>17.420865982853972</v>
      </c>
      <c r="E125" s="1336">
        <f t="shared" ref="E125:AC125" si="1">E122*E128/100</f>
        <v>34.562211036036189</v>
      </c>
      <c r="F125" s="1336">
        <f t="shared" si="1"/>
        <v>49.117223440007585</v>
      </c>
      <c r="G125" s="1337">
        <f t="shared" si="1"/>
        <v>43.861165743189765</v>
      </c>
      <c r="H125" s="1338">
        <f t="shared" si="1"/>
        <v>27.571377027893</v>
      </c>
      <c r="I125" s="1336">
        <f t="shared" si="1"/>
        <v>37.057929003097016</v>
      </c>
      <c r="J125" s="1336">
        <f t="shared" si="1"/>
        <v>48.683467844876496</v>
      </c>
      <c r="K125" s="1336">
        <f t="shared" si="1"/>
        <v>50.311773984781432</v>
      </c>
      <c r="L125" s="1339">
        <f t="shared" si="1"/>
        <v>43.543941724911981</v>
      </c>
      <c r="M125" s="1335">
        <f t="shared" si="1"/>
        <v>1.3528833959215916</v>
      </c>
      <c r="N125" s="1336">
        <f t="shared" si="1"/>
        <v>2.1063523491089318</v>
      </c>
      <c r="O125" s="1336">
        <f t="shared" si="1"/>
        <v>3.8706448879516095</v>
      </c>
      <c r="P125" s="1336">
        <f t="shared" si="1"/>
        <v>8.0027930689275397</v>
      </c>
      <c r="Q125" s="1337">
        <f t="shared" si="1"/>
        <v>23.739986626517769</v>
      </c>
      <c r="R125" s="1338">
        <f t="shared" si="1"/>
        <v>28.859193331576872</v>
      </c>
      <c r="S125" s="1336">
        <f t="shared" si="1"/>
        <v>44.486872761860212</v>
      </c>
      <c r="T125" s="1336">
        <f t="shared" si="1"/>
        <v>6.0908617002618621</v>
      </c>
      <c r="U125" s="1336">
        <f t="shared" si="1"/>
        <v>3.0031100909938186</v>
      </c>
      <c r="V125" s="1336">
        <f t="shared" si="1"/>
        <v>3.5899828611638758</v>
      </c>
      <c r="W125" s="1336">
        <f t="shared" si="1"/>
        <v>8.8175952578362242</v>
      </c>
      <c r="X125" s="1336">
        <f t="shared" si="1"/>
        <v>8.629198877764173</v>
      </c>
      <c r="Y125" s="1336">
        <f t="shared" si="1"/>
        <v>30.015824518539148</v>
      </c>
      <c r="Z125" s="1336">
        <f t="shared" si="1"/>
        <v>1.8641700447575686</v>
      </c>
      <c r="AA125" s="1336">
        <f t="shared" si="1"/>
        <v>33.332002713273745</v>
      </c>
      <c r="AB125" s="1336">
        <f t="shared" si="1"/>
        <v>6.0291568859703348</v>
      </c>
      <c r="AC125" s="1339">
        <f t="shared" si="1"/>
        <v>7.8522405908349651</v>
      </c>
      <c r="AD125" s="1040"/>
      <c r="AE125" s="1040"/>
      <c r="AF125" s="1040"/>
      <c r="AG125" s="1040"/>
      <c r="AH125" s="1040"/>
      <c r="AI125" s="1040"/>
      <c r="AJ125" s="1040"/>
      <c r="AK125" s="1040"/>
      <c r="AL125" s="1040"/>
      <c r="AM125" s="1040"/>
      <c r="AN125" s="1040"/>
      <c r="AO125" s="1040"/>
      <c r="AP125" s="1040"/>
      <c r="AQ125" s="1040"/>
      <c r="AR125" s="1040"/>
      <c r="AS125" s="1040"/>
      <c r="AT125" s="1040"/>
      <c r="AU125" s="1040"/>
      <c r="AV125" s="1040"/>
      <c r="AW125" s="1040"/>
      <c r="AX125" s="1040"/>
      <c r="AY125" s="1040"/>
      <c r="AZ125" s="240"/>
      <c r="BA125" s="3131"/>
      <c r="BB125" s="170" t="s">
        <v>16</v>
      </c>
      <c r="BC125" s="660">
        <v>244.85121699999988</v>
      </c>
      <c r="BD125" s="676">
        <v>1820.2348109999989</v>
      </c>
      <c r="BE125" s="676">
        <v>3607.8218960000022</v>
      </c>
      <c r="BF125" s="676">
        <v>5131.687050999999</v>
      </c>
      <c r="BG125" s="692">
        <v>4578.6477610000029</v>
      </c>
      <c r="BH125" s="708">
        <v>1857.1049559999999</v>
      </c>
      <c r="BI125" s="676">
        <v>2488.5225080000018</v>
      </c>
      <c r="BJ125" s="676">
        <v>3274.0556429999979</v>
      </c>
      <c r="BK125" s="676">
        <v>3382.135076999999</v>
      </c>
      <c r="BL125" s="692">
        <v>2928.2141200000001</v>
      </c>
      <c r="BM125" s="708">
        <v>50.311148999999993</v>
      </c>
      <c r="BN125" s="676">
        <v>78.309065000000004</v>
      </c>
      <c r="BO125" s="676">
        <v>143.842726</v>
      </c>
      <c r="BP125" s="676">
        <v>297.75798599999996</v>
      </c>
      <c r="BQ125" s="692">
        <v>882.98950599999966</v>
      </c>
      <c r="BR125" s="708">
        <v>1646.0011309999991</v>
      </c>
      <c r="BS125" s="676">
        <v>8184.1031899999907</v>
      </c>
      <c r="BT125" s="676">
        <v>108.13833800000003</v>
      </c>
      <c r="BU125" s="676">
        <v>25.852129999999995</v>
      </c>
      <c r="BV125" s="676">
        <v>48.025732999999988</v>
      </c>
      <c r="BW125" s="676">
        <v>94.403545000000051</v>
      </c>
      <c r="BX125" s="676">
        <v>197.85753799999992</v>
      </c>
      <c r="BY125" s="725">
        <v>886.90383899999949</v>
      </c>
      <c r="BZ125" s="725">
        <v>35.124573999999996</v>
      </c>
      <c r="CA125" s="725">
        <v>3880.5922330000026</v>
      </c>
      <c r="CB125" s="725">
        <v>202.30675700000009</v>
      </c>
      <c r="CC125" s="725">
        <v>73.933728000000059</v>
      </c>
      <c r="CD125" s="2603"/>
      <c r="CE125" s="2603"/>
      <c r="CF125" s="2603"/>
      <c r="CG125" s="2603"/>
      <c r="CH125" s="2603"/>
      <c r="CI125" s="2603"/>
      <c r="CJ125" s="2603"/>
      <c r="CK125" s="2603"/>
      <c r="CL125" s="2603"/>
      <c r="CM125" s="2603"/>
      <c r="CN125" s="2603"/>
      <c r="CO125" s="2603"/>
      <c r="CP125" s="2603"/>
      <c r="CQ125" s="2603"/>
      <c r="CR125" s="2603"/>
      <c r="CS125" s="2603"/>
      <c r="CT125" s="2603"/>
      <c r="CU125" s="2603"/>
      <c r="CV125" s="2603"/>
      <c r="CW125" s="2603"/>
      <c r="CX125" s="2603"/>
      <c r="CY125" s="2603"/>
      <c r="CZ125" s="2603"/>
    </row>
    <row r="126" s="818" customFormat="true" ht="15" customHeight="true" x14ac:dyDescent="0.2">
      <c r="A126" s="3336"/>
      <c r="B126" s="2404" t="s">
        <v>22</v>
      </c>
      <c r="C126" s="1335">
        <f>100-C124-C125-C127</f>
        <v>68.11110861819175</v>
      </c>
      <c r="D126" s="1336">
        <f>100-D124-D125-D127</f>
        <v>66.426978067331902</v>
      </c>
      <c r="E126" s="1336">
        <f t="shared" ref="E126:AC126" si="2">100-E124-E125-E127</f>
        <v>53.616607838001372</v>
      </c>
      <c r="F126" s="1336">
        <f t="shared" si="2"/>
        <v>35.785814942236584</v>
      </c>
      <c r="G126" s="1337">
        <f t="shared" si="2"/>
        <v>20.531662131616578</v>
      </c>
      <c r="H126" s="1338">
        <f t="shared" si="2"/>
        <v>60.306059474033006</v>
      </c>
      <c r="I126" s="1336">
        <f t="shared" si="2"/>
        <v>53.383391003089969</v>
      </c>
      <c r="J126" s="1336">
        <f t="shared" si="2"/>
        <v>39.116884158866064</v>
      </c>
      <c r="K126" s="1336">
        <f t="shared" si="2"/>
        <v>29.370821421679569</v>
      </c>
      <c r="L126" s="1339">
        <f t="shared" si="2"/>
        <v>14.314292313837527</v>
      </c>
      <c r="M126" s="1335">
        <f t="shared" si="2"/>
        <v>60.401288550836334</v>
      </c>
      <c r="N126" s="1336">
        <f t="shared" si="2"/>
        <v>70.860343315480293</v>
      </c>
      <c r="O126" s="1336">
        <f t="shared" si="2"/>
        <v>74.06272341036977</v>
      </c>
      <c r="P126" s="1336">
        <f t="shared" si="2"/>
        <v>72.473967963108336</v>
      </c>
      <c r="Q126" s="1337">
        <f t="shared" si="2"/>
        <v>53.444800579036361</v>
      </c>
      <c r="R126" s="1338">
        <f t="shared" si="2"/>
        <v>42.480385119772095</v>
      </c>
      <c r="S126" s="1336">
        <f t="shared" si="2"/>
        <v>36.885515018901842</v>
      </c>
      <c r="T126" s="1336">
        <f t="shared" si="2"/>
        <v>57.567620546447714</v>
      </c>
      <c r="U126" s="1336">
        <f t="shared" si="2"/>
        <v>68.41659450396601</v>
      </c>
      <c r="V126" s="1336">
        <f t="shared" si="2"/>
        <v>84.719793017836523</v>
      </c>
      <c r="W126" s="1336">
        <f t="shared" si="2"/>
        <v>56.155231409844731</v>
      </c>
      <c r="X126" s="1336">
        <f t="shared" si="2"/>
        <v>71.305936215521172</v>
      </c>
      <c r="Y126" s="1336">
        <f t="shared" si="2"/>
        <v>44.136222455361498</v>
      </c>
      <c r="Z126" s="1336">
        <f t="shared" si="2"/>
        <v>48.937320201836194</v>
      </c>
      <c r="AA126" s="1336">
        <f t="shared" si="2"/>
        <v>48.617595655307284</v>
      </c>
      <c r="AB126" s="1336">
        <f t="shared" si="2"/>
        <v>82.250574665853719</v>
      </c>
      <c r="AC126" s="1339">
        <f t="shared" si="2"/>
        <v>73.961464769277455</v>
      </c>
      <c r="AD126" s="1040"/>
      <c r="AE126" s="1040"/>
      <c r="AF126" s="1040"/>
      <c r="AG126" s="1040"/>
      <c r="AH126" s="1040"/>
      <c r="AI126" s="1040"/>
      <c r="AJ126" s="1040"/>
      <c r="AK126" s="1040"/>
      <c r="AL126" s="1040"/>
      <c r="AM126" s="1040"/>
      <c r="AN126" s="1040"/>
      <c r="AO126" s="1040"/>
      <c r="AP126" s="1040"/>
      <c r="AQ126" s="1040"/>
      <c r="AR126" s="1040"/>
      <c r="AS126" s="1040"/>
      <c r="AT126" s="1040"/>
      <c r="AU126" s="1040"/>
      <c r="AV126" s="1040"/>
      <c r="AW126" s="1040"/>
      <c r="AX126" s="1040"/>
      <c r="AY126" s="1040"/>
      <c r="AZ126" s="240"/>
      <c r="BA126" s="3131"/>
      <c r="BB126" s="170" t="s">
        <v>22</v>
      </c>
      <c r="BC126" s="660">
        <v>7112.1756250000026</v>
      </c>
      <c r="BD126" s="676">
        <v>6940.6823969999978</v>
      </c>
      <c r="BE126" s="676">
        <v>5596.8401889999968</v>
      </c>
      <c r="BF126" s="676">
        <v>3738.8433280000004</v>
      </c>
      <c r="BG126" s="692">
        <v>2143.2911609999987</v>
      </c>
      <c r="BH126" s="708">
        <v>4061.9908760000039</v>
      </c>
      <c r="BI126" s="676">
        <v>3584.813658999999</v>
      </c>
      <c r="BJ126" s="676">
        <v>2630.6847269999994</v>
      </c>
      <c r="BK126" s="676">
        <v>1974.410312</v>
      </c>
      <c r="BL126" s="692">
        <v>962.59803799999997</v>
      </c>
      <c r="BM126" s="708">
        <v>2246.2085330000027</v>
      </c>
      <c r="BN126" s="676">
        <v>2634.4154780000094</v>
      </c>
      <c r="BO126" s="676">
        <v>2752.3537650000048</v>
      </c>
      <c r="BP126" s="676">
        <v>2696.5213960000056</v>
      </c>
      <c r="BQ126" s="692">
        <v>1987.8359160000018</v>
      </c>
      <c r="BR126" s="708">
        <v>2422.8938470000003</v>
      </c>
      <c r="BS126" s="676">
        <v>6785.7064879999962</v>
      </c>
      <c r="BT126" s="676">
        <v>1022.0666819999993</v>
      </c>
      <c r="BU126" s="676">
        <v>588.96099099999856</v>
      </c>
      <c r="BV126" s="676">
        <v>1133.3564300000012</v>
      </c>
      <c r="BW126" s="676">
        <v>601.21300200000087</v>
      </c>
      <c r="BX126" s="676">
        <v>1634.9625480000002</v>
      </c>
      <c r="BY126" s="725">
        <v>1304.1315959999999</v>
      </c>
      <c r="BZ126" s="725">
        <v>922.07388999999773</v>
      </c>
      <c r="CA126" s="725">
        <v>5660.1778690000028</v>
      </c>
      <c r="CB126" s="725">
        <v>2759.8961739999945</v>
      </c>
      <c r="CC126" s="725">
        <v>696.3931829999982</v>
      </c>
      <c r="CD126" s="2603"/>
      <c r="CE126" s="2603"/>
      <c r="CF126" s="2603"/>
      <c r="CG126" s="2603"/>
      <c r="CH126" s="2603"/>
      <c r="CI126" s="2603"/>
      <c r="CJ126" s="2603"/>
      <c r="CK126" s="2603"/>
      <c r="CL126" s="2603"/>
      <c r="CM126" s="2603"/>
      <c r="CN126" s="2603"/>
      <c r="CO126" s="2603"/>
      <c r="CP126" s="2603"/>
      <c r="CQ126" s="2603"/>
      <c r="CR126" s="2603"/>
      <c r="CS126" s="2603"/>
      <c r="CT126" s="2603"/>
      <c r="CU126" s="2603"/>
      <c r="CV126" s="2603"/>
      <c r="CW126" s="2603"/>
      <c r="CX126" s="2603"/>
      <c r="CY126" s="2603"/>
      <c r="CZ126" s="2603"/>
    </row>
    <row r="127" s="818" customFormat="true" ht="15" customHeight="true" x14ac:dyDescent="0.2">
      <c r="A127" s="3336"/>
      <c r="B127" s="2404" t="s">
        <v>19</v>
      </c>
      <c r="C127" s="2303">
        <v>27.728234329785678</v>
      </c>
      <c r="D127" s="2304">
        <v>9.0009516291933149</v>
      </c>
      <c r="E127" s="2304">
        <v>2.3503638935477102</v>
      </c>
      <c r="F127" s="2304">
        <v>0.97774645433281182</v>
      </c>
      <c r="G127" s="2305">
        <v>0.33918284785953184</v>
      </c>
      <c r="H127" s="2306">
        <v>2.8185051412579658</v>
      </c>
      <c r="I127" s="2304">
        <v>1.9899025605349594</v>
      </c>
      <c r="J127" s="2304">
        <v>1.1631916961226121</v>
      </c>
      <c r="K127" s="2304">
        <v>0.62389185212592624</v>
      </c>
      <c r="L127" s="2307">
        <v>0</v>
      </c>
      <c r="M127" s="2308">
        <v>37.699004669818613</v>
      </c>
      <c r="N127" s="2304">
        <v>25.550604798554772</v>
      </c>
      <c r="O127" s="2304">
        <v>18.942735986110744</v>
      </c>
      <c r="P127" s="2304">
        <v>14.686173147299176</v>
      </c>
      <c r="Q127" s="2305">
        <v>4.6480927842252395</v>
      </c>
      <c r="R127" s="2306">
        <v>11.449385691929667</v>
      </c>
      <c r="S127" s="2304">
        <v>1.2718308181877234</v>
      </c>
      <c r="T127" s="2304">
        <v>29.527692325838434</v>
      </c>
      <c r="U127" s="2304">
        <v>27.115038521947799</v>
      </c>
      <c r="V127" s="2304">
        <v>5.794267765369387</v>
      </c>
      <c r="W127" s="2304">
        <v>26.835644085453904</v>
      </c>
      <c r="X127" s="2304">
        <v>17.075474518816996</v>
      </c>
      <c r="Y127" s="2304">
        <v>14.217695897292906</v>
      </c>
      <c r="Z127" s="2304">
        <v>48.335767178150014</v>
      </c>
      <c r="AA127" s="2304">
        <v>0.93095903868053043</v>
      </c>
      <c r="AB127" s="2304">
        <v>7.8796661332162792</v>
      </c>
      <c r="AC127" s="2721">
        <v>12.122352823804603</v>
      </c>
      <c r="AD127" s="1040"/>
      <c r="AE127" s="1040"/>
      <c r="AF127" s="1040"/>
      <c r="AG127" s="1040"/>
      <c r="AH127" s="1040"/>
      <c r="AI127" s="1040"/>
      <c r="AJ127" s="1040"/>
      <c r="AK127" s="1040"/>
      <c r="AL127" s="1040"/>
      <c r="AM127" s="1040"/>
      <c r="AN127" s="1040"/>
      <c r="AO127" s="1040"/>
      <c r="AP127" s="1040"/>
      <c r="AQ127" s="1040"/>
      <c r="AR127" s="1040"/>
      <c r="AS127" s="1040"/>
      <c r="AT127" s="1040"/>
      <c r="AU127" s="1040"/>
      <c r="AV127" s="1040"/>
      <c r="AW127" s="1040"/>
      <c r="AX127" s="1040"/>
      <c r="AY127" s="1040"/>
      <c r="AZ127" s="240"/>
      <c r="BA127" s="3131"/>
      <c r="BB127" s="170" t="s">
        <v>19</v>
      </c>
      <c r="BC127" s="660">
        <v>2895.3877910000083</v>
      </c>
      <c r="BD127" s="676">
        <v>940.47250599999995</v>
      </c>
      <c r="BE127" s="676">
        <v>245.34582899999998</v>
      </c>
      <c r="BF127" s="676">
        <v>102.15334800000001</v>
      </c>
      <c r="BG127" s="692">
        <v>35.407147999999999</v>
      </c>
      <c r="BH127" s="708">
        <v>189.84397700000002</v>
      </c>
      <c r="BI127" s="676">
        <v>133.62639100000001</v>
      </c>
      <c r="BJ127" s="676">
        <v>78.226849999999999</v>
      </c>
      <c r="BK127" s="676">
        <v>41.940213</v>
      </c>
      <c r="BL127" s="692">
        <v>0</v>
      </c>
      <c r="BM127" s="708">
        <v>1401.9539649999999</v>
      </c>
      <c r="BN127" s="676">
        <v>949.90943599999866</v>
      </c>
      <c r="BO127" s="676">
        <v>703.95886500000006</v>
      </c>
      <c r="BP127" s="676">
        <v>546.42489200000045</v>
      </c>
      <c r="BQ127" s="692">
        <v>172.88203300000015</v>
      </c>
      <c r="BR127" s="708">
        <v>653.0224730000001</v>
      </c>
      <c r="BS127" s="676">
        <v>233.97451900000002</v>
      </c>
      <c r="BT127" s="676">
        <v>524.24036700000022</v>
      </c>
      <c r="BU127" s="676">
        <v>233.41851600000004</v>
      </c>
      <c r="BV127" s="676">
        <v>77.514007000000021</v>
      </c>
      <c r="BW127" s="676">
        <v>287.30961900000005</v>
      </c>
      <c r="BX127" s="676">
        <v>391.52085799999981</v>
      </c>
      <c r="BY127" s="725">
        <v>420.10270500000007</v>
      </c>
      <c r="BZ127" s="725">
        <v>910.7394659999984</v>
      </c>
      <c r="CA127" s="725">
        <v>108.38449900000001</v>
      </c>
      <c r="CB127" s="725">
        <v>264.400103</v>
      </c>
      <c r="CC127" s="725">
        <v>114.13949000000007</v>
      </c>
      <c r="CD127" s="2603"/>
      <c r="CE127" s="2603"/>
      <c r="CF127" s="2603"/>
      <c r="CG127" s="2603"/>
      <c r="CH127" s="2603"/>
      <c r="CI127" s="2603"/>
      <c r="CJ127" s="2603"/>
      <c r="CK127" s="2603"/>
      <c r="CL127" s="2603"/>
      <c r="CM127" s="2603"/>
      <c r="CN127" s="2603"/>
      <c r="CO127" s="2603"/>
      <c r="CP127" s="2603"/>
      <c r="CQ127" s="2603"/>
      <c r="CR127" s="2603"/>
      <c r="CS127" s="2603"/>
      <c r="CT127" s="2603"/>
      <c r="CU127" s="2603"/>
      <c r="CV127" s="2603"/>
      <c r="CW127" s="2603"/>
      <c r="CX127" s="2603"/>
      <c r="CY127" s="2603"/>
      <c r="CZ127" s="2603"/>
    </row>
    <row r="128" s="818" customFormat="true" ht="15" customHeight="true" x14ac:dyDescent="0.2">
      <c r="A128" s="3336" t="s">
        <v>166</v>
      </c>
      <c r="B128" s="2404" t="s">
        <v>49</v>
      </c>
      <c r="C128" s="2303">
        <v>56.358032586561116</v>
      </c>
      <c r="D128" s="2304">
        <v>70.897021568387913</v>
      </c>
      <c r="E128" s="2304">
        <v>78.491560528894155</v>
      </c>
      <c r="F128" s="2304">
        <v>77.67234291613471</v>
      </c>
      <c r="G128" s="2305">
        <v>55.429842176140276</v>
      </c>
      <c r="H128" s="2306">
        <v>74.768953207603062</v>
      </c>
      <c r="I128" s="2304">
        <v>83.039802760105175</v>
      </c>
      <c r="J128" s="2304">
        <v>81.519641127915335</v>
      </c>
      <c r="K128" s="2304">
        <v>71.868534988737977</v>
      </c>
      <c r="L128" s="2307">
        <v>50.818208661354106</v>
      </c>
      <c r="M128" s="2308">
        <v>71.215379690754801</v>
      </c>
      <c r="N128" s="2304">
        <v>58.688266874766306</v>
      </c>
      <c r="O128" s="2304">
        <v>55.338085906656865</v>
      </c>
      <c r="P128" s="2304">
        <v>62.32773379942914</v>
      </c>
      <c r="Q128" s="2305">
        <v>56.649071080716915</v>
      </c>
      <c r="R128" s="2306">
        <v>62.641740316992099</v>
      </c>
      <c r="S128" s="2304">
        <v>71.93558129744828</v>
      </c>
      <c r="T128" s="2304">
        <v>47.198832796040811</v>
      </c>
      <c r="U128" s="2304">
        <v>67.208224132217012</v>
      </c>
      <c r="V128" s="2304">
        <v>37.84530745050634</v>
      </c>
      <c r="W128" s="2304">
        <v>51.840382821579233</v>
      </c>
      <c r="X128" s="2304">
        <v>74.270625120274588</v>
      </c>
      <c r="Y128" s="2304">
        <v>72.073586112397876</v>
      </c>
      <c r="Z128" s="2304">
        <v>68.361928104177622</v>
      </c>
      <c r="AA128" s="2304">
        <v>66.067488277291517</v>
      </c>
      <c r="AB128" s="2304">
        <v>61.087173083232102</v>
      </c>
      <c r="AC128" s="2721">
        <v>56.425249118116618</v>
      </c>
      <c r="AD128" s="1040"/>
      <c r="AE128" s="1040"/>
      <c r="AF128" s="1040"/>
      <c r="AG128" s="1040"/>
      <c r="AH128" s="1040"/>
      <c r="AI128" s="1040"/>
      <c r="AJ128" s="1040"/>
      <c r="AK128" s="1040"/>
      <c r="AL128" s="1040"/>
      <c r="AM128" s="1040"/>
      <c r="AN128" s="1040"/>
      <c r="AO128" s="1040"/>
      <c r="AP128" s="1040"/>
      <c r="AQ128" s="1040"/>
      <c r="AR128" s="1040"/>
      <c r="AS128" s="1040"/>
      <c r="AT128" s="1040"/>
      <c r="AU128" s="1040"/>
      <c r="AV128" s="1040"/>
      <c r="AW128" s="1040"/>
      <c r="AX128" s="1040"/>
      <c r="AY128" s="1040"/>
      <c r="AZ128" s="240"/>
      <c r="BA128" s="3131" t="s">
        <v>109</v>
      </c>
      <c r="BB128" s="170" t="s">
        <v>49</v>
      </c>
      <c r="BC128" s="1485" t="s">
        <v>35</v>
      </c>
      <c r="BD128" s="1504" t="s">
        <v>35</v>
      </c>
      <c r="BE128" s="1504" t="s">
        <v>35</v>
      </c>
      <c r="BF128" s="1504" t="s">
        <v>35</v>
      </c>
      <c r="BG128" s="1524" t="s">
        <v>35</v>
      </c>
      <c r="BH128" s="1544" t="s">
        <v>35</v>
      </c>
      <c r="BI128" s="1504" t="s">
        <v>35</v>
      </c>
      <c r="BJ128" s="1504" t="s">
        <v>35</v>
      </c>
      <c r="BK128" s="1504" t="s">
        <v>35</v>
      </c>
      <c r="BL128" s="1524" t="s">
        <v>35</v>
      </c>
      <c r="BM128" s="1544" t="s">
        <v>35</v>
      </c>
      <c r="BN128" s="1504" t="s">
        <v>35</v>
      </c>
      <c r="BO128" s="1504" t="s">
        <v>35</v>
      </c>
      <c r="BP128" s="1504" t="s">
        <v>35</v>
      </c>
      <c r="BQ128" s="1524" t="s">
        <v>35</v>
      </c>
      <c r="BR128" s="1544" t="s">
        <v>35</v>
      </c>
      <c r="BS128" s="1504" t="s">
        <v>35</v>
      </c>
      <c r="BT128" s="1504" t="s">
        <v>35</v>
      </c>
      <c r="BU128" s="1504" t="s">
        <v>35</v>
      </c>
      <c r="BV128" s="1504" t="s">
        <v>35</v>
      </c>
      <c r="BW128" s="1504" t="s">
        <v>35</v>
      </c>
      <c r="BX128" s="1504" t="s">
        <v>35</v>
      </c>
      <c r="BY128" s="1565" t="s">
        <v>35</v>
      </c>
      <c r="BZ128" s="1565" t="s">
        <v>35</v>
      </c>
      <c r="CA128" s="1565" t="s">
        <v>35</v>
      </c>
      <c r="CB128" s="1565" t="s">
        <v>35</v>
      </c>
      <c r="CC128" s="1565" t="s">
        <v>35</v>
      </c>
      <c r="CD128" s="2603"/>
      <c r="CE128" s="2603"/>
      <c r="CF128" s="2603"/>
      <c r="CG128" s="2603"/>
      <c r="CH128" s="2603"/>
      <c r="CI128" s="2603"/>
      <c r="CJ128" s="2603"/>
      <c r="CK128" s="2603"/>
      <c r="CL128" s="2603"/>
      <c r="CM128" s="2603"/>
      <c r="CN128" s="2603"/>
      <c r="CO128" s="2603"/>
      <c r="CP128" s="2603"/>
      <c r="CQ128" s="2603"/>
      <c r="CR128" s="2603"/>
      <c r="CS128" s="2603"/>
      <c r="CT128" s="2603"/>
      <c r="CU128" s="2603"/>
      <c r="CV128" s="2603"/>
      <c r="CW128" s="2603"/>
      <c r="CX128" s="2603"/>
      <c r="CY128" s="2603"/>
      <c r="CZ128" s="2603"/>
    </row>
    <row r="129" s="818" customFormat="true" ht="15" customHeight="true" x14ac:dyDescent="0.2">
      <c r="A129" s="3389"/>
      <c r="B129" s="2405" t="s">
        <v>48</v>
      </c>
      <c r="C129" s="2309">
        <v>43.641967413438834</v>
      </c>
      <c r="D129" s="2310">
        <v>29.102978431612065</v>
      </c>
      <c r="E129" s="2310">
        <v>21.508439471105948</v>
      </c>
      <c r="F129" s="2310">
        <v>22.32765708386534</v>
      </c>
      <c r="G129" s="2311">
        <v>44.570157823859738</v>
      </c>
      <c r="H129" s="2312">
        <v>25.231046792396928</v>
      </c>
      <c r="I129" s="2310">
        <v>16.960197239894832</v>
      </c>
      <c r="J129" s="2310">
        <v>18.480358872084668</v>
      </c>
      <c r="K129" s="2310">
        <v>28.131465011262051</v>
      </c>
      <c r="L129" s="2313">
        <v>49.181791338645887</v>
      </c>
      <c r="M129" s="2314">
        <v>28.784620309245192</v>
      </c>
      <c r="N129" s="2310">
        <v>41.311733125233687</v>
      </c>
      <c r="O129" s="2310">
        <v>44.6619140933431</v>
      </c>
      <c r="P129" s="2310">
        <v>37.672266200570846</v>
      </c>
      <c r="Q129" s="2311">
        <v>43.350928919283099</v>
      </c>
      <c r="R129" s="2312">
        <v>37.358259683007923</v>
      </c>
      <c r="S129" s="2310">
        <v>28.06441870255172</v>
      </c>
      <c r="T129" s="2310">
        <v>52.801167203959189</v>
      </c>
      <c r="U129" s="2310">
        <v>32.791775867782953</v>
      </c>
      <c r="V129" s="2310">
        <v>62.15469254949366</v>
      </c>
      <c r="W129" s="2310">
        <v>48.159617178420902</v>
      </c>
      <c r="X129" s="2310">
        <v>25.729374879725402</v>
      </c>
      <c r="Y129" s="2310">
        <v>27.926413887602152</v>
      </c>
      <c r="Z129" s="2310">
        <v>31.63807189582235</v>
      </c>
      <c r="AA129" s="2310">
        <v>33.932511722708455</v>
      </c>
      <c r="AB129" s="2310">
        <v>38.912826916767898</v>
      </c>
      <c r="AC129" s="2722">
        <v>43.574750881883389</v>
      </c>
      <c r="AD129" s="1040"/>
      <c r="AE129" s="1040"/>
      <c r="AF129" s="1040"/>
      <c r="AG129" s="1040"/>
      <c r="AH129" s="1040"/>
      <c r="AI129" s="1040"/>
      <c r="AJ129" s="1040"/>
      <c r="AK129" s="1040"/>
      <c r="AL129" s="1040"/>
      <c r="AM129" s="1040"/>
      <c r="AN129" s="1040"/>
      <c r="AO129" s="1040"/>
      <c r="AP129" s="1040"/>
      <c r="AQ129" s="1040"/>
      <c r="AR129" s="1040"/>
      <c r="AS129" s="1040"/>
      <c r="AT129" s="1040"/>
      <c r="AU129" s="1040"/>
      <c r="AV129" s="1040"/>
      <c r="AW129" s="1040"/>
      <c r="AX129" s="1040"/>
      <c r="AY129" s="1040"/>
      <c r="AZ129" s="240"/>
      <c r="BA129" s="3132"/>
      <c r="BB129" s="171" t="s">
        <v>48</v>
      </c>
      <c r="BC129" s="1486" t="s">
        <v>35</v>
      </c>
      <c r="BD129" s="1505" t="s">
        <v>35</v>
      </c>
      <c r="BE129" s="1505" t="s">
        <v>35</v>
      </c>
      <c r="BF129" s="1505" t="s">
        <v>35</v>
      </c>
      <c r="BG129" s="1525" t="s">
        <v>35</v>
      </c>
      <c r="BH129" s="1545" t="s">
        <v>35</v>
      </c>
      <c r="BI129" s="1505" t="s">
        <v>35</v>
      </c>
      <c r="BJ129" s="1505" t="s">
        <v>35</v>
      </c>
      <c r="BK129" s="1505" t="s">
        <v>35</v>
      </c>
      <c r="BL129" s="1525" t="s">
        <v>35</v>
      </c>
      <c r="BM129" s="1545" t="s">
        <v>35</v>
      </c>
      <c r="BN129" s="1505" t="s">
        <v>35</v>
      </c>
      <c r="BO129" s="1505" t="s">
        <v>35</v>
      </c>
      <c r="BP129" s="1505" t="s">
        <v>35</v>
      </c>
      <c r="BQ129" s="1525" t="s">
        <v>35</v>
      </c>
      <c r="BR129" s="1545" t="s">
        <v>35</v>
      </c>
      <c r="BS129" s="1505" t="s">
        <v>35</v>
      </c>
      <c r="BT129" s="1505" t="s">
        <v>35</v>
      </c>
      <c r="BU129" s="1505" t="s">
        <v>35</v>
      </c>
      <c r="BV129" s="1505" t="s">
        <v>35</v>
      </c>
      <c r="BW129" s="1505" t="s">
        <v>35</v>
      </c>
      <c r="BX129" s="1505" t="s">
        <v>35</v>
      </c>
      <c r="BY129" s="1566" t="s">
        <v>35</v>
      </c>
      <c r="BZ129" s="1566" t="s">
        <v>35</v>
      </c>
      <c r="CA129" s="1566" t="s">
        <v>35</v>
      </c>
      <c r="CB129" s="1566" t="s">
        <v>35</v>
      </c>
      <c r="CC129" s="1566" t="s">
        <v>35</v>
      </c>
      <c r="CD129" s="2605"/>
      <c r="CE129" s="2605"/>
      <c r="CF129" s="2605"/>
      <c r="CG129" s="2605"/>
      <c r="CH129" s="2605"/>
      <c r="CI129" s="2605"/>
      <c r="CJ129" s="2605"/>
      <c r="CK129" s="2605"/>
      <c r="CL129" s="2605"/>
      <c r="CM129" s="2605"/>
      <c r="CN129" s="2605"/>
      <c r="CO129" s="2605"/>
      <c r="CP129" s="2605"/>
      <c r="CQ129" s="2605"/>
      <c r="CR129" s="2605"/>
      <c r="CS129" s="2605"/>
      <c r="CT129" s="2605"/>
      <c r="CU129" s="2605"/>
      <c r="CV129" s="2605"/>
      <c r="CW129" s="2605"/>
      <c r="CX129" s="2605"/>
      <c r="CY129" s="2605"/>
      <c r="CZ129" s="2605"/>
    </row>
    <row r="130" s="131" customFormat="true" ht="15" customHeight="true" x14ac:dyDescent="0.2">
      <c r="A130" s="2999" t="s">
        <v>47</v>
      </c>
      <c r="B130" s="282" t="s">
        <v>42</v>
      </c>
      <c r="C130" s="335">
        <f>C158/(C158+C159)*100</f>
        <v>5.7587047120035697</v>
      </c>
      <c r="D130" s="336">
        <f t="shared" ref="D130:AC130" si="3">D158/(D158+D159)*100</f>
        <v>27.139021949966114</v>
      </c>
      <c r="E130" s="336">
        <f t="shared" si="3"/>
        <v>44.610425544178554</v>
      </c>
      <c r="F130" s="336">
        <f t="shared" si="3"/>
        <v>60.232338529876984</v>
      </c>
      <c r="G130" s="337">
        <f t="shared" si="3"/>
        <v>66.697005982217533</v>
      </c>
      <c r="H130" s="338">
        <f t="shared" si="3"/>
        <v>38.208119705198236</v>
      </c>
      <c r="I130" s="336">
        <f t="shared" si="3"/>
        <v>44.776233177102469</v>
      </c>
      <c r="J130" s="336">
        <f t="shared" si="3"/>
        <v>58.05002169285288</v>
      </c>
      <c r="K130" s="336">
        <f t="shared" si="3"/>
        <v>64.629848278661882</v>
      </c>
      <c r="L130" s="339">
        <f t="shared" si="3"/>
        <v>72.030611238278297</v>
      </c>
      <c r="M130" s="335">
        <f t="shared" si="3"/>
        <v>2.8410840254968499</v>
      </c>
      <c r="N130" s="336">
        <f t="shared" si="3"/>
        <v>4.9811263175474876</v>
      </c>
      <c r="O130" s="336">
        <f t="shared" si="3"/>
        <v>8.5956352168645651</v>
      </c>
      <c r="P130" s="336">
        <f t="shared" si="3"/>
        <v>15.208706271473829</v>
      </c>
      <c r="Q130" s="337">
        <f t="shared" si="3"/>
        <v>42.041339328136083</v>
      </c>
      <c r="R130" s="338">
        <f t="shared" si="3"/>
        <v>51.498571089355593</v>
      </c>
      <c r="S130" s="336">
        <f t="shared" si="3"/>
        <v>56.073525880277288</v>
      </c>
      <c r="T130" s="336">
        <f t="shared" si="3"/>
        <v>15.408183658775828</v>
      </c>
      <c r="U130" s="336">
        <f t="shared" si="3"/>
        <v>4.0428176035955721</v>
      </c>
      <c r="V130" s="336">
        <f t="shared" si="3"/>
        <v>9.4323202723705712</v>
      </c>
      <c r="W130" s="336">
        <f t="shared" si="3"/>
        <v>26.080304267154176</v>
      </c>
      <c r="X130" s="336">
        <f t="shared" si="3"/>
        <v>13.031837509835476</v>
      </c>
      <c r="Y130" s="336">
        <f t="shared" si="3"/>
        <v>46.690180697048007</v>
      </c>
      <c r="Z130" s="336">
        <f t="shared" si="3"/>
        <v>5.1977007122272374</v>
      </c>
      <c r="AA130" s="336">
        <f t="shared" si="3"/>
        <v>40.199591432446205</v>
      </c>
      <c r="AB130" s="336">
        <f t="shared" si="3"/>
        <v>10.111691908646272</v>
      </c>
      <c r="AC130" s="339">
        <f t="shared" si="3"/>
        <v>13.921054437529834</v>
      </c>
      <c r="AD130" s="1040"/>
      <c r="AE130" s="1040"/>
      <c r="AF130" s="1040"/>
      <c r="AG130" s="1040"/>
      <c r="AH130" s="1040"/>
      <c r="AI130" s="1040"/>
      <c r="AJ130" s="1040"/>
      <c r="AK130" s="1040"/>
      <c r="AL130" s="1040"/>
      <c r="AM130" s="1040"/>
      <c r="AN130" s="1040"/>
      <c r="AO130" s="1040"/>
      <c r="AP130" s="1040"/>
      <c r="AQ130" s="1040"/>
      <c r="AR130" s="1040"/>
      <c r="AS130" s="1040"/>
      <c r="AT130" s="1040"/>
      <c r="AU130" s="1040"/>
      <c r="AV130" s="1040"/>
      <c r="AW130" s="1040"/>
      <c r="AX130" s="1040"/>
      <c r="AY130" s="1040"/>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customHeight="true" x14ac:dyDescent="0.2">
      <c r="A131" s="3000"/>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1"/>
      <c r="AB131" s="344"/>
      <c r="AC131" s="344"/>
      <c r="AD131" s="1040"/>
      <c r="AE131" s="1040"/>
      <c r="AF131" s="1040"/>
      <c r="AG131" s="1040"/>
      <c r="AH131" s="1040"/>
      <c r="AI131" s="1040"/>
      <c r="AJ131" s="1040"/>
      <c r="AK131" s="1040"/>
      <c r="AL131" s="1040"/>
      <c r="AM131" s="1040"/>
      <c r="AN131" s="1040"/>
      <c r="AO131" s="1040"/>
      <c r="AP131" s="1040"/>
      <c r="AQ131" s="1040"/>
      <c r="AR131" s="1040"/>
      <c r="AS131" s="1040"/>
      <c r="AT131" s="1040"/>
      <c r="AU131" s="1040"/>
      <c r="AV131" s="1040"/>
      <c r="AW131" s="1040"/>
      <c r="AX131" s="1040"/>
      <c r="AY131" s="1040"/>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customHeight="true" x14ac:dyDescent="0.2">
      <c r="A132" s="3001"/>
      <c r="B132" s="274" t="s">
        <v>46</v>
      </c>
      <c r="C132" s="345"/>
      <c r="D132" s="346"/>
      <c r="E132" s="346"/>
      <c r="F132" s="346"/>
      <c r="G132" s="347"/>
      <c r="H132" s="348"/>
      <c r="I132" s="346"/>
      <c r="J132" s="346"/>
      <c r="K132" s="346"/>
      <c r="L132" s="349"/>
      <c r="M132" s="345"/>
      <c r="N132" s="346"/>
      <c r="O132" s="346"/>
      <c r="P132" s="346"/>
      <c r="Q132" s="347"/>
      <c r="R132" s="2480"/>
      <c r="S132" s="2481"/>
      <c r="T132" s="2481"/>
      <c r="U132" s="2481"/>
      <c r="V132" s="2481"/>
      <c r="W132" s="2481"/>
      <c r="X132" s="2481"/>
      <c r="Y132" s="2481"/>
      <c r="Z132" s="2481"/>
      <c r="AA132" s="2481"/>
      <c r="AB132" s="2497"/>
      <c r="AC132" s="2497"/>
      <c r="AD132" s="1040"/>
      <c r="AE132" s="1040"/>
      <c r="AF132" s="1040"/>
      <c r="AG132" s="1040"/>
      <c r="AH132" s="1040"/>
      <c r="AI132" s="1040"/>
      <c r="AJ132" s="1040"/>
      <c r="AK132" s="1040"/>
      <c r="AL132" s="1040"/>
      <c r="AM132" s="1040"/>
      <c r="AN132" s="1040"/>
      <c r="AO132" s="1040"/>
      <c r="AP132" s="1040"/>
      <c r="AQ132" s="1040"/>
      <c r="AR132" s="1040"/>
      <c r="AS132" s="1040"/>
      <c r="AT132" s="1040"/>
      <c r="AU132" s="1040"/>
      <c r="AV132" s="1040"/>
      <c r="AW132" s="1040"/>
      <c r="AX132" s="1040"/>
      <c r="AY132" s="1040"/>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818" customFormat="true" ht="15" customHeight="true" x14ac:dyDescent="0.2">
      <c r="A133" s="130"/>
      <c r="B133" s="207"/>
      <c r="C133" s="3057" t="s">
        <v>115</v>
      </c>
      <c r="D133" s="3058"/>
      <c r="E133" s="3058"/>
      <c r="F133" s="3058"/>
      <c r="G133" s="3059"/>
      <c r="H133" s="3393" t="s">
        <v>38</v>
      </c>
      <c r="I133" s="3329"/>
      <c r="J133" s="3329"/>
      <c r="K133" s="3329"/>
      <c r="L133" s="3330"/>
      <c r="M133" s="3328" t="s">
        <v>37</v>
      </c>
      <c r="N133" s="3329"/>
      <c r="O133" s="3329"/>
      <c r="P133" s="3329"/>
      <c r="Q133" s="3330"/>
      <c r="R133" s="2697" t="s">
        <v>141</v>
      </c>
      <c r="S133" s="2707"/>
      <c r="T133" s="2707"/>
      <c r="U133" s="2707"/>
      <c r="V133" s="2707"/>
      <c r="W133" s="2707"/>
      <c r="X133" s="2707"/>
      <c r="Y133" s="2707"/>
      <c r="Z133" s="2707"/>
      <c r="AA133" s="2707"/>
      <c r="AB133" s="2707"/>
      <c r="AC133" s="2708"/>
      <c r="AD133" s="1040"/>
      <c r="AE133" s="1040"/>
      <c r="AF133" s="1040"/>
      <c r="AG133" s="1040"/>
      <c r="AH133" s="1040"/>
      <c r="AI133" s="1040"/>
      <c r="AJ133" s="1040"/>
      <c r="AK133" s="1040"/>
      <c r="AL133" s="1040"/>
      <c r="AM133" s="1040"/>
      <c r="AN133" s="1040"/>
      <c r="AO133" s="1040"/>
      <c r="AP133" s="1040"/>
      <c r="AQ133" s="1040"/>
      <c r="AR133" s="1040"/>
      <c r="AS133" s="1040"/>
      <c r="AT133" s="1040"/>
      <c r="AU133" s="1040"/>
      <c r="AV133" s="1040"/>
      <c r="AW133" s="1040"/>
      <c r="AX133" s="1040"/>
      <c r="AY133" s="1040"/>
      <c r="AZ133" s="240"/>
      <c r="BA133" s="241" t="s">
        <v>131</v>
      </c>
      <c r="BB133" s="116" t="s">
        <v>99</v>
      </c>
      <c r="BC133" s="3133" t="s">
        <v>115</v>
      </c>
      <c r="BD133" s="3134"/>
      <c r="BE133" s="3134"/>
      <c r="BF133" s="3134"/>
      <c r="BG133" s="3135"/>
      <c r="BH133" s="3147" t="s">
        <v>38</v>
      </c>
      <c r="BI133" s="3134"/>
      <c r="BJ133" s="3134"/>
      <c r="BK133" s="3134"/>
      <c r="BL133" s="3135"/>
      <c r="BM133" s="3147" t="s">
        <v>37</v>
      </c>
      <c r="BN133" s="3134"/>
      <c r="BO133" s="3134"/>
      <c r="BP133" s="3134"/>
      <c r="BQ133" s="3148"/>
      <c r="BR133" s="2462" t="s">
        <v>141</v>
      </c>
      <c r="BS133" s="2463"/>
      <c r="BT133" s="2463"/>
      <c r="BU133" s="2463"/>
      <c r="BV133" s="2463"/>
      <c r="BW133" s="2463"/>
      <c r="BX133" s="2463"/>
      <c r="BY133" s="2464"/>
      <c r="BZ133" s="461"/>
      <c r="CA133" s="461"/>
      <c r="CB133" s="461"/>
      <c r="CC133" s="461"/>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818" customFormat="true" ht="24" x14ac:dyDescent="0.2">
      <c r="A134" s="208" t="s">
        <v>69</v>
      </c>
      <c r="B134" s="280"/>
      <c r="C134" s="414" t="s">
        <v>0</v>
      </c>
      <c r="D134" s="415" t="s">
        <v>1</v>
      </c>
      <c r="E134" s="415" t="s">
        <v>2</v>
      </c>
      <c r="F134" s="415" t="s">
        <v>3</v>
      </c>
      <c r="G134" s="416" t="s">
        <v>4</v>
      </c>
      <c r="H134" s="2188" t="s">
        <v>0</v>
      </c>
      <c r="I134" s="2141" t="s">
        <v>1</v>
      </c>
      <c r="J134" s="2141" t="s">
        <v>2</v>
      </c>
      <c r="K134" s="2141" t="s">
        <v>3</v>
      </c>
      <c r="L134" s="2142" t="s">
        <v>4</v>
      </c>
      <c r="M134" s="2175" t="s">
        <v>0</v>
      </c>
      <c r="N134" s="2141" t="s">
        <v>1</v>
      </c>
      <c r="O134" s="2141" t="s">
        <v>2</v>
      </c>
      <c r="P134" s="2141" t="s">
        <v>3</v>
      </c>
      <c r="Q134" s="2204" t="s">
        <v>4</v>
      </c>
      <c r="R134" s="2188" t="s">
        <v>345</v>
      </c>
      <c r="S134" s="2141" t="s">
        <v>248</v>
      </c>
      <c r="T134" s="2141" t="s">
        <v>314</v>
      </c>
      <c r="U134" s="2141" t="s">
        <v>346</v>
      </c>
      <c r="V134" s="2141" t="s">
        <v>316</v>
      </c>
      <c r="W134" s="2141" t="s">
        <v>347</v>
      </c>
      <c r="X134" s="2141" t="s">
        <v>318</v>
      </c>
      <c r="Y134" s="2141" t="s">
        <v>319</v>
      </c>
      <c r="Z134" s="2141" t="s">
        <v>320</v>
      </c>
      <c r="AA134" s="2141" t="s">
        <v>321</v>
      </c>
      <c r="AB134" s="2141" t="s">
        <v>322</v>
      </c>
      <c r="AC134" s="2143" t="s">
        <v>323</v>
      </c>
      <c r="AD134" s="1040"/>
      <c r="AE134" s="1040"/>
      <c r="AF134" s="1040"/>
      <c r="AG134" s="1040"/>
      <c r="AH134" s="1040"/>
      <c r="AI134" s="1040"/>
      <c r="AJ134" s="1040"/>
      <c r="AK134" s="1040"/>
      <c r="AL134" s="1040"/>
      <c r="AM134" s="1040"/>
      <c r="AN134" s="1040"/>
      <c r="AO134" s="1040"/>
      <c r="AP134" s="1040"/>
      <c r="AQ134" s="1040"/>
      <c r="AR134" s="1040"/>
      <c r="AS134" s="1040"/>
      <c r="AT134" s="1040"/>
      <c r="AU134" s="1040"/>
      <c r="AV134" s="1040"/>
      <c r="AW134" s="1040"/>
      <c r="AX134" s="1040"/>
      <c r="AY134" s="1040"/>
      <c r="AZ134" s="240"/>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345</v>
      </c>
      <c r="BS134" s="188" t="s">
        <v>248</v>
      </c>
      <c r="BT134" s="188" t="s">
        <v>314</v>
      </c>
      <c r="BU134" s="188" t="s">
        <v>346</v>
      </c>
      <c r="BV134" s="188" t="s">
        <v>316</v>
      </c>
      <c r="BW134" s="188" t="s">
        <v>347</v>
      </c>
      <c r="BX134" s="188" t="s">
        <v>318</v>
      </c>
      <c r="BY134" s="189" t="s">
        <v>319</v>
      </c>
      <c r="BZ134" s="189" t="s">
        <v>320</v>
      </c>
      <c r="CA134" s="189" t="s">
        <v>321</v>
      </c>
      <c r="CB134" s="189" t="s">
        <v>322</v>
      </c>
      <c r="CC134" s="189" t="s">
        <v>323</v>
      </c>
      <c r="CD134" s="2609"/>
      <c r="CE134" s="2609"/>
      <c r="CF134" s="2609"/>
      <c r="CG134" s="2609"/>
      <c r="CH134" s="2609"/>
      <c r="CI134" s="2609"/>
      <c r="CJ134" s="2609"/>
      <c r="CK134" s="2609"/>
      <c r="CL134" s="2609"/>
      <c r="CM134" s="2609"/>
      <c r="CN134" s="2609"/>
      <c r="CO134" s="2609"/>
      <c r="CP134" s="2609"/>
      <c r="CQ134" s="2609"/>
      <c r="CR134" s="2609"/>
      <c r="CS134" s="2609"/>
      <c r="CT134" s="2609"/>
      <c r="CU134" s="2609"/>
      <c r="CV134" s="2609"/>
      <c r="CW134" s="2609"/>
      <c r="CX134" s="2609"/>
      <c r="CY134" s="2609"/>
      <c r="CZ134" s="2609"/>
    </row>
    <row r="135" s="818" customFormat="true" ht="15" customHeight="true" x14ac:dyDescent="0.2">
      <c r="A135" s="3331" t="s">
        <v>45</v>
      </c>
      <c r="B135" s="2406" t="s">
        <v>44</v>
      </c>
      <c r="C135" s="2315">
        <v>0.13199734266743104</v>
      </c>
      <c r="D135" s="2316">
        <v>3.5479391016642881E-2</v>
      </c>
      <c r="E135" s="2316">
        <v>7.0117092487060301E-2</v>
      </c>
      <c r="F135" s="2316">
        <v>2.1373389161671574</v>
      </c>
      <c r="G135" s="2317">
        <v>6.161543381329766</v>
      </c>
      <c r="H135" s="2318">
        <v>0</v>
      </c>
      <c r="I135" s="2316">
        <v>7.7009075237793503E-2</v>
      </c>
      <c r="J135" s="2316">
        <v>0.75862158633540711</v>
      </c>
      <c r="K135" s="2316">
        <v>3.145875010958108</v>
      </c>
      <c r="L135" s="2319">
        <v>8.6152773111182448</v>
      </c>
      <c r="M135" s="2320">
        <v>0.14346636387208553</v>
      </c>
      <c r="N135" s="2316">
        <v>0</v>
      </c>
      <c r="O135" s="2316">
        <v>0.22732474223636384</v>
      </c>
      <c r="P135" s="2316">
        <v>4.4036516019901953E-2</v>
      </c>
      <c r="Q135" s="2317">
        <v>0.77627769812612835</v>
      </c>
      <c r="R135" s="2318">
        <v>0.33940307892066607</v>
      </c>
      <c r="S135" s="2316">
        <v>2.2334618779537649</v>
      </c>
      <c r="T135" s="2316">
        <v>0.96499482640823342</v>
      </c>
      <c r="U135" s="2316">
        <v>0.24952255325905434</v>
      </c>
      <c r="V135" s="2316">
        <v>0.13525189484719519</v>
      </c>
      <c r="W135" s="2316">
        <v>0.10283769449166065</v>
      </c>
      <c r="X135" s="2316">
        <v>0.35398647632708807</v>
      </c>
      <c r="Y135" s="2316">
        <v>1.3107083215327291</v>
      </c>
      <c r="Z135" s="2316">
        <v>0</v>
      </c>
      <c r="AA135" s="2316">
        <v>3.3377333649131256</v>
      </c>
      <c r="AB135" s="2316">
        <v>6.4012844942741093E-2</v>
      </c>
      <c r="AC135" s="2723">
        <v>0.13851628943500588</v>
      </c>
      <c r="AD135" s="1040"/>
      <c r="AE135" s="1040"/>
      <c r="AF135" s="1040"/>
      <c r="AG135" s="1040"/>
      <c r="AH135" s="1040"/>
      <c r="AI135" s="1040"/>
      <c r="AJ135" s="1040"/>
      <c r="AK135" s="1040"/>
      <c r="AL135" s="1040"/>
      <c r="AM135" s="1040"/>
      <c r="AN135" s="1040"/>
      <c r="AO135" s="1040"/>
      <c r="AP135" s="1040"/>
      <c r="AQ135" s="1040"/>
      <c r="AR135" s="1040"/>
      <c r="AS135" s="1040"/>
      <c r="AT135" s="1040"/>
      <c r="AU135" s="1040"/>
      <c r="AV135" s="1040"/>
      <c r="AW135" s="1040"/>
      <c r="AX135" s="1040"/>
      <c r="AY135" s="1040"/>
      <c r="AZ135" s="240"/>
      <c r="BA135" s="3149" t="s">
        <v>45</v>
      </c>
      <c r="BB135" s="172" t="s">
        <v>44</v>
      </c>
      <c r="BC135" s="1487" t="s">
        <v>35</v>
      </c>
      <c r="BD135" s="1506" t="s">
        <v>35</v>
      </c>
      <c r="BE135" s="1506" t="s">
        <v>35</v>
      </c>
      <c r="BF135" s="1506" t="s">
        <v>35</v>
      </c>
      <c r="BG135" s="1526" t="s">
        <v>35</v>
      </c>
      <c r="BH135" s="1546" t="s">
        <v>35</v>
      </c>
      <c r="BI135" s="1506" t="s">
        <v>35</v>
      </c>
      <c r="BJ135" s="1506" t="s">
        <v>35</v>
      </c>
      <c r="BK135" s="1506" t="s">
        <v>35</v>
      </c>
      <c r="BL135" s="1526" t="s">
        <v>35</v>
      </c>
      <c r="BM135" s="1546" t="s">
        <v>35</v>
      </c>
      <c r="BN135" s="1506" t="s">
        <v>35</v>
      </c>
      <c r="BO135" s="1506" t="s">
        <v>35</v>
      </c>
      <c r="BP135" s="1506" t="s">
        <v>35</v>
      </c>
      <c r="BQ135" s="1526" t="s">
        <v>35</v>
      </c>
      <c r="BR135" s="1546" t="s">
        <v>35</v>
      </c>
      <c r="BS135" s="1506" t="s">
        <v>35</v>
      </c>
      <c r="BT135" s="1506" t="s">
        <v>35</v>
      </c>
      <c r="BU135" s="1506" t="s">
        <v>35</v>
      </c>
      <c r="BV135" s="1506" t="s">
        <v>35</v>
      </c>
      <c r="BW135" s="1506" t="s">
        <v>35</v>
      </c>
      <c r="BX135" s="1506" t="s">
        <v>35</v>
      </c>
      <c r="BY135" s="1567" t="s">
        <v>35</v>
      </c>
      <c r="BZ135" s="1567" t="s">
        <v>35</v>
      </c>
      <c r="CA135" s="1567" t="s">
        <v>35</v>
      </c>
      <c r="CB135" s="1567" t="s">
        <v>35</v>
      </c>
      <c r="CC135" s="1567" t="s">
        <v>35</v>
      </c>
      <c r="CD135" s="2611"/>
      <c r="CE135" s="2611"/>
      <c r="CF135" s="2611"/>
      <c r="CG135" s="2611"/>
      <c r="CH135" s="2611"/>
      <c r="CI135" s="2611"/>
      <c r="CJ135" s="2611"/>
      <c r="CK135" s="2611"/>
      <c r="CL135" s="2611"/>
      <c r="CM135" s="2611"/>
      <c r="CN135" s="2611"/>
      <c r="CO135" s="2611"/>
      <c r="CP135" s="2611"/>
      <c r="CQ135" s="2611"/>
      <c r="CR135" s="2611"/>
      <c r="CS135" s="2611"/>
      <c r="CT135" s="2611"/>
      <c r="CU135" s="2611"/>
      <c r="CV135" s="2611"/>
      <c r="CW135" s="2611"/>
      <c r="CX135" s="2611"/>
      <c r="CY135" s="2611"/>
      <c r="CZ135" s="2611"/>
    </row>
    <row r="136" s="818" customFormat="true" ht="15" customHeight="true" x14ac:dyDescent="0.2">
      <c r="A136" s="3308"/>
      <c r="B136" s="2407" t="s">
        <v>43</v>
      </c>
      <c r="C136" s="2321">
        <v>0</v>
      </c>
      <c r="D136" s="2322">
        <v>0.26269777791972487</v>
      </c>
      <c r="E136" s="2322">
        <v>1.3845547482858684</v>
      </c>
      <c r="F136" s="2322">
        <v>6.2401107609248285</v>
      </c>
      <c r="G136" s="2323">
        <v>25.020687942981073</v>
      </c>
      <c r="H136" s="2324">
        <v>0.27580820010032314</v>
      </c>
      <c r="I136" s="2322">
        <v>2.0084933211392779</v>
      </c>
      <c r="J136" s="2322">
        <v>3.623182171395229</v>
      </c>
      <c r="K136" s="2322">
        <v>12.273302144077904</v>
      </c>
      <c r="L136" s="2325">
        <v>31.919199767769769</v>
      </c>
      <c r="M136" s="2326">
        <v>0</v>
      </c>
      <c r="N136" s="2322">
        <v>0</v>
      </c>
      <c r="O136" s="2322">
        <v>6.8622994486729882E-3</v>
      </c>
      <c r="P136" s="2322">
        <v>0.11871574475137295</v>
      </c>
      <c r="Q136" s="2323">
        <v>1.6805286727818538</v>
      </c>
      <c r="R136" s="2324">
        <v>0.17782714132586985</v>
      </c>
      <c r="S136" s="2322">
        <v>10.47252743319341</v>
      </c>
      <c r="T136" s="2322">
        <v>0.80584194912827545</v>
      </c>
      <c r="U136" s="2322">
        <v>0.85550953119005146</v>
      </c>
      <c r="V136" s="2322">
        <v>0.53535847904534872</v>
      </c>
      <c r="W136" s="2322">
        <v>0.76079810363064926</v>
      </c>
      <c r="X136" s="2322">
        <v>0.78590205159789239</v>
      </c>
      <c r="Y136" s="2322">
        <v>1.389669633595964</v>
      </c>
      <c r="Z136" s="2322">
        <v>0</v>
      </c>
      <c r="AA136" s="2322">
        <v>11.946744396674623</v>
      </c>
      <c r="AB136" s="2322">
        <v>0</v>
      </c>
      <c r="AC136" s="2724">
        <v>1.2918773934106962</v>
      </c>
      <c r="AD136" s="1040"/>
      <c r="AE136" s="1040"/>
      <c r="AF136" s="1040"/>
      <c r="AG136" s="1040"/>
      <c r="AH136" s="1040"/>
      <c r="AI136" s="1040"/>
      <c r="AJ136" s="1040"/>
      <c r="AK136" s="1040"/>
      <c r="AL136" s="1040"/>
      <c r="AM136" s="1040"/>
      <c r="AN136" s="1040"/>
      <c r="AO136" s="1040"/>
      <c r="AP136" s="1040"/>
      <c r="AQ136" s="1040"/>
      <c r="AR136" s="1040"/>
      <c r="AS136" s="1040"/>
      <c r="AT136" s="1040"/>
      <c r="AU136" s="1040"/>
      <c r="AV136" s="1040"/>
      <c r="AW136" s="1040"/>
      <c r="AX136" s="1040"/>
      <c r="AY136" s="1040"/>
      <c r="AZ136" s="240"/>
      <c r="BA136" s="3104"/>
      <c r="BB136" s="173" t="s">
        <v>43</v>
      </c>
      <c r="BC136" s="1488" t="s">
        <v>35</v>
      </c>
      <c r="BD136" s="1507" t="s">
        <v>35</v>
      </c>
      <c r="BE136" s="1507" t="s">
        <v>35</v>
      </c>
      <c r="BF136" s="1507" t="s">
        <v>35</v>
      </c>
      <c r="BG136" s="1527" t="s">
        <v>35</v>
      </c>
      <c r="BH136" s="1547" t="s">
        <v>35</v>
      </c>
      <c r="BI136" s="1507" t="s">
        <v>35</v>
      </c>
      <c r="BJ136" s="1507" t="s">
        <v>35</v>
      </c>
      <c r="BK136" s="1507" t="s">
        <v>35</v>
      </c>
      <c r="BL136" s="1527" t="s">
        <v>35</v>
      </c>
      <c r="BM136" s="1547" t="s">
        <v>35</v>
      </c>
      <c r="BN136" s="1507" t="s">
        <v>35</v>
      </c>
      <c r="BO136" s="1507" t="s">
        <v>35</v>
      </c>
      <c r="BP136" s="1507" t="s">
        <v>35</v>
      </c>
      <c r="BQ136" s="1527" t="s">
        <v>35</v>
      </c>
      <c r="BR136" s="1547" t="s">
        <v>35</v>
      </c>
      <c r="BS136" s="1507" t="s">
        <v>35</v>
      </c>
      <c r="BT136" s="1507" t="s">
        <v>35</v>
      </c>
      <c r="BU136" s="1507" t="s">
        <v>35</v>
      </c>
      <c r="BV136" s="1507" t="s">
        <v>35</v>
      </c>
      <c r="BW136" s="1507" t="s">
        <v>35</v>
      </c>
      <c r="BX136" s="1507" t="s">
        <v>35</v>
      </c>
      <c r="BY136" s="1568" t="s">
        <v>35</v>
      </c>
      <c r="BZ136" s="1568" t="s">
        <v>35</v>
      </c>
      <c r="CA136" s="1568" t="s">
        <v>35</v>
      </c>
      <c r="CB136" s="1568" t="s">
        <v>35</v>
      </c>
      <c r="CC136" s="1568" t="s">
        <v>35</v>
      </c>
      <c r="CD136" s="2613"/>
      <c r="CE136" s="2613"/>
      <c r="CF136" s="2613"/>
      <c r="CG136" s="2613"/>
      <c r="CH136" s="2613"/>
      <c r="CI136" s="2613"/>
      <c r="CJ136" s="2613"/>
      <c r="CK136" s="2613"/>
      <c r="CL136" s="2613"/>
      <c r="CM136" s="2613"/>
      <c r="CN136" s="2613"/>
      <c r="CO136" s="2613"/>
      <c r="CP136" s="2613"/>
      <c r="CQ136" s="2613"/>
      <c r="CR136" s="2613"/>
      <c r="CS136" s="2613"/>
      <c r="CT136" s="2613"/>
      <c r="CU136" s="2613"/>
      <c r="CV136" s="2613"/>
      <c r="CW136" s="2613"/>
      <c r="CX136" s="2613"/>
      <c r="CY136" s="2613"/>
      <c r="CZ136" s="2613"/>
    </row>
    <row r="137" s="818" customFormat="true" ht="15" customHeight="true" x14ac:dyDescent="0.2">
      <c r="A137" s="3308"/>
      <c r="B137" s="2407" t="s">
        <v>42</v>
      </c>
      <c r="C137" s="2321">
        <v>4.0286597093551535</v>
      </c>
      <c r="D137" s="2322">
        <v>24.273893134538437</v>
      </c>
      <c r="E137" s="2322">
        <v>42.578356427677939</v>
      </c>
      <c r="F137" s="2322">
        <v>54.858988926338604</v>
      </c>
      <c r="G137" s="2323">
        <v>47.946923696213098</v>
      </c>
      <c r="H137" s="2324">
        <v>36.599627184608714</v>
      </c>
      <c r="I137" s="2322">
        <v>42.541204039998</v>
      </c>
      <c r="J137" s="2322">
        <v>55.338120387280696</v>
      </c>
      <c r="K137" s="2322">
        <v>54.58610957115846</v>
      </c>
      <c r="L137" s="2325">
        <v>45.151230607274471</v>
      </c>
      <c r="M137" s="2326">
        <v>1.7562404154729709</v>
      </c>
      <c r="N137" s="2322">
        <v>3.5890518859649307</v>
      </c>
      <c r="O137" s="2322">
        <v>6.7603535618344495</v>
      </c>
      <c r="P137" s="2322">
        <v>12.677106628821205</v>
      </c>
      <c r="Q137" s="2323">
        <v>39.450300265830407</v>
      </c>
      <c r="R137" s="2324">
        <v>45.552998968051689</v>
      </c>
      <c r="S137" s="2322">
        <v>49.136664851763271</v>
      </c>
      <c r="T137" s="2322">
        <v>11.133850352177342</v>
      </c>
      <c r="U137" s="2322">
        <v>3.3633348896370956</v>
      </c>
      <c r="V137" s="2322">
        <v>8.8153288429015451</v>
      </c>
      <c r="W137" s="2322">
        <v>16.145488706579048</v>
      </c>
      <c r="X137" s="2322">
        <v>10.478700737736864</v>
      </c>
      <c r="Y137" s="2322">
        <v>38.945703692216881</v>
      </c>
      <c r="Z137" s="2322">
        <v>2.726912620013783</v>
      </c>
      <c r="AA137" s="2322">
        <v>35.166967544424416</v>
      </c>
      <c r="AB137" s="2322">
        <v>9.8057463559872602</v>
      </c>
      <c r="AC137" s="2724">
        <v>12.485788724072238</v>
      </c>
      <c r="AD137" s="1040"/>
      <c r="AE137" s="1040"/>
      <c r="AF137" s="1040"/>
      <c r="AG137" s="1040"/>
      <c r="AH137" s="1040"/>
      <c r="AI137" s="1040"/>
      <c r="AJ137" s="1040"/>
      <c r="AK137" s="1040"/>
      <c r="AL137" s="1040"/>
      <c r="AM137" s="1040"/>
      <c r="AN137" s="1040"/>
      <c r="AO137" s="1040"/>
      <c r="AP137" s="1040"/>
      <c r="AQ137" s="1040"/>
      <c r="AR137" s="1040"/>
      <c r="AS137" s="1040"/>
      <c r="AT137" s="1040"/>
      <c r="AU137" s="1040"/>
      <c r="AV137" s="1040"/>
      <c r="AW137" s="1040"/>
      <c r="AX137" s="1040"/>
      <c r="AY137" s="1040"/>
      <c r="AZ137" s="240"/>
      <c r="BA137" s="3104"/>
      <c r="BB137" s="173" t="s">
        <v>42</v>
      </c>
      <c r="BC137" s="1488" t="s">
        <v>35</v>
      </c>
      <c r="BD137" s="1507" t="s">
        <v>35</v>
      </c>
      <c r="BE137" s="1507" t="s">
        <v>35</v>
      </c>
      <c r="BF137" s="1507" t="s">
        <v>35</v>
      </c>
      <c r="BG137" s="1527" t="s">
        <v>35</v>
      </c>
      <c r="BH137" s="1547" t="s">
        <v>35</v>
      </c>
      <c r="BI137" s="1507" t="s">
        <v>35</v>
      </c>
      <c r="BJ137" s="1507" t="s">
        <v>35</v>
      </c>
      <c r="BK137" s="1507" t="s">
        <v>35</v>
      </c>
      <c r="BL137" s="1527" t="s">
        <v>35</v>
      </c>
      <c r="BM137" s="1547" t="s">
        <v>35</v>
      </c>
      <c r="BN137" s="1507" t="s">
        <v>35</v>
      </c>
      <c r="BO137" s="1507" t="s">
        <v>35</v>
      </c>
      <c r="BP137" s="1507" t="s">
        <v>35</v>
      </c>
      <c r="BQ137" s="1527" t="s">
        <v>35</v>
      </c>
      <c r="BR137" s="1547" t="s">
        <v>35</v>
      </c>
      <c r="BS137" s="1507" t="s">
        <v>35</v>
      </c>
      <c r="BT137" s="1507" t="s">
        <v>35</v>
      </c>
      <c r="BU137" s="1507" t="s">
        <v>35</v>
      </c>
      <c r="BV137" s="1507" t="s">
        <v>35</v>
      </c>
      <c r="BW137" s="1507" t="s">
        <v>35</v>
      </c>
      <c r="BX137" s="1507" t="s">
        <v>35</v>
      </c>
      <c r="BY137" s="1568" t="s">
        <v>35</v>
      </c>
      <c r="BZ137" s="1568" t="s">
        <v>35</v>
      </c>
      <c r="CA137" s="1568" t="s">
        <v>35</v>
      </c>
      <c r="CB137" s="1568" t="s">
        <v>35</v>
      </c>
      <c r="CC137" s="1568" t="s">
        <v>35</v>
      </c>
      <c r="CD137" s="2613"/>
      <c r="CE137" s="2613"/>
      <c r="CF137" s="2613"/>
      <c r="CG137" s="2613"/>
      <c r="CH137" s="2613"/>
      <c r="CI137" s="2613"/>
      <c r="CJ137" s="2613"/>
      <c r="CK137" s="2613"/>
      <c r="CL137" s="2613"/>
      <c r="CM137" s="2613"/>
      <c r="CN137" s="2613"/>
      <c r="CO137" s="2613"/>
      <c r="CP137" s="2613"/>
      <c r="CQ137" s="2613"/>
      <c r="CR137" s="2613"/>
      <c r="CS137" s="2613"/>
      <c r="CT137" s="2613"/>
      <c r="CU137" s="2613"/>
      <c r="CV137" s="2613"/>
      <c r="CW137" s="2613"/>
      <c r="CX137" s="2613"/>
      <c r="CY137" s="2613"/>
      <c r="CZ137" s="2613"/>
    </row>
    <row r="138" s="818" customFormat="true" ht="15" customHeight="true" x14ac:dyDescent="0.2">
      <c r="A138" s="3308"/>
      <c r="B138" s="2407" t="s">
        <v>41</v>
      </c>
      <c r="C138" s="2321">
        <v>68.111108618192489</v>
      </c>
      <c r="D138" s="2322">
        <v>66.426978067331703</v>
      </c>
      <c r="E138" s="2322">
        <v>53.616607838001343</v>
      </c>
      <c r="F138" s="2322">
        <v>35.785814942236549</v>
      </c>
      <c r="G138" s="2323">
        <v>20.531662131616528</v>
      </c>
      <c r="H138" s="2324">
        <v>60.306059474033027</v>
      </c>
      <c r="I138" s="2322">
        <v>53.383391003090061</v>
      </c>
      <c r="J138" s="2322">
        <v>39.116884158865915</v>
      </c>
      <c r="K138" s="2322">
        <v>29.370821421679665</v>
      </c>
      <c r="L138" s="2325">
        <v>14.314292313837559</v>
      </c>
      <c r="M138" s="2326">
        <v>60.401288550835922</v>
      </c>
      <c r="N138" s="2322">
        <v>70.860343315480137</v>
      </c>
      <c r="O138" s="2322">
        <v>74.062723410369983</v>
      </c>
      <c r="P138" s="2322">
        <v>72.473967963108336</v>
      </c>
      <c r="Q138" s="2323">
        <v>53.44480057903629</v>
      </c>
      <c r="R138" s="2324">
        <v>42.480385119772485</v>
      </c>
      <c r="S138" s="2322">
        <v>36.8855150189016</v>
      </c>
      <c r="T138" s="2322">
        <v>57.56762054644777</v>
      </c>
      <c r="U138" s="2322">
        <v>68.416594503966039</v>
      </c>
      <c r="V138" s="2322">
        <v>84.719793017836523</v>
      </c>
      <c r="W138" s="2322">
        <v>56.15523140984466</v>
      </c>
      <c r="X138" s="2322">
        <v>71.305936215521186</v>
      </c>
      <c r="Y138" s="2322">
        <v>44.136222455361832</v>
      </c>
      <c r="Z138" s="2322">
        <v>48.937320201835938</v>
      </c>
      <c r="AA138" s="2322">
        <v>48.617595655307277</v>
      </c>
      <c r="AB138" s="2322">
        <v>82.250574665853819</v>
      </c>
      <c r="AC138" s="2724">
        <v>73.96146476927747</v>
      </c>
      <c r="AD138" s="1040"/>
      <c r="AE138" s="1040"/>
      <c r="AF138" s="1040"/>
      <c r="AG138" s="1040"/>
      <c r="AH138" s="1040"/>
      <c r="AI138" s="1040"/>
      <c r="AJ138" s="1040"/>
      <c r="AK138" s="1040"/>
      <c r="AL138" s="1040"/>
      <c r="AM138" s="1040"/>
      <c r="AN138" s="1040"/>
      <c r="AO138" s="1040"/>
      <c r="AP138" s="1040"/>
      <c r="AQ138" s="1040"/>
      <c r="AR138" s="1040"/>
      <c r="AS138" s="1040"/>
      <c r="AT138" s="1040"/>
      <c r="AU138" s="1040"/>
      <c r="AV138" s="1040"/>
      <c r="AW138" s="1040"/>
      <c r="AX138" s="1040"/>
      <c r="AY138" s="1040"/>
      <c r="AZ138" s="240"/>
      <c r="BA138" s="3104"/>
      <c r="BB138" s="173" t="s">
        <v>41</v>
      </c>
      <c r="BC138" s="1488" t="s">
        <v>35</v>
      </c>
      <c r="BD138" s="1507" t="s">
        <v>35</v>
      </c>
      <c r="BE138" s="1507" t="s">
        <v>35</v>
      </c>
      <c r="BF138" s="1507" t="s">
        <v>35</v>
      </c>
      <c r="BG138" s="1527" t="s">
        <v>35</v>
      </c>
      <c r="BH138" s="1547" t="s">
        <v>35</v>
      </c>
      <c r="BI138" s="1507" t="s">
        <v>35</v>
      </c>
      <c r="BJ138" s="1507" t="s">
        <v>35</v>
      </c>
      <c r="BK138" s="1507" t="s">
        <v>35</v>
      </c>
      <c r="BL138" s="1527" t="s">
        <v>35</v>
      </c>
      <c r="BM138" s="1547" t="s">
        <v>35</v>
      </c>
      <c r="BN138" s="1507" t="s">
        <v>35</v>
      </c>
      <c r="BO138" s="1507" t="s">
        <v>35</v>
      </c>
      <c r="BP138" s="1507" t="s">
        <v>35</v>
      </c>
      <c r="BQ138" s="1527" t="s">
        <v>35</v>
      </c>
      <c r="BR138" s="1547" t="s">
        <v>35</v>
      </c>
      <c r="BS138" s="1507" t="s">
        <v>35</v>
      </c>
      <c r="BT138" s="1507" t="s">
        <v>35</v>
      </c>
      <c r="BU138" s="1507" t="s">
        <v>35</v>
      </c>
      <c r="BV138" s="1507" t="s">
        <v>35</v>
      </c>
      <c r="BW138" s="1507" t="s">
        <v>35</v>
      </c>
      <c r="BX138" s="1507" t="s">
        <v>35</v>
      </c>
      <c r="BY138" s="1568" t="s">
        <v>35</v>
      </c>
      <c r="BZ138" s="1568" t="s">
        <v>35</v>
      </c>
      <c r="CA138" s="1568" t="s">
        <v>35</v>
      </c>
      <c r="CB138" s="1568" t="s">
        <v>35</v>
      </c>
      <c r="CC138" s="1568" t="s">
        <v>35</v>
      </c>
      <c r="CD138" s="2613"/>
      <c r="CE138" s="2613"/>
      <c r="CF138" s="2613"/>
      <c r="CG138" s="2613"/>
      <c r="CH138" s="2613"/>
      <c r="CI138" s="2613"/>
      <c r="CJ138" s="2613"/>
      <c r="CK138" s="2613"/>
      <c r="CL138" s="2613"/>
      <c r="CM138" s="2613"/>
      <c r="CN138" s="2613"/>
      <c r="CO138" s="2613"/>
      <c r="CP138" s="2613"/>
      <c r="CQ138" s="2613"/>
      <c r="CR138" s="2613"/>
      <c r="CS138" s="2613"/>
      <c r="CT138" s="2613"/>
      <c r="CU138" s="2613"/>
      <c r="CV138" s="2613"/>
      <c r="CW138" s="2613"/>
      <c r="CX138" s="2613"/>
      <c r="CY138" s="2613"/>
      <c r="CZ138" s="2613"/>
    </row>
    <row r="139" s="818" customFormat="true" ht="15" customHeight="true" x14ac:dyDescent="0.2">
      <c r="A139" s="3308"/>
      <c r="B139" s="2407" t="s">
        <v>19</v>
      </c>
      <c r="C139" s="2321">
        <v>27.728234329785678</v>
      </c>
      <c r="D139" s="2322">
        <v>9.0009516291933149</v>
      </c>
      <c r="E139" s="2322">
        <v>2.3503638935477102</v>
      </c>
      <c r="F139" s="2322">
        <v>0.97774645433281182</v>
      </c>
      <c r="G139" s="2323">
        <v>0.33918284785953184</v>
      </c>
      <c r="H139" s="2324">
        <v>2.8185051412579658</v>
      </c>
      <c r="I139" s="2322">
        <v>1.9899025605349594</v>
      </c>
      <c r="J139" s="2322">
        <v>1.1631916961226121</v>
      </c>
      <c r="K139" s="2322">
        <v>0.62389185212592624</v>
      </c>
      <c r="L139" s="2325">
        <v>0</v>
      </c>
      <c r="M139" s="2326">
        <v>37.699004669818613</v>
      </c>
      <c r="N139" s="2322">
        <v>25.550604798554772</v>
      </c>
      <c r="O139" s="2322">
        <v>18.942735986110744</v>
      </c>
      <c r="P139" s="2322">
        <v>14.686173147299176</v>
      </c>
      <c r="Q139" s="2323">
        <v>4.6480927842252395</v>
      </c>
      <c r="R139" s="2324">
        <v>11.449385691929667</v>
      </c>
      <c r="S139" s="2322">
        <v>1.2718308181877234</v>
      </c>
      <c r="T139" s="2322">
        <v>29.527692325838434</v>
      </c>
      <c r="U139" s="2322">
        <v>27.115038521947799</v>
      </c>
      <c r="V139" s="2322">
        <v>5.794267765369387</v>
      </c>
      <c r="W139" s="2322">
        <v>26.835644085453904</v>
      </c>
      <c r="X139" s="2322">
        <v>17.075474518816996</v>
      </c>
      <c r="Y139" s="2322">
        <v>14.217695897292906</v>
      </c>
      <c r="Z139" s="2322">
        <v>48.335767178150014</v>
      </c>
      <c r="AA139" s="2322">
        <v>0.93095903868053043</v>
      </c>
      <c r="AB139" s="2322">
        <v>7.8796661332162792</v>
      </c>
      <c r="AC139" s="2724">
        <v>12.122352823804603</v>
      </c>
      <c r="AD139" s="1040"/>
      <c r="AE139" s="1040"/>
      <c r="AF139" s="1040"/>
      <c r="AG139" s="1040"/>
      <c r="AH139" s="1040"/>
      <c r="AI139" s="1040"/>
      <c r="AJ139" s="1040"/>
      <c r="AK139" s="1040"/>
      <c r="AL139" s="1040"/>
      <c r="AM139" s="1040"/>
      <c r="AN139" s="1040"/>
      <c r="AO139" s="1040"/>
      <c r="AP139" s="1040"/>
      <c r="AQ139" s="1040"/>
      <c r="AR139" s="1040"/>
      <c r="AS139" s="1040"/>
      <c r="AT139" s="1040"/>
      <c r="AU139" s="1040"/>
      <c r="AV139" s="1040"/>
      <c r="AW139" s="1040"/>
      <c r="AX139" s="1040"/>
      <c r="AY139" s="1040"/>
      <c r="AZ139" s="240"/>
      <c r="BA139" s="3104"/>
      <c r="BB139" s="173" t="s">
        <v>19</v>
      </c>
      <c r="BC139" s="1488" t="s">
        <v>35</v>
      </c>
      <c r="BD139" s="1507" t="s">
        <v>35</v>
      </c>
      <c r="BE139" s="1507" t="s">
        <v>35</v>
      </c>
      <c r="BF139" s="1507" t="s">
        <v>35</v>
      </c>
      <c r="BG139" s="1527" t="s">
        <v>35</v>
      </c>
      <c r="BH139" s="1547" t="s">
        <v>35</v>
      </c>
      <c r="BI139" s="1507" t="s">
        <v>35</v>
      </c>
      <c r="BJ139" s="1507" t="s">
        <v>35</v>
      </c>
      <c r="BK139" s="1507" t="s">
        <v>35</v>
      </c>
      <c r="BL139" s="1527" t="s">
        <v>35</v>
      </c>
      <c r="BM139" s="1547" t="s">
        <v>35</v>
      </c>
      <c r="BN139" s="1507" t="s">
        <v>35</v>
      </c>
      <c r="BO139" s="1507" t="s">
        <v>35</v>
      </c>
      <c r="BP139" s="1507" t="s">
        <v>35</v>
      </c>
      <c r="BQ139" s="1527" t="s">
        <v>35</v>
      </c>
      <c r="BR139" s="1547" t="s">
        <v>35</v>
      </c>
      <c r="BS139" s="1507" t="s">
        <v>35</v>
      </c>
      <c r="BT139" s="1507" t="s">
        <v>35</v>
      </c>
      <c r="BU139" s="1507" t="s">
        <v>35</v>
      </c>
      <c r="BV139" s="1507" t="s">
        <v>35</v>
      </c>
      <c r="BW139" s="1507" t="s">
        <v>35</v>
      </c>
      <c r="BX139" s="1507" t="s">
        <v>35</v>
      </c>
      <c r="BY139" s="1568" t="s">
        <v>35</v>
      </c>
      <c r="BZ139" s="1568" t="s">
        <v>35</v>
      </c>
      <c r="CA139" s="1568" t="s">
        <v>35</v>
      </c>
      <c r="CB139" s="1568" t="s">
        <v>35</v>
      </c>
      <c r="CC139" s="1568" t="s">
        <v>35</v>
      </c>
      <c r="CD139" s="2613"/>
      <c r="CE139" s="2613"/>
      <c r="CF139" s="2613"/>
      <c r="CG139" s="2613"/>
      <c r="CH139" s="2613"/>
      <c r="CI139" s="2613"/>
      <c r="CJ139" s="2613"/>
      <c r="CK139" s="2613"/>
      <c r="CL139" s="2613"/>
      <c r="CM139" s="2613"/>
      <c r="CN139" s="2613"/>
      <c r="CO139" s="2613"/>
      <c r="CP139" s="2613"/>
      <c r="CQ139" s="2613"/>
      <c r="CR139" s="2613"/>
      <c r="CS139" s="2613"/>
      <c r="CT139" s="2613"/>
      <c r="CU139" s="2613"/>
      <c r="CV139" s="2613"/>
      <c r="CW139" s="2613"/>
      <c r="CX139" s="2613"/>
      <c r="CY139" s="2613"/>
      <c r="CZ139" s="2613"/>
    </row>
    <row r="140" s="130" customFormat="true" ht="15" customHeight="true" x14ac:dyDescent="0.2">
      <c r="A140" s="3067" t="s">
        <v>107</v>
      </c>
      <c r="B140" s="300" t="s">
        <v>64</v>
      </c>
      <c r="C140" s="1437" t="s">
        <v>35</v>
      </c>
      <c r="D140" s="1445" t="s">
        <v>35</v>
      </c>
      <c r="E140" s="1445" t="s">
        <v>35</v>
      </c>
      <c r="F140" s="1445" t="s">
        <v>35</v>
      </c>
      <c r="G140" s="1453" t="s">
        <v>35</v>
      </c>
      <c r="H140" s="1461" t="s">
        <v>35</v>
      </c>
      <c r="I140" s="1445" t="s">
        <v>35</v>
      </c>
      <c r="J140" s="1445" t="s">
        <v>35</v>
      </c>
      <c r="K140" s="1445" t="s">
        <v>35</v>
      </c>
      <c r="L140" s="1469" t="s">
        <v>35</v>
      </c>
      <c r="M140" s="1476" t="s">
        <v>35</v>
      </c>
      <c r="N140" s="1445" t="s">
        <v>35</v>
      </c>
      <c r="O140" s="1445" t="s">
        <v>35</v>
      </c>
      <c r="P140" s="1445" t="s">
        <v>35</v>
      </c>
      <c r="Q140" s="1453" t="s">
        <v>35</v>
      </c>
      <c r="R140" s="1461" t="s">
        <v>35</v>
      </c>
      <c r="S140" s="1445" t="s">
        <v>35</v>
      </c>
      <c r="T140" s="1445" t="s">
        <v>35</v>
      </c>
      <c r="U140" s="1445" t="s">
        <v>35</v>
      </c>
      <c r="V140" s="1445" t="s">
        <v>35</v>
      </c>
      <c r="W140" s="1445" t="s">
        <v>35</v>
      </c>
      <c r="X140" s="1445" t="s">
        <v>35</v>
      </c>
      <c r="Y140" s="1478" t="s">
        <v>35</v>
      </c>
      <c r="Z140" s="1478" t="s">
        <v>35</v>
      </c>
      <c r="AA140" s="1478" t="s">
        <v>35</v>
      </c>
      <c r="AB140" s="1478" t="s">
        <v>35</v>
      </c>
      <c r="AC140" s="2682" t="s">
        <v>35</v>
      </c>
      <c r="AD140" s="2528"/>
      <c r="AE140" s="2528"/>
      <c r="AF140" s="2528"/>
      <c r="AG140" s="2528"/>
      <c r="AH140" s="2528"/>
      <c r="AI140" s="2528"/>
      <c r="AJ140" s="2528"/>
      <c r="AK140" s="2528"/>
      <c r="AL140" s="2528"/>
      <c r="AM140" s="2528"/>
      <c r="AN140" s="2528"/>
      <c r="AO140" s="2528"/>
      <c r="AP140" s="2528"/>
      <c r="AQ140" s="2528"/>
      <c r="AR140" s="2528"/>
      <c r="AS140" s="2528"/>
      <c r="AT140" s="2528"/>
      <c r="AU140" s="2528"/>
      <c r="AV140" s="2528"/>
      <c r="AW140" s="2528"/>
      <c r="AX140" s="2528"/>
      <c r="AY140" s="2528"/>
      <c r="AZ140" s="239"/>
      <c r="BA140" s="3104" t="s">
        <v>107</v>
      </c>
      <c r="BB140" s="173" t="s">
        <v>64</v>
      </c>
      <c r="BC140" s="1488" t="s">
        <v>35</v>
      </c>
      <c r="BD140" s="1507" t="s">
        <v>35</v>
      </c>
      <c r="BE140" s="1507" t="s">
        <v>35</v>
      </c>
      <c r="BF140" s="1507" t="s">
        <v>35</v>
      </c>
      <c r="BG140" s="1527" t="s">
        <v>35</v>
      </c>
      <c r="BH140" s="1547" t="s">
        <v>35</v>
      </c>
      <c r="BI140" s="1507" t="s">
        <v>35</v>
      </c>
      <c r="BJ140" s="1507" t="s">
        <v>35</v>
      </c>
      <c r="BK140" s="1507" t="s">
        <v>35</v>
      </c>
      <c r="BL140" s="1527" t="s">
        <v>35</v>
      </c>
      <c r="BM140" s="1547" t="s">
        <v>35</v>
      </c>
      <c r="BN140" s="1507" t="s">
        <v>35</v>
      </c>
      <c r="BO140" s="1507" t="s">
        <v>35</v>
      </c>
      <c r="BP140" s="1507" t="s">
        <v>35</v>
      </c>
      <c r="BQ140" s="1527" t="s">
        <v>35</v>
      </c>
      <c r="BR140" s="1547" t="s">
        <v>35</v>
      </c>
      <c r="BS140" s="1507" t="s">
        <v>35</v>
      </c>
      <c r="BT140" s="1507" t="s">
        <v>35</v>
      </c>
      <c r="BU140" s="1507" t="s">
        <v>35</v>
      </c>
      <c r="BV140" s="1507" t="s">
        <v>35</v>
      </c>
      <c r="BW140" s="1507" t="s">
        <v>35</v>
      </c>
      <c r="BX140" s="1507" t="s">
        <v>35</v>
      </c>
      <c r="BY140" s="1568" t="s">
        <v>35</v>
      </c>
      <c r="BZ140" s="1568" t="s">
        <v>35</v>
      </c>
      <c r="CA140" s="1568" t="s">
        <v>35</v>
      </c>
      <c r="CB140" s="1568" t="s">
        <v>35</v>
      </c>
      <c r="CC140" s="1568" t="s">
        <v>35</v>
      </c>
      <c r="CD140" s="2613"/>
      <c r="CE140" s="2613"/>
      <c r="CF140" s="2613"/>
      <c r="CG140" s="2613"/>
      <c r="CH140" s="2613"/>
      <c r="CI140" s="2613"/>
      <c r="CJ140" s="2613"/>
      <c r="CK140" s="2613"/>
      <c r="CL140" s="2613"/>
      <c r="CM140" s="2613"/>
      <c r="CN140" s="2613"/>
      <c r="CO140" s="2613"/>
      <c r="CP140" s="2613"/>
      <c r="CQ140" s="2613"/>
      <c r="CR140" s="2613"/>
      <c r="CS140" s="2613"/>
      <c r="CT140" s="2613"/>
      <c r="CU140" s="2613"/>
      <c r="CV140" s="2613"/>
      <c r="CW140" s="2613"/>
      <c r="CX140" s="2613"/>
      <c r="CY140" s="2613"/>
      <c r="CZ140" s="2613"/>
    </row>
    <row r="141" s="130" customFormat="true" ht="15" customHeight="true" x14ac:dyDescent="0.2">
      <c r="A141" s="3067"/>
      <c r="B141" s="300" t="s">
        <v>65</v>
      </c>
      <c r="C141" s="1437" t="s">
        <v>35</v>
      </c>
      <c r="D141" s="1445" t="s">
        <v>35</v>
      </c>
      <c r="E141" s="1445" t="s">
        <v>35</v>
      </c>
      <c r="F141" s="1445" t="s">
        <v>35</v>
      </c>
      <c r="G141" s="1453" t="s">
        <v>35</v>
      </c>
      <c r="H141" s="1461" t="s">
        <v>35</v>
      </c>
      <c r="I141" s="1445" t="s">
        <v>35</v>
      </c>
      <c r="J141" s="1445" t="s">
        <v>35</v>
      </c>
      <c r="K141" s="1445" t="s">
        <v>35</v>
      </c>
      <c r="L141" s="1469" t="s">
        <v>35</v>
      </c>
      <c r="M141" s="1476" t="s">
        <v>35</v>
      </c>
      <c r="N141" s="1445" t="s">
        <v>35</v>
      </c>
      <c r="O141" s="1445" t="s">
        <v>35</v>
      </c>
      <c r="P141" s="1445" t="s">
        <v>35</v>
      </c>
      <c r="Q141" s="1453" t="s">
        <v>35</v>
      </c>
      <c r="R141" s="1461" t="s">
        <v>35</v>
      </c>
      <c r="S141" s="1445" t="s">
        <v>35</v>
      </c>
      <c r="T141" s="1445" t="s">
        <v>35</v>
      </c>
      <c r="U141" s="1445" t="s">
        <v>35</v>
      </c>
      <c r="V141" s="1445" t="s">
        <v>35</v>
      </c>
      <c r="W141" s="1445" t="s">
        <v>35</v>
      </c>
      <c r="X141" s="1445" t="s">
        <v>35</v>
      </c>
      <c r="Y141" s="1478" t="s">
        <v>35</v>
      </c>
      <c r="Z141" s="1478" t="s">
        <v>35</v>
      </c>
      <c r="AA141" s="1478" t="s">
        <v>35</v>
      </c>
      <c r="AB141" s="1478" t="s">
        <v>35</v>
      </c>
      <c r="AC141" s="2682" t="s">
        <v>35</v>
      </c>
      <c r="AD141" s="2528"/>
      <c r="AE141" s="2528"/>
      <c r="AF141" s="2528"/>
      <c r="AG141" s="2528"/>
      <c r="AH141" s="2528"/>
      <c r="AI141" s="2528"/>
      <c r="AJ141" s="2528"/>
      <c r="AK141" s="2528"/>
      <c r="AL141" s="2528"/>
      <c r="AM141" s="2528"/>
      <c r="AN141" s="2528"/>
      <c r="AO141" s="2528"/>
      <c r="AP141" s="2528"/>
      <c r="AQ141" s="2528"/>
      <c r="AR141" s="2528"/>
      <c r="AS141" s="2528"/>
      <c r="AT141" s="2528"/>
      <c r="AU141" s="2528"/>
      <c r="AV141" s="2528"/>
      <c r="AW141" s="2528"/>
      <c r="AX141" s="2528"/>
      <c r="AY141" s="2528"/>
      <c r="AZ141" s="239"/>
      <c r="BA141" s="3104"/>
      <c r="BB141" s="173" t="s">
        <v>65</v>
      </c>
      <c r="BC141" s="1488" t="s">
        <v>35</v>
      </c>
      <c r="BD141" s="1507" t="s">
        <v>35</v>
      </c>
      <c r="BE141" s="1507" t="s">
        <v>35</v>
      </c>
      <c r="BF141" s="1507" t="s">
        <v>35</v>
      </c>
      <c r="BG141" s="1527" t="s">
        <v>35</v>
      </c>
      <c r="BH141" s="1547" t="s">
        <v>35</v>
      </c>
      <c r="BI141" s="1507" t="s">
        <v>35</v>
      </c>
      <c r="BJ141" s="1507" t="s">
        <v>35</v>
      </c>
      <c r="BK141" s="1507" t="s">
        <v>35</v>
      </c>
      <c r="BL141" s="1527" t="s">
        <v>35</v>
      </c>
      <c r="BM141" s="1547" t="s">
        <v>35</v>
      </c>
      <c r="BN141" s="1507" t="s">
        <v>35</v>
      </c>
      <c r="BO141" s="1507" t="s">
        <v>35</v>
      </c>
      <c r="BP141" s="1507" t="s">
        <v>35</v>
      </c>
      <c r="BQ141" s="1527" t="s">
        <v>35</v>
      </c>
      <c r="BR141" s="1547" t="s">
        <v>35</v>
      </c>
      <c r="BS141" s="1507" t="s">
        <v>35</v>
      </c>
      <c r="BT141" s="1507" t="s">
        <v>35</v>
      </c>
      <c r="BU141" s="1507" t="s">
        <v>35</v>
      </c>
      <c r="BV141" s="1507" t="s">
        <v>35</v>
      </c>
      <c r="BW141" s="1507" t="s">
        <v>35</v>
      </c>
      <c r="BX141" s="1507" t="s">
        <v>35</v>
      </c>
      <c r="BY141" s="1568" t="s">
        <v>35</v>
      </c>
      <c r="BZ141" s="1568" t="s">
        <v>35</v>
      </c>
      <c r="CA141" s="1568" t="s">
        <v>35</v>
      </c>
      <c r="CB141" s="1568" t="s">
        <v>35</v>
      </c>
      <c r="CC141" s="1568" t="s">
        <v>35</v>
      </c>
      <c r="CD141" s="2613"/>
      <c r="CE141" s="2613"/>
      <c r="CF141" s="2613"/>
      <c r="CG141" s="2613"/>
      <c r="CH141" s="2613"/>
      <c r="CI141" s="2613"/>
      <c r="CJ141" s="2613"/>
      <c r="CK141" s="2613"/>
      <c r="CL141" s="2613"/>
      <c r="CM141" s="2613"/>
      <c r="CN141" s="2613"/>
      <c r="CO141" s="2613"/>
      <c r="CP141" s="2613"/>
      <c r="CQ141" s="2613"/>
      <c r="CR141" s="2613"/>
      <c r="CS141" s="2613"/>
      <c r="CT141" s="2613"/>
      <c r="CU141" s="2613"/>
      <c r="CV141" s="2613"/>
      <c r="CW141" s="2613"/>
      <c r="CX141" s="2613"/>
      <c r="CY141" s="2613"/>
      <c r="CZ141" s="2613"/>
    </row>
    <row r="142" s="130" customFormat="true" ht="15" customHeight="true" x14ac:dyDescent="0.2">
      <c r="A142" s="3067"/>
      <c r="B142" s="300" t="s">
        <v>66</v>
      </c>
      <c r="C142" s="1437" t="s">
        <v>35</v>
      </c>
      <c r="D142" s="1445" t="s">
        <v>35</v>
      </c>
      <c r="E142" s="1445" t="s">
        <v>35</v>
      </c>
      <c r="F142" s="1445" t="s">
        <v>35</v>
      </c>
      <c r="G142" s="1453" t="s">
        <v>35</v>
      </c>
      <c r="H142" s="1461" t="s">
        <v>35</v>
      </c>
      <c r="I142" s="1445" t="s">
        <v>35</v>
      </c>
      <c r="J142" s="1445" t="s">
        <v>35</v>
      </c>
      <c r="K142" s="1445" t="s">
        <v>35</v>
      </c>
      <c r="L142" s="1469" t="s">
        <v>35</v>
      </c>
      <c r="M142" s="1476" t="s">
        <v>35</v>
      </c>
      <c r="N142" s="1445" t="s">
        <v>35</v>
      </c>
      <c r="O142" s="1445" t="s">
        <v>35</v>
      </c>
      <c r="P142" s="1445" t="s">
        <v>35</v>
      </c>
      <c r="Q142" s="1453" t="s">
        <v>35</v>
      </c>
      <c r="R142" s="1461" t="s">
        <v>35</v>
      </c>
      <c r="S142" s="1445" t="s">
        <v>35</v>
      </c>
      <c r="T142" s="1445" t="s">
        <v>35</v>
      </c>
      <c r="U142" s="1445" t="s">
        <v>35</v>
      </c>
      <c r="V142" s="1445" t="s">
        <v>35</v>
      </c>
      <c r="W142" s="1445" t="s">
        <v>35</v>
      </c>
      <c r="X142" s="1445" t="s">
        <v>35</v>
      </c>
      <c r="Y142" s="1478" t="s">
        <v>35</v>
      </c>
      <c r="Z142" s="1478" t="s">
        <v>35</v>
      </c>
      <c r="AA142" s="1478" t="s">
        <v>35</v>
      </c>
      <c r="AB142" s="1478" t="s">
        <v>35</v>
      </c>
      <c r="AC142" s="2682" t="s">
        <v>35</v>
      </c>
      <c r="AD142" s="2528"/>
      <c r="AE142" s="2528"/>
      <c r="AF142" s="2528"/>
      <c r="AG142" s="2528"/>
      <c r="AH142" s="2528"/>
      <c r="AI142" s="2528"/>
      <c r="AJ142" s="2528"/>
      <c r="AK142" s="2528"/>
      <c r="AL142" s="2528"/>
      <c r="AM142" s="2528"/>
      <c r="AN142" s="2528"/>
      <c r="AO142" s="2528"/>
      <c r="AP142" s="2528"/>
      <c r="AQ142" s="2528"/>
      <c r="AR142" s="2528"/>
      <c r="AS142" s="2528"/>
      <c r="AT142" s="2528"/>
      <c r="AU142" s="2528"/>
      <c r="AV142" s="2528"/>
      <c r="AW142" s="2528"/>
      <c r="AX142" s="2528"/>
      <c r="AY142" s="2528"/>
      <c r="AZ142" s="239"/>
      <c r="BA142" s="3104"/>
      <c r="BB142" s="173" t="s">
        <v>66</v>
      </c>
      <c r="BC142" s="1488" t="s">
        <v>35</v>
      </c>
      <c r="BD142" s="1507" t="s">
        <v>35</v>
      </c>
      <c r="BE142" s="1507" t="s">
        <v>35</v>
      </c>
      <c r="BF142" s="1507" t="s">
        <v>35</v>
      </c>
      <c r="BG142" s="1527" t="s">
        <v>35</v>
      </c>
      <c r="BH142" s="1547" t="s">
        <v>35</v>
      </c>
      <c r="BI142" s="1507" t="s">
        <v>35</v>
      </c>
      <c r="BJ142" s="1507" t="s">
        <v>35</v>
      </c>
      <c r="BK142" s="1507" t="s">
        <v>35</v>
      </c>
      <c r="BL142" s="1527" t="s">
        <v>35</v>
      </c>
      <c r="BM142" s="1547" t="s">
        <v>35</v>
      </c>
      <c r="BN142" s="1507" t="s">
        <v>35</v>
      </c>
      <c r="BO142" s="1507" t="s">
        <v>35</v>
      </c>
      <c r="BP142" s="1507" t="s">
        <v>35</v>
      </c>
      <c r="BQ142" s="1527" t="s">
        <v>35</v>
      </c>
      <c r="BR142" s="1547" t="s">
        <v>35</v>
      </c>
      <c r="BS142" s="1507" t="s">
        <v>35</v>
      </c>
      <c r="BT142" s="1507" t="s">
        <v>35</v>
      </c>
      <c r="BU142" s="1507" t="s">
        <v>35</v>
      </c>
      <c r="BV142" s="1507" t="s">
        <v>35</v>
      </c>
      <c r="BW142" s="1507" t="s">
        <v>35</v>
      </c>
      <c r="BX142" s="1507" t="s">
        <v>35</v>
      </c>
      <c r="BY142" s="1568" t="s">
        <v>35</v>
      </c>
      <c r="BZ142" s="1568" t="s">
        <v>35</v>
      </c>
      <c r="CA142" s="1568" t="s">
        <v>35</v>
      </c>
      <c r="CB142" s="1568" t="s">
        <v>35</v>
      </c>
      <c r="CC142" s="1568" t="s">
        <v>35</v>
      </c>
      <c r="CD142" s="2613"/>
      <c r="CE142" s="2613"/>
      <c r="CF142" s="2613"/>
      <c r="CG142" s="2613"/>
      <c r="CH142" s="2613"/>
      <c r="CI142" s="2613"/>
      <c r="CJ142" s="2613"/>
      <c r="CK142" s="2613"/>
      <c r="CL142" s="2613"/>
      <c r="CM142" s="2613"/>
      <c r="CN142" s="2613"/>
      <c r="CO142" s="2613"/>
      <c r="CP142" s="2613"/>
      <c r="CQ142" s="2613"/>
      <c r="CR142" s="2613"/>
      <c r="CS142" s="2613"/>
      <c r="CT142" s="2613"/>
      <c r="CU142" s="2613"/>
      <c r="CV142" s="2613"/>
      <c r="CW142" s="2613"/>
      <c r="CX142" s="2613"/>
      <c r="CY142" s="2613"/>
      <c r="CZ142" s="2613"/>
    </row>
    <row r="143" s="130" customFormat="true" ht="15" customHeight="true" x14ac:dyDescent="0.2">
      <c r="A143" s="3067"/>
      <c r="B143" s="300" t="s">
        <v>67</v>
      </c>
      <c r="C143" s="1437" t="s">
        <v>35</v>
      </c>
      <c r="D143" s="1445" t="s">
        <v>35</v>
      </c>
      <c r="E143" s="1445" t="s">
        <v>35</v>
      </c>
      <c r="F143" s="1445" t="s">
        <v>35</v>
      </c>
      <c r="G143" s="1453" t="s">
        <v>35</v>
      </c>
      <c r="H143" s="1461" t="s">
        <v>35</v>
      </c>
      <c r="I143" s="1445" t="s">
        <v>35</v>
      </c>
      <c r="J143" s="1445" t="s">
        <v>35</v>
      </c>
      <c r="K143" s="1445" t="s">
        <v>35</v>
      </c>
      <c r="L143" s="1469" t="s">
        <v>35</v>
      </c>
      <c r="M143" s="1476" t="s">
        <v>35</v>
      </c>
      <c r="N143" s="1445" t="s">
        <v>35</v>
      </c>
      <c r="O143" s="1445" t="s">
        <v>35</v>
      </c>
      <c r="P143" s="1445" t="s">
        <v>35</v>
      </c>
      <c r="Q143" s="1453" t="s">
        <v>35</v>
      </c>
      <c r="R143" s="1461" t="s">
        <v>35</v>
      </c>
      <c r="S143" s="1445" t="s">
        <v>35</v>
      </c>
      <c r="T143" s="1445" t="s">
        <v>35</v>
      </c>
      <c r="U143" s="1445" t="s">
        <v>35</v>
      </c>
      <c r="V143" s="1445" t="s">
        <v>35</v>
      </c>
      <c r="W143" s="1445" t="s">
        <v>35</v>
      </c>
      <c r="X143" s="1445" t="s">
        <v>35</v>
      </c>
      <c r="Y143" s="1478" t="s">
        <v>35</v>
      </c>
      <c r="Z143" s="1478" t="s">
        <v>35</v>
      </c>
      <c r="AA143" s="1478" t="s">
        <v>35</v>
      </c>
      <c r="AB143" s="1478" t="s">
        <v>35</v>
      </c>
      <c r="AC143" s="2682" t="s">
        <v>35</v>
      </c>
      <c r="AD143" s="2528"/>
      <c r="AE143" s="2528"/>
      <c r="AF143" s="2528"/>
      <c r="AG143" s="2528"/>
      <c r="AH143" s="2528"/>
      <c r="AI143" s="2528"/>
      <c r="AJ143" s="2528"/>
      <c r="AK143" s="2528"/>
      <c r="AL143" s="2528"/>
      <c r="AM143" s="2528"/>
      <c r="AN143" s="2528"/>
      <c r="AO143" s="2528"/>
      <c r="AP143" s="2528"/>
      <c r="AQ143" s="2528"/>
      <c r="AR143" s="2528"/>
      <c r="AS143" s="2528"/>
      <c r="AT143" s="2528"/>
      <c r="AU143" s="2528"/>
      <c r="AV143" s="2528"/>
      <c r="AW143" s="2528"/>
      <c r="AX143" s="2528"/>
      <c r="AY143" s="2528"/>
      <c r="AZ143" s="239"/>
      <c r="BA143" s="3104"/>
      <c r="BB143" s="173" t="s">
        <v>67</v>
      </c>
      <c r="BC143" s="1488" t="s">
        <v>35</v>
      </c>
      <c r="BD143" s="1507" t="s">
        <v>35</v>
      </c>
      <c r="BE143" s="1507" t="s">
        <v>35</v>
      </c>
      <c r="BF143" s="1507" t="s">
        <v>35</v>
      </c>
      <c r="BG143" s="1527" t="s">
        <v>35</v>
      </c>
      <c r="BH143" s="1547" t="s">
        <v>35</v>
      </c>
      <c r="BI143" s="1507" t="s">
        <v>35</v>
      </c>
      <c r="BJ143" s="1507" t="s">
        <v>35</v>
      </c>
      <c r="BK143" s="1507" t="s">
        <v>35</v>
      </c>
      <c r="BL143" s="1527" t="s">
        <v>35</v>
      </c>
      <c r="BM143" s="1547" t="s">
        <v>35</v>
      </c>
      <c r="BN143" s="1507" t="s">
        <v>35</v>
      </c>
      <c r="BO143" s="1507" t="s">
        <v>35</v>
      </c>
      <c r="BP143" s="1507" t="s">
        <v>35</v>
      </c>
      <c r="BQ143" s="1527" t="s">
        <v>35</v>
      </c>
      <c r="BR143" s="1547" t="s">
        <v>35</v>
      </c>
      <c r="BS143" s="1507" t="s">
        <v>35</v>
      </c>
      <c r="BT143" s="1507" t="s">
        <v>35</v>
      </c>
      <c r="BU143" s="1507" t="s">
        <v>35</v>
      </c>
      <c r="BV143" s="1507" t="s">
        <v>35</v>
      </c>
      <c r="BW143" s="1507" t="s">
        <v>35</v>
      </c>
      <c r="BX143" s="1507" t="s">
        <v>35</v>
      </c>
      <c r="BY143" s="1568" t="s">
        <v>35</v>
      </c>
      <c r="BZ143" s="1568" t="s">
        <v>35</v>
      </c>
      <c r="CA143" s="1568" t="s">
        <v>35</v>
      </c>
      <c r="CB143" s="1568" t="s">
        <v>35</v>
      </c>
      <c r="CC143" s="1568" t="s">
        <v>35</v>
      </c>
      <c r="CD143" s="2613"/>
      <c r="CE143" s="2613"/>
      <c r="CF143" s="2613"/>
      <c r="CG143" s="2613"/>
      <c r="CH143" s="2613"/>
      <c r="CI143" s="2613"/>
      <c r="CJ143" s="2613"/>
      <c r="CK143" s="2613"/>
      <c r="CL143" s="2613"/>
      <c r="CM143" s="2613"/>
      <c r="CN143" s="2613"/>
      <c r="CO143" s="2613"/>
      <c r="CP143" s="2613"/>
      <c r="CQ143" s="2613"/>
      <c r="CR143" s="2613"/>
      <c r="CS143" s="2613"/>
      <c r="CT143" s="2613"/>
      <c r="CU143" s="2613"/>
      <c r="CV143" s="2613"/>
      <c r="CW143" s="2613"/>
      <c r="CX143" s="2613"/>
      <c r="CY143" s="2613"/>
      <c r="CZ143" s="2613"/>
    </row>
    <row r="144" s="130" customFormat="true" ht="15" customHeight="true" x14ac:dyDescent="0.2">
      <c r="A144" s="3067" t="s">
        <v>108</v>
      </c>
      <c r="B144" s="300" t="s">
        <v>64</v>
      </c>
      <c r="C144" s="1437" t="s">
        <v>35</v>
      </c>
      <c r="D144" s="1445" t="s">
        <v>35</v>
      </c>
      <c r="E144" s="1445" t="s">
        <v>35</v>
      </c>
      <c r="F144" s="1445" t="s">
        <v>35</v>
      </c>
      <c r="G144" s="1453" t="s">
        <v>35</v>
      </c>
      <c r="H144" s="1461" t="s">
        <v>35</v>
      </c>
      <c r="I144" s="1445" t="s">
        <v>35</v>
      </c>
      <c r="J144" s="1445" t="s">
        <v>35</v>
      </c>
      <c r="K144" s="1445" t="s">
        <v>35</v>
      </c>
      <c r="L144" s="1469" t="s">
        <v>35</v>
      </c>
      <c r="M144" s="1476" t="s">
        <v>35</v>
      </c>
      <c r="N144" s="1445" t="s">
        <v>35</v>
      </c>
      <c r="O144" s="1445" t="s">
        <v>35</v>
      </c>
      <c r="P144" s="1445" t="s">
        <v>35</v>
      </c>
      <c r="Q144" s="1453" t="s">
        <v>35</v>
      </c>
      <c r="R144" s="1461" t="s">
        <v>35</v>
      </c>
      <c r="S144" s="1445" t="s">
        <v>35</v>
      </c>
      <c r="T144" s="1445" t="s">
        <v>35</v>
      </c>
      <c r="U144" s="1445" t="s">
        <v>35</v>
      </c>
      <c r="V144" s="1445" t="s">
        <v>35</v>
      </c>
      <c r="W144" s="1445" t="s">
        <v>35</v>
      </c>
      <c r="X144" s="1445" t="s">
        <v>35</v>
      </c>
      <c r="Y144" s="1478" t="s">
        <v>35</v>
      </c>
      <c r="Z144" s="1478" t="s">
        <v>35</v>
      </c>
      <c r="AA144" s="1478" t="s">
        <v>35</v>
      </c>
      <c r="AB144" s="1478" t="s">
        <v>35</v>
      </c>
      <c r="AC144" s="2682" t="s">
        <v>35</v>
      </c>
      <c r="AD144" s="2528"/>
      <c r="AE144" s="2528"/>
      <c r="AF144" s="2528"/>
      <c r="AG144" s="2528"/>
      <c r="AH144" s="2528"/>
      <c r="AI144" s="2528"/>
      <c r="AJ144" s="2528"/>
      <c r="AK144" s="2528"/>
      <c r="AL144" s="2528"/>
      <c r="AM144" s="2528"/>
      <c r="AN144" s="2528"/>
      <c r="AO144" s="2528"/>
      <c r="AP144" s="2528"/>
      <c r="AQ144" s="2528"/>
      <c r="AR144" s="2528"/>
      <c r="AS144" s="2528"/>
      <c r="AT144" s="2528"/>
      <c r="AU144" s="2528"/>
      <c r="AV144" s="2528"/>
      <c r="AW144" s="2528"/>
      <c r="AX144" s="2528"/>
      <c r="AY144" s="2528"/>
      <c r="AZ144" s="239"/>
      <c r="BA144" s="3104" t="s">
        <v>108</v>
      </c>
      <c r="BB144" s="173" t="s">
        <v>64</v>
      </c>
      <c r="BC144" s="1488" t="s">
        <v>35</v>
      </c>
      <c r="BD144" s="1507" t="s">
        <v>35</v>
      </c>
      <c r="BE144" s="1507" t="s">
        <v>35</v>
      </c>
      <c r="BF144" s="1507" t="s">
        <v>35</v>
      </c>
      <c r="BG144" s="1527" t="s">
        <v>35</v>
      </c>
      <c r="BH144" s="1547" t="s">
        <v>35</v>
      </c>
      <c r="BI144" s="1507" t="s">
        <v>35</v>
      </c>
      <c r="BJ144" s="1507" t="s">
        <v>35</v>
      </c>
      <c r="BK144" s="1507" t="s">
        <v>35</v>
      </c>
      <c r="BL144" s="1527" t="s">
        <v>35</v>
      </c>
      <c r="BM144" s="1547" t="s">
        <v>35</v>
      </c>
      <c r="BN144" s="1507" t="s">
        <v>35</v>
      </c>
      <c r="BO144" s="1507" t="s">
        <v>35</v>
      </c>
      <c r="BP144" s="1507" t="s">
        <v>35</v>
      </c>
      <c r="BQ144" s="1527" t="s">
        <v>35</v>
      </c>
      <c r="BR144" s="1547" t="s">
        <v>35</v>
      </c>
      <c r="BS144" s="1507" t="s">
        <v>35</v>
      </c>
      <c r="BT144" s="1507" t="s">
        <v>35</v>
      </c>
      <c r="BU144" s="1507" t="s">
        <v>35</v>
      </c>
      <c r="BV144" s="1507" t="s">
        <v>35</v>
      </c>
      <c r="BW144" s="1507" t="s">
        <v>35</v>
      </c>
      <c r="BX144" s="1507" t="s">
        <v>35</v>
      </c>
      <c r="BY144" s="1568" t="s">
        <v>35</v>
      </c>
      <c r="BZ144" s="1568" t="s">
        <v>35</v>
      </c>
      <c r="CA144" s="1568" t="s">
        <v>35</v>
      </c>
      <c r="CB144" s="1568" t="s">
        <v>35</v>
      </c>
      <c r="CC144" s="1568" t="s">
        <v>35</v>
      </c>
      <c r="CD144" s="2613"/>
      <c r="CE144" s="2613"/>
      <c r="CF144" s="2613"/>
      <c r="CG144" s="2613"/>
      <c r="CH144" s="2613"/>
      <c r="CI144" s="2613"/>
      <c r="CJ144" s="2613"/>
      <c r="CK144" s="2613"/>
      <c r="CL144" s="2613"/>
      <c r="CM144" s="2613"/>
      <c r="CN144" s="2613"/>
      <c r="CO144" s="2613"/>
      <c r="CP144" s="2613"/>
      <c r="CQ144" s="2613"/>
      <c r="CR144" s="2613"/>
      <c r="CS144" s="2613"/>
      <c r="CT144" s="2613"/>
      <c r="CU144" s="2613"/>
      <c r="CV144" s="2613"/>
      <c r="CW144" s="2613"/>
      <c r="CX144" s="2613"/>
      <c r="CY144" s="2613"/>
      <c r="CZ144" s="2613"/>
    </row>
    <row r="145" s="130" customFormat="true" ht="15" customHeight="true" x14ac:dyDescent="0.2">
      <c r="A145" s="3067"/>
      <c r="B145" s="300" t="s">
        <v>65</v>
      </c>
      <c r="C145" s="1437" t="s">
        <v>35</v>
      </c>
      <c r="D145" s="1445" t="s">
        <v>35</v>
      </c>
      <c r="E145" s="1445" t="s">
        <v>35</v>
      </c>
      <c r="F145" s="1445" t="s">
        <v>35</v>
      </c>
      <c r="G145" s="1453" t="s">
        <v>35</v>
      </c>
      <c r="H145" s="1461" t="s">
        <v>35</v>
      </c>
      <c r="I145" s="1445" t="s">
        <v>35</v>
      </c>
      <c r="J145" s="1445" t="s">
        <v>35</v>
      </c>
      <c r="K145" s="1445" t="s">
        <v>35</v>
      </c>
      <c r="L145" s="1469" t="s">
        <v>35</v>
      </c>
      <c r="M145" s="1476" t="s">
        <v>35</v>
      </c>
      <c r="N145" s="1445" t="s">
        <v>35</v>
      </c>
      <c r="O145" s="1445" t="s">
        <v>35</v>
      </c>
      <c r="P145" s="1445" t="s">
        <v>35</v>
      </c>
      <c r="Q145" s="1453" t="s">
        <v>35</v>
      </c>
      <c r="R145" s="1461" t="s">
        <v>35</v>
      </c>
      <c r="S145" s="1445" t="s">
        <v>35</v>
      </c>
      <c r="T145" s="1445" t="s">
        <v>35</v>
      </c>
      <c r="U145" s="1445" t="s">
        <v>35</v>
      </c>
      <c r="V145" s="1445" t="s">
        <v>35</v>
      </c>
      <c r="W145" s="1445" t="s">
        <v>35</v>
      </c>
      <c r="X145" s="1445" t="s">
        <v>35</v>
      </c>
      <c r="Y145" s="1478" t="s">
        <v>35</v>
      </c>
      <c r="Z145" s="1478" t="s">
        <v>35</v>
      </c>
      <c r="AA145" s="1478" t="s">
        <v>35</v>
      </c>
      <c r="AB145" s="1478" t="s">
        <v>35</v>
      </c>
      <c r="AC145" s="2682" t="s">
        <v>35</v>
      </c>
      <c r="AD145" s="2528"/>
      <c r="AE145" s="2528"/>
      <c r="AF145" s="2528"/>
      <c r="AG145" s="2528"/>
      <c r="AH145" s="2528"/>
      <c r="AI145" s="2528"/>
      <c r="AJ145" s="2528"/>
      <c r="AK145" s="2528"/>
      <c r="AL145" s="2528"/>
      <c r="AM145" s="2528"/>
      <c r="AN145" s="2528"/>
      <c r="AO145" s="2528"/>
      <c r="AP145" s="2528"/>
      <c r="AQ145" s="2528"/>
      <c r="AR145" s="2528"/>
      <c r="AS145" s="2528"/>
      <c r="AT145" s="2528"/>
      <c r="AU145" s="2528"/>
      <c r="AV145" s="2528"/>
      <c r="AW145" s="2528"/>
      <c r="AX145" s="2528"/>
      <c r="AY145" s="2528"/>
      <c r="AZ145" s="239"/>
      <c r="BA145" s="3104"/>
      <c r="BB145" s="173" t="s">
        <v>65</v>
      </c>
      <c r="BC145" s="1488" t="s">
        <v>35</v>
      </c>
      <c r="BD145" s="1507" t="s">
        <v>35</v>
      </c>
      <c r="BE145" s="1507" t="s">
        <v>35</v>
      </c>
      <c r="BF145" s="1507" t="s">
        <v>35</v>
      </c>
      <c r="BG145" s="1527" t="s">
        <v>35</v>
      </c>
      <c r="BH145" s="1547" t="s">
        <v>35</v>
      </c>
      <c r="BI145" s="1507" t="s">
        <v>35</v>
      </c>
      <c r="BJ145" s="1507" t="s">
        <v>35</v>
      </c>
      <c r="BK145" s="1507" t="s">
        <v>35</v>
      </c>
      <c r="BL145" s="1527" t="s">
        <v>35</v>
      </c>
      <c r="BM145" s="1547" t="s">
        <v>35</v>
      </c>
      <c r="BN145" s="1507" t="s">
        <v>35</v>
      </c>
      <c r="BO145" s="1507" t="s">
        <v>35</v>
      </c>
      <c r="BP145" s="1507" t="s">
        <v>35</v>
      </c>
      <c r="BQ145" s="1527" t="s">
        <v>35</v>
      </c>
      <c r="BR145" s="1547" t="s">
        <v>35</v>
      </c>
      <c r="BS145" s="1507" t="s">
        <v>35</v>
      </c>
      <c r="BT145" s="1507" t="s">
        <v>35</v>
      </c>
      <c r="BU145" s="1507" t="s">
        <v>35</v>
      </c>
      <c r="BV145" s="1507" t="s">
        <v>35</v>
      </c>
      <c r="BW145" s="1507" t="s">
        <v>35</v>
      </c>
      <c r="BX145" s="1507" t="s">
        <v>35</v>
      </c>
      <c r="BY145" s="1568" t="s">
        <v>35</v>
      </c>
      <c r="BZ145" s="1568" t="s">
        <v>35</v>
      </c>
      <c r="CA145" s="1568" t="s">
        <v>35</v>
      </c>
      <c r="CB145" s="1568" t="s">
        <v>35</v>
      </c>
      <c r="CC145" s="1568" t="s">
        <v>35</v>
      </c>
      <c r="CD145" s="2613"/>
      <c r="CE145" s="2613"/>
      <c r="CF145" s="2613"/>
      <c r="CG145" s="2613"/>
      <c r="CH145" s="2613"/>
      <c r="CI145" s="2613"/>
      <c r="CJ145" s="2613"/>
      <c r="CK145" s="2613"/>
      <c r="CL145" s="2613"/>
      <c r="CM145" s="2613"/>
      <c r="CN145" s="2613"/>
      <c r="CO145" s="2613"/>
      <c r="CP145" s="2613"/>
      <c r="CQ145" s="2613"/>
      <c r="CR145" s="2613"/>
      <c r="CS145" s="2613"/>
      <c r="CT145" s="2613"/>
      <c r="CU145" s="2613"/>
      <c r="CV145" s="2613"/>
      <c r="CW145" s="2613"/>
      <c r="CX145" s="2613"/>
      <c r="CY145" s="2613"/>
      <c r="CZ145" s="2613"/>
    </row>
    <row r="146" s="130" customFormat="true" ht="15" customHeight="true" x14ac:dyDescent="0.2">
      <c r="A146" s="3067"/>
      <c r="B146" s="300" t="s">
        <v>66</v>
      </c>
      <c r="C146" s="1437" t="s">
        <v>35</v>
      </c>
      <c r="D146" s="1445" t="s">
        <v>35</v>
      </c>
      <c r="E146" s="1445" t="s">
        <v>35</v>
      </c>
      <c r="F146" s="1445" t="s">
        <v>35</v>
      </c>
      <c r="G146" s="1453" t="s">
        <v>35</v>
      </c>
      <c r="H146" s="1461" t="s">
        <v>35</v>
      </c>
      <c r="I146" s="1445" t="s">
        <v>35</v>
      </c>
      <c r="J146" s="1445" t="s">
        <v>35</v>
      </c>
      <c r="K146" s="1445" t="s">
        <v>35</v>
      </c>
      <c r="L146" s="1469" t="s">
        <v>35</v>
      </c>
      <c r="M146" s="1476" t="s">
        <v>35</v>
      </c>
      <c r="N146" s="1445" t="s">
        <v>35</v>
      </c>
      <c r="O146" s="1445" t="s">
        <v>35</v>
      </c>
      <c r="P146" s="1445" t="s">
        <v>35</v>
      </c>
      <c r="Q146" s="1453" t="s">
        <v>35</v>
      </c>
      <c r="R146" s="1461" t="s">
        <v>35</v>
      </c>
      <c r="S146" s="1445" t="s">
        <v>35</v>
      </c>
      <c r="T146" s="1445" t="s">
        <v>35</v>
      </c>
      <c r="U146" s="1445" t="s">
        <v>35</v>
      </c>
      <c r="V146" s="1445" t="s">
        <v>35</v>
      </c>
      <c r="W146" s="1445" t="s">
        <v>35</v>
      </c>
      <c r="X146" s="1445" t="s">
        <v>35</v>
      </c>
      <c r="Y146" s="1478" t="s">
        <v>35</v>
      </c>
      <c r="Z146" s="1478" t="s">
        <v>35</v>
      </c>
      <c r="AA146" s="1478" t="s">
        <v>35</v>
      </c>
      <c r="AB146" s="1478" t="s">
        <v>35</v>
      </c>
      <c r="AC146" s="2682" t="s">
        <v>35</v>
      </c>
      <c r="AD146" s="2528"/>
      <c r="AE146" s="2528"/>
      <c r="AF146" s="2528"/>
      <c r="AG146" s="2528"/>
      <c r="AH146" s="2528"/>
      <c r="AI146" s="2528"/>
      <c r="AJ146" s="2528"/>
      <c r="AK146" s="2528"/>
      <c r="AL146" s="2528"/>
      <c r="AM146" s="2528"/>
      <c r="AN146" s="2528"/>
      <c r="AO146" s="2528"/>
      <c r="AP146" s="2528"/>
      <c r="AQ146" s="2528"/>
      <c r="AR146" s="2528"/>
      <c r="AS146" s="2528"/>
      <c r="AT146" s="2528"/>
      <c r="AU146" s="2528"/>
      <c r="AV146" s="2528"/>
      <c r="AW146" s="2528"/>
      <c r="AX146" s="2528"/>
      <c r="AY146" s="2528"/>
      <c r="AZ146" s="239"/>
      <c r="BA146" s="3104"/>
      <c r="BB146" s="173" t="s">
        <v>66</v>
      </c>
      <c r="BC146" s="1488" t="s">
        <v>35</v>
      </c>
      <c r="BD146" s="1507" t="s">
        <v>35</v>
      </c>
      <c r="BE146" s="1507" t="s">
        <v>35</v>
      </c>
      <c r="BF146" s="1507" t="s">
        <v>35</v>
      </c>
      <c r="BG146" s="1527" t="s">
        <v>35</v>
      </c>
      <c r="BH146" s="1547" t="s">
        <v>35</v>
      </c>
      <c r="BI146" s="1507" t="s">
        <v>35</v>
      </c>
      <c r="BJ146" s="1507" t="s">
        <v>35</v>
      </c>
      <c r="BK146" s="1507" t="s">
        <v>35</v>
      </c>
      <c r="BL146" s="1527" t="s">
        <v>35</v>
      </c>
      <c r="BM146" s="1547" t="s">
        <v>35</v>
      </c>
      <c r="BN146" s="1507" t="s">
        <v>35</v>
      </c>
      <c r="BO146" s="1507" t="s">
        <v>35</v>
      </c>
      <c r="BP146" s="1507" t="s">
        <v>35</v>
      </c>
      <c r="BQ146" s="1527" t="s">
        <v>35</v>
      </c>
      <c r="BR146" s="1547" t="s">
        <v>35</v>
      </c>
      <c r="BS146" s="1507" t="s">
        <v>35</v>
      </c>
      <c r="BT146" s="1507" t="s">
        <v>35</v>
      </c>
      <c r="BU146" s="1507" t="s">
        <v>35</v>
      </c>
      <c r="BV146" s="1507" t="s">
        <v>35</v>
      </c>
      <c r="BW146" s="1507" t="s">
        <v>35</v>
      </c>
      <c r="BX146" s="1507" t="s">
        <v>35</v>
      </c>
      <c r="BY146" s="1568" t="s">
        <v>35</v>
      </c>
      <c r="BZ146" s="1568" t="s">
        <v>35</v>
      </c>
      <c r="CA146" s="1568" t="s">
        <v>35</v>
      </c>
      <c r="CB146" s="1568" t="s">
        <v>35</v>
      </c>
      <c r="CC146" s="1568" t="s">
        <v>35</v>
      </c>
      <c r="CD146" s="2613"/>
      <c r="CE146" s="2613"/>
      <c r="CF146" s="2613"/>
      <c r="CG146" s="2613"/>
      <c r="CH146" s="2613"/>
      <c r="CI146" s="2613"/>
      <c r="CJ146" s="2613"/>
      <c r="CK146" s="2613"/>
      <c r="CL146" s="2613"/>
      <c r="CM146" s="2613"/>
      <c r="CN146" s="2613"/>
      <c r="CO146" s="2613"/>
      <c r="CP146" s="2613"/>
      <c r="CQ146" s="2613"/>
      <c r="CR146" s="2613"/>
      <c r="CS146" s="2613"/>
      <c r="CT146" s="2613"/>
      <c r="CU146" s="2613"/>
      <c r="CV146" s="2613"/>
      <c r="CW146" s="2613"/>
      <c r="CX146" s="2613"/>
      <c r="CY146" s="2613"/>
      <c r="CZ146" s="2613"/>
    </row>
    <row r="147" s="130" customFormat="true" ht="15" customHeight="true" x14ac:dyDescent="0.2">
      <c r="A147" s="3067"/>
      <c r="B147" s="300" t="s">
        <v>67</v>
      </c>
      <c r="C147" s="1437" t="s">
        <v>35</v>
      </c>
      <c r="D147" s="1445" t="s">
        <v>35</v>
      </c>
      <c r="E147" s="1445" t="s">
        <v>35</v>
      </c>
      <c r="F147" s="1445" t="s">
        <v>35</v>
      </c>
      <c r="G147" s="1453" t="s">
        <v>35</v>
      </c>
      <c r="H147" s="1461" t="s">
        <v>35</v>
      </c>
      <c r="I147" s="1445" t="s">
        <v>35</v>
      </c>
      <c r="J147" s="1445" t="s">
        <v>35</v>
      </c>
      <c r="K147" s="1445" t="s">
        <v>35</v>
      </c>
      <c r="L147" s="1469" t="s">
        <v>35</v>
      </c>
      <c r="M147" s="1476" t="s">
        <v>35</v>
      </c>
      <c r="N147" s="1445" t="s">
        <v>35</v>
      </c>
      <c r="O147" s="1445" t="s">
        <v>35</v>
      </c>
      <c r="P147" s="1445" t="s">
        <v>35</v>
      </c>
      <c r="Q147" s="1453" t="s">
        <v>35</v>
      </c>
      <c r="R147" s="1461" t="s">
        <v>35</v>
      </c>
      <c r="S147" s="1445" t="s">
        <v>35</v>
      </c>
      <c r="T147" s="1445" t="s">
        <v>35</v>
      </c>
      <c r="U147" s="1445" t="s">
        <v>35</v>
      </c>
      <c r="V147" s="1445" t="s">
        <v>35</v>
      </c>
      <c r="W147" s="1445" t="s">
        <v>35</v>
      </c>
      <c r="X147" s="1445" t="s">
        <v>35</v>
      </c>
      <c r="Y147" s="1478" t="s">
        <v>35</v>
      </c>
      <c r="Z147" s="1478" t="s">
        <v>35</v>
      </c>
      <c r="AA147" s="1478" t="s">
        <v>35</v>
      </c>
      <c r="AB147" s="1478" t="s">
        <v>35</v>
      </c>
      <c r="AC147" s="2682" t="s">
        <v>35</v>
      </c>
      <c r="AD147" s="2528"/>
      <c r="AE147" s="2528"/>
      <c r="AF147" s="2528"/>
      <c r="AG147" s="2528"/>
      <c r="AH147" s="2528"/>
      <c r="AI147" s="2528"/>
      <c r="AJ147" s="2528"/>
      <c r="AK147" s="2528"/>
      <c r="AL147" s="2528"/>
      <c r="AM147" s="2528"/>
      <c r="AN147" s="2528"/>
      <c r="AO147" s="2528"/>
      <c r="AP147" s="2528"/>
      <c r="AQ147" s="2528"/>
      <c r="AR147" s="2528"/>
      <c r="AS147" s="2528"/>
      <c r="AT147" s="2528"/>
      <c r="AU147" s="2528"/>
      <c r="AV147" s="2528"/>
      <c r="AW147" s="2528"/>
      <c r="AX147" s="2528"/>
      <c r="AY147" s="2528"/>
      <c r="AZ147" s="239"/>
      <c r="BA147" s="3104"/>
      <c r="BB147" s="173" t="s">
        <v>67</v>
      </c>
      <c r="BC147" s="1488" t="s">
        <v>35</v>
      </c>
      <c r="BD147" s="1507" t="s">
        <v>35</v>
      </c>
      <c r="BE147" s="1507" t="s">
        <v>35</v>
      </c>
      <c r="BF147" s="1507" t="s">
        <v>35</v>
      </c>
      <c r="BG147" s="1527" t="s">
        <v>35</v>
      </c>
      <c r="BH147" s="1547" t="s">
        <v>35</v>
      </c>
      <c r="BI147" s="1507" t="s">
        <v>35</v>
      </c>
      <c r="BJ147" s="1507" t="s">
        <v>35</v>
      </c>
      <c r="BK147" s="1507" t="s">
        <v>35</v>
      </c>
      <c r="BL147" s="1527" t="s">
        <v>35</v>
      </c>
      <c r="BM147" s="1547" t="s">
        <v>35</v>
      </c>
      <c r="BN147" s="1507" t="s">
        <v>35</v>
      </c>
      <c r="BO147" s="1507" t="s">
        <v>35</v>
      </c>
      <c r="BP147" s="1507" t="s">
        <v>35</v>
      </c>
      <c r="BQ147" s="1527" t="s">
        <v>35</v>
      </c>
      <c r="BR147" s="1547" t="s">
        <v>35</v>
      </c>
      <c r="BS147" s="1507" t="s">
        <v>35</v>
      </c>
      <c r="BT147" s="1507" t="s">
        <v>35</v>
      </c>
      <c r="BU147" s="1507" t="s">
        <v>35</v>
      </c>
      <c r="BV147" s="1507" t="s">
        <v>35</v>
      </c>
      <c r="BW147" s="1507" t="s">
        <v>35</v>
      </c>
      <c r="BX147" s="1507" t="s">
        <v>35</v>
      </c>
      <c r="BY147" s="1568" t="s">
        <v>35</v>
      </c>
      <c r="BZ147" s="1568" t="s">
        <v>35</v>
      </c>
      <c r="CA147" s="1568" t="s">
        <v>35</v>
      </c>
      <c r="CB147" s="1568" t="s">
        <v>35</v>
      </c>
      <c r="CC147" s="1568" t="s">
        <v>35</v>
      </c>
      <c r="CD147" s="2613"/>
      <c r="CE147" s="2613"/>
      <c r="CF147" s="2613"/>
      <c r="CG147" s="2613"/>
      <c r="CH147" s="2613"/>
      <c r="CI147" s="2613"/>
      <c r="CJ147" s="2613"/>
      <c r="CK147" s="2613"/>
      <c r="CL147" s="2613"/>
      <c r="CM147" s="2613"/>
      <c r="CN147" s="2613"/>
      <c r="CO147" s="2613"/>
      <c r="CP147" s="2613"/>
      <c r="CQ147" s="2613"/>
      <c r="CR147" s="2613"/>
      <c r="CS147" s="2613"/>
      <c r="CT147" s="2613"/>
      <c r="CU147" s="2613"/>
      <c r="CV147" s="2613"/>
      <c r="CW147" s="2613"/>
      <c r="CX147" s="2613"/>
      <c r="CY147" s="2613"/>
      <c r="CZ147" s="2613"/>
    </row>
    <row r="148" s="130" customFormat="true" ht="15" customHeight="true" x14ac:dyDescent="0.2">
      <c r="A148" s="3067" t="s">
        <v>109</v>
      </c>
      <c r="B148" s="300" t="s">
        <v>49</v>
      </c>
      <c r="C148" s="1149">
        <v>2.3448644571939412</v>
      </c>
      <c r="D148" s="1150">
        <v>17.420865982853968</v>
      </c>
      <c r="E148" s="1150">
        <v>34.562211036036189</v>
      </c>
      <c r="F148" s="1150">
        <v>49.117223440007578</v>
      </c>
      <c r="G148" s="1198">
        <v>43.861165743189765</v>
      </c>
      <c r="H148" s="1189">
        <v>27.571377027893</v>
      </c>
      <c r="I148" s="1150">
        <v>37.057929003097016</v>
      </c>
      <c r="J148" s="1150">
        <v>48.683467844876496</v>
      </c>
      <c r="K148" s="1150">
        <v>50.311773984781425</v>
      </c>
      <c r="L148" s="1165">
        <v>43.543941724911981</v>
      </c>
      <c r="M148" s="1176">
        <v>1.3528833959215913</v>
      </c>
      <c r="N148" s="1150">
        <v>2.1063523491089318</v>
      </c>
      <c r="O148" s="1150">
        <v>3.8706448879516095</v>
      </c>
      <c r="P148" s="1150">
        <v>8.0027930689275397</v>
      </c>
      <c r="Q148" s="1198">
        <v>23.739986626517773</v>
      </c>
      <c r="R148" s="1189">
        <v>28.859193331576872</v>
      </c>
      <c r="S148" s="1150">
        <v>44.486872761860212</v>
      </c>
      <c r="T148" s="1150">
        <v>6.0908617002618621</v>
      </c>
      <c r="U148" s="1150">
        <v>3.0031100909938191</v>
      </c>
      <c r="V148" s="1150">
        <v>3.5899828611638753</v>
      </c>
      <c r="W148" s="1150">
        <v>8.8175952578362242</v>
      </c>
      <c r="X148" s="1150">
        <v>8.6291988777641713</v>
      </c>
      <c r="Y148" s="1151">
        <v>30.015824518539151</v>
      </c>
      <c r="Z148" s="1151">
        <v>1.8641700447575686</v>
      </c>
      <c r="AA148" s="1151">
        <v>33.332002713273745</v>
      </c>
      <c r="AB148" s="1151">
        <v>6.0291568859703357</v>
      </c>
      <c r="AC148" s="2683">
        <v>7.8522405908349651</v>
      </c>
      <c r="AD148" s="2530"/>
      <c r="AE148" s="2530"/>
      <c r="AF148" s="2530"/>
      <c r="AG148" s="2530"/>
      <c r="AH148" s="2530"/>
      <c r="AI148" s="2530"/>
      <c r="AJ148" s="2530"/>
      <c r="AK148" s="2530"/>
      <c r="AL148" s="2530"/>
      <c r="AM148" s="2530"/>
      <c r="AN148" s="2530"/>
      <c r="AO148" s="2530"/>
      <c r="AP148" s="2530"/>
      <c r="AQ148" s="2530"/>
      <c r="AR148" s="2530"/>
      <c r="AS148" s="2530"/>
      <c r="AT148" s="2530"/>
      <c r="AU148" s="2530"/>
      <c r="AV148" s="2530"/>
      <c r="AW148" s="2530"/>
      <c r="AX148" s="2530"/>
      <c r="AY148" s="2530"/>
      <c r="AZ148" s="239"/>
      <c r="BA148" s="3104" t="s">
        <v>109</v>
      </c>
      <c r="BB148" s="173" t="s">
        <v>49</v>
      </c>
      <c r="BC148" s="1488" t="s">
        <v>35</v>
      </c>
      <c r="BD148" s="1507" t="s">
        <v>35</v>
      </c>
      <c r="BE148" s="1507" t="s">
        <v>35</v>
      </c>
      <c r="BF148" s="1507" t="s">
        <v>35</v>
      </c>
      <c r="BG148" s="1527" t="s">
        <v>35</v>
      </c>
      <c r="BH148" s="1547" t="s">
        <v>35</v>
      </c>
      <c r="BI148" s="1507" t="s">
        <v>35</v>
      </c>
      <c r="BJ148" s="1507" t="s">
        <v>35</v>
      </c>
      <c r="BK148" s="1507" t="s">
        <v>35</v>
      </c>
      <c r="BL148" s="1527" t="s">
        <v>35</v>
      </c>
      <c r="BM148" s="1547" t="s">
        <v>35</v>
      </c>
      <c r="BN148" s="1507" t="s">
        <v>35</v>
      </c>
      <c r="BO148" s="1507" t="s">
        <v>35</v>
      </c>
      <c r="BP148" s="1507" t="s">
        <v>35</v>
      </c>
      <c r="BQ148" s="1527" t="s">
        <v>35</v>
      </c>
      <c r="BR148" s="1547" t="s">
        <v>35</v>
      </c>
      <c r="BS148" s="1507" t="s">
        <v>35</v>
      </c>
      <c r="BT148" s="1507" t="s">
        <v>35</v>
      </c>
      <c r="BU148" s="1507" t="s">
        <v>35</v>
      </c>
      <c r="BV148" s="1507" t="s">
        <v>35</v>
      </c>
      <c r="BW148" s="1507" t="s">
        <v>35</v>
      </c>
      <c r="BX148" s="1507" t="s">
        <v>35</v>
      </c>
      <c r="BY148" s="1568" t="s">
        <v>35</v>
      </c>
      <c r="BZ148" s="1568" t="s">
        <v>35</v>
      </c>
      <c r="CA148" s="1568" t="s">
        <v>35</v>
      </c>
      <c r="CB148" s="1568" t="s">
        <v>35</v>
      </c>
      <c r="CC148" s="1568" t="s">
        <v>35</v>
      </c>
      <c r="CD148" s="2613"/>
      <c r="CE148" s="2613"/>
      <c r="CF148" s="2613"/>
      <c r="CG148" s="2613"/>
      <c r="CH148" s="2613"/>
      <c r="CI148" s="2613"/>
      <c r="CJ148" s="2613"/>
      <c r="CK148" s="2613"/>
      <c r="CL148" s="2613"/>
      <c r="CM148" s="2613"/>
      <c r="CN148" s="2613"/>
      <c r="CO148" s="2613"/>
      <c r="CP148" s="2613"/>
      <c r="CQ148" s="2613"/>
      <c r="CR148" s="2613"/>
      <c r="CS148" s="2613"/>
      <c r="CT148" s="2613"/>
      <c r="CU148" s="2613"/>
      <c r="CV148" s="2613"/>
      <c r="CW148" s="2613"/>
      <c r="CX148" s="2613"/>
      <c r="CY148" s="2613"/>
      <c r="CZ148" s="2613"/>
    </row>
    <row r="149" s="130" customFormat="true" ht="15" customHeight="true" x14ac:dyDescent="0.2">
      <c r="A149" s="3067"/>
      <c r="B149" s="300" t="s">
        <v>48</v>
      </c>
      <c r="C149" s="1149">
        <v>1.8157925948286417</v>
      </c>
      <c r="D149" s="1150">
        <v>7.151204320620824</v>
      </c>
      <c r="E149" s="1150">
        <v>9.4708172324147277</v>
      </c>
      <c r="F149" s="1150">
        <v>14.119215163423023</v>
      </c>
      <c r="G149" s="1198">
        <v>35.267989277334131</v>
      </c>
      <c r="H149" s="1189">
        <v>9.3040583568160322</v>
      </c>
      <c r="I149" s="1150">
        <v>7.5687774332780551</v>
      </c>
      <c r="J149" s="1150">
        <v>11.036456300134835</v>
      </c>
      <c r="K149" s="1150">
        <v>19.693512741413077</v>
      </c>
      <c r="L149" s="1165">
        <v>42.141765961250485</v>
      </c>
      <c r="M149" s="1176">
        <v>0.54682338342346481</v>
      </c>
      <c r="N149" s="1150">
        <v>1.4826995368559985</v>
      </c>
      <c r="O149" s="1150">
        <v>3.1238957155678762</v>
      </c>
      <c r="P149" s="1150">
        <v>4.8370658206649395</v>
      </c>
      <c r="Q149" s="1198">
        <v>18.167120010220632</v>
      </c>
      <c r="R149" s="1189">
        <v>17.211035856721363</v>
      </c>
      <c r="S149" s="1150">
        <v>17.355781401050212</v>
      </c>
      <c r="T149" s="1150">
        <v>6.8138254274519889</v>
      </c>
      <c r="U149" s="1150">
        <v>1.4652568830923831</v>
      </c>
      <c r="V149" s="1150">
        <v>5.8959563556302133</v>
      </c>
      <c r="W149" s="1150">
        <v>8.1915292468651515</v>
      </c>
      <c r="X149" s="1150">
        <v>2.9893903878976706</v>
      </c>
      <c r="Y149" s="1151">
        <v>11.630257128806448</v>
      </c>
      <c r="Z149" s="1151">
        <v>0.86274257525621356</v>
      </c>
      <c r="AA149" s="1151">
        <v>17.11944259273843</v>
      </c>
      <c r="AB149" s="1151">
        <v>3.8406023149596651</v>
      </c>
      <c r="AC149" s="2683">
        <v>6.063941816082977</v>
      </c>
      <c r="AD149" s="2530"/>
      <c r="AE149" s="2530"/>
      <c r="AF149" s="2530"/>
      <c r="AG149" s="2530"/>
      <c r="AH149" s="2530"/>
      <c r="AI149" s="2530"/>
      <c r="AJ149" s="2530"/>
      <c r="AK149" s="2530"/>
      <c r="AL149" s="2530"/>
      <c r="AM149" s="2530"/>
      <c r="AN149" s="2530"/>
      <c r="AO149" s="2530"/>
      <c r="AP149" s="2530"/>
      <c r="AQ149" s="2530"/>
      <c r="AR149" s="2530"/>
      <c r="AS149" s="2530"/>
      <c r="AT149" s="2530"/>
      <c r="AU149" s="2530"/>
      <c r="AV149" s="2530"/>
      <c r="AW149" s="2530"/>
      <c r="AX149" s="2530"/>
      <c r="AY149" s="2530"/>
      <c r="AZ149" s="239"/>
      <c r="BA149" s="3104"/>
      <c r="BB149" s="173" t="s">
        <v>48</v>
      </c>
      <c r="BC149" s="1488" t="s">
        <v>35</v>
      </c>
      <c r="BD149" s="1507" t="s">
        <v>35</v>
      </c>
      <c r="BE149" s="1507" t="s">
        <v>35</v>
      </c>
      <c r="BF149" s="1507" t="s">
        <v>35</v>
      </c>
      <c r="BG149" s="1527" t="s">
        <v>35</v>
      </c>
      <c r="BH149" s="1547" t="s">
        <v>35</v>
      </c>
      <c r="BI149" s="1507" t="s">
        <v>35</v>
      </c>
      <c r="BJ149" s="1507" t="s">
        <v>35</v>
      </c>
      <c r="BK149" s="1507" t="s">
        <v>35</v>
      </c>
      <c r="BL149" s="1527" t="s">
        <v>35</v>
      </c>
      <c r="BM149" s="1547" t="s">
        <v>35</v>
      </c>
      <c r="BN149" s="1507" t="s">
        <v>35</v>
      </c>
      <c r="BO149" s="1507" t="s">
        <v>35</v>
      </c>
      <c r="BP149" s="1507" t="s">
        <v>35</v>
      </c>
      <c r="BQ149" s="1527" t="s">
        <v>35</v>
      </c>
      <c r="BR149" s="1547" t="s">
        <v>35</v>
      </c>
      <c r="BS149" s="1507" t="s">
        <v>35</v>
      </c>
      <c r="BT149" s="1507" t="s">
        <v>35</v>
      </c>
      <c r="BU149" s="1507" t="s">
        <v>35</v>
      </c>
      <c r="BV149" s="1507" t="s">
        <v>35</v>
      </c>
      <c r="BW149" s="1507" t="s">
        <v>35</v>
      </c>
      <c r="BX149" s="1507" t="s">
        <v>35</v>
      </c>
      <c r="BY149" s="1568" t="s">
        <v>35</v>
      </c>
      <c r="BZ149" s="1568" t="s">
        <v>35</v>
      </c>
      <c r="CA149" s="1568" t="s">
        <v>35</v>
      </c>
      <c r="CB149" s="1568" t="s">
        <v>35</v>
      </c>
      <c r="CC149" s="1568" t="s">
        <v>35</v>
      </c>
      <c r="CD149" s="2613"/>
      <c r="CE149" s="2613"/>
      <c r="CF149" s="2613"/>
      <c r="CG149" s="2613"/>
      <c r="CH149" s="2613"/>
      <c r="CI149" s="2613"/>
      <c r="CJ149" s="2613"/>
      <c r="CK149" s="2613"/>
      <c r="CL149" s="2613"/>
      <c r="CM149" s="2613"/>
      <c r="CN149" s="2613"/>
      <c r="CO149" s="2613"/>
      <c r="CP149" s="2613"/>
      <c r="CQ149" s="2613"/>
      <c r="CR149" s="2613"/>
      <c r="CS149" s="2613"/>
      <c r="CT149" s="2613"/>
      <c r="CU149" s="2613"/>
      <c r="CV149" s="2613"/>
      <c r="CW149" s="2613"/>
      <c r="CX149" s="2613"/>
      <c r="CY149" s="2613"/>
      <c r="CZ149" s="2613"/>
    </row>
    <row r="150" s="130" customFormat="true" ht="15" customHeight="true" x14ac:dyDescent="0.2">
      <c r="A150" s="3067"/>
      <c r="B150" s="300" t="s">
        <v>111</v>
      </c>
      <c r="C150" s="1149">
        <v>95.839342947977642</v>
      </c>
      <c r="D150" s="1150">
        <v>75.427929696525084</v>
      </c>
      <c r="E150" s="1150">
        <v>55.96697173154903</v>
      </c>
      <c r="F150" s="1150">
        <v>36.763561396569358</v>
      </c>
      <c r="G150" s="1198">
        <v>20.870844979476065</v>
      </c>
      <c r="H150" s="1189">
        <v>63.124564615290993</v>
      </c>
      <c r="I150" s="1150">
        <v>55.373293563625012</v>
      </c>
      <c r="J150" s="1150">
        <v>40.280075854988532</v>
      </c>
      <c r="K150" s="1150">
        <v>29.994713273805591</v>
      </c>
      <c r="L150" s="1165">
        <v>14.314292313837559</v>
      </c>
      <c r="M150" s="1176">
        <v>98.100293220654962</v>
      </c>
      <c r="N150" s="1150">
        <v>96.410948114035023</v>
      </c>
      <c r="O150" s="1150">
        <v>93.005459396480603</v>
      </c>
      <c r="P150" s="1150">
        <v>87.160141110407466</v>
      </c>
      <c r="Q150" s="1198">
        <v>58.092893363261531</v>
      </c>
      <c r="R150" s="1189">
        <v>53.929770811702184</v>
      </c>
      <c r="S150" s="1150">
        <v>38.157345837089323</v>
      </c>
      <c r="T150" s="1150">
        <v>87.0953128722862</v>
      </c>
      <c r="U150" s="1150">
        <v>95.531633025913806</v>
      </c>
      <c r="V150" s="1150">
        <v>90.514060783205878</v>
      </c>
      <c r="W150" s="1150">
        <v>82.990875495298638</v>
      </c>
      <c r="X150" s="1150">
        <v>88.381410734338132</v>
      </c>
      <c r="Y150" s="1151">
        <v>58.353918352654787</v>
      </c>
      <c r="Z150" s="1151">
        <v>97.273087379986194</v>
      </c>
      <c r="AA150" s="1151">
        <v>49.548554693987796</v>
      </c>
      <c r="AB150" s="1151">
        <v>90.130240799070037</v>
      </c>
      <c r="AC150" s="2683">
        <v>86.083817593082074</v>
      </c>
      <c r="AD150" s="2530"/>
      <c r="AE150" s="2530"/>
      <c r="AF150" s="2530"/>
      <c r="AG150" s="2530"/>
      <c r="AH150" s="2530"/>
      <c r="AI150" s="2530"/>
      <c r="AJ150" s="2530"/>
      <c r="AK150" s="2530"/>
      <c r="AL150" s="2530"/>
      <c r="AM150" s="2530"/>
      <c r="AN150" s="2530"/>
      <c r="AO150" s="2530"/>
      <c r="AP150" s="2530"/>
      <c r="AQ150" s="2530"/>
      <c r="AR150" s="2530"/>
      <c r="AS150" s="2530"/>
      <c r="AT150" s="2530"/>
      <c r="AU150" s="2530"/>
      <c r="AV150" s="2530"/>
      <c r="AW150" s="2530"/>
      <c r="AX150" s="2530"/>
      <c r="AY150" s="2530"/>
      <c r="AZ150" s="239"/>
      <c r="BA150" s="3104"/>
      <c r="BB150" s="173" t="s">
        <v>111</v>
      </c>
      <c r="BC150" s="1488" t="s">
        <v>35</v>
      </c>
      <c r="BD150" s="1507" t="s">
        <v>35</v>
      </c>
      <c r="BE150" s="1507" t="s">
        <v>35</v>
      </c>
      <c r="BF150" s="1507" t="s">
        <v>35</v>
      </c>
      <c r="BG150" s="1527" t="s">
        <v>35</v>
      </c>
      <c r="BH150" s="1547" t="s">
        <v>35</v>
      </c>
      <c r="BI150" s="1507" t="s">
        <v>35</v>
      </c>
      <c r="BJ150" s="1507" t="s">
        <v>35</v>
      </c>
      <c r="BK150" s="1507" t="s">
        <v>35</v>
      </c>
      <c r="BL150" s="1527" t="s">
        <v>35</v>
      </c>
      <c r="BM150" s="1547" t="s">
        <v>35</v>
      </c>
      <c r="BN150" s="1507" t="s">
        <v>35</v>
      </c>
      <c r="BO150" s="1507" t="s">
        <v>35</v>
      </c>
      <c r="BP150" s="1507" t="s">
        <v>35</v>
      </c>
      <c r="BQ150" s="1527" t="s">
        <v>35</v>
      </c>
      <c r="BR150" s="1547" t="s">
        <v>35</v>
      </c>
      <c r="BS150" s="1507" t="s">
        <v>35</v>
      </c>
      <c r="BT150" s="1507" t="s">
        <v>35</v>
      </c>
      <c r="BU150" s="1507" t="s">
        <v>35</v>
      </c>
      <c r="BV150" s="1507" t="s">
        <v>35</v>
      </c>
      <c r="BW150" s="1507" t="s">
        <v>35</v>
      </c>
      <c r="BX150" s="1507" t="s">
        <v>35</v>
      </c>
      <c r="BY150" s="1568" t="s">
        <v>35</v>
      </c>
      <c r="BZ150" s="1568" t="s">
        <v>35</v>
      </c>
      <c r="CA150" s="1568" t="s">
        <v>35</v>
      </c>
      <c r="CB150" s="1568" t="s">
        <v>35</v>
      </c>
      <c r="CC150" s="1568" t="s">
        <v>35</v>
      </c>
      <c r="CD150" s="2613"/>
      <c r="CE150" s="2613"/>
      <c r="CF150" s="2613"/>
      <c r="CG150" s="2613"/>
      <c r="CH150" s="2613"/>
      <c r="CI150" s="2613"/>
      <c r="CJ150" s="2613"/>
      <c r="CK150" s="2613"/>
      <c r="CL150" s="2613"/>
      <c r="CM150" s="2613"/>
      <c r="CN150" s="2613"/>
      <c r="CO150" s="2613"/>
      <c r="CP150" s="2613"/>
      <c r="CQ150" s="2613"/>
      <c r="CR150" s="2613"/>
      <c r="CS150" s="2613"/>
      <c r="CT150" s="2613"/>
      <c r="CU150" s="2613"/>
      <c r="CV150" s="2613"/>
      <c r="CW150" s="2613"/>
      <c r="CX150" s="2613"/>
      <c r="CY150" s="2613"/>
      <c r="CZ150" s="2613"/>
    </row>
    <row r="151" s="130" customFormat="true" ht="15" customHeight="true" x14ac:dyDescent="0.2">
      <c r="A151" s="3067" t="s">
        <v>110</v>
      </c>
      <c r="B151" s="300" t="s">
        <v>49</v>
      </c>
      <c r="C151" s="1149">
        <v>50.78052573652112</v>
      </c>
      <c r="D151" s="1150">
        <v>61.869080345123848</v>
      </c>
      <c r="E151" s="1150">
        <v>75.860969803232891</v>
      </c>
      <c r="F151" s="1150">
        <v>74.488899693285475</v>
      </c>
      <c r="G151" s="1198">
        <v>60.222019311125749</v>
      </c>
      <c r="H151" s="1189">
        <v>72.797734340818081</v>
      </c>
      <c r="I151" s="1150">
        <v>78.042404814455963</v>
      </c>
      <c r="J151" s="1150">
        <v>78.081754130339689</v>
      </c>
      <c r="K151" s="1150">
        <v>73.045906051156109</v>
      </c>
      <c r="L151" s="1165">
        <v>54.540007865282803</v>
      </c>
      <c r="M151" s="1176">
        <v>52.77292729123355</v>
      </c>
      <c r="N151" s="1150">
        <v>49.863774198457797</v>
      </c>
      <c r="O151" s="1150">
        <v>49.005287346016736</v>
      </c>
      <c r="P151" s="1150">
        <v>53.226422665194107</v>
      </c>
      <c r="Q151" s="1198">
        <v>57.064986441639618</v>
      </c>
      <c r="R151" s="1189">
        <v>54.71600313125353</v>
      </c>
      <c r="S151" s="1150">
        <v>71.524775880213127</v>
      </c>
      <c r="T151" s="1150">
        <v>50.114089382529656</v>
      </c>
      <c r="U151" s="1150">
        <v>53.471030210365598</v>
      </c>
      <c r="V151" s="1150">
        <v>48.058977410108646</v>
      </c>
      <c r="W151" s="1150">
        <v>43.074356413307349</v>
      </c>
      <c r="X151" s="1150">
        <v>60.455809652594141</v>
      </c>
      <c r="Y151" s="1151">
        <v>66.081578943938993</v>
      </c>
      <c r="Z151" s="1151">
        <v>49.750312089742245</v>
      </c>
      <c r="AA151" s="1151">
        <v>71.406710796297062</v>
      </c>
      <c r="AB151" s="1151">
        <v>56.92717852828536</v>
      </c>
      <c r="AC151" s="2683">
        <v>53.744849139549075</v>
      </c>
      <c r="AD151" s="2530"/>
      <c r="AE151" s="2530"/>
      <c r="AF151" s="2530"/>
      <c r="AG151" s="2530"/>
      <c r="AH151" s="2530"/>
      <c r="AI151" s="2530"/>
      <c r="AJ151" s="2530"/>
      <c r="AK151" s="2530"/>
      <c r="AL151" s="2530"/>
      <c r="AM151" s="2530"/>
      <c r="AN151" s="2530"/>
      <c r="AO151" s="2530"/>
      <c r="AP151" s="2530"/>
      <c r="AQ151" s="2530"/>
      <c r="AR151" s="2530"/>
      <c r="AS151" s="2530"/>
      <c r="AT151" s="2530"/>
      <c r="AU151" s="2530"/>
      <c r="AV151" s="2530"/>
      <c r="AW151" s="2530"/>
      <c r="AX151" s="2530"/>
      <c r="AY151" s="2530"/>
      <c r="AZ151" s="239"/>
      <c r="BA151" s="3104" t="s">
        <v>110</v>
      </c>
      <c r="BB151" s="173" t="s">
        <v>49</v>
      </c>
      <c r="BC151" s="1488" t="s">
        <v>35</v>
      </c>
      <c r="BD151" s="1507" t="s">
        <v>35</v>
      </c>
      <c r="BE151" s="1507" t="s">
        <v>35</v>
      </c>
      <c r="BF151" s="1507" t="s">
        <v>35</v>
      </c>
      <c r="BG151" s="1527" t="s">
        <v>35</v>
      </c>
      <c r="BH151" s="1547" t="s">
        <v>35</v>
      </c>
      <c r="BI151" s="1507" t="s">
        <v>35</v>
      </c>
      <c r="BJ151" s="1507" t="s">
        <v>35</v>
      </c>
      <c r="BK151" s="1507" t="s">
        <v>35</v>
      </c>
      <c r="BL151" s="1527" t="s">
        <v>35</v>
      </c>
      <c r="BM151" s="1547" t="s">
        <v>35</v>
      </c>
      <c r="BN151" s="1507" t="s">
        <v>35</v>
      </c>
      <c r="BO151" s="1507" t="s">
        <v>35</v>
      </c>
      <c r="BP151" s="1507" t="s">
        <v>35</v>
      </c>
      <c r="BQ151" s="1527" t="s">
        <v>35</v>
      </c>
      <c r="BR151" s="1547" t="s">
        <v>35</v>
      </c>
      <c r="BS151" s="1507" t="s">
        <v>35</v>
      </c>
      <c r="BT151" s="1507" t="s">
        <v>35</v>
      </c>
      <c r="BU151" s="1507" t="s">
        <v>35</v>
      </c>
      <c r="BV151" s="1507" t="s">
        <v>35</v>
      </c>
      <c r="BW151" s="1507" t="s">
        <v>35</v>
      </c>
      <c r="BX151" s="1507" t="s">
        <v>35</v>
      </c>
      <c r="BY151" s="1568" t="s">
        <v>35</v>
      </c>
      <c r="BZ151" s="1568" t="s">
        <v>35</v>
      </c>
      <c r="CA151" s="1568" t="s">
        <v>35</v>
      </c>
      <c r="CB151" s="1568" t="s">
        <v>35</v>
      </c>
      <c r="CC151" s="1568" t="s">
        <v>35</v>
      </c>
      <c r="CD151" s="2613"/>
      <c r="CE151" s="2613"/>
      <c r="CF151" s="2613"/>
      <c r="CG151" s="2613"/>
      <c r="CH151" s="2613"/>
      <c r="CI151" s="2613"/>
      <c r="CJ151" s="2613"/>
      <c r="CK151" s="2613"/>
      <c r="CL151" s="2613"/>
      <c r="CM151" s="2613"/>
      <c r="CN151" s="2613"/>
      <c r="CO151" s="2613"/>
      <c r="CP151" s="2613"/>
      <c r="CQ151" s="2613"/>
      <c r="CR151" s="2613"/>
      <c r="CS151" s="2613"/>
      <c r="CT151" s="2613"/>
      <c r="CU151" s="2613"/>
      <c r="CV151" s="2613"/>
      <c r="CW151" s="2613"/>
      <c r="CX151" s="2613"/>
      <c r="CY151" s="2613"/>
      <c r="CZ151" s="2613"/>
    </row>
    <row r="152" s="130" customFormat="true" ht="15" customHeight="true" x14ac:dyDescent="0.2">
      <c r="A152" s="3327"/>
      <c r="B152" s="2232" t="s">
        <v>48</v>
      </c>
      <c r="C152" s="1152">
        <v>49.210710980178732</v>
      </c>
      <c r="D152" s="1153">
        <v>38.115093949693836</v>
      </c>
      <c r="E152" s="1153">
        <v>24.139030196767081</v>
      </c>
      <c r="F152" s="1153">
        <v>25.511100306714546</v>
      </c>
      <c r="G152" s="1199">
        <v>39.77798068887418</v>
      </c>
      <c r="H152" s="1190">
        <v>27.202265659181933</v>
      </c>
      <c r="I152" s="1153">
        <v>21.957595185544061</v>
      </c>
      <c r="J152" s="1153">
        <v>21.91824586966024</v>
      </c>
      <c r="K152" s="1153">
        <v>26.954093948843987</v>
      </c>
      <c r="L152" s="1166">
        <v>45.45999213471719</v>
      </c>
      <c r="M152" s="1177">
        <v>47.198145258774154</v>
      </c>
      <c r="N152" s="1153">
        <v>50.136225801541777</v>
      </c>
      <c r="O152" s="1153">
        <v>50.9947126539832</v>
      </c>
      <c r="P152" s="1153">
        <v>46.726309433266856</v>
      </c>
      <c r="Q152" s="1199">
        <v>42.935013558360318</v>
      </c>
      <c r="R152" s="1190">
        <v>45.283996868746442</v>
      </c>
      <c r="S152" s="1153">
        <v>28.475224119786684</v>
      </c>
      <c r="T152" s="1153">
        <v>49.885910617470422</v>
      </c>
      <c r="U152" s="1153">
        <v>46.424898060233076</v>
      </c>
      <c r="V152" s="1153">
        <v>51.941022589891141</v>
      </c>
      <c r="W152" s="1153">
        <v>56.925643586692644</v>
      </c>
      <c r="X152" s="1153">
        <v>39.544190347405831</v>
      </c>
      <c r="Y152" s="1154">
        <v>33.918421056061192</v>
      </c>
      <c r="Z152" s="1154">
        <v>50.090387306115488</v>
      </c>
      <c r="AA152" s="1154">
        <v>28.59328920370292</v>
      </c>
      <c r="AB152" s="1154">
        <v>43.072821471714917</v>
      </c>
      <c r="AC152" s="2684">
        <v>46.255150860451053</v>
      </c>
      <c r="AD152" s="2532"/>
      <c r="AE152" s="2532"/>
      <c r="AF152" s="2532"/>
      <c r="AG152" s="2532"/>
      <c r="AH152" s="2532"/>
      <c r="AI152" s="2532"/>
      <c r="AJ152" s="2532"/>
      <c r="AK152" s="2532"/>
      <c r="AL152" s="2532"/>
      <c r="AM152" s="2532"/>
      <c r="AN152" s="2532"/>
      <c r="AO152" s="2532"/>
      <c r="AP152" s="2532"/>
      <c r="AQ152" s="2532"/>
      <c r="AR152" s="2532"/>
      <c r="AS152" s="2532"/>
      <c r="AT152" s="2532"/>
      <c r="AU152" s="2532"/>
      <c r="AV152" s="2532"/>
      <c r="AW152" s="2532"/>
      <c r="AX152" s="2532"/>
      <c r="AY152" s="2532"/>
      <c r="AZ152" s="239"/>
      <c r="BA152" s="3106"/>
      <c r="BB152" s="265" t="s">
        <v>48</v>
      </c>
      <c r="BC152" s="1489" t="s">
        <v>35</v>
      </c>
      <c r="BD152" s="1508" t="s">
        <v>35</v>
      </c>
      <c r="BE152" s="1508" t="s">
        <v>35</v>
      </c>
      <c r="BF152" s="1508" t="s">
        <v>35</v>
      </c>
      <c r="BG152" s="1528" t="s">
        <v>35</v>
      </c>
      <c r="BH152" s="1548" t="s">
        <v>35</v>
      </c>
      <c r="BI152" s="1508" t="s">
        <v>35</v>
      </c>
      <c r="BJ152" s="1508" t="s">
        <v>35</v>
      </c>
      <c r="BK152" s="1508" t="s">
        <v>35</v>
      </c>
      <c r="BL152" s="1528" t="s">
        <v>35</v>
      </c>
      <c r="BM152" s="1548" t="s">
        <v>35</v>
      </c>
      <c r="BN152" s="1508" t="s">
        <v>35</v>
      </c>
      <c r="BO152" s="1508" t="s">
        <v>35</v>
      </c>
      <c r="BP152" s="1508" t="s">
        <v>35</v>
      </c>
      <c r="BQ152" s="1528" t="s">
        <v>35</v>
      </c>
      <c r="BR152" s="1548" t="s">
        <v>35</v>
      </c>
      <c r="BS152" s="1508" t="s">
        <v>35</v>
      </c>
      <c r="BT152" s="1508" t="s">
        <v>35</v>
      </c>
      <c r="BU152" s="1508" t="s">
        <v>35</v>
      </c>
      <c r="BV152" s="1508" t="s">
        <v>35</v>
      </c>
      <c r="BW152" s="1508" t="s">
        <v>35</v>
      </c>
      <c r="BX152" s="1508" t="s">
        <v>35</v>
      </c>
      <c r="BY152" s="1569" t="s">
        <v>35</v>
      </c>
      <c r="BZ152" s="1569" t="s">
        <v>35</v>
      </c>
      <c r="CA152" s="1569" t="s">
        <v>35</v>
      </c>
      <c r="CB152" s="1569" t="s">
        <v>35</v>
      </c>
      <c r="CC152" s="1569" t="s">
        <v>35</v>
      </c>
      <c r="CD152" s="2615"/>
      <c r="CE152" s="2615"/>
      <c r="CF152" s="2615"/>
      <c r="CG152" s="2615"/>
      <c r="CH152" s="2615"/>
      <c r="CI152" s="2615"/>
      <c r="CJ152" s="2615"/>
      <c r="CK152" s="2615"/>
      <c r="CL152" s="2615"/>
      <c r="CM152" s="2615"/>
      <c r="CN152" s="2615"/>
      <c r="CO152" s="2615"/>
      <c r="CP152" s="2615"/>
      <c r="CQ152" s="2615"/>
      <c r="CR152" s="2615"/>
      <c r="CS152" s="2615"/>
      <c r="CT152" s="2615"/>
      <c r="CU152" s="2615"/>
      <c r="CV152" s="2615"/>
      <c r="CW152" s="2615"/>
      <c r="CX152" s="2615"/>
      <c r="CY152" s="2615"/>
      <c r="CZ152" s="2615"/>
    </row>
    <row r="153" s="818" customFormat="true" ht="15" customHeight="true" x14ac:dyDescent="0.2">
      <c r="A153" s="3307" t="s">
        <v>62</v>
      </c>
      <c r="B153" s="2408" t="s">
        <v>349</v>
      </c>
      <c r="C153" s="2321">
        <v>0.1320204775870305</v>
      </c>
      <c r="D153" s="2322">
        <v>3.5479391016642881E-2</v>
      </c>
      <c r="E153" s="2322">
        <v>7.0117092487060301E-2</v>
      </c>
      <c r="F153" s="2322">
        <v>2.1373389161671574</v>
      </c>
      <c r="G153" s="2323">
        <v>6.161543381329766</v>
      </c>
      <c r="H153" s="2324">
        <v>0</v>
      </c>
      <c r="I153" s="2322">
        <v>7.7009075237793503E-2</v>
      </c>
      <c r="J153" s="2322">
        <v>0.75862158633540711</v>
      </c>
      <c r="K153" s="2322">
        <v>3.145875010958108</v>
      </c>
      <c r="L153" s="2325">
        <v>8.6152773111182448</v>
      </c>
      <c r="M153" s="2326">
        <v>0.14346636387208553</v>
      </c>
      <c r="N153" s="2322">
        <v>0</v>
      </c>
      <c r="O153" s="2322">
        <v>0.22743672914162152</v>
      </c>
      <c r="P153" s="2322">
        <v>4.4036516019901953E-2</v>
      </c>
      <c r="Q153" s="2323">
        <v>0.77627769812612835</v>
      </c>
      <c r="R153" s="2324">
        <v>0.33951200212478966</v>
      </c>
      <c r="S153" s="2322">
        <v>2.2334618779537649</v>
      </c>
      <c r="T153" s="2322">
        <v>0.96499482640823342</v>
      </c>
      <c r="U153" s="2322">
        <v>0.24952255325905434</v>
      </c>
      <c r="V153" s="2322">
        <v>0.13525189484719519</v>
      </c>
      <c r="W153" s="2322">
        <v>0.10283769449166065</v>
      </c>
      <c r="X153" s="2322">
        <v>0.35398647632708807</v>
      </c>
      <c r="Y153" s="2322">
        <v>1.3107083215327291</v>
      </c>
      <c r="Z153" s="2322">
        <v>0</v>
      </c>
      <c r="AA153" s="2322">
        <v>3.3377333649131256</v>
      </c>
      <c r="AB153" s="2322">
        <v>6.4012844942741093E-2</v>
      </c>
      <c r="AC153" s="2724">
        <v>0.13851628943500588</v>
      </c>
      <c r="AD153" s="1040"/>
      <c r="AE153" s="1040"/>
      <c r="AF153" s="1040"/>
      <c r="AG153" s="1040"/>
      <c r="AH153" s="1040"/>
      <c r="AI153" s="1040"/>
      <c r="AJ153" s="1040"/>
      <c r="AK153" s="1040"/>
      <c r="AL153" s="1040"/>
      <c r="AM153" s="1040"/>
      <c r="AN153" s="1040"/>
      <c r="AO153" s="1040"/>
      <c r="AP153" s="1040"/>
      <c r="AQ153" s="1040"/>
      <c r="AR153" s="1040"/>
      <c r="AS153" s="1040"/>
      <c r="AT153" s="1040"/>
      <c r="AU153" s="1040"/>
      <c r="AV153" s="1040"/>
      <c r="AW153" s="1040"/>
      <c r="AX153" s="1040"/>
      <c r="AY153" s="1040"/>
      <c r="AZ153" s="240"/>
      <c r="BA153" s="3312" t="s">
        <v>62</v>
      </c>
      <c r="BB153" s="2426" t="s">
        <v>349</v>
      </c>
      <c r="BC153" s="511">
        <v>13.783189</v>
      </c>
      <c r="BD153" s="443">
        <v>3.7070959999999999</v>
      </c>
      <c r="BE153" s="443">
        <v>7.3192649999999997</v>
      </c>
      <c r="BF153" s="443">
        <v>223.30566899999999</v>
      </c>
      <c r="BG153" s="512">
        <v>643.20079799999996</v>
      </c>
      <c r="BH153" s="523">
        <v>0</v>
      </c>
      <c r="BI153" s="443">
        <v>5.1713310000000003</v>
      </c>
      <c r="BJ153" s="443">
        <v>51.018741999999996</v>
      </c>
      <c r="BK153" s="443">
        <v>211.47682500000002</v>
      </c>
      <c r="BL153" s="512">
        <v>579.35445599999991</v>
      </c>
      <c r="BM153" s="523">
        <v>5.3352400000000006</v>
      </c>
      <c r="BN153" s="443">
        <v>0</v>
      </c>
      <c r="BO153" s="443">
        <v>8.4479489999999995</v>
      </c>
      <c r="BP153" s="443">
        <v>1.6384559999999999</v>
      </c>
      <c r="BQ153" s="512">
        <v>28.873017999999998</v>
      </c>
      <c r="BR153" s="523">
        <v>19.358055</v>
      </c>
      <c r="BS153" s="443">
        <v>410.88261200000005</v>
      </c>
      <c r="BT153" s="443">
        <v>17.132705000000001</v>
      </c>
      <c r="BU153" s="443">
        <v>2.1480030000000001</v>
      </c>
      <c r="BV153" s="443">
        <v>1.8093600000000001</v>
      </c>
      <c r="BW153" s="443">
        <v>1.101008</v>
      </c>
      <c r="BX153" s="443">
        <v>8.1165000000000003</v>
      </c>
      <c r="BY153" s="444">
        <v>38.728645999999998</v>
      </c>
      <c r="BZ153" s="444">
        <v>0</v>
      </c>
      <c r="CA153" s="444">
        <v>388.58697699999993</v>
      </c>
      <c r="CB153" s="444">
        <v>2.1479339999999998</v>
      </c>
      <c r="CC153" s="444">
        <v>1.304217</v>
      </c>
      <c r="CD153" s="2617"/>
      <c r="CE153" s="2617"/>
      <c r="CF153" s="2617"/>
      <c r="CG153" s="2617"/>
      <c r="CH153" s="2617"/>
      <c r="CI153" s="2617"/>
      <c r="CJ153" s="2617"/>
      <c r="CK153" s="2617"/>
      <c r="CL153" s="2617"/>
      <c r="CM153" s="2617"/>
      <c r="CN153" s="2617"/>
      <c r="CO153" s="2617"/>
      <c r="CP153" s="2617"/>
      <c r="CQ153" s="2617"/>
      <c r="CR153" s="2617"/>
      <c r="CS153" s="2617"/>
      <c r="CT153" s="2617"/>
      <c r="CU153" s="2617"/>
      <c r="CV153" s="2617"/>
      <c r="CW153" s="2617"/>
      <c r="CX153" s="2617"/>
      <c r="CY153" s="2617"/>
      <c r="CZ153" s="2617"/>
    </row>
    <row r="154" s="818" customFormat="true" ht="15" customHeight="true" x14ac:dyDescent="0.2">
      <c r="A154" s="3308"/>
      <c r="B154" s="2407" t="s">
        <v>169</v>
      </c>
      <c r="C154" s="2321">
        <v>0</v>
      </c>
      <c r="D154" s="2322">
        <v>0.26269777791972487</v>
      </c>
      <c r="E154" s="2322">
        <v>1.3845547482858684</v>
      </c>
      <c r="F154" s="2322">
        <v>6.2401107609248285</v>
      </c>
      <c r="G154" s="2323">
        <v>25.020687942981073</v>
      </c>
      <c r="H154" s="2324">
        <v>0.27580820010032314</v>
      </c>
      <c r="I154" s="2322">
        <v>2.0084933211392779</v>
      </c>
      <c r="J154" s="2322">
        <v>3.623182171395229</v>
      </c>
      <c r="K154" s="2322">
        <v>12.273302144077904</v>
      </c>
      <c r="L154" s="2325">
        <v>31.919199767769769</v>
      </c>
      <c r="M154" s="2326">
        <v>0</v>
      </c>
      <c r="N154" s="2322">
        <v>0</v>
      </c>
      <c r="O154" s="2322">
        <v>6.8656800207596343E-3</v>
      </c>
      <c r="P154" s="2322">
        <v>0.11871574475137295</v>
      </c>
      <c r="Q154" s="2323">
        <v>1.6805286727818538</v>
      </c>
      <c r="R154" s="2324">
        <v>0.17788421064319884</v>
      </c>
      <c r="S154" s="2322">
        <v>10.47252743319341</v>
      </c>
      <c r="T154" s="2322">
        <v>0.80584194912827545</v>
      </c>
      <c r="U154" s="2322">
        <v>0.85550953119005146</v>
      </c>
      <c r="V154" s="2322">
        <v>0.53535847904534872</v>
      </c>
      <c r="W154" s="2322">
        <v>0.76079810363064926</v>
      </c>
      <c r="X154" s="2322">
        <v>0.78590205159789239</v>
      </c>
      <c r="Y154" s="2322">
        <v>1.389669633595964</v>
      </c>
      <c r="Z154" s="2322">
        <v>0</v>
      </c>
      <c r="AA154" s="2322">
        <v>11.946744396674623</v>
      </c>
      <c r="AB154" s="2322">
        <v>0</v>
      </c>
      <c r="AC154" s="2724">
        <v>1.2918773934106962</v>
      </c>
      <c r="AD154" s="1040"/>
      <c r="AE154" s="1040"/>
      <c r="AF154" s="1040"/>
      <c r="AG154" s="1040"/>
      <c r="AH154" s="1040"/>
      <c r="AI154" s="1040"/>
      <c r="AJ154" s="1040"/>
      <c r="AK154" s="1040"/>
      <c r="AL154" s="1040"/>
      <c r="AM154" s="1040"/>
      <c r="AN154" s="1040"/>
      <c r="AO154" s="1040"/>
      <c r="AP154" s="1040"/>
      <c r="AQ154" s="1040"/>
      <c r="AR154" s="1040"/>
      <c r="AS154" s="1040"/>
      <c r="AT154" s="1040"/>
      <c r="AU154" s="1040"/>
      <c r="AV154" s="1040"/>
      <c r="AW154" s="1040"/>
      <c r="AX154" s="1040"/>
      <c r="AY154" s="1040"/>
      <c r="AZ154" s="240"/>
      <c r="BA154" s="3312"/>
      <c r="BB154" s="2426" t="s">
        <v>169</v>
      </c>
      <c r="BC154" s="513">
        <v>0</v>
      </c>
      <c r="BD154" s="445">
        <v>27.448212999999999</v>
      </c>
      <c r="BE154" s="445">
        <v>144.52856999999997</v>
      </c>
      <c r="BF154" s="445">
        <v>651.95655099999988</v>
      </c>
      <c r="BG154" s="514">
        <v>2611.8985869999979</v>
      </c>
      <c r="BH154" s="524">
        <v>18.57741</v>
      </c>
      <c r="BI154" s="445">
        <v>134.87480200000002</v>
      </c>
      <c r="BJ154" s="445">
        <v>243.66588000000002</v>
      </c>
      <c r="BK154" s="445">
        <v>825.05470199999968</v>
      </c>
      <c r="BL154" s="514">
        <v>2146.4811809999978</v>
      </c>
      <c r="BM154" s="524">
        <v>0</v>
      </c>
      <c r="BN154" s="445">
        <v>0</v>
      </c>
      <c r="BO154" s="445">
        <v>0.25502000000000002</v>
      </c>
      <c r="BP154" s="445">
        <v>4.4170280000000002</v>
      </c>
      <c r="BQ154" s="514">
        <v>62.505898000000002</v>
      </c>
      <c r="BR154" s="524">
        <v>10.142476</v>
      </c>
      <c r="BS154" s="445">
        <v>1926.5963159999994</v>
      </c>
      <c r="BT154" s="445">
        <v>14.307074</v>
      </c>
      <c r="BU154" s="445">
        <v>7.3646130000000003</v>
      </c>
      <c r="BV154" s="445">
        <v>7.1618680000000001</v>
      </c>
      <c r="BW154" s="445">
        <v>8.1453089999999992</v>
      </c>
      <c r="BX154" s="445">
        <v>18.019824</v>
      </c>
      <c r="BY154" s="446">
        <v>41.061785</v>
      </c>
      <c r="BZ154" s="446">
        <v>0</v>
      </c>
      <c r="CA154" s="446">
        <v>1390.8688269999993</v>
      </c>
      <c r="CB154" s="446">
        <v>0</v>
      </c>
      <c r="CC154" s="446">
        <v>12.163829</v>
      </c>
      <c r="CD154" s="2617"/>
      <c r="CE154" s="2617"/>
      <c r="CF154" s="2617"/>
      <c r="CG154" s="2617"/>
      <c r="CH154" s="2617"/>
      <c r="CI154" s="2617"/>
      <c r="CJ154" s="2617"/>
      <c r="CK154" s="2617"/>
      <c r="CL154" s="2617"/>
      <c r="CM154" s="2617"/>
      <c r="CN154" s="2617"/>
      <c r="CO154" s="2617"/>
      <c r="CP154" s="2617"/>
      <c r="CQ154" s="2617"/>
      <c r="CR154" s="2617"/>
      <c r="CS154" s="2617"/>
      <c r="CT154" s="2617"/>
      <c r="CU154" s="2617"/>
      <c r="CV154" s="2617"/>
      <c r="CW154" s="2617"/>
      <c r="CX154" s="2617"/>
      <c r="CY154" s="2617"/>
      <c r="CZ154" s="2617"/>
    </row>
    <row r="155" s="818" customFormat="true" ht="15" customHeight="true" x14ac:dyDescent="0.2">
      <c r="A155" s="3308"/>
      <c r="B155" s="2407" t="s">
        <v>350</v>
      </c>
      <c r="C155" s="2321">
        <v>0</v>
      </c>
      <c r="D155" s="2322">
        <v>0</v>
      </c>
      <c r="E155" s="2322">
        <v>0.74659743444047744</v>
      </c>
      <c r="F155" s="2322">
        <v>2.6143274527983111</v>
      </c>
      <c r="G155" s="2323">
        <v>5.342343275514434</v>
      </c>
      <c r="H155" s="2324">
        <v>0</v>
      </c>
      <c r="I155" s="2322">
        <v>0.81243321923017575</v>
      </c>
      <c r="J155" s="2322">
        <v>3.7233515367252363</v>
      </c>
      <c r="K155" s="2322">
        <v>1.8259786408260992</v>
      </c>
      <c r="L155" s="2325">
        <v>6.7503060313009096</v>
      </c>
      <c r="M155" s="2326">
        <v>0</v>
      </c>
      <c r="N155" s="2322">
        <v>0</v>
      </c>
      <c r="O155" s="2322">
        <v>0</v>
      </c>
      <c r="P155" s="2322">
        <v>0</v>
      </c>
      <c r="Q155" s="2323">
        <v>0.72893298826726249</v>
      </c>
      <c r="R155" s="2324">
        <v>0</v>
      </c>
      <c r="S155" s="2322">
        <v>2.5962456474092224</v>
      </c>
      <c r="T155" s="2322">
        <v>0.84316744043531155</v>
      </c>
      <c r="U155" s="2322">
        <v>0.19344940763225343</v>
      </c>
      <c r="V155" s="2322">
        <v>0</v>
      </c>
      <c r="W155" s="2322">
        <v>0.18536691326113511</v>
      </c>
      <c r="X155" s="2322">
        <v>9.021999438049251E-2</v>
      </c>
      <c r="Y155" s="2322">
        <v>0.26811355901598227</v>
      </c>
      <c r="Z155" s="2322">
        <v>0</v>
      </c>
      <c r="AA155" s="2322">
        <v>3.3902880042496086</v>
      </c>
      <c r="AB155" s="2322">
        <v>0.19144195731231087</v>
      </c>
      <c r="AC155" s="2724">
        <v>0.1484288583110728</v>
      </c>
      <c r="AD155" s="1040"/>
      <c r="AE155" s="1040"/>
      <c r="AF155" s="1040"/>
      <c r="AG155" s="1040"/>
      <c r="AH155" s="1040"/>
      <c r="AI155" s="1040"/>
      <c r="AJ155" s="1040"/>
      <c r="AK155" s="1040"/>
      <c r="AL155" s="1040"/>
      <c r="AM155" s="1040"/>
      <c r="AN155" s="1040"/>
      <c r="AO155" s="1040"/>
      <c r="AP155" s="1040"/>
      <c r="AQ155" s="1040"/>
      <c r="AR155" s="1040"/>
      <c r="AS155" s="1040"/>
      <c r="AT155" s="1040"/>
      <c r="AU155" s="1040"/>
      <c r="AV155" s="1040"/>
      <c r="AW155" s="1040"/>
      <c r="AX155" s="1040"/>
      <c r="AY155" s="1040"/>
      <c r="AZ155" s="240"/>
      <c r="BA155" s="3312"/>
      <c r="BB155" s="2426" t="s">
        <v>350</v>
      </c>
      <c r="BC155" s="513">
        <v>0</v>
      </c>
      <c r="BD155" s="445">
        <v>0</v>
      </c>
      <c r="BE155" s="445">
        <v>77.934556000000001</v>
      </c>
      <c r="BF155" s="445">
        <v>273.14064999999994</v>
      </c>
      <c r="BG155" s="514">
        <v>557.68486000000007</v>
      </c>
      <c r="BH155" s="524">
        <v>0</v>
      </c>
      <c r="BI155" s="445">
        <v>54.556701000000004</v>
      </c>
      <c r="BJ155" s="445">
        <v>250.40246000000002</v>
      </c>
      <c r="BK155" s="445">
        <v>122.74873099999999</v>
      </c>
      <c r="BL155" s="514">
        <v>453.94010400000002</v>
      </c>
      <c r="BM155" s="524">
        <v>0</v>
      </c>
      <c r="BN155" s="445">
        <v>0</v>
      </c>
      <c r="BO155" s="445">
        <v>0</v>
      </c>
      <c r="BP155" s="445">
        <v>0</v>
      </c>
      <c r="BQ155" s="514">
        <v>27.112069999999999</v>
      </c>
      <c r="BR155" s="524">
        <v>0</v>
      </c>
      <c r="BS155" s="445">
        <v>477.62274500000001</v>
      </c>
      <c r="BT155" s="445">
        <v>14.969758000000001</v>
      </c>
      <c r="BU155" s="445">
        <v>1.6653000000000002</v>
      </c>
      <c r="BV155" s="445">
        <v>0</v>
      </c>
      <c r="BW155" s="445">
        <v>1.984588</v>
      </c>
      <c r="BX155" s="445">
        <v>2.0686399999999998</v>
      </c>
      <c r="BY155" s="446">
        <v>7.922186</v>
      </c>
      <c r="BZ155" s="446">
        <v>0</v>
      </c>
      <c r="CA155" s="446">
        <v>394.70551499999999</v>
      </c>
      <c r="CB155" s="446">
        <v>6.4237840000000004</v>
      </c>
      <c r="CC155" s="446">
        <v>1.3975500000000001</v>
      </c>
      <c r="CD155" s="2617"/>
      <c r="CE155" s="2617"/>
      <c r="CF155" s="2617"/>
      <c r="CG155" s="2617"/>
      <c r="CH155" s="2617"/>
      <c r="CI155" s="2617"/>
      <c r="CJ155" s="2617"/>
      <c r="CK155" s="2617"/>
      <c r="CL155" s="2617"/>
      <c r="CM155" s="2617"/>
      <c r="CN155" s="2617"/>
      <c r="CO155" s="2617"/>
      <c r="CP155" s="2617"/>
      <c r="CQ155" s="2617"/>
      <c r="CR155" s="2617"/>
      <c r="CS155" s="2617"/>
      <c r="CT155" s="2617"/>
      <c r="CU155" s="2617"/>
      <c r="CV155" s="2617"/>
      <c r="CW155" s="2617"/>
      <c r="CX155" s="2617"/>
      <c r="CY155" s="2617"/>
      <c r="CZ155" s="2617"/>
    </row>
    <row r="156" s="818" customFormat="true" ht="15" customHeight="true" x14ac:dyDescent="0.2">
      <c r="A156" s="3308"/>
      <c r="B156" s="2407" t="s">
        <v>351</v>
      </c>
      <c r="C156" s="2321">
        <v>0</v>
      </c>
      <c r="D156" s="2322">
        <v>0</v>
      </c>
      <c r="E156" s="2322">
        <v>1.4169673299089545E-2</v>
      </c>
      <c r="F156" s="2322">
        <v>0</v>
      </c>
      <c r="G156" s="2323">
        <v>0</v>
      </c>
      <c r="H156" s="2324">
        <v>0</v>
      </c>
      <c r="I156" s="2322">
        <v>2.2026372584877107E-2</v>
      </c>
      <c r="J156" s="2322">
        <v>0</v>
      </c>
      <c r="K156" s="2322">
        <v>0</v>
      </c>
      <c r="L156" s="2325">
        <v>0</v>
      </c>
      <c r="M156" s="2326">
        <v>0</v>
      </c>
      <c r="N156" s="2322">
        <v>0</v>
      </c>
      <c r="O156" s="2322">
        <v>0</v>
      </c>
      <c r="P156" s="2322">
        <v>0</v>
      </c>
      <c r="Q156" s="2323">
        <v>0</v>
      </c>
      <c r="R156" s="2324">
        <v>0</v>
      </c>
      <c r="S156" s="2322">
        <v>0</v>
      </c>
      <c r="T156" s="2322">
        <v>0</v>
      </c>
      <c r="U156" s="2322">
        <v>0</v>
      </c>
      <c r="V156" s="2322">
        <v>0</v>
      </c>
      <c r="W156" s="2322">
        <v>0</v>
      </c>
      <c r="X156" s="2322">
        <v>0</v>
      </c>
      <c r="Y156" s="2322">
        <v>0</v>
      </c>
      <c r="Z156" s="2322">
        <v>0</v>
      </c>
      <c r="AA156" s="2322">
        <v>0</v>
      </c>
      <c r="AB156" s="2322">
        <v>0</v>
      </c>
      <c r="AC156" s="2724">
        <v>0.15709212042866016</v>
      </c>
      <c r="AD156" s="1040"/>
      <c r="AE156" s="1040"/>
      <c r="AF156" s="1040"/>
      <c r="AG156" s="1040"/>
      <c r="AH156" s="1040"/>
      <c r="AI156" s="1040"/>
      <c r="AJ156" s="1040"/>
      <c r="AK156" s="1040"/>
      <c r="AL156" s="1040"/>
      <c r="AM156" s="1040"/>
      <c r="AN156" s="1040"/>
      <c r="AO156" s="1040"/>
      <c r="AP156" s="1040"/>
      <c r="AQ156" s="1040"/>
      <c r="AR156" s="1040"/>
      <c r="AS156" s="1040"/>
      <c r="AT156" s="1040"/>
      <c r="AU156" s="1040"/>
      <c r="AV156" s="1040"/>
      <c r="AW156" s="1040"/>
      <c r="AX156" s="1040"/>
      <c r="AY156" s="1040"/>
      <c r="AZ156" s="240"/>
      <c r="BA156" s="3312"/>
      <c r="BB156" s="2426" t="s">
        <v>351</v>
      </c>
      <c r="BC156" s="513">
        <v>0</v>
      </c>
      <c r="BD156" s="445">
        <v>0</v>
      </c>
      <c r="BE156" s="445">
        <v>1.47912</v>
      </c>
      <c r="BF156" s="445">
        <v>0</v>
      </c>
      <c r="BG156" s="514">
        <v>0</v>
      </c>
      <c r="BH156" s="524">
        <v>0</v>
      </c>
      <c r="BI156" s="445">
        <v>1.47912</v>
      </c>
      <c r="BJ156" s="445">
        <v>0</v>
      </c>
      <c r="BK156" s="445">
        <v>0</v>
      </c>
      <c r="BL156" s="514">
        <v>0</v>
      </c>
      <c r="BM156" s="524">
        <v>0</v>
      </c>
      <c r="BN156" s="445">
        <v>0</v>
      </c>
      <c r="BO156" s="445">
        <v>0</v>
      </c>
      <c r="BP156" s="445">
        <v>0</v>
      </c>
      <c r="BQ156" s="514">
        <v>0</v>
      </c>
      <c r="BR156" s="524">
        <v>0</v>
      </c>
      <c r="BS156" s="445">
        <v>0</v>
      </c>
      <c r="BT156" s="445">
        <v>0</v>
      </c>
      <c r="BU156" s="445">
        <v>0</v>
      </c>
      <c r="BV156" s="445">
        <v>0</v>
      </c>
      <c r="BW156" s="445">
        <v>0</v>
      </c>
      <c r="BX156" s="445">
        <v>0</v>
      </c>
      <c r="BY156" s="446">
        <v>0</v>
      </c>
      <c r="BZ156" s="446">
        <v>0</v>
      </c>
      <c r="CA156" s="446">
        <v>0</v>
      </c>
      <c r="CB156" s="446">
        <v>0</v>
      </c>
      <c r="CC156" s="446">
        <v>1.47912</v>
      </c>
      <c r="CD156" s="2617"/>
      <c r="CE156" s="2617"/>
      <c r="CF156" s="2617"/>
      <c r="CG156" s="2617"/>
      <c r="CH156" s="2617"/>
      <c r="CI156" s="2617"/>
      <c r="CJ156" s="2617"/>
      <c r="CK156" s="2617"/>
      <c r="CL156" s="2617"/>
      <c r="CM156" s="2617"/>
      <c r="CN156" s="2617"/>
      <c r="CO156" s="2617"/>
      <c r="CP156" s="2617"/>
      <c r="CQ156" s="2617"/>
      <c r="CR156" s="2617"/>
      <c r="CS156" s="2617"/>
      <c r="CT156" s="2617"/>
      <c r="CU156" s="2617"/>
      <c r="CV156" s="2617"/>
      <c r="CW156" s="2617"/>
      <c r="CX156" s="2617"/>
      <c r="CY156" s="2617"/>
      <c r="CZ156" s="2617"/>
    </row>
    <row r="157" s="818" customFormat="true" ht="15" customHeight="true" x14ac:dyDescent="0.2">
      <c r="A157" s="3308"/>
      <c r="B157" s="2407" t="s">
        <v>352</v>
      </c>
      <c r="C157" s="2321">
        <v>2.8724763960306827E-2</v>
      </c>
      <c r="D157" s="2322">
        <v>0.37249396396123896</v>
      </c>
      <c r="E157" s="2322">
        <v>1.1238956701271037</v>
      </c>
      <c r="F157" s="2322">
        <v>1.6262615315504274</v>
      </c>
      <c r="G157" s="2323">
        <v>3.6079133261389034</v>
      </c>
      <c r="H157" s="2324">
        <v>0.99761251278018059</v>
      </c>
      <c r="I157" s="2322">
        <v>1.0070753530027172</v>
      </c>
      <c r="J157" s="2322">
        <v>1.7001487003372107</v>
      </c>
      <c r="K157" s="2322">
        <v>2.2834727910835078</v>
      </c>
      <c r="L157" s="2325">
        <v>3.9343210321435609</v>
      </c>
      <c r="M157" s="2326">
        <v>8.064194824286719E-2</v>
      </c>
      <c r="N157" s="2322">
        <v>0</v>
      </c>
      <c r="O157" s="2322">
        <v>0</v>
      </c>
      <c r="P157" s="2322">
        <v>4.600562065846539E-2</v>
      </c>
      <c r="Q157" s="2323">
        <v>0.90951978182455262</v>
      </c>
      <c r="R157" s="2324">
        <v>0.87698796539708546</v>
      </c>
      <c r="S157" s="2322">
        <v>2.2375225204431937</v>
      </c>
      <c r="T157" s="2322">
        <v>0.82426210420912316</v>
      </c>
      <c r="U157" s="2322">
        <v>0.30845614337846122</v>
      </c>
      <c r="V157" s="2322">
        <v>0</v>
      </c>
      <c r="W157" s="2322">
        <v>0</v>
      </c>
      <c r="X157" s="2322">
        <v>0</v>
      </c>
      <c r="Y157" s="2322">
        <v>2.7748099736715961</v>
      </c>
      <c r="Z157" s="2322">
        <v>0.15916198245206811</v>
      </c>
      <c r="AA157" s="2322">
        <v>1.0537034180375398</v>
      </c>
      <c r="AB157" s="2322">
        <v>0.43740498419754542</v>
      </c>
      <c r="AC157" s="2724">
        <v>0.47934401749507904</v>
      </c>
      <c r="AD157" s="1040"/>
      <c r="AE157" s="1040"/>
      <c r="AF157" s="1040"/>
      <c r="AG157" s="1040"/>
      <c r="AH157" s="1040"/>
      <c r="AI157" s="1040"/>
      <c r="AJ157" s="1040"/>
      <c r="AK157" s="1040"/>
      <c r="AL157" s="1040"/>
      <c r="AM157" s="1040"/>
      <c r="AN157" s="1040"/>
      <c r="AO157" s="1040"/>
      <c r="AP157" s="1040"/>
      <c r="AQ157" s="1040"/>
      <c r="AR157" s="1040"/>
      <c r="AS157" s="1040"/>
      <c r="AT157" s="1040"/>
      <c r="AU157" s="1040"/>
      <c r="AV157" s="1040"/>
      <c r="AW157" s="1040"/>
      <c r="AX157" s="1040"/>
      <c r="AY157" s="1040"/>
      <c r="AZ157" s="240"/>
      <c r="BA157" s="3312"/>
      <c r="BB157" s="2426" t="s">
        <v>352</v>
      </c>
      <c r="BC157" s="513">
        <v>2.99892</v>
      </c>
      <c r="BD157" s="445">
        <v>38.920366000000001</v>
      </c>
      <c r="BE157" s="445">
        <v>117.319329</v>
      </c>
      <c r="BF157" s="445">
        <v>169.90914100000001</v>
      </c>
      <c r="BG157" s="514">
        <v>376.62848200000002</v>
      </c>
      <c r="BH157" s="524">
        <v>67.195451999999989</v>
      </c>
      <c r="BI157" s="445">
        <v>67.627353999999997</v>
      </c>
      <c r="BJ157" s="445">
        <v>114.338228</v>
      </c>
      <c r="BK157" s="445">
        <v>153.50310299999998</v>
      </c>
      <c r="BL157" s="514">
        <v>264.57261199999999</v>
      </c>
      <c r="BM157" s="524">
        <v>2.99892</v>
      </c>
      <c r="BN157" s="445">
        <v>0</v>
      </c>
      <c r="BO157" s="445">
        <v>0</v>
      </c>
      <c r="BP157" s="445">
        <v>1.7117199999999999</v>
      </c>
      <c r="BQ157" s="514">
        <v>33.828849000000005</v>
      </c>
      <c r="BR157" s="524">
        <v>50.003478999999999</v>
      </c>
      <c r="BS157" s="445">
        <v>411.62963500000006</v>
      </c>
      <c r="BT157" s="445">
        <v>14.634108999999999</v>
      </c>
      <c r="BU157" s="445">
        <v>2.6553300000000002</v>
      </c>
      <c r="BV157" s="445">
        <v>0</v>
      </c>
      <c r="BW157" s="445">
        <v>0</v>
      </c>
      <c r="BX157" s="445">
        <v>0</v>
      </c>
      <c r="BY157" s="446">
        <v>81.989739000000014</v>
      </c>
      <c r="BZ157" s="446">
        <v>2.99892</v>
      </c>
      <c r="CA157" s="446">
        <v>122.674696</v>
      </c>
      <c r="CB157" s="446">
        <v>14.677008000000001</v>
      </c>
      <c r="CC157" s="446">
        <v>4.5133219999999996</v>
      </c>
      <c r="CD157" s="2617"/>
      <c r="CE157" s="2617"/>
      <c r="CF157" s="2617"/>
      <c r="CG157" s="2617"/>
      <c r="CH157" s="2617"/>
      <c r="CI157" s="2617"/>
      <c r="CJ157" s="2617"/>
      <c r="CK157" s="2617"/>
      <c r="CL157" s="2617"/>
      <c r="CM157" s="2617"/>
      <c r="CN157" s="2617"/>
      <c r="CO157" s="2617"/>
      <c r="CP157" s="2617"/>
      <c r="CQ157" s="2617"/>
      <c r="CR157" s="2617"/>
      <c r="CS157" s="2617"/>
      <c r="CT157" s="2617"/>
      <c r="CU157" s="2617"/>
      <c r="CV157" s="2617"/>
      <c r="CW157" s="2617"/>
      <c r="CX157" s="2617"/>
      <c r="CY157" s="2617"/>
      <c r="CZ157" s="2617"/>
    </row>
    <row r="158" s="818" customFormat="true" ht="15" customHeight="true" x14ac:dyDescent="0.2">
      <c r="A158" s="3308"/>
      <c r="B158" s="2407" t="s">
        <v>353</v>
      </c>
      <c r="C158" s="2321">
        <v>4.0006410408099971</v>
      </c>
      <c r="D158" s="2322">
        <v>23.901399170577193</v>
      </c>
      <c r="E158" s="2322">
        <v>40.707863323110381</v>
      </c>
      <c r="F158" s="2322">
        <v>50.618399941989864</v>
      </c>
      <c r="G158" s="2323">
        <v>38.996667094559697</v>
      </c>
      <c r="H158" s="2324">
        <v>35.602014671828535</v>
      </c>
      <c r="I158" s="2322">
        <v>40.721695467765109</v>
      </c>
      <c r="J158" s="2322">
        <v>49.914620150218255</v>
      </c>
      <c r="K158" s="2322">
        <v>50.476658139248862</v>
      </c>
      <c r="L158" s="2325">
        <v>34.466603543830004</v>
      </c>
      <c r="M158" s="2326">
        <v>1.6755984672301036</v>
      </c>
      <c r="N158" s="2322">
        <v>3.5890518859649307</v>
      </c>
      <c r="O158" s="2322">
        <v>6.7636839123558641</v>
      </c>
      <c r="P158" s="2322">
        <v>12.631101008162741</v>
      </c>
      <c r="Q158" s="2323">
        <v>37.811847495738604</v>
      </c>
      <c r="R158" s="2324">
        <v>44.690630135223515</v>
      </c>
      <c r="S158" s="2322">
        <v>44.302896683910866</v>
      </c>
      <c r="T158" s="2322">
        <v>9.4664208075329039</v>
      </c>
      <c r="U158" s="2322">
        <v>2.8614293386263814</v>
      </c>
      <c r="V158" s="2322">
        <v>8.8153288429015451</v>
      </c>
      <c r="W158" s="2322">
        <v>15.960121793317908</v>
      </c>
      <c r="X158" s="2322">
        <v>10.388480743356372</v>
      </c>
      <c r="Y158" s="2322">
        <v>35.902780159529328</v>
      </c>
      <c r="Z158" s="2322">
        <v>2.5677506375617147</v>
      </c>
      <c r="AA158" s="2322">
        <v>30.722976122137265</v>
      </c>
      <c r="AB158" s="2322">
        <v>9.1768994144774041</v>
      </c>
      <c r="AC158" s="2724">
        <v>11.858015848266088</v>
      </c>
      <c r="AD158" s="1040"/>
      <c r="AE158" s="1040"/>
      <c r="AF158" s="1040"/>
      <c r="AG158" s="1040"/>
      <c r="AH158" s="1040"/>
      <c r="AI158" s="1040"/>
      <c r="AJ158" s="1040"/>
      <c r="AK158" s="1040"/>
      <c r="AL158" s="1040"/>
      <c r="AM158" s="1040"/>
      <c r="AN158" s="1040"/>
      <c r="AO158" s="1040"/>
      <c r="AP158" s="1040"/>
      <c r="AQ158" s="1040"/>
      <c r="AR158" s="1040"/>
      <c r="AS158" s="1040"/>
      <c r="AT158" s="1040"/>
      <c r="AU158" s="1040"/>
      <c r="AV158" s="1040"/>
      <c r="AW158" s="1040"/>
      <c r="AX158" s="1040"/>
      <c r="AY158" s="1040"/>
      <c r="AZ158" s="240"/>
      <c r="BA158" s="3312"/>
      <c r="BB158" s="2426" t="s">
        <v>353</v>
      </c>
      <c r="BC158" s="513">
        <v>417.67453500000011</v>
      </c>
      <c r="BD158" s="445">
        <v>2497.3591349999997</v>
      </c>
      <c r="BE158" s="445">
        <v>4249.3438999999998</v>
      </c>
      <c r="BF158" s="445">
        <v>5288.5275129999982</v>
      </c>
      <c r="BG158" s="514">
        <v>4070.8448909999993</v>
      </c>
      <c r="BH158" s="524">
        <v>2398.0187070000002</v>
      </c>
      <c r="BI158" s="445">
        <v>2734.5525900000016</v>
      </c>
      <c r="BJ158" s="445">
        <v>3356.8529729999982</v>
      </c>
      <c r="BK158" s="445">
        <v>3393.2191719999983</v>
      </c>
      <c r="BL158" s="514">
        <v>2317.7873010000008</v>
      </c>
      <c r="BM158" s="524">
        <v>62.312306</v>
      </c>
      <c r="BN158" s="445">
        <v>133.43223300000002</v>
      </c>
      <c r="BO158" s="445">
        <v>251.23143899999999</v>
      </c>
      <c r="BP158" s="445">
        <v>469.96232000000003</v>
      </c>
      <c r="BQ158" s="514">
        <v>1406.3809329999985</v>
      </c>
      <c r="BR158" s="524">
        <v>2548.138712999998</v>
      </c>
      <c r="BS158" s="445">
        <v>8150.2577179999953</v>
      </c>
      <c r="BT158" s="445">
        <v>168.068668</v>
      </c>
      <c r="BU158" s="445">
        <v>24.632477999999992</v>
      </c>
      <c r="BV158" s="445">
        <v>117.92887199999998</v>
      </c>
      <c r="BW158" s="445">
        <v>170.87335399999984</v>
      </c>
      <c r="BX158" s="445">
        <v>238.19583399999996</v>
      </c>
      <c r="BY158" s="446">
        <v>1060.8508699999995</v>
      </c>
      <c r="BZ158" s="446">
        <v>48.381395000000005</v>
      </c>
      <c r="CA158" s="446">
        <v>3576.8430580000013</v>
      </c>
      <c r="CB158" s="446">
        <v>307.92842100000013</v>
      </c>
      <c r="CC158" s="446">
        <v>111.6505930000001</v>
      </c>
      <c r="CD158" s="2617"/>
      <c r="CE158" s="2617"/>
      <c r="CF158" s="2617"/>
      <c r="CG158" s="2617"/>
      <c r="CH158" s="2617"/>
      <c r="CI158" s="2617"/>
      <c r="CJ158" s="2617"/>
      <c r="CK158" s="2617"/>
      <c r="CL158" s="2617"/>
      <c r="CM158" s="2617"/>
      <c r="CN158" s="2617"/>
      <c r="CO158" s="2617"/>
      <c r="CP158" s="2617"/>
      <c r="CQ158" s="2617"/>
      <c r="CR158" s="2617"/>
      <c r="CS158" s="2617"/>
      <c r="CT158" s="2617"/>
      <c r="CU158" s="2617"/>
      <c r="CV158" s="2617"/>
      <c r="CW158" s="2617"/>
      <c r="CX158" s="2617"/>
      <c r="CY158" s="2617"/>
      <c r="CZ158" s="2617"/>
    </row>
    <row r="159" s="818" customFormat="true" ht="15" customHeight="true" x14ac:dyDescent="0.2">
      <c r="A159" s="3308"/>
      <c r="B159" s="2407" t="s">
        <v>354</v>
      </c>
      <c r="C159" s="2321">
        <v>65.470555016021564</v>
      </c>
      <c r="D159" s="2322">
        <v>64.16883126971706</v>
      </c>
      <c r="E159" s="2322">
        <v>50.544042092579069</v>
      </c>
      <c r="F159" s="2322">
        <v>33.4201766390633</v>
      </c>
      <c r="G159" s="2323">
        <v>19.471725182234298</v>
      </c>
      <c r="H159" s="2324">
        <v>57.577170659777451</v>
      </c>
      <c r="I159" s="2322">
        <v>50.223193323347495</v>
      </c>
      <c r="J159" s="2322">
        <v>36.07091214522228</v>
      </c>
      <c r="K159" s="2322">
        <v>27.624497106560653</v>
      </c>
      <c r="L159" s="2325">
        <v>13.383335463093021</v>
      </c>
      <c r="M159" s="2326">
        <v>57.301835927272691</v>
      </c>
      <c r="N159" s="2322">
        <v>68.463966992946766</v>
      </c>
      <c r="O159" s="2322">
        <v>71.923739898807881</v>
      </c>
      <c r="P159" s="2322">
        <v>70.420677247652691</v>
      </c>
      <c r="Q159" s="2323">
        <v>52.12783592065793</v>
      </c>
      <c r="R159" s="2324">
        <v>42.089700250410743</v>
      </c>
      <c r="S159" s="2322">
        <v>34.705683547876383</v>
      </c>
      <c r="T159" s="2322">
        <v>51.971195832902481</v>
      </c>
      <c r="U159" s="2322">
        <v>67.916667008869084</v>
      </c>
      <c r="V159" s="2322">
        <v>84.643423493187626</v>
      </c>
      <c r="W159" s="2322">
        <v>45.235950268687368</v>
      </c>
      <c r="X159" s="2322">
        <v>69.327681582301153</v>
      </c>
      <c r="Y159" s="2322">
        <v>40.993003115516537</v>
      </c>
      <c r="Z159" s="2322">
        <v>46.833913285127331</v>
      </c>
      <c r="AA159" s="2322">
        <v>45.703114361309531</v>
      </c>
      <c r="AB159" s="2322">
        <v>81.578431121557344</v>
      </c>
      <c r="AC159" s="2724">
        <v>73.322427209969561</v>
      </c>
      <c r="AD159" s="1040"/>
      <c r="AE159" s="1040"/>
      <c r="AF159" s="1040"/>
      <c r="AG159" s="1040"/>
      <c r="AH159" s="1040"/>
      <c r="AI159" s="1040"/>
      <c r="AJ159" s="1040"/>
      <c r="AK159" s="1040"/>
      <c r="AL159" s="1040"/>
      <c r="AM159" s="1040"/>
      <c r="AN159" s="1040"/>
      <c r="AO159" s="1040"/>
      <c r="AP159" s="1040"/>
      <c r="AQ159" s="1040"/>
      <c r="AR159" s="1040"/>
      <c r="AS159" s="1040"/>
      <c r="AT159" s="1040"/>
      <c r="AU159" s="1040"/>
      <c r="AV159" s="1040"/>
      <c r="AW159" s="1040"/>
      <c r="AX159" s="1040"/>
      <c r="AY159" s="1040"/>
      <c r="AZ159" s="240"/>
      <c r="BA159" s="3312"/>
      <c r="BB159" s="2426" t="s">
        <v>354</v>
      </c>
      <c r="BC159" s="513">
        <v>6835.250487000003</v>
      </c>
      <c r="BD159" s="445">
        <v>6704.7379029999947</v>
      </c>
      <c r="BE159" s="445">
        <v>5276.1063689999964</v>
      </c>
      <c r="BF159" s="445">
        <v>3491.6853129999995</v>
      </c>
      <c r="BG159" s="514">
        <v>2032.6448099999993</v>
      </c>
      <c r="BH159" s="524">
        <v>3878.1831200000029</v>
      </c>
      <c r="BI159" s="445">
        <v>3372.5993429999999</v>
      </c>
      <c r="BJ159" s="445">
        <v>2425.8373259999994</v>
      </c>
      <c r="BK159" s="445">
        <v>1857.0162259999997</v>
      </c>
      <c r="BL159" s="514">
        <v>899.99366900000007</v>
      </c>
      <c r="BM159" s="524">
        <v>2130.9458109999996</v>
      </c>
      <c r="BN159" s="445">
        <v>2545.3240260000093</v>
      </c>
      <c r="BO159" s="445">
        <v>2671.5477700000051</v>
      </c>
      <c r="BP159" s="445">
        <v>2620.1251050000055</v>
      </c>
      <c r="BQ159" s="514">
        <v>1938.8524860000018</v>
      </c>
      <c r="BR159" s="524">
        <v>2399.8407340000003</v>
      </c>
      <c r="BS159" s="445">
        <v>6384.6900849999965</v>
      </c>
      <c r="BT159" s="445">
        <v>922.70667399999911</v>
      </c>
      <c r="BU159" s="445">
        <v>584.6573889999986</v>
      </c>
      <c r="BV159" s="445">
        <v>1132.3347810000014</v>
      </c>
      <c r="BW159" s="445">
        <v>484.30824299999995</v>
      </c>
      <c r="BX159" s="445">
        <v>1589.60346</v>
      </c>
      <c r="BY159" s="446">
        <v>1211.2561429999996</v>
      </c>
      <c r="BZ159" s="446">
        <v>882.44162999999787</v>
      </c>
      <c r="CA159" s="446">
        <v>5320.866920000004</v>
      </c>
      <c r="CB159" s="446">
        <v>2737.342575999995</v>
      </c>
      <c r="CC159" s="446">
        <v>690.37624699999833</v>
      </c>
      <c r="CD159" s="2617"/>
      <c r="CE159" s="2617"/>
      <c r="CF159" s="2617"/>
      <c r="CG159" s="2617"/>
      <c r="CH159" s="2617"/>
      <c r="CI159" s="2617"/>
      <c r="CJ159" s="2617"/>
      <c r="CK159" s="2617"/>
      <c r="CL159" s="2617"/>
      <c r="CM159" s="2617"/>
      <c r="CN159" s="2617"/>
      <c r="CO159" s="2617"/>
      <c r="CP159" s="2617"/>
      <c r="CQ159" s="2617"/>
      <c r="CR159" s="2617"/>
      <c r="CS159" s="2617"/>
      <c r="CT159" s="2617"/>
      <c r="CU159" s="2617"/>
      <c r="CV159" s="2617"/>
      <c r="CW159" s="2617"/>
      <c r="CX159" s="2617"/>
      <c r="CY159" s="2617"/>
      <c r="CZ159" s="2617"/>
    </row>
    <row r="160" s="818" customFormat="true" ht="15" customHeight="true" x14ac:dyDescent="0.2">
      <c r="A160" s="3308"/>
      <c r="B160" s="2407" t="s">
        <v>355</v>
      </c>
      <c r="C160" s="2321">
        <v>27.733094203923226</v>
      </c>
      <c r="D160" s="2322">
        <v>9.0009516291933149</v>
      </c>
      <c r="E160" s="2322">
        <v>2.3503638935477102</v>
      </c>
      <c r="F160" s="2322">
        <v>0.97774645433281182</v>
      </c>
      <c r="G160" s="2323">
        <v>0.33918284785953184</v>
      </c>
      <c r="H160" s="2324">
        <v>2.8185051412579658</v>
      </c>
      <c r="I160" s="2322">
        <v>1.9899025605349594</v>
      </c>
      <c r="J160" s="2322">
        <v>1.1631916961226121</v>
      </c>
      <c r="K160" s="2322">
        <v>0.62389185212592624</v>
      </c>
      <c r="L160" s="2325">
        <v>0</v>
      </c>
      <c r="M160" s="2326">
        <v>37.699004669818613</v>
      </c>
      <c r="N160" s="2322">
        <v>25.550604798554772</v>
      </c>
      <c r="O160" s="2322">
        <v>18.952067739264088</v>
      </c>
      <c r="P160" s="2322">
        <v>14.686173147299176</v>
      </c>
      <c r="Q160" s="2323">
        <v>4.6480927842252395</v>
      </c>
      <c r="R160" s="2324">
        <v>11.453060095175442</v>
      </c>
      <c r="S160" s="2322">
        <v>1.2718308181877234</v>
      </c>
      <c r="T160" s="2322">
        <v>29.527692325838434</v>
      </c>
      <c r="U160" s="2322">
        <v>27.115038521947799</v>
      </c>
      <c r="V160" s="2322">
        <v>5.794267765369387</v>
      </c>
      <c r="W160" s="2322">
        <v>26.835644085453904</v>
      </c>
      <c r="X160" s="2322">
        <v>17.075474518816996</v>
      </c>
      <c r="Y160" s="2322">
        <v>14.217695897292906</v>
      </c>
      <c r="Z160" s="2322">
        <v>48.335767178150014</v>
      </c>
      <c r="AA160" s="2322">
        <v>0.93095903868053043</v>
      </c>
      <c r="AB160" s="2322">
        <v>7.8796661332162792</v>
      </c>
      <c r="AC160" s="2724">
        <v>12.122352823804603</v>
      </c>
      <c r="AD160" s="1040"/>
      <c r="AE160" s="1040"/>
      <c r="AF160" s="1040"/>
      <c r="AG160" s="1040"/>
      <c r="AH160" s="1040"/>
      <c r="AI160" s="1040"/>
      <c r="AJ160" s="1040"/>
      <c r="AK160" s="1040"/>
      <c r="AL160" s="1040"/>
      <c r="AM160" s="1040"/>
      <c r="AN160" s="1040"/>
      <c r="AO160" s="1040"/>
      <c r="AP160" s="1040"/>
      <c r="AQ160" s="1040"/>
      <c r="AR160" s="1040"/>
      <c r="AS160" s="1040"/>
      <c r="AT160" s="1040"/>
      <c r="AU160" s="1040"/>
      <c r="AV160" s="1040"/>
      <c r="AW160" s="1040"/>
      <c r="AX160" s="1040"/>
      <c r="AY160" s="1040"/>
      <c r="AZ160" s="240"/>
      <c r="BA160" s="3312"/>
      <c r="BB160" s="2426" t="s">
        <v>355</v>
      </c>
      <c r="BC160" s="513">
        <v>2895.3877910000083</v>
      </c>
      <c r="BD160" s="445">
        <v>940.47250599999995</v>
      </c>
      <c r="BE160" s="445">
        <v>245.34582899999998</v>
      </c>
      <c r="BF160" s="445">
        <v>102.15334800000001</v>
      </c>
      <c r="BG160" s="514">
        <v>35.407147999999999</v>
      </c>
      <c r="BH160" s="524">
        <v>189.84397700000002</v>
      </c>
      <c r="BI160" s="445">
        <v>133.62639100000001</v>
      </c>
      <c r="BJ160" s="445">
        <v>78.226849999999999</v>
      </c>
      <c r="BK160" s="445">
        <v>41.940213</v>
      </c>
      <c r="BL160" s="514">
        <v>0</v>
      </c>
      <c r="BM160" s="524">
        <v>1401.9539649999999</v>
      </c>
      <c r="BN160" s="445">
        <v>949.90943599999866</v>
      </c>
      <c r="BO160" s="445">
        <v>703.95886500000006</v>
      </c>
      <c r="BP160" s="445">
        <v>546.42489200000045</v>
      </c>
      <c r="BQ160" s="514">
        <v>172.88203300000015</v>
      </c>
      <c r="BR160" s="524">
        <v>653.0224730000001</v>
      </c>
      <c r="BS160" s="445">
        <v>233.97451900000002</v>
      </c>
      <c r="BT160" s="445">
        <v>524.24036700000022</v>
      </c>
      <c r="BU160" s="445">
        <v>233.41851600000004</v>
      </c>
      <c r="BV160" s="445">
        <v>77.514007000000021</v>
      </c>
      <c r="BW160" s="445">
        <v>287.30961900000005</v>
      </c>
      <c r="BX160" s="445">
        <v>391.52085799999981</v>
      </c>
      <c r="BY160" s="446">
        <v>420.10270500000007</v>
      </c>
      <c r="BZ160" s="446">
        <v>910.7394659999984</v>
      </c>
      <c r="CA160" s="446">
        <v>108.38449900000001</v>
      </c>
      <c r="CB160" s="446">
        <v>264.400103</v>
      </c>
      <c r="CC160" s="446">
        <v>114.13949000000007</v>
      </c>
      <c r="CD160" s="2617"/>
      <c r="CE160" s="2617"/>
      <c r="CF160" s="2617"/>
      <c r="CG160" s="2617"/>
      <c r="CH160" s="2617"/>
      <c r="CI160" s="2617"/>
      <c r="CJ160" s="2617"/>
      <c r="CK160" s="2617"/>
      <c r="CL160" s="2617"/>
      <c r="CM160" s="2617"/>
      <c r="CN160" s="2617"/>
      <c r="CO160" s="2617"/>
      <c r="CP160" s="2617"/>
      <c r="CQ160" s="2617"/>
      <c r="CR160" s="2617"/>
      <c r="CS160" s="2617"/>
      <c r="CT160" s="2617"/>
      <c r="CU160" s="2617"/>
      <c r="CV160" s="2617"/>
      <c r="CW160" s="2617"/>
      <c r="CX160" s="2617"/>
      <c r="CY160" s="2617"/>
      <c r="CZ160" s="2617"/>
    </row>
    <row r="161" s="818" customFormat="true" ht="15" customHeight="true" x14ac:dyDescent="0.2">
      <c r="A161" s="3308"/>
      <c r="B161" s="2407" t="s">
        <v>356</v>
      </c>
      <c r="C161" s="2321">
        <v>1.4031825359571501</v>
      </c>
      <c r="D161" s="2322">
        <v>1.0367066463068022</v>
      </c>
      <c r="E161" s="2322">
        <v>2.7419060651405274</v>
      </c>
      <c r="F161" s="2322">
        <v>1.8920096775636659</v>
      </c>
      <c r="G161" s="2323">
        <v>0.72430844165590069</v>
      </c>
      <c r="H161" s="2324">
        <v>1.6471930455884176</v>
      </c>
      <c r="I161" s="2322">
        <v>2.7974033894560759</v>
      </c>
      <c r="J161" s="2322">
        <v>2.6106809273039588</v>
      </c>
      <c r="K161" s="2322">
        <v>1.4835236581529769</v>
      </c>
      <c r="L161" s="2325">
        <v>0.40995314108566516</v>
      </c>
      <c r="M161" s="2326">
        <v>2.0183070366504481</v>
      </c>
      <c r="N161" s="2322">
        <v>1.0954929918664706</v>
      </c>
      <c r="O161" s="2322">
        <v>0.9444116816854965</v>
      </c>
      <c r="P161" s="2322">
        <v>0.72882845402817775</v>
      </c>
      <c r="Q161" s="2323">
        <v>0.93204359706941731</v>
      </c>
      <c r="R161" s="2324">
        <v>5.3607158230229955E-2</v>
      </c>
      <c r="S161" s="2322">
        <v>1.9776801526980965</v>
      </c>
      <c r="T161" s="2322">
        <v>5.4430685512355828</v>
      </c>
      <c r="U161" s="2322">
        <v>0.4999274950969681</v>
      </c>
      <c r="V161" s="2322">
        <v>7.6369524648904646E-2</v>
      </c>
      <c r="W161" s="2322">
        <v>0.38511343933378495</v>
      </c>
      <c r="X161" s="2322">
        <v>1.8689614122353653</v>
      </c>
      <c r="Y161" s="2322">
        <v>0.42183760714108515</v>
      </c>
      <c r="Z161" s="2322">
        <v>2.1034069167086158</v>
      </c>
      <c r="AA161" s="2322">
        <v>1.9096117712956808</v>
      </c>
      <c r="AB161" s="2322">
        <v>0.59201365917300286</v>
      </c>
      <c r="AC161" s="2724">
        <v>0.4473603625525393</v>
      </c>
      <c r="AD161" s="1040"/>
      <c r="AE161" s="1040"/>
      <c r="AF161" s="1040"/>
      <c r="AG161" s="1040"/>
      <c r="AH161" s="1040"/>
      <c r="AI161" s="1040"/>
      <c r="AJ161" s="1040"/>
      <c r="AK161" s="1040"/>
      <c r="AL161" s="1040"/>
      <c r="AM161" s="1040"/>
      <c r="AN161" s="1040"/>
      <c r="AO161" s="1040"/>
      <c r="AP161" s="1040"/>
      <c r="AQ161" s="1040"/>
      <c r="AR161" s="1040"/>
      <c r="AS161" s="1040"/>
      <c r="AT161" s="1040"/>
      <c r="AU161" s="1040"/>
      <c r="AV161" s="1040"/>
      <c r="AW161" s="1040"/>
      <c r="AX161" s="1040"/>
      <c r="AY161" s="1040"/>
      <c r="AZ161" s="240"/>
      <c r="BA161" s="3312"/>
      <c r="BB161" s="2426" t="s">
        <v>356</v>
      </c>
      <c r="BC161" s="513">
        <v>146.49492600000002</v>
      </c>
      <c r="BD161" s="445">
        <v>108.321224</v>
      </c>
      <c r="BE161" s="445">
        <v>286.21747400000004</v>
      </c>
      <c r="BF161" s="445">
        <v>197.67407200000002</v>
      </c>
      <c r="BG161" s="514">
        <v>75.610239000000007</v>
      </c>
      <c r="BH161" s="524">
        <v>110.94877</v>
      </c>
      <c r="BI161" s="445">
        <v>187.85187100000002</v>
      </c>
      <c r="BJ161" s="445">
        <v>175.573249</v>
      </c>
      <c r="BK161" s="445">
        <v>99.727698000000004</v>
      </c>
      <c r="BL161" s="514">
        <v>27.568257000000003</v>
      </c>
      <c r="BM161" s="524">
        <v>75.056982999999988</v>
      </c>
      <c r="BN161" s="445">
        <v>40.727769000000002</v>
      </c>
      <c r="BO161" s="445">
        <v>35.079390000000004</v>
      </c>
      <c r="BP161" s="445">
        <v>27.117343999999996</v>
      </c>
      <c r="BQ161" s="514">
        <v>34.666604</v>
      </c>
      <c r="BR161" s="524">
        <v>3.0565349999999998</v>
      </c>
      <c r="BS161" s="445">
        <v>363.827292</v>
      </c>
      <c r="BT161" s="445">
        <v>96.637293000000028</v>
      </c>
      <c r="BU161" s="445">
        <v>4.3036019999999997</v>
      </c>
      <c r="BV161" s="445">
        <v>1.021649</v>
      </c>
      <c r="BW161" s="445">
        <v>4.1231280000000003</v>
      </c>
      <c r="BX161" s="445">
        <v>42.853121000000002</v>
      </c>
      <c r="BY161" s="446">
        <v>12.464405000000001</v>
      </c>
      <c r="BZ161" s="446">
        <v>39.632260000000002</v>
      </c>
      <c r="CA161" s="446">
        <v>222.32161300000004</v>
      </c>
      <c r="CB161" s="446">
        <v>19.864861000000001</v>
      </c>
      <c r="CC161" s="446">
        <v>4.2121759999999995</v>
      </c>
      <c r="CD161" s="2617"/>
      <c r="CE161" s="2617"/>
      <c r="CF161" s="2617"/>
      <c r="CG161" s="2617"/>
      <c r="CH161" s="2617"/>
      <c r="CI161" s="2617"/>
      <c r="CJ161" s="2617"/>
      <c r="CK161" s="2617"/>
      <c r="CL161" s="2617"/>
      <c r="CM161" s="2617"/>
      <c r="CN161" s="2617"/>
      <c r="CO161" s="2617"/>
      <c r="CP161" s="2617"/>
      <c r="CQ161" s="2617"/>
      <c r="CR161" s="2617"/>
      <c r="CS161" s="2617"/>
      <c r="CT161" s="2617"/>
      <c r="CU161" s="2617"/>
      <c r="CV161" s="2617"/>
      <c r="CW161" s="2617"/>
      <c r="CX161" s="2617"/>
      <c r="CY161" s="2617"/>
      <c r="CZ161" s="2617"/>
    </row>
    <row r="162" s="818" customFormat="true" ht="15" customHeight="true" x14ac:dyDescent="0.2">
      <c r="A162" s="3308"/>
      <c r="B162" s="2407" t="s">
        <v>357</v>
      </c>
      <c r="C162" s="2321">
        <v>1.0347243933379473</v>
      </c>
      <c r="D162" s="2322">
        <v>1.1965729484472469</v>
      </c>
      <c r="E162" s="2322">
        <v>0.19522839493457367</v>
      </c>
      <c r="F162" s="2322">
        <v>0.45951852690799255</v>
      </c>
      <c r="G162" s="2323">
        <v>0.3356285077263359</v>
      </c>
      <c r="H162" s="2324">
        <v>1.0816957686671413</v>
      </c>
      <c r="I162" s="2322">
        <v>0.18764037058399174</v>
      </c>
      <c r="J162" s="2322">
        <v>0.41337051560950239</v>
      </c>
      <c r="K162" s="2322">
        <v>0.26280065696603017</v>
      </c>
      <c r="L162" s="2325">
        <v>0.52100370965887199</v>
      </c>
      <c r="M162" s="2326">
        <v>1.0262647360876862</v>
      </c>
      <c r="N162" s="2322">
        <v>1.2715104599595786</v>
      </c>
      <c r="O162" s="2322">
        <v>0.70349862578145761</v>
      </c>
      <c r="P162" s="2322">
        <v>1.2633810999709836</v>
      </c>
      <c r="Q162" s="2323">
        <v>0.32106170099697301</v>
      </c>
      <c r="R162" s="2324">
        <v>8.2421416838485806E-2</v>
      </c>
      <c r="S162" s="2322">
        <v>0.20215131832712116</v>
      </c>
      <c r="T162" s="2322">
        <v>0</v>
      </c>
      <c r="U162" s="2322">
        <v>0</v>
      </c>
      <c r="V162" s="2322">
        <v>0</v>
      </c>
      <c r="W162" s="2322">
        <v>10.432170262715596</v>
      </c>
      <c r="X162" s="2322">
        <v>0</v>
      </c>
      <c r="Y162" s="2322">
        <v>2.6285059176101053</v>
      </c>
      <c r="Z162" s="2322">
        <v>0</v>
      </c>
      <c r="AA162" s="2322">
        <v>0.90388333323347647</v>
      </c>
      <c r="AB162" s="2322">
        <v>0</v>
      </c>
      <c r="AC162" s="2724">
        <v>0</v>
      </c>
      <c r="AD162" s="1040"/>
      <c r="AE162" s="1040"/>
      <c r="AF162" s="1040"/>
      <c r="AG162" s="1040"/>
      <c r="AH162" s="1040"/>
      <c r="AI162" s="1040"/>
      <c r="AJ162" s="1040"/>
      <c r="AK162" s="1040"/>
      <c r="AL162" s="1040"/>
      <c r="AM162" s="1040"/>
      <c r="AN162" s="1040"/>
      <c r="AO162" s="1040"/>
      <c r="AP162" s="1040"/>
      <c r="AQ162" s="1040"/>
      <c r="AR162" s="1040"/>
      <c r="AS162" s="1040"/>
      <c r="AT162" s="1040"/>
      <c r="AU162" s="1040"/>
      <c r="AV162" s="1040"/>
      <c r="AW162" s="1040"/>
      <c r="AX162" s="1040"/>
      <c r="AY162" s="1040"/>
      <c r="AZ162" s="240"/>
      <c r="BA162" s="3312"/>
      <c r="BB162" s="2426" t="s">
        <v>357</v>
      </c>
      <c r="BC162" s="513">
        <v>108.02719499999996</v>
      </c>
      <c r="BD162" s="445">
        <v>125.02499800000001</v>
      </c>
      <c r="BE162" s="445">
        <v>20.379173000000002</v>
      </c>
      <c r="BF162" s="445">
        <v>48.009743000000007</v>
      </c>
      <c r="BG162" s="514">
        <v>35.036112000000003</v>
      </c>
      <c r="BH162" s="524">
        <v>72.858986000000002</v>
      </c>
      <c r="BI162" s="445">
        <v>12.600469</v>
      </c>
      <c r="BJ162" s="445">
        <v>27.799952000000001</v>
      </c>
      <c r="BK162" s="445">
        <v>17.666388000000001</v>
      </c>
      <c r="BL162" s="514">
        <v>35.036112000000003</v>
      </c>
      <c r="BM162" s="524">
        <v>38.164825000000008</v>
      </c>
      <c r="BN162" s="445">
        <v>47.271670999999991</v>
      </c>
      <c r="BO162" s="445">
        <v>26.130873999999995</v>
      </c>
      <c r="BP162" s="445">
        <v>47.006315000000008</v>
      </c>
      <c r="BQ162" s="514">
        <v>11.941629000000001</v>
      </c>
      <c r="BR162" s="524">
        <v>4.699446</v>
      </c>
      <c r="BS162" s="445">
        <v>37.189110999999997</v>
      </c>
      <c r="BT162" s="445">
        <v>0</v>
      </c>
      <c r="BU162" s="445">
        <v>0</v>
      </c>
      <c r="BV162" s="445">
        <v>0</v>
      </c>
      <c r="BW162" s="445">
        <v>111.68961899999996</v>
      </c>
      <c r="BX162" s="445">
        <v>0</v>
      </c>
      <c r="BY162" s="446">
        <v>77.666765000000012</v>
      </c>
      <c r="BZ162" s="446">
        <v>0</v>
      </c>
      <c r="CA162" s="446">
        <v>105.23227999999999</v>
      </c>
      <c r="CB162" s="446">
        <v>0</v>
      </c>
      <c r="CC162" s="446">
        <v>0</v>
      </c>
      <c r="CD162" s="2617"/>
      <c r="CE162" s="2617"/>
      <c r="CF162" s="2617"/>
      <c r="CG162" s="2617"/>
      <c r="CH162" s="2617"/>
      <c r="CI162" s="2617"/>
      <c r="CJ162" s="2617"/>
      <c r="CK162" s="2617"/>
      <c r="CL162" s="2617"/>
      <c r="CM162" s="2617"/>
      <c r="CN162" s="2617"/>
      <c r="CO162" s="2617"/>
      <c r="CP162" s="2617"/>
      <c r="CQ162" s="2617"/>
      <c r="CR162" s="2617"/>
      <c r="CS162" s="2617"/>
      <c r="CT162" s="2617"/>
      <c r="CU162" s="2617"/>
      <c r="CV162" s="2617"/>
      <c r="CW162" s="2617"/>
      <c r="CX162" s="2617"/>
      <c r="CY162" s="2617"/>
      <c r="CZ162" s="2617"/>
    </row>
    <row r="163" s="818" customFormat="true" ht="15" customHeight="true" x14ac:dyDescent="0.2">
      <c r="A163" s="3309"/>
      <c r="B163" s="2409" t="s">
        <v>46</v>
      </c>
      <c r="C163" s="2321">
        <v>0.19705756840353367</v>
      </c>
      <c r="D163" s="2322">
        <v>2.4867202860566533E-2</v>
      </c>
      <c r="E163" s="2322">
        <v>0.12126161204808286</v>
      </c>
      <c r="F163" s="2322">
        <v>1.4110098701585689E-2</v>
      </c>
      <c r="G163" s="2323">
        <v>0</v>
      </c>
      <c r="H163" s="2324">
        <v>0</v>
      </c>
      <c r="I163" s="2322">
        <v>0.1531275471176369</v>
      </c>
      <c r="J163" s="2322">
        <v>2.1920570730177103E-2</v>
      </c>
      <c r="K163" s="2322">
        <v>0</v>
      </c>
      <c r="L163" s="2325">
        <v>0</v>
      </c>
      <c r="M163" s="2326">
        <v>5.4880850825011346E-2</v>
      </c>
      <c r="N163" s="2322">
        <v>2.9372870707307548E-2</v>
      </c>
      <c r="O163" s="2322">
        <v>0.47829573294303795</v>
      </c>
      <c r="P163" s="2322">
        <v>6.1081161456482097E-2</v>
      </c>
      <c r="Q163" s="2323">
        <v>6.3859360311973132E-2</v>
      </c>
      <c r="R163" s="2324">
        <v>0.23619676595686809</v>
      </c>
      <c r="S163" s="2322">
        <v>0</v>
      </c>
      <c r="T163" s="2322">
        <v>0.15335616230969326</v>
      </c>
      <c r="U163" s="2322">
        <v>0</v>
      </c>
      <c r="V163" s="2322">
        <v>0</v>
      </c>
      <c r="W163" s="2322">
        <v>0.10199743910782422</v>
      </c>
      <c r="X163" s="2322">
        <v>0.10929322098465644</v>
      </c>
      <c r="Y163" s="2322">
        <v>9.2875815094098632E-2</v>
      </c>
      <c r="Z163" s="2322">
        <v>0</v>
      </c>
      <c r="AA163" s="2322">
        <v>0.10098618946859884</v>
      </c>
      <c r="AB163" s="2322">
        <v>8.0129885123477199E-2</v>
      </c>
      <c r="AC163" s="2724">
        <v>3.4585076326727311E-2</v>
      </c>
      <c r="AD163" s="1040"/>
      <c r="AE163" s="1040"/>
      <c r="AF163" s="1040"/>
      <c r="AG163" s="1040"/>
      <c r="AH163" s="1040"/>
      <c r="AI163" s="1040"/>
      <c r="AJ163" s="1040"/>
      <c r="AK163" s="1040"/>
      <c r="AL163" s="1040"/>
      <c r="AM163" s="1040"/>
      <c r="AN163" s="1040"/>
      <c r="AO163" s="1040"/>
      <c r="AP163" s="1040"/>
      <c r="AQ163" s="1040"/>
      <c r="AR163" s="1040"/>
      <c r="AS163" s="1040"/>
      <c r="AT163" s="1040"/>
      <c r="AU163" s="1040"/>
      <c r="AV163" s="1040"/>
      <c r="AW163" s="1040"/>
      <c r="AX163" s="1040"/>
      <c r="AY163" s="1040"/>
      <c r="AZ163" s="240"/>
      <c r="BA163" s="3312"/>
      <c r="BB163" s="2426" t="s">
        <v>46</v>
      </c>
      <c r="BC163" s="513">
        <v>20.573185000000002</v>
      </c>
      <c r="BD163" s="445">
        <v>2.5982720000000001</v>
      </c>
      <c r="BE163" s="445">
        <v>12.658053000000001</v>
      </c>
      <c r="BF163" s="445">
        <v>1.4742</v>
      </c>
      <c r="BG163" s="514">
        <v>0</v>
      </c>
      <c r="BH163" s="524">
        <v>0</v>
      </c>
      <c r="BI163" s="445">
        <v>10.282856000000001</v>
      </c>
      <c r="BJ163" s="445">
        <v>1.4742</v>
      </c>
      <c r="BK163" s="445">
        <v>0</v>
      </c>
      <c r="BL163" s="514">
        <v>0</v>
      </c>
      <c r="BM163" s="524">
        <v>2.0409139999999999</v>
      </c>
      <c r="BN163" s="445">
        <v>1.092012</v>
      </c>
      <c r="BO163" s="445">
        <v>17.765899000000001</v>
      </c>
      <c r="BP163" s="445">
        <v>2.2726320000000002</v>
      </c>
      <c r="BQ163" s="514">
        <v>2.375197</v>
      </c>
      <c r="BR163" s="524">
        <v>13.4673</v>
      </c>
      <c r="BS163" s="445">
        <v>0</v>
      </c>
      <c r="BT163" s="445">
        <v>2.722715</v>
      </c>
      <c r="BU163" s="445">
        <v>0</v>
      </c>
      <c r="BV163" s="445">
        <v>0</v>
      </c>
      <c r="BW163" s="445">
        <v>1.092012</v>
      </c>
      <c r="BX163" s="445">
        <v>2.5059670000000001</v>
      </c>
      <c r="BY163" s="446">
        <v>2.7442829999999998</v>
      </c>
      <c r="BZ163" s="446">
        <v>0</v>
      </c>
      <c r="CA163" s="446">
        <v>11.757056</v>
      </c>
      <c r="CB163" s="446">
        <v>2.6887370000000002</v>
      </c>
      <c r="CC163" s="446">
        <v>0.32563999999999999</v>
      </c>
      <c r="CD163" s="2617"/>
      <c r="CE163" s="2617"/>
      <c r="CF163" s="2617"/>
      <c r="CG163" s="2617"/>
      <c r="CH163" s="2617"/>
      <c r="CI163" s="2617"/>
      <c r="CJ163" s="2617"/>
      <c r="CK163" s="2617"/>
      <c r="CL163" s="2617"/>
      <c r="CM163" s="2617"/>
      <c r="CN163" s="2617"/>
      <c r="CO163" s="2617"/>
      <c r="CP163" s="2617"/>
      <c r="CQ163" s="2617"/>
      <c r="CR163" s="2617"/>
      <c r="CS163" s="2617"/>
      <c r="CT163" s="2617"/>
      <c r="CU163" s="2617"/>
      <c r="CV163" s="2617"/>
      <c r="CW163" s="2617"/>
      <c r="CX163" s="2617"/>
      <c r="CY163" s="2617"/>
      <c r="CZ163" s="2617"/>
    </row>
    <row r="164" s="272" customFormat="true" ht="15" customHeight="true" x14ac:dyDescent="0.2">
      <c r="A164" s="2231"/>
      <c r="B164" s="2410"/>
      <c r="C164" s="1308"/>
      <c r="D164" s="1300"/>
      <c r="E164" s="1300"/>
      <c r="F164" s="1300"/>
      <c r="G164" s="1301"/>
      <c r="H164" s="1299"/>
      <c r="I164" s="1300"/>
      <c r="J164" s="1300"/>
      <c r="K164" s="1300"/>
      <c r="L164" s="1309"/>
      <c r="M164" s="1308"/>
      <c r="N164" s="1300"/>
      <c r="O164" s="1300"/>
      <c r="P164" s="1300"/>
      <c r="Q164" s="1301"/>
      <c r="R164" s="1299"/>
      <c r="S164" s="1300"/>
      <c r="T164" s="1300"/>
      <c r="U164" s="1300"/>
      <c r="V164" s="1300"/>
      <c r="W164" s="1300"/>
      <c r="X164" s="1300"/>
      <c r="Y164" s="1300"/>
      <c r="Z164" s="1300"/>
      <c r="AA164" s="1300"/>
      <c r="AB164" s="1300"/>
      <c r="AC164" s="1309"/>
      <c r="AD164" s="1040"/>
      <c r="AE164" s="1040"/>
      <c r="AF164" s="1040"/>
      <c r="AG164" s="1040"/>
      <c r="AH164" s="1040"/>
      <c r="AI164" s="1040"/>
      <c r="AJ164" s="1040"/>
      <c r="AK164" s="1040"/>
      <c r="AL164" s="1040"/>
      <c r="AM164" s="1040"/>
      <c r="AN164" s="1040"/>
      <c r="AO164" s="1040"/>
      <c r="AP164" s="1040"/>
      <c r="AQ164" s="1040"/>
      <c r="AR164" s="1040"/>
      <c r="AS164" s="1040"/>
      <c r="AT164" s="1040"/>
      <c r="AU164" s="1040"/>
      <c r="AV164" s="1040"/>
      <c r="AW164" s="1040"/>
      <c r="AX164" s="1040"/>
      <c r="AY164" s="1040"/>
      <c r="AZ164" s="240"/>
      <c r="BA164" s="3313"/>
      <c r="BB164" s="2427" t="s">
        <v>175</v>
      </c>
      <c r="BC164" s="513">
        <v>10440.190227999932</v>
      </c>
      <c r="BD164" s="445">
        <v>10448.589713000016</v>
      </c>
      <c r="BE164" s="445">
        <v>10438.631638000003</v>
      </c>
      <c r="BF164" s="445">
        <v>10447.836200000003</v>
      </c>
      <c r="BG164" s="514">
        <v>10438.955927000003</v>
      </c>
      <c r="BH164" s="524">
        <v>6735.6264220000021</v>
      </c>
      <c r="BI164" s="445">
        <v>6715.2228279999945</v>
      </c>
      <c r="BJ164" s="445">
        <v>6725.1898600000068</v>
      </c>
      <c r="BK164" s="445">
        <v>6722.3530579999933</v>
      </c>
      <c r="BL164" s="514">
        <v>6724.7336919999952</v>
      </c>
      <c r="BM164" s="524">
        <v>3718.808964000018</v>
      </c>
      <c r="BN164" s="445">
        <v>3717.7571470000144</v>
      </c>
      <c r="BO164" s="445">
        <v>3714.4172059999973</v>
      </c>
      <c r="BP164" s="445">
        <v>3720.6758120000063</v>
      </c>
      <c r="BQ164" s="514">
        <v>3719.4187170000032</v>
      </c>
      <c r="BR164" s="524">
        <v>5701.729210999978</v>
      </c>
      <c r="BS164" s="445">
        <v>18396.670033000031</v>
      </c>
      <c r="BT164" s="445">
        <v>1775.4193629999986</v>
      </c>
      <c r="BU164" s="445">
        <v>860.84523099999819</v>
      </c>
      <c r="BV164" s="445">
        <v>1337.7705370000012</v>
      </c>
      <c r="BW164" s="445">
        <v>1070.6268800000016</v>
      </c>
      <c r="BX164" s="445">
        <v>2292.8842039999995</v>
      </c>
      <c r="BY164" s="446">
        <v>2954.7875269999895</v>
      </c>
      <c r="BZ164" s="446">
        <v>1884.1936710000011</v>
      </c>
      <c r="CA164" s="446">
        <v>11642.241441000007</v>
      </c>
      <c r="CB164" s="446">
        <v>3355.4734239999916</v>
      </c>
      <c r="CC164" s="446">
        <v>941.56218399999818</v>
      </c>
      <c r="CD164" s="2617"/>
      <c r="CE164" s="2617"/>
      <c r="CF164" s="2617"/>
      <c r="CG164" s="2617"/>
      <c r="CH164" s="2617"/>
      <c r="CI164" s="2617"/>
      <c r="CJ164" s="2617"/>
      <c r="CK164" s="2617"/>
      <c r="CL164" s="2617"/>
      <c r="CM164" s="2617"/>
      <c r="CN164" s="2617"/>
      <c r="CO164" s="2617"/>
      <c r="CP164" s="2617"/>
      <c r="CQ164" s="2617"/>
      <c r="CR164" s="2617"/>
      <c r="CS164" s="2617"/>
      <c r="CT164" s="2617"/>
      <c r="CU164" s="2617"/>
      <c r="CV164" s="2617"/>
      <c r="CW164" s="2617"/>
      <c r="CX164" s="2617"/>
      <c r="CY164" s="2617"/>
      <c r="CZ164" s="2617"/>
    </row>
    <row r="165" s="272" customFormat="true" ht="15" customHeight="true" x14ac:dyDescent="0.2">
      <c r="A165" s="1143"/>
      <c r="B165" s="1223"/>
      <c r="C165" s="1308"/>
      <c r="D165" s="1300"/>
      <c r="E165" s="1300"/>
      <c r="F165" s="1300"/>
      <c r="G165" s="1301"/>
      <c r="H165" s="1299"/>
      <c r="I165" s="1300"/>
      <c r="J165" s="1300"/>
      <c r="K165" s="1300"/>
      <c r="L165" s="1309"/>
      <c r="M165" s="1308"/>
      <c r="N165" s="1300"/>
      <c r="O165" s="1300"/>
      <c r="P165" s="1300"/>
      <c r="Q165" s="1301"/>
      <c r="R165" s="1299"/>
      <c r="S165" s="1300"/>
      <c r="T165" s="1300"/>
      <c r="U165" s="1300"/>
      <c r="V165" s="1300"/>
      <c r="W165" s="1300"/>
      <c r="X165" s="1300"/>
      <c r="Y165" s="1300"/>
      <c r="Z165" s="1300"/>
      <c r="AA165" s="1300"/>
      <c r="AB165" s="1300"/>
      <c r="AC165" s="1309"/>
      <c r="AD165" s="1040"/>
      <c r="AE165" s="1040"/>
      <c r="AF165" s="1040"/>
      <c r="AG165" s="1040"/>
      <c r="AH165" s="1040"/>
      <c r="AI165" s="1040"/>
      <c r="AJ165" s="1040"/>
      <c r="AK165" s="1040"/>
      <c r="AL165" s="1040"/>
      <c r="AM165" s="1040"/>
      <c r="AN165" s="1040"/>
      <c r="AO165" s="1040"/>
      <c r="AP165" s="1040"/>
      <c r="AQ165" s="1040"/>
      <c r="AR165" s="1040"/>
      <c r="AS165" s="1040"/>
      <c r="AT165" s="1040"/>
      <c r="AU165" s="1040"/>
      <c r="AV165" s="1040"/>
      <c r="AW165" s="1040"/>
      <c r="AX165" s="1040"/>
      <c r="AY165" s="1040"/>
      <c r="AZ165" s="240"/>
      <c r="BA165" s="845"/>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446"/>
      <c r="CB165" s="446"/>
      <c r="CC165" s="446"/>
      <c r="CD165" s="2617"/>
      <c r="CE165" s="2617"/>
      <c r="CF165" s="2617"/>
      <c r="CG165" s="2617"/>
      <c r="CH165" s="2617"/>
      <c r="CI165" s="2617"/>
      <c r="CJ165" s="2617"/>
      <c r="CK165" s="2617"/>
      <c r="CL165" s="2617"/>
      <c r="CM165" s="2617"/>
      <c r="CN165" s="2617"/>
      <c r="CO165" s="2617"/>
      <c r="CP165" s="2617"/>
      <c r="CQ165" s="2617"/>
      <c r="CR165" s="2617"/>
      <c r="CS165" s="2617"/>
      <c r="CT165" s="2617"/>
      <c r="CU165" s="2617"/>
      <c r="CV165" s="2617"/>
      <c r="CW165" s="2617"/>
      <c r="CX165" s="2617"/>
      <c r="CY165" s="2617"/>
      <c r="CZ165" s="2617"/>
    </row>
    <row r="166" s="272" customFormat="true" ht="15" customHeight="true" x14ac:dyDescent="0.2">
      <c r="A166" s="1143"/>
      <c r="B166" s="1223"/>
      <c r="C166" s="1308"/>
      <c r="D166" s="1300"/>
      <c r="E166" s="1300"/>
      <c r="F166" s="1300"/>
      <c r="G166" s="1301"/>
      <c r="H166" s="1299"/>
      <c r="I166" s="1300"/>
      <c r="J166" s="1300"/>
      <c r="K166" s="1300"/>
      <c r="L166" s="1309"/>
      <c r="M166" s="1308"/>
      <c r="N166" s="1300"/>
      <c r="O166" s="1300"/>
      <c r="P166" s="1300"/>
      <c r="Q166" s="1301"/>
      <c r="R166" s="1299"/>
      <c r="S166" s="1300"/>
      <c r="T166" s="1300"/>
      <c r="U166" s="1300"/>
      <c r="V166" s="1300"/>
      <c r="W166" s="1300"/>
      <c r="X166" s="1300"/>
      <c r="Y166" s="1300"/>
      <c r="Z166" s="1300"/>
      <c r="AA166" s="1300"/>
      <c r="AB166" s="1300"/>
      <c r="AC166" s="1309"/>
      <c r="AD166" s="1040"/>
      <c r="AE166" s="1040"/>
      <c r="AF166" s="1040"/>
      <c r="AG166" s="1040"/>
      <c r="AH166" s="1040"/>
      <c r="AI166" s="1040"/>
      <c r="AJ166" s="1040"/>
      <c r="AK166" s="1040"/>
      <c r="AL166" s="1040"/>
      <c r="AM166" s="1040"/>
      <c r="AN166" s="1040"/>
      <c r="AO166" s="1040"/>
      <c r="AP166" s="1040"/>
      <c r="AQ166" s="1040"/>
      <c r="AR166" s="1040"/>
      <c r="AS166" s="1040"/>
      <c r="AT166" s="1040"/>
      <c r="AU166" s="1040"/>
      <c r="AV166" s="1040"/>
      <c r="AW166" s="1040"/>
      <c r="AX166" s="1040"/>
      <c r="AY166" s="1040"/>
      <c r="AZ166" s="240"/>
      <c r="BA166" s="845"/>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446"/>
      <c r="CC166" s="446"/>
      <c r="CD166" s="2617"/>
      <c r="CE166" s="2617"/>
      <c r="CF166" s="2617"/>
      <c r="CG166" s="2617"/>
      <c r="CH166" s="2617"/>
      <c r="CI166" s="2617"/>
      <c r="CJ166" s="2617"/>
      <c r="CK166" s="2617"/>
      <c r="CL166" s="2617"/>
      <c r="CM166" s="2617"/>
      <c r="CN166" s="2617"/>
      <c r="CO166" s="2617"/>
      <c r="CP166" s="2617"/>
      <c r="CQ166" s="2617"/>
      <c r="CR166" s="2617"/>
      <c r="CS166" s="2617"/>
      <c r="CT166" s="2617"/>
      <c r="CU166" s="2617"/>
      <c r="CV166" s="2617"/>
      <c r="CW166" s="2617"/>
      <c r="CX166" s="2617"/>
      <c r="CY166" s="2617"/>
      <c r="CZ166" s="2617"/>
    </row>
    <row r="167" s="272" customFormat="true" ht="15" customHeight="true" x14ac:dyDescent="0.2">
      <c r="A167" s="1143"/>
      <c r="B167" s="1223"/>
      <c r="C167" s="1308"/>
      <c r="D167" s="1300"/>
      <c r="E167" s="1300"/>
      <c r="F167" s="1300"/>
      <c r="G167" s="1301"/>
      <c r="H167" s="1299"/>
      <c r="I167" s="1300"/>
      <c r="J167" s="1300"/>
      <c r="K167" s="1300"/>
      <c r="L167" s="1309"/>
      <c r="M167" s="1308"/>
      <c r="N167" s="1300"/>
      <c r="O167" s="1300"/>
      <c r="P167" s="1300"/>
      <c r="Q167" s="1301"/>
      <c r="R167" s="1299"/>
      <c r="S167" s="1300"/>
      <c r="T167" s="1300"/>
      <c r="U167" s="1300"/>
      <c r="V167" s="1300"/>
      <c r="W167" s="1300"/>
      <c r="X167" s="1300"/>
      <c r="Y167" s="1300"/>
      <c r="Z167" s="1300"/>
      <c r="AA167" s="1300"/>
      <c r="AB167" s="1300"/>
      <c r="AC167" s="1309"/>
      <c r="AD167" s="1040"/>
      <c r="AE167" s="1040"/>
      <c r="AF167" s="1040"/>
      <c r="AG167" s="1040"/>
      <c r="AH167" s="1040"/>
      <c r="AI167" s="1040"/>
      <c r="AJ167" s="1040"/>
      <c r="AK167" s="1040"/>
      <c r="AL167" s="1040"/>
      <c r="AM167" s="1040"/>
      <c r="AN167" s="1040"/>
      <c r="AO167" s="1040"/>
      <c r="AP167" s="1040"/>
      <c r="AQ167" s="1040"/>
      <c r="AR167" s="1040"/>
      <c r="AS167" s="1040"/>
      <c r="AT167" s="1040"/>
      <c r="AU167" s="1040"/>
      <c r="AV167" s="1040"/>
      <c r="AW167" s="1040"/>
      <c r="AX167" s="1040"/>
      <c r="AY167" s="1040"/>
      <c r="AZ167" s="240"/>
      <c r="BA167" s="845"/>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446"/>
      <c r="CC167" s="446"/>
      <c r="CD167" s="2617"/>
      <c r="CE167" s="2617"/>
      <c r="CF167" s="2617"/>
      <c r="CG167" s="2617"/>
      <c r="CH167" s="2617"/>
      <c r="CI167" s="2617"/>
      <c r="CJ167" s="2617"/>
      <c r="CK167" s="2617"/>
      <c r="CL167" s="2617"/>
      <c r="CM167" s="2617"/>
      <c r="CN167" s="2617"/>
      <c r="CO167" s="2617"/>
      <c r="CP167" s="2617"/>
      <c r="CQ167" s="2617"/>
      <c r="CR167" s="2617"/>
      <c r="CS167" s="2617"/>
      <c r="CT167" s="2617"/>
      <c r="CU167" s="2617"/>
      <c r="CV167" s="2617"/>
      <c r="CW167" s="2617"/>
      <c r="CX167" s="2617"/>
      <c r="CY167" s="2617"/>
      <c r="CZ167" s="2617"/>
    </row>
    <row r="168" s="272" customFormat="true" ht="15" customHeight="true" x14ac:dyDescent="0.2">
      <c r="A168" s="1143"/>
      <c r="B168" s="1223"/>
      <c r="C168" s="1308"/>
      <c r="D168" s="1300"/>
      <c r="E168" s="1300"/>
      <c r="F168" s="1300"/>
      <c r="G168" s="1301"/>
      <c r="H168" s="1299"/>
      <c r="I168" s="1300"/>
      <c r="J168" s="1300"/>
      <c r="K168" s="1300"/>
      <c r="L168" s="1309"/>
      <c r="M168" s="1308"/>
      <c r="N168" s="1300"/>
      <c r="O168" s="1300"/>
      <c r="P168" s="1300"/>
      <c r="Q168" s="1301"/>
      <c r="R168" s="1299"/>
      <c r="S168" s="1300"/>
      <c r="T168" s="1300"/>
      <c r="U168" s="1300"/>
      <c r="V168" s="1300"/>
      <c r="W168" s="1300"/>
      <c r="X168" s="1300"/>
      <c r="Y168" s="1300"/>
      <c r="Z168" s="1300"/>
      <c r="AA168" s="1300"/>
      <c r="AB168" s="1300"/>
      <c r="AC168" s="1309"/>
      <c r="AD168" s="1040"/>
      <c r="AE168" s="1040"/>
      <c r="AF168" s="1040"/>
      <c r="AG168" s="1040"/>
      <c r="AH168" s="1040"/>
      <c r="AI168" s="1040"/>
      <c r="AJ168" s="1040"/>
      <c r="AK168" s="1040"/>
      <c r="AL168" s="1040"/>
      <c r="AM168" s="1040"/>
      <c r="AN168" s="1040"/>
      <c r="AO168" s="1040"/>
      <c r="AP168" s="1040"/>
      <c r="AQ168" s="1040"/>
      <c r="AR168" s="1040"/>
      <c r="AS168" s="1040"/>
      <c r="AT168" s="1040"/>
      <c r="AU168" s="1040"/>
      <c r="AV168" s="1040"/>
      <c r="AW168" s="1040"/>
      <c r="AX168" s="1040"/>
      <c r="AY168" s="1040"/>
      <c r="AZ168" s="240"/>
      <c r="BA168" s="845"/>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446"/>
      <c r="CC168" s="446"/>
      <c r="CD168" s="2617"/>
      <c r="CE168" s="2617"/>
      <c r="CF168" s="2617"/>
      <c r="CG168" s="2617"/>
      <c r="CH168" s="2617"/>
      <c r="CI168" s="2617"/>
      <c r="CJ168" s="2617"/>
      <c r="CK168" s="2617"/>
      <c r="CL168" s="2617"/>
      <c r="CM168" s="2617"/>
      <c r="CN168" s="2617"/>
      <c r="CO168" s="2617"/>
      <c r="CP168" s="2617"/>
      <c r="CQ168" s="2617"/>
      <c r="CR168" s="2617"/>
      <c r="CS168" s="2617"/>
      <c r="CT168" s="2617"/>
      <c r="CU168" s="2617"/>
      <c r="CV168" s="2617"/>
      <c r="CW168" s="2617"/>
      <c r="CX168" s="2617"/>
      <c r="CY168" s="2617"/>
      <c r="CZ168" s="2617"/>
    </row>
    <row r="169" s="272" customFormat="true" ht="15" customHeight="true" x14ac:dyDescent="0.2">
      <c r="A169" s="1143"/>
      <c r="B169" s="1223"/>
      <c r="C169" s="1308"/>
      <c r="D169" s="1300"/>
      <c r="E169" s="1300"/>
      <c r="F169" s="1300"/>
      <c r="G169" s="1301"/>
      <c r="H169" s="1299"/>
      <c r="I169" s="1300"/>
      <c r="J169" s="1300"/>
      <c r="K169" s="1300"/>
      <c r="L169" s="1309"/>
      <c r="M169" s="1308"/>
      <c r="N169" s="1300"/>
      <c r="O169" s="1300"/>
      <c r="P169" s="1300"/>
      <c r="Q169" s="1301"/>
      <c r="R169" s="1299"/>
      <c r="S169" s="1300"/>
      <c r="T169" s="1300"/>
      <c r="U169" s="1300"/>
      <c r="V169" s="1300"/>
      <c r="W169" s="1300"/>
      <c r="X169" s="1300"/>
      <c r="Y169" s="1300"/>
      <c r="Z169" s="1300"/>
      <c r="AA169" s="1300"/>
      <c r="AB169" s="1300"/>
      <c r="AC169" s="1309"/>
      <c r="AD169" s="1040"/>
      <c r="AE169" s="1040"/>
      <c r="AF169" s="1040"/>
      <c r="AG169" s="1040"/>
      <c r="AH169" s="1040"/>
      <c r="AI169" s="1040"/>
      <c r="AJ169" s="1040"/>
      <c r="AK169" s="1040"/>
      <c r="AL169" s="1040"/>
      <c r="AM169" s="1040"/>
      <c r="AN169" s="1040"/>
      <c r="AO169" s="1040"/>
      <c r="AP169" s="1040"/>
      <c r="AQ169" s="1040"/>
      <c r="AR169" s="1040"/>
      <c r="AS169" s="1040"/>
      <c r="AT169" s="1040"/>
      <c r="AU169" s="1040"/>
      <c r="AV169" s="1040"/>
      <c r="AW169" s="1040"/>
      <c r="AX169" s="1040"/>
      <c r="AY169" s="1040"/>
      <c r="AZ169" s="240"/>
      <c r="BA169" s="845"/>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446"/>
      <c r="CC169" s="446"/>
      <c r="CD169" s="2617"/>
      <c r="CE169" s="2617"/>
      <c r="CF169" s="2617"/>
      <c r="CG169" s="2617"/>
      <c r="CH169" s="2617"/>
      <c r="CI169" s="2617"/>
      <c r="CJ169" s="2617"/>
      <c r="CK169" s="2617"/>
      <c r="CL169" s="2617"/>
      <c r="CM169" s="2617"/>
      <c r="CN169" s="2617"/>
      <c r="CO169" s="2617"/>
      <c r="CP169" s="2617"/>
      <c r="CQ169" s="2617"/>
      <c r="CR169" s="2617"/>
      <c r="CS169" s="2617"/>
      <c r="CT169" s="2617"/>
      <c r="CU169" s="2617"/>
      <c r="CV169" s="2617"/>
      <c r="CW169" s="2617"/>
      <c r="CX169" s="2617"/>
      <c r="CY169" s="2617"/>
      <c r="CZ169" s="2617"/>
    </row>
    <row r="170" s="818" customFormat="true" ht="15" customHeight="true" x14ac:dyDescent="0.2">
      <c r="A170" s="2212"/>
      <c r="B170" s="2233"/>
      <c r="C170" s="2147"/>
      <c r="D170" s="2148"/>
      <c r="E170" s="2148"/>
      <c r="F170" s="2148"/>
      <c r="G170" s="2200"/>
      <c r="H170" s="2189"/>
      <c r="I170" s="2148"/>
      <c r="J170" s="2148"/>
      <c r="K170" s="2148"/>
      <c r="L170" s="2164"/>
      <c r="M170" s="2176"/>
      <c r="N170" s="2148"/>
      <c r="O170" s="2148"/>
      <c r="P170" s="2148"/>
      <c r="Q170" s="2200"/>
      <c r="R170" s="2189"/>
      <c r="S170" s="2148"/>
      <c r="T170" s="2148"/>
      <c r="U170" s="2148"/>
      <c r="V170" s="2148"/>
      <c r="W170" s="2148"/>
      <c r="X170" s="2148"/>
      <c r="Y170" s="2148"/>
      <c r="Z170" s="2148"/>
      <c r="AA170" s="2148"/>
      <c r="AB170" s="2149"/>
      <c r="AC170" s="1309"/>
      <c r="AD170" s="1040"/>
      <c r="AE170" s="1040"/>
      <c r="AF170" s="1040"/>
      <c r="AG170" s="1040"/>
      <c r="AH170" s="1040"/>
      <c r="AI170" s="1040"/>
      <c r="AJ170" s="1040"/>
      <c r="AK170" s="1040"/>
      <c r="AL170" s="1040"/>
      <c r="AM170" s="1040"/>
      <c r="AN170" s="1040"/>
      <c r="AO170" s="1040"/>
      <c r="AP170" s="1040"/>
      <c r="AQ170" s="1040"/>
      <c r="AR170" s="1040"/>
      <c r="AS170" s="1040"/>
      <c r="AT170" s="1040"/>
      <c r="AU170" s="1040"/>
      <c r="AV170" s="1040"/>
      <c r="AW170" s="1040"/>
      <c r="AX170" s="1040"/>
      <c r="AY170" s="1040"/>
      <c r="AZ170" s="240"/>
      <c r="BA170" s="845"/>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446"/>
      <c r="CC170" s="446"/>
      <c r="CD170" s="2617"/>
      <c r="CE170" s="2617"/>
      <c r="CF170" s="2617"/>
      <c r="CG170" s="2617"/>
      <c r="CH170" s="2617"/>
      <c r="CI170" s="2617"/>
      <c r="CJ170" s="2617"/>
      <c r="CK170" s="2617"/>
      <c r="CL170" s="2617"/>
      <c r="CM170" s="2617"/>
      <c r="CN170" s="2617"/>
      <c r="CO170" s="2617"/>
      <c r="CP170" s="2617"/>
      <c r="CQ170" s="2617"/>
      <c r="CR170" s="2617"/>
      <c r="CS170" s="2617"/>
      <c r="CT170" s="2617"/>
      <c r="CU170" s="2617"/>
      <c r="CV170" s="2617"/>
      <c r="CW170" s="2617"/>
      <c r="CX170" s="2617"/>
      <c r="CY170" s="2617"/>
      <c r="CZ170" s="2617"/>
    </row>
    <row r="171" s="818" customFormat="true" ht="15" customHeight="true" x14ac:dyDescent="0.2">
      <c r="A171" s="2213"/>
      <c r="B171" s="2411"/>
      <c r="C171" s="2150"/>
      <c r="D171" s="2151"/>
      <c r="E171" s="2151"/>
      <c r="F171" s="2151"/>
      <c r="G171" s="2201"/>
      <c r="H171" s="2190"/>
      <c r="I171" s="2151"/>
      <c r="J171" s="2151"/>
      <c r="K171" s="2151"/>
      <c r="L171" s="2165"/>
      <c r="M171" s="2177"/>
      <c r="N171" s="2151"/>
      <c r="O171" s="2151"/>
      <c r="P171" s="2151"/>
      <c r="Q171" s="2201"/>
      <c r="R171" s="2190"/>
      <c r="S171" s="2151"/>
      <c r="T171" s="2151"/>
      <c r="U171" s="2151"/>
      <c r="V171" s="2151"/>
      <c r="W171" s="2151"/>
      <c r="X171" s="2151"/>
      <c r="Y171" s="2151"/>
      <c r="Z171" s="2151"/>
      <c r="AA171" s="2151"/>
      <c r="AB171" s="2151"/>
      <c r="AC171" s="2725"/>
      <c r="AD171" s="1040"/>
      <c r="AE171" s="1040"/>
      <c r="AF171" s="1040"/>
      <c r="AG171" s="1040"/>
      <c r="AH171" s="1040"/>
      <c r="AI171" s="1040"/>
      <c r="AJ171" s="1040"/>
      <c r="AK171" s="1040"/>
      <c r="AL171" s="1040"/>
      <c r="AM171" s="1040"/>
      <c r="AN171" s="1040"/>
      <c r="AO171" s="1040"/>
      <c r="AP171" s="1040"/>
      <c r="AQ171" s="1040"/>
      <c r="AR171" s="1040"/>
      <c r="AS171" s="1040"/>
      <c r="AT171" s="1040"/>
      <c r="AU171" s="1040"/>
      <c r="AV171" s="1040"/>
      <c r="AW171" s="1040"/>
      <c r="AX171" s="1040"/>
      <c r="AY171" s="1040"/>
      <c r="AZ171" s="240"/>
      <c r="BA171" s="845"/>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446"/>
      <c r="CC171" s="446"/>
      <c r="CD171" s="2617"/>
      <c r="CE171" s="2617"/>
      <c r="CF171" s="2617"/>
      <c r="CG171" s="2617"/>
      <c r="CH171" s="2617"/>
      <c r="CI171" s="2617"/>
      <c r="CJ171" s="2617"/>
      <c r="CK171" s="2617"/>
      <c r="CL171" s="2617"/>
      <c r="CM171" s="2617"/>
      <c r="CN171" s="2617"/>
      <c r="CO171" s="2617"/>
      <c r="CP171" s="2617"/>
      <c r="CQ171" s="2617"/>
      <c r="CR171" s="2617"/>
      <c r="CS171" s="2617"/>
      <c r="CT171" s="2617"/>
      <c r="CU171" s="2617"/>
      <c r="CV171" s="2617"/>
      <c r="CW171" s="2617"/>
      <c r="CX171" s="2617"/>
      <c r="CY171" s="2617"/>
      <c r="CZ171" s="2617"/>
    </row>
    <row r="172" s="818" customFormat="true" ht="15" customHeight="true" x14ac:dyDescent="0.2">
      <c r="A172" s="2214"/>
      <c r="B172" s="2412"/>
      <c r="C172" s="2152"/>
      <c r="D172" s="2153"/>
      <c r="E172" s="2153"/>
      <c r="F172" s="2153"/>
      <c r="G172" s="2202"/>
      <c r="H172" s="2191"/>
      <c r="I172" s="2153"/>
      <c r="J172" s="2153"/>
      <c r="K172" s="2153"/>
      <c r="L172" s="2166"/>
      <c r="M172" s="2178"/>
      <c r="N172" s="2153"/>
      <c r="O172" s="2153"/>
      <c r="P172" s="2153"/>
      <c r="Q172" s="2202"/>
      <c r="R172" s="2191"/>
      <c r="S172" s="2153"/>
      <c r="T172" s="2153"/>
      <c r="U172" s="2153"/>
      <c r="V172" s="2153"/>
      <c r="W172" s="2153"/>
      <c r="X172" s="2153"/>
      <c r="Y172" s="2153"/>
      <c r="Z172" s="2153"/>
      <c r="AA172" s="2153"/>
      <c r="AB172" s="2153"/>
      <c r="AC172" s="2726"/>
      <c r="AD172" s="1040"/>
      <c r="AE172" s="1040"/>
      <c r="AF172" s="1040"/>
      <c r="AG172" s="1040"/>
      <c r="AH172" s="1040"/>
      <c r="AI172" s="1040"/>
      <c r="AJ172" s="1040"/>
      <c r="AK172" s="1040"/>
      <c r="AL172" s="1040"/>
      <c r="AM172" s="1040"/>
      <c r="AN172" s="1040"/>
      <c r="AO172" s="1040"/>
      <c r="AP172" s="1040"/>
      <c r="AQ172" s="1040"/>
      <c r="AR172" s="1040"/>
      <c r="AS172" s="1040"/>
      <c r="AT172" s="1040"/>
      <c r="AU172" s="1040"/>
      <c r="AV172" s="1040"/>
      <c r="AW172" s="1040"/>
      <c r="AX172" s="1040"/>
      <c r="AY172" s="1040"/>
      <c r="AZ172" s="240"/>
      <c r="BA172" s="845"/>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446"/>
      <c r="CC172" s="446"/>
      <c r="CD172" s="2617"/>
      <c r="CE172" s="2617"/>
      <c r="CF172" s="2617"/>
      <c r="CG172" s="2617"/>
      <c r="CH172" s="2617"/>
      <c r="CI172" s="2617"/>
      <c r="CJ172" s="2617"/>
      <c r="CK172" s="2617"/>
      <c r="CL172" s="2617"/>
      <c r="CM172" s="2617"/>
      <c r="CN172" s="2617"/>
      <c r="CO172" s="2617"/>
      <c r="CP172" s="2617"/>
      <c r="CQ172" s="2617"/>
      <c r="CR172" s="2617"/>
      <c r="CS172" s="2617"/>
      <c r="CT172" s="2617"/>
      <c r="CU172" s="2617"/>
      <c r="CV172" s="2617"/>
      <c r="CW172" s="2617"/>
      <c r="CX172" s="2617"/>
      <c r="CY172" s="2617"/>
      <c r="CZ172" s="2617"/>
    </row>
    <row r="173" s="818" customFormat="true" ht="15" customHeight="true" x14ac:dyDescent="0.2">
      <c r="A173" s="2215"/>
      <c r="B173" s="2413"/>
      <c r="C173" s="2327"/>
      <c r="D173" s="2328"/>
      <c r="E173" s="2328"/>
      <c r="F173" s="2328"/>
      <c r="G173" s="2329"/>
      <c r="H173" s="2330"/>
      <c r="I173" s="2328"/>
      <c r="J173" s="2328"/>
      <c r="K173" s="2328"/>
      <c r="L173" s="2331"/>
      <c r="M173" s="2332"/>
      <c r="N173" s="2328"/>
      <c r="O173" s="2328"/>
      <c r="P173" s="2328"/>
      <c r="Q173" s="2329"/>
      <c r="R173" s="2330"/>
      <c r="S173" s="2328"/>
      <c r="T173" s="2328"/>
      <c r="U173" s="2328"/>
      <c r="V173" s="2328"/>
      <c r="W173" s="2328"/>
      <c r="X173" s="2328"/>
      <c r="Y173" s="2328"/>
      <c r="Z173" s="2328"/>
      <c r="AA173" s="2328"/>
      <c r="AB173" s="2328"/>
      <c r="AC173" s="2727"/>
      <c r="AD173" s="1040"/>
      <c r="AE173" s="1040"/>
      <c r="AF173" s="1040"/>
      <c r="AG173" s="1040"/>
      <c r="AH173" s="1040"/>
      <c r="AI173" s="1040"/>
      <c r="AJ173" s="1040"/>
      <c r="AK173" s="1040"/>
      <c r="AL173" s="1040"/>
      <c r="AM173" s="1040"/>
      <c r="AN173" s="1040"/>
      <c r="AO173" s="1040"/>
      <c r="AP173" s="1040"/>
      <c r="AQ173" s="1040"/>
      <c r="AR173" s="1040"/>
      <c r="AS173" s="1040"/>
      <c r="AT173" s="1040"/>
      <c r="AU173" s="1040"/>
      <c r="AV173" s="1040"/>
      <c r="AW173" s="1040"/>
      <c r="AX173" s="1040"/>
      <c r="AY173" s="1040"/>
      <c r="AZ173" s="240"/>
      <c r="BA173" s="845"/>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446"/>
      <c r="CC173" s="446"/>
      <c r="CD173" s="2617"/>
      <c r="CE173" s="2617"/>
      <c r="CF173" s="2617"/>
      <c r="CG173" s="2617"/>
      <c r="CH173" s="2617"/>
      <c r="CI173" s="2617"/>
      <c r="CJ173" s="2617"/>
      <c r="CK173" s="2617"/>
      <c r="CL173" s="2617"/>
      <c r="CM173" s="2617"/>
      <c r="CN173" s="2617"/>
      <c r="CO173" s="2617"/>
      <c r="CP173" s="2617"/>
      <c r="CQ173" s="2617"/>
      <c r="CR173" s="2617"/>
      <c r="CS173" s="2617"/>
      <c r="CT173" s="2617"/>
      <c r="CU173" s="2617"/>
      <c r="CV173" s="2617"/>
      <c r="CW173" s="2617"/>
      <c r="CX173" s="2617"/>
      <c r="CY173" s="2617"/>
      <c r="CZ173" s="2617"/>
    </row>
    <row r="174" s="818" customFormat="true" ht="15" customHeight="true" x14ac:dyDescent="0.2">
      <c r="A174" s="2216"/>
      <c r="B174" s="2414"/>
      <c r="C174" s="2333"/>
      <c r="D174" s="2334"/>
      <c r="E174" s="2334"/>
      <c r="F174" s="2334"/>
      <c r="G174" s="2335"/>
      <c r="H174" s="2336"/>
      <c r="I174" s="2334"/>
      <c r="J174" s="2334"/>
      <c r="K174" s="2334"/>
      <c r="L174" s="2337"/>
      <c r="M174" s="2338"/>
      <c r="N174" s="2334"/>
      <c r="O174" s="2334"/>
      <c r="P174" s="2334"/>
      <c r="Q174" s="2335"/>
      <c r="R174" s="2336"/>
      <c r="S174" s="2334"/>
      <c r="T174" s="2334"/>
      <c r="U174" s="2334"/>
      <c r="V174" s="2334"/>
      <c r="W174" s="2334"/>
      <c r="X174" s="2334"/>
      <c r="Y174" s="2334"/>
      <c r="Z174" s="2334"/>
      <c r="AA174" s="2334"/>
      <c r="AB174" s="2334"/>
      <c r="AC174" s="2728"/>
      <c r="AD174" s="1040"/>
      <c r="AE174" s="1040"/>
      <c r="AF174" s="1040"/>
      <c r="AG174" s="1040"/>
      <c r="AH174" s="1040"/>
      <c r="AI174" s="1040"/>
      <c r="AJ174" s="1040"/>
      <c r="AK174" s="1040"/>
      <c r="AL174" s="1040"/>
      <c r="AM174" s="1040"/>
      <c r="AN174" s="1040"/>
      <c r="AO174" s="1040"/>
      <c r="AP174" s="1040"/>
      <c r="AQ174" s="1040"/>
      <c r="AR174" s="1040"/>
      <c r="AS174" s="1040"/>
      <c r="AT174" s="1040"/>
      <c r="AU174" s="1040"/>
      <c r="AV174" s="1040"/>
      <c r="AW174" s="1040"/>
      <c r="AX174" s="1040"/>
      <c r="AY174" s="1040"/>
      <c r="AZ174" s="240"/>
      <c r="BA174" s="845"/>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446"/>
      <c r="CC174" s="446"/>
      <c r="CD174" s="2617"/>
      <c r="CE174" s="2617"/>
      <c r="CF174" s="2617"/>
      <c r="CG174" s="2617"/>
      <c r="CH174" s="2617"/>
      <c r="CI174" s="2617"/>
      <c r="CJ174" s="2617"/>
      <c r="CK174" s="2617"/>
      <c r="CL174" s="2617"/>
      <c r="CM174" s="2617"/>
      <c r="CN174" s="2617"/>
      <c r="CO174" s="2617"/>
      <c r="CP174" s="2617"/>
      <c r="CQ174" s="2617"/>
      <c r="CR174" s="2617"/>
      <c r="CS174" s="2617"/>
      <c r="CT174" s="2617"/>
      <c r="CU174" s="2617"/>
      <c r="CV174" s="2617"/>
      <c r="CW174" s="2617"/>
      <c r="CX174" s="2617"/>
      <c r="CY174" s="2617"/>
      <c r="CZ174" s="2617"/>
    </row>
    <row r="175" s="818" customFormat="true" ht="15" customHeight="true" x14ac:dyDescent="0.2">
      <c r="A175" s="2216"/>
      <c r="B175" s="2414"/>
      <c r="C175" s="2333"/>
      <c r="D175" s="2334"/>
      <c r="E175" s="2334"/>
      <c r="F175" s="2334"/>
      <c r="G175" s="2335"/>
      <c r="H175" s="2336"/>
      <c r="I175" s="2334"/>
      <c r="J175" s="2334"/>
      <c r="K175" s="2334"/>
      <c r="L175" s="2337"/>
      <c r="M175" s="2338"/>
      <c r="N175" s="2334"/>
      <c r="O175" s="2334"/>
      <c r="P175" s="2334"/>
      <c r="Q175" s="2335"/>
      <c r="R175" s="2336"/>
      <c r="S175" s="2334"/>
      <c r="T175" s="2334"/>
      <c r="U175" s="2334"/>
      <c r="V175" s="2334"/>
      <c r="W175" s="2334"/>
      <c r="X175" s="2334"/>
      <c r="Y175" s="2334"/>
      <c r="Z175" s="2334"/>
      <c r="AA175" s="2334"/>
      <c r="AB175" s="2334"/>
      <c r="AC175" s="2728"/>
      <c r="AD175" s="1040"/>
      <c r="AE175" s="1040"/>
      <c r="AF175" s="1040"/>
      <c r="AG175" s="1040"/>
      <c r="AH175" s="1040"/>
      <c r="AI175" s="1040"/>
      <c r="AJ175" s="1040"/>
      <c r="AK175" s="1040"/>
      <c r="AL175" s="1040"/>
      <c r="AM175" s="1040"/>
      <c r="AN175" s="1040"/>
      <c r="AO175" s="1040"/>
      <c r="AP175" s="1040"/>
      <c r="AQ175" s="1040"/>
      <c r="AR175" s="1040"/>
      <c r="AS175" s="1040"/>
      <c r="AT175" s="1040"/>
      <c r="AU175" s="1040"/>
      <c r="AV175" s="1040"/>
      <c r="AW175" s="1040"/>
      <c r="AX175" s="1040"/>
      <c r="AY175" s="1040"/>
      <c r="AZ175" s="240"/>
      <c r="BA175" s="845"/>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446"/>
      <c r="CC175" s="446"/>
      <c r="CD175" s="2617"/>
      <c r="CE175" s="2617"/>
      <c r="CF175" s="2617"/>
      <c r="CG175" s="2617"/>
      <c r="CH175" s="2617"/>
      <c r="CI175" s="2617"/>
      <c r="CJ175" s="2617"/>
      <c r="CK175" s="2617"/>
      <c r="CL175" s="2617"/>
      <c r="CM175" s="2617"/>
      <c r="CN175" s="2617"/>
      <c r="CO175" s="2617"/>
      <c r="CP175" s="2617"/>
      <c r="CQ175" s="2617"/>
      <c r="CR175" s="2617"/>
      <c r="CS175" s="2617"/>
      <c r="CT175" s="2617"/>
      <c r="CU175" s="2617"/>
      <c r="CV175" s="2617"/>
      <c r="CW175" s="2617"/>
      <c r="CX175" s="2617"/>
      <c r="CY175" s="2617"/>
      <c r="CZ175" s="2617"/>
    </row>
    <row r="176" s="818" customFormat="true" ht="15" customHeight="true" x14ac:dyDescent="0.2">
      <c r="A176" s="2216"/>
      <c r="B176" s="2414"/>
      <c r="C176" s="2333"/>
      <c r="D176" s="2334"/>
      <c r="E176" s="2334"/>
      <c r="F176" s="2334"/>
      <c r="G176" s="2335"/>
      <c r="H176" s="2336"/>
      <c r="I176" s="2334"/>
      <c r="J176" s="2334"/>
      <c r="K176" s="2334"/>
      <c r="L176" s="2337"/>
      <c r="M176" s="2338"/>
      <c r="N176" s="2334"/>
      <c r="O176" s="2334"/>
      <c r="P176" s="2334"/>
      <c r="Q176" s="2335"/>
      <c r="R176" s="2336"/>
      <c r="S176" s="2334"/>
      <c r="T176" s="2334"/>
      <c r="U176" s="2334"/>
      <c r="V176" s="2334"/>
      <c r="W176" s="2334"/>
      <c r="X176" s="2334"/>
      <c r="Y176" s="2334"/>
      <c r="Z176" s="2334"/>
      <c r="AA176" s="2334"/>
      <c r="AB176" s="2334"/>
      <c r="AC176" s="2728"/>
      <c r="AD176" s="1040"/>
      <c r="AE176" s="1040"/>
      <c r="AF176" s="1040"/>
      <c r="AG176" s="1040"/>
      <c r="AH176" s="1040"/>
      <c r="AI176" s="1040"/>
      <c r="AJ176" s="1040"/>
      <c r="AK176" s="1040"/>
      <c r="AL176" s="1040"/>
      <c r="AM176" s="1040"/>
      <c r="AN176" s="1040"/>
      <c r="AO176" s="1040"/>
      <c r="AP176" s="1040"/>
      <c r="AQ176" s="1040"/>
      <c r="AR176" s="1040"/>
      <c r="AS176" s="1040"/>
      <c r="AT176" s="1040"/>
      <c r="AU176" s="1040"/>
      <c r="AV176" s="1040"/>
      <c r="AW176" s="1040"/>
      <c r="AX176" s="1040"/>
      <c r="AY176" s="1040"/>
      <c r="AZ176" s="240"/>
      <c r="BA176" s="845"/>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446"/>
      <c r="CC176" s="446"/>
      <c r="CD176" s="2617"/>
      <c r="CE176" s="2617"/>
      <c r="CF176" s="2617"/>
      <c r="CG176" s="2617"/>
      <c r="CH176" s="2617"/>
      <c r="CI176" s="2617"/>
      <c r="CJ176" s="2617"/>
      <c r="CK176" s="2617"/>
      <c r="CL176" s="2617"/>
      <c r="CM176" s="2617"/>
      <c r="CN176" s="2617"/>
      <c r="CO176" s="2617"/>
      <c r="CP176" s="2617"/>
      <c r="CQ176" s="2617"/>
      <c r="CR176" s="2617"/>
      <c r="CS176" s="2617"/>
      <c r="CT176" s="2617"/>
      <c r="CU176" s="2617"/>
      <c r="CV176" s="2617"/>
      <c r="CW176" s="2617"/>
      <c r="CX176" s="2617"/>
      <c r="CY176" s="2617"/>
      <c r="CZ176" s="2617"/>
    </row>
    <row r="177" s="818" customFormat="true" ht="15" customHeight="true" x14ac:dyDescent="0.2">
      <c r="A177" s="2216"/>
      <c r="B177" s="2414"/>
      <c r="C177" s="2333"/>
      <c r="D177" s="2334"/>
      <c r="E177" s="2334"/>
      <c r="F177" s="2334"/>
      <c r="G177" s="2335"/>
      <c r="H177" s="2336"/>
      <c r="I177" s="2334"/>
      <c r="J177" s="2334"/>
      <c r="K177" s="2334"/>
      <c r="L177" s="2337"/>
      <c r="M177" s="2338"/>
      <c r="N177" s="2334"/>
      <c r="O177" s="2334"/>
      <c r="P177" s="2334"/>
      <c r="Q177" s="2335"/>
      <c r="R177" s="2336"/>
      <c r="S177" s="2334"/>
      <c r="T177" s="2334"/>
      <c r="U177" s="2334"/>
      <c r="V177" s="2334"/>
      <c r="W177" s="2334"/>
      <c r="X177" s="2334"/>
      <c r="Y177" s="2334"/>
      <c r="Z177" s="2334"/>
      <c r="AA177" s="2334"/>
      <c r="AB177" s="2334"/>
      <c r="AC177" s="2728"/>
      <c r="AD177" s="1040"/>
      <c r="AE177" s="1040"/>
      <c r="AF177" s="1040"/>
      <c r="AG177" s="1040"/>
      <c r="AH177" s="1040"/>
      <c r="AI177" s="1040"/>
      <c r="AJ177" s="1040"/>
      <c r="AK177" s="1040"/>
      <c r="AL177" s="1040"/>
      <c r="AM177" s="1040"/>
      <c r="AN177" s="1040"/>
      <c r="AO177" s="1040"/>
      <c r="AP177" s="1040"/>
      <c r="AQ177" s="1040"/>
      <c r="AR177" s="1040"/>
      <c r="AS177" s="1040"/>
      <c r="AT177" s="1040"/>
      <c r="AU177" s="1040"/>
      <c r="AV177" s="1040"/>
      <c r="AW177" s="1040"/>
      <c r="AX177" s="1040"/>
      <c r="AY177" s="1040"/>
      <c r="AZ177" s="240"/>
      <c r="BA177" s="845"/>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446"/>
      <c r="CC177" s="446"/>
      <c r="CD177" s="2617"/>
      <c r="CE177" s="2617"/>
      <c r="CF177" s="2617"/>
      <c r="CG177" s="2617"/>
      <c r="CH177" s="2617"/>
      <c r="CI177" s="2617"/>
      <c r="CJ177" s="2617"/>
      <c r="CK177" s="2617"/>
      <c r="CL177" s="2617"/>
      <c r="CM177" s="2617"/>
      <c r="CN177" s="2617"/>
      <c r="CO177" s="2617"/>
      <c r="CP177" s="2617"/>
      <c r="CQ177" s="2617"/>
      <c r="CR177" s="2617"/>
      <c r="CS177" s="2617"/>
      <c r="CT177" s="2617"/>
      <c r="CU177" s="2617"/>
      <c r="CV177" s="2617"/>
      <c r="CW177" s="2617"/>
      <c r="CX177" s="2617"/>
      <c r="CY177" s="2617"/>
      <c r="CZ177" s="2617"/>
    </row>
    <row r="178" s="818" customFormat="true" ht="15" customHeight="true" x14ac:dyDescent="0.2">
      <c r="A178" s="2216"/>
      <c r="B178" s="2414"/>
      <c r="C178" s="2333"/>
      <c r="D178" s="2334"/>
      <c r="E178" s="2334"/>
      <c r="F178" s="2334"/>
      <c r="G178" s="2335"/>
      <c r="H178" s="2336"/>
      <c r="I178" s="2334"/>
      <c r="J178" s="2334"/>
      <c r="K178" s="2334"/>
      <c r="L178" s="2337"/>
      <c r="M178" s="2338"/>
      <c r="N178" s="2334"/>
      <c r="O178" s="2334"/>
      <c r="P178" s="2334"/>
      <c r="Q178" s="2335"/>
      <c r="R178" s="2336"/>
      <c r="S178" s="2334"/>
      <c r="T178" s="2334"/>
      <c r="U178" s="2334"/>
      <c r="V178" s="2334"/>
      <c r="W178" s="2334"/>
      <c r="X178" s="2334"/>
      <c r="Y178" s="2334"/>
      <c r="Z178" s="2334"/>
      <c r="AA178" s="2334"/>
      <c r="AB178" s="2334"/>
      <c r="AC178" s="2728"/>
      <c r="AD178" s="1040"/>
      <c r="AE178" s="1040"/>
      <c r="AF178" s="1040"/>
      <c r="AG178" s="1040"/>
      <c r="AH178" s="1040"/>
      <c r="AI178" s="1040"/>
      <c r="AJ178" s="1040"/>
      <c r="AK178" s="1040"/>
      <c r="AL178" s="1040"/>
      <c r="AM178" s="1040"/>
      <c r="AN178" s="1040"/>
      <c r="AO178" s="1040"/>
      <c r="AP178" s="1040"/>
      <c r="AQ178" s="1040"/>
      <c r="AR178" s="1040"/>
      <c r="AS178" s="1040"/>
      <c r="AT178" s="1040"/>
      <c r="AU178" s="1040"/>
      <c r="AV178" s="1040"/>
      <c r="AW178" s="1040"/>
      <c r="AX178" s="1040"/>
      <c r="AY178" s="1040"/>
      <c r="AZ178" s="240"/>
      <c r="BA178" s="845"/>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446"/>
      <c r="CC178" s="446"/>
      <c r="CD178" s="2617"/>
      <c r="CE178" s="2617"/>
      <c r="CF178" s="2617"/>
      <c r="CG178" s="2617"/>
      <c r="CH178" s="2617"/>
      <c r="CI178" s="2617"/>
      <c r="CJ178" s="2617"/>
      <c r="CK178" s="2617"/>
      <c r="CL178" s="2617"/>
      <c r="CM178" s="2617"/>
      <c r="CN178" s="2617"/>
      <c r="CO178" s="2617"/>
      <c r="CP178" s="2617"/>
      <c r="CQ178" s="2617"/>
      <c r="CR178" s="2617"/>
      <c r="CS178" s="2617"/>
      <c r="CT178" s="2617"/>
      <c r="CU178" s="2617"/>
      <c r="CV178" s="2617"/>
      <c r="CW178" s="2617"/>
      <c r="CX178" s="2617"/>
      <c r="CY178" s="2617"/>
      <c r="CZ178" s="2617"/>
    </row>
    <row r="179" s="818" customFormat="true" ht="15" customHeight="true" x14ac:dyDescent="0.2">
      <c r="A179" s="2216"/>
      <c r="B179" s="2414"/>
      <c r="C179" s="2333"/>
      <c r="D179" s="2334"/>
      <c r="E179" s="2334"/>
      <c r="F179" s="2334"/>
      <c r="G179" s="2335"/>
      <c r="H179" s="2336"/>
      <c r="I179" s="2334"/>
      <c r="J179" s="2334"/>
      <c r="K179" s="2334"/>
      <c r="L179" s="2337"/>
      <c r="M179" s="2338"/>
      <c r="N179" s="2334"/>
      <c r="O179" s="2334"/>
      <c r="P179" s="2334"/>
      <c r="Q179" s="2335"/>
      <c r="R179" s="2336"/>
      <c r="S179" s="2334"/>
      <c r="T179" s="2334"/>
      <c r="U179" s="2334"/>
      <c r="V179" s="2334"/>
      <c r="W179" s="2334"/>
      <c r="X179" s="2334"/>
      <c r="Y179" s="2334"/>
      <c r="Z179" s="2334"/>
      <c r="AA179" s="2334"/>
      <c r="AB179" s="2334"/>
      <c r="AC179" s="2728"/>
      <c r="AD179" s="1040"/>
      <c r="AE179" s="1040"/>
      <c r="AF179" s="1040"/>
      <c r="AG179" s="1040"/>
      <c r="AH179" s="1040"/>
      <c r="AI179" s="1040"/>
      <c r="AJ179" s="1040"/>
      <c r="AK179" s="1040"/>
      <c r="AL179" s="1040"/>
      <c r="AM179" s="1040"/>
      <c r="AN179" s="1040"/>
      <c r="AO179" s="1040"/>
      <c r="AP179" s="1040"/>
      <c r="AQ179" s="1040"/>
      <c r="AR179" s="1040"/>
      <c r="AS179" s="1040"/>
      <c r="AT179" s="1040"/>
      <c r="AU179" s="1040"/>
      <c r="AV179" s="1040"/>
      <c r="AW179" s="1040"/>
      <c r="AX179" s="1040"/>
      <c r="AY179" s="1040"/>
      <c r="AZ179" s="240"/>
      <c r="BA179" s="845"/>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446"/>
      <c r="CC179" s="446"/>
      <c r="CD179" s="2617"/>
      <c r="CE179" s="2617"/>
      <c r="CF179" s="2617"/>
      <c r="CG179" s="2617"/>
      <c r="CH179" s="2617"/>
      <c r="CI179" s="2617"/>
      <c r="CJ179" s="2617"/>
      <c r="CK179" s="2617"/>
      <c r="CL179" s="2617"/>
      <c r="CM179" s="2617"/>
      <c r="CN179" s="2617"/>
      <c r="CO179" s="2617"/>
      <c r="CP179" s="2617"/>
      <c r="CQ179" s="2617"/>
      <c r="CR179" s="2617"/>
      <c r="CS179" s="2617"/>
      <c r="CT179" s="2617"/>
      <c r="CU179" s="2617"/>
      <c r="CV179" s="2617"/>
      <c r="CW179" s="2617"/>
      <c r="CX179" s="2617"/>
      <c r="CY179" s="2617"/>
      <c r="CZ179" s="2617"/>
    </row>
    <row r="180" s="818" customFormat="true" ht="15" customHeight="true" x14ac:dyDescent="0.2">
      <c r="A180" s="2216"/>
      <c r="B180" s="2414"/>
      <c r="C180" s="2333"/>
      <c r="D180" s="2334"/>
      <c r="E180" s="2334"/>
      <c r="F180" s="2334"/>
      <c r="G180" s="2335"/>
      <c r="H180" s="2336"/>
      <c r="I180" s="2334"/>
      <c r="J180" s="2334"/>
      <c r="K180" s="2334"/>
      <c r="L180" s="2337"/>
      <c r="M180" s="2338"/>
      <c r="N180" s="2334"/>
      <c r="O180" s="2334"/>
      <c r="P180" s="2334"/>
      <c r="Q180" s="2335"/>
      <c r="R180" s="2336"/>
      <c r="S180" s="2334"/>
      <c r="T180" s="2334"/>
      <c r="U180" s="2334"/>
      <c r="V180" s="2334"/>
      <c r="W180" s="2334"/>
      <c r="X180" s="2334"/>
      <c r="Y180" s="2334"/>
      <c r="Z180" s="2334"/>
      <c r="AA180" s="2334"/>
      <c r="AB180" s="2334"/>
      <c r="AC180" s="2728"/>
      <c r="AD180" s="1040"/>
      <c r="AE180" s="1040"/>
      <c r="AF180" s="1040"/>
      <c r="AG180" s="1040"/>
      <c r="AH180" s="1040"/>
      <c r="AI180" s="1040"/>
      <c r="AJ180" s="1040"/>
      <c r="AK180" s="1040"/>
      <c r="AL180" s="1040"/>
      <c r="AM180" s="1040"/>
      <c r="AN180" s="1040"/>
      <c r="AO180" s="1040"/>
      <c r="AP180" s="1040"/>
      <c r="AQ180" s="1040"/>
      <c r="AR180" s="1040"/>
      <c r="AS180" s="1040"/>
      <c r="AT180" s="1040"/>
      <c r="AU180" s="1040"/>
      <c r="AV180" s="1040"/>
      <c r="AW180" s="1040"/>
      <c r="AX180" s="1040"/>
      <c r="AY180" s="1040"/>
      <c r="AZ180" s="240"/>
      <c r="BA180" s="845"/>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446"/>
      <c r="CC180" s="446"/>
      <c r="CD180" s="2617"/>
      <c r="CE180" s="2617"/>
      <c r="CF180" s="2617"/>
      <c r="CG180" s="2617"/>
      <c r="CH180" s="2617"/>
      <c r="CI180" s="2617"/>
      <c r="CJ180" s="2617"/>
      <c r="CK180" s="2617"/>
      <c r="CL180" s="2617"/>
      <c r="CM180" s="2617"/>
      <c r="CN180" s="2617"/>
      <c r="CO180" s="2617"/>
      <c r="CP180" s="2617"/>
      <c r="CQ180" s="2617"/>
      <c r="CR180" s="2617"/>
      <c r="CS180" s="2617"/>
      <c r="CT180" s="2617"/>
      <c r="CU180" s="2617"/>
      <c r="CV180" s="2617"/>
      <c r="CW180" s="2617"/>
      <c r="CX180" s="2617"/>
      <c r="CY180" s="2617"/>
      <c r="CZ180" s="2617"/>
    </row>
    <row r="181" s="818" customFormat="true" ht="15" customHeight="true" x14ac:dyDescent="0.2">
      <c r="A181" s="2216"/>
      <c r="B181" s="2414"/>
      <c r="C181" s="2333"/>
      <c r="D181" s="2334"/>
      <c r="E181" s="2334"/>
      <c r="F181" s="2334"/>
      <c r="G181" s="2335"/>
      <c r="H181" s="2336"/>
      <c r="I181" s="2334"/>
      <c r="J181" s="2334"/>
      <c r="K181" s="2334"/>
      <c r="L181" s="2337"/>
      <c r="M181" s="2338"/>
      <c r="N181" s="2334"/>
      <c r="O181" s="2334"/>
      <c r="P181" s="2334"/>
      <c r="Q181" s="2335"/>
      <c r="R181" s="2336"/>
      <c r="S181" s="2334"/>
      <c r="T181" s="2334"/>
      <c r="U181" s="2334"/>
      <c r="V181" s="2334"/>
      <c r="W181" s="2334"/>
      <c r="X181" s="2334"/>
      <c r="Y181" s="2334"/>
      <c r="Z181" s="2334"/>
      <c r="AA181" s="2334"/>
      <c r="AB181" s="2334"/>
      <c r="AC181" s="2728"/>
      <c r="AD181" s="1040"/>
      <c r="AE181" s="1040"/>
      <c r="AF181" s="1040"/>
      <c r="AG181" s="1040"/>
      <c r="AH181" s="1040"/>
      <c r="AI181" s="1040"/>
      <c r="AJ181" s="1040"/>
      <c r="AK181" s="1040"/>
      <c r="AL181" s="1040"/>
      <c r="AM181" s="1040"/>
      <c r="AN181" s="1040"/>
      <c r="AO181" s="1040"/>
      <c r="AP181" s="1040"/>
      <c r="AQ181" s="1040"/>
      <c r="AR181" s="1040"/>
      <c r="AS181" s="1040"/>
      <c r="AT181" s="1040"/>
      <c r="AU181" s="1040"/>
      <c r="AV181" s="1040"/>
      <c r="AW181" s="1040"/>
      <c r="AX181" s="1040"/>
      <c r="AY181" s="1040"/>
      <c r="AZ181" s="240"/>
      <c r="BA181" s="845"/>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446"/>
      <c r="CC181" s="446"/>
      <c r="CD181" s="2617"/>
      <c r="CE181" s="2617"/>
      <c r="CF181" s="2617"/>
      <c r="CG181" s="2617"/>
      <c r="CH181" s="2617"/>
      <c r="CI181" s="2617"/>
      <c r="CJ181" s="2617"/>
      <c r="CK181" s="2617"/>
      <c r="CL181" s="2617"/>
      <c r="CM181" s="2617"/>
      <c r="CN181" s="2617"/>
      <c r="CO181" s="2617"/>
      <c r="CP181" s="2617"/>
      <c r="CQ181" s="2617"/>
      <c r="CR181" s="2617"/>
      <c r="CS181" s="2617"/>
      <c r="CT181" s="2617"/>
      <c r="CU181" s="2617"/>
      <c r="CV181" s="2617"/>
      <c r="CW181" s="2617"/>
      <c r="CX181" s="2617"/>
      <c r="CY181" s="2617"/>
      <c r="CZ181" s="2617"/>
    </row>
    <row r="182" s="818" customFormat="true" ht="15" customHeight="true" x14ac:dyDescent="0.2">
      <c r="A182" s="2216"/>
      <c r="B182" s="2414"/>
      <c r="C182" s="2333"/>
      <c r="D182" s="2334"/>
      <c r="E182" s="2334"/>
      <c r="F182" s="2334"/>
      <c r="G182" s="2335"/>
      <c r="H182" s="2336"/>
      <c r="I182" s="2334"/>
      <c r="J182" s="2334"/>
      <c r="K182" s="2334"/>
      <c r="L182" s="2337"/>
      <c r="M182" s="2338"/>
      <c r="N182" s="2334"/>
      <c r="O182" s="2334"/>
      <c r="P182" s="2334"/>
      <c r="Q182" s="2335"/>
      <c r="R182" s="2336"/>
      <c r="S182" s="2334"/>
      <c r="T182" s="2334"/>
      <c r="U182" s="2334"/>
      <c r="V182" s="2334"/>
      <c r="W182" s="2334"/>
      <c r="X182" s="2334"/>
      <c r="Y182" s="2334"/>
      <c r="Z182" s="2334"/>
      <c r="AA182" s="2334"/>
      <c r="AB182" s="2334"/>
      <c r="AC182" s="2728"/>
      <c r="AD182" s="1040"/>
      <c r="AE182" s="1040"/>
      <c r="AF182" s="1040"/>
      <c r="AG182" s="1040"/>
      <c r="AH182" s="1040"/>
      <c r="AI182" s="1040"/>
      <c r="AJ182" s="1040"/>
      <c r="AK182" s="1040"/>
      <c r="AL182" s="1040"/>
      <c r="AM182" s="1040"/>
      <c r="AN182" s="1040"/>
      <c r="AO182" s="1040"/>
      <c r="AP182" s="1040"/>
      <c r="AQ182" s="1040"/>
      <c r="AR182" s="1040"/>
      <c r="AS182" s="1040"/>
      <c r="AT182" s="1040"/>
      <c r="AU182" s="1040"/>
      <c r="AV182" s="1040"/>
      <c r="AW182" s="1040"/>
      <c r="AX182" s="1040"/>
      <c r="AY182" s="1040"/>
      <c r="AZ182" s="240"/>
      <c r="BA182" s="845"/>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446"/>
      <c r="CC182" s="446"/>
      <c r="CD182" s="2617"/>
      <c r="CE182" s="2617"/>
      <c r="CF182" s="2617"/>
      <c r="CG182" s="2617"/>
      <c r="CH182" s="2617"/>
      <c r="CI182" s="2617"/>
      <c r="CJ182" s="2617"/>
      <c r="CK182" s="2617"/>
      <c r="CL182" s="2617"/>
      <c r="CM182" s="2617"/>
      <c r="CN182" s="2617"/>
      <c r="CO182" s="2617"/>
      <c r="CP182" s="2617"/>
      <c r="CQ182" s="2617"/>
      <c r="CR182" s="2617"/>
      <c r="CS182" s="2617"/>
      <c r="CT182" s="2617"/>
      <c r="CU182" s="2617"/>
      <c r="CV182" s="2617"/>
      <c r="CW182" s="2617"/>
      <c r="CX182" s="2617"/>
      <c r="CY182" s="2617"/>
      <c r="CZ182" s="2617"/>
    </row>
    <row r="183" s="818" customFormat="true" ht="15" customHeight="true" x14ac:dyDescent="0.2">
      <c r="A183" s="2216"/>
      <c r="B183" s="2414"/>
      <c r="C183" s="2333"/>
      <c r="D183" s="2334"/>
      <c r="E183" s="2334"/>
      <c r="F183" s="2334"/>
      <c r="G183" s="2335"/>
      <c r="H183" s="2336"/>
      <c r="I183" s="2334"/>
      <c r="J183" s="2334"/>
      <c r="K183" s="2334"/>
      <c r="L183" s="2337"/>
      <c r="M183" s="2338"/>
      <c r="N183" s="2334"/>
      <c r="O183" s="2334"/>
      <c r="P183" s="2334"/>
      <c r="Q183" s="2335"/>
      <c r="R183" s="2336"/>
      <c r="S183" s="2334"/>
      <c r="T183" s="2334"/>
      <c r="U183" s="2334"/>
      <c r="V183" s="2334"/>
      <c r="W183" s="2334"/>
      <c r="X183" s="2334"/>
      <c r="Y183" s="2334"/>
      <c r="Z183" s="2334"/>
      <c r="AA183" s="2334"/>
      <c r="AB183" s="2334"/>
      <c r="AC183" s="2728"/>
      <c r="AD183" s="1040"/>
      <c r="AE183" s="1040"/>
      <c r="AF183" s="1040"/>
      <c r="AG183" s="1040"/>
      <c r="AH183" s="1040"/>
      <c r="AI183" s="1040"/>
      <c r="AJ183" s="1040"/>
      <c r="AK183" s="1040"/>
      <c r="AL183" s="1040"/>
      <c r="AM183" s="1040"/>
      <c r="AN183" s="1040"/>
      <c r="AO183" s="1040"/>
      <c r="AP183" s="1040"/>
      <c r="AQ183" s="1040"/>
      <c r="AR183" s="1040"/>
      <c r="AS183" s="1040"/>
      <c r="AT183" s="1040"/>
      <c r="AU183" s="1040"/>
      <c r="AV183" s="1040"/>
      <c r="AW183" s="1040"/>
      <c r="AX183" s="1040"/>
      <c r="AY183" s="1040"/>
      <c r="AZ183" s="240"/>
      <c r="BA183" s="845"/>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446"/>
      <c r="CC183" s="446"/>
      <c r="CD183" s="2617"/>
      <c r="CE183" s="2617"/>
      <c r="CF183" s="2617"/>
      <c r="CG183" s="2617"/>
      <c r="CH183" s="2617"/>
      <c r="CI183" s="2617"/>
      <c r="CJ183" s="2617"/>
      <c r="CK183" s="2617"/>
      <c r="CL183" s="2617"/>
      <c r="CM183" s="2617"/>
      <c r="CN183" s="2617"/>
      <c r="CO183" s="2617"/>
      <c r="CP183" s="2617"/>
      <c r="CQ183" s="2617"/>
      <c r="CR183" s="2617"/>
      <c r="CS183" s="2617"/>
      <c r="CT183" s="2617"/>
      <c r="CU183" s="2617"/>
      <c r="CV183" s="2617"/>
      <c r="CW183" s="2617"/>
      <c r="CX183" s="2617"/>
      <c r="CY183" s="2617"/>
      <c r="CZ183" s="2617"/>
    </row>
    <row r="184" s="818" customFormat="true" ht="15" customHeight="true" x14ac:dyDescent="0.2">
      <c r="A184" s="2216"/>
      <c r="B184" s="2414"/>
      <c r="C184" s="2333"/>
      <c r="D184" s="2334"/>
      <c r="E184" s="2334"/>
      <c r="F184" s="2334"/>
      <c r="G184" s="2335"/>
      <c r="H184" s="2336"/>
      <c r="I184" s="2334"/>
      <c r="J184" s="2334"/>
      <c r="K184" s="2334"/>
      <c r="L184" s="2337"/>
      <c r="M184" s="2338"/>
      <c r="N184" s="2334"/>
      <c r="O184" s="2334"/>
      <c r="P184" s="2334"/>
      <c r="Q184" s="2335"/>
      <c r="R184" s="2336"/>
      <c r="S184" s="2334"/>
      <c r="T184" s="2334"/>
      <c r="U184" s="2334"/>
      <c r="V184" s="2334"/>
      <c r="W184" s="2334"/>
      <c r="X184" s="2334"/>
      <c r="Y184" s="2334"/>
      <c r="Z184" s="2334"/>
      <c r="AA184" s="2334"/>
      <c r="AB184" s="2334"/>
      <c r="AC184" s="2728"/>
      <c r="AD184" s="1040"/>
      <c r="AE184" s="1040"/>
      <c r="AF184" s="1040"/>
      <c r="AG184" s="1040"/>
      <c r="AH184" s="1040"/>
      <c r="AI184" s="1040"/>
      <c r="AJ184" s="1040"/>
      <c r="AK184" s="1040"/>
      <c r="AL184" s="1040"/>
      <c r="AM184" s="1040"/>
      <c r="AN184" s="1040"/>
      <c r="AO184" s="1040"/>
      <c r="AP184" s="1040"/>
      <c r="AQ184" s="1040"/>
      <c r="AR184" s="1040"/>
      <c r="AS184" s="1040"/>
      <c r="AT184" s="1040"/>
      <c r="AU184" s="1040"/>
      <c r="AV184" s="1040"/>
      <c r="AW184" s="1040"/>
      <c r="AX184" s="1040"/>
      <c r="AY184" s="1040"/>
      <c r="AZ184" s="240"/>
      <c r="BA184" s="845"/>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446"/>
      <c r="CC184" s="446"/>
      <c r="CD184" s="2617"/>
      <c r="CE184" s="2617"/>
      <c r="CF184" s="2617"/>
      <c r="CG184" s="2617"/>
      <c r="CH184" s="2617"/>
      <c r="CI184" s="2617"/>
      <c r="CJ184" s="2617"/>
      <c r="CK184" s="2617"/>
      <c r="CL184" s="2617"/>
      <c r="CM184" s="2617"/>
      <c r="CN184" s="2617"/>
      <c r="CO184" s="2617"/>
      <c r="CP184" s="2617"/>
      <c r="CQ184" s="2617"/>
      <c r="CR184" s="2617"/>
      <c r="CS184" s="2617"/>
      <c r="CT184" s="2617"/>
      <c r="CU184" s="2617"/>
      <c r="CV184" s="2617"/>
      <c r="CW184" s="2617"/>
      <c r="CX184" s="2617"/>
      <c r="CY184" s="2617"/>
      <c r="CZ184" s="2617"/>
    </row>
    <row r="185" s="818" customFormat="true" ht="15" customHeight="true" x14ac:dyDescent="0.2">
      <c r="A185" s="2216"/>
      <c r="B185" s="2414"/>
      <c r="C185" s="2333"/>
      <c r="D185" s="2334"/>
      <c r="E185" s="2334"/>
      <c r="F185" s="2334"/>
      <c r="G185" s="2335"/>
      <c r="H185" s="2336"/>
      <c r="I185" s="2334"/>
      <c r="J185" s="2334"/>
      <c r="K185" s="2334"/>
      <c r="L185" s="2337"/>
      <c r="M185" s="2338"/>
      <c r="N185" s="2334"/>
      <c r="O185" s="2334"/>
      <c r="P185" s="2334"/>
      <c r="Q185" s="2335"/>
      <c r="R185" s="2336"/>
      <c r="S185" s="2334"/>
      <c r="T185" s="2334"/>
      <c r="U185" s="2334"/>
      <c r="V185" s="2334"/>
      <c r="W185" s="2334"/>
      <c r="X185" s="2334"/>
      <c r="Y185" s="2334"/>
      <c r="Z185" s="2334"/>
      <c r="AA185" s="2334"/>
      <c r="AB185" s="2334"/>
      <c r="AC185" s="2728"/>
      <c r="AD185" s="1040"/>
      <c r="AE185" s="1040"/>
      <c r="AF185" s="1040"/>
      <c r="AG185" s="1040"/>
      <c r="AH185" s="1040"/>
      <c r="AI185" s="1040"/>
      <c r="AJ185" s="1040"/>
      <c r="AK185" s="1040"/>
      <c r="AL185" s="1040"/>
      <c r="AM185" s="1040"/>
      <c r="AN185" s="1040"/>
      <c r="AO185" s="1040"/>
      <c r="AP185" s="1040"/>
      <c r="AQ185" s="1040"/>
      <c r="AR185" s="1040"/>
      <c r="AS185" s="1040"/>
      <c r="AT185" s="1040"/>
      <c r="AU185" s="1040"/>
      <c r="AV185" s="1040"/>
      <c r="AW185" s="1040"/>
      <c r="AX185" s="1040"/>
      <c r="AY185" s="1040"/>
      <c r="AZ185" s="240"/>
      <c r="BA185" s="845"/>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446"/>
      <c r="CC185" s="446"/>
      <c r="CD185" s="2617"/>
      <c r="CE185" s="2617"/>
      <c r="CF185" s="2617"/>
      <c r="CG185" s="2617"/>
      <c r="CH185" s="2617"/>
      <c r="CI185" s="2617"/>
      <c r="CJ185" s="2617"/>
      <c r="CK185" s="2617"/>
      <c r="CL185" s="2617"/>
      <c r="CM185" s="2617"/>
      <c r="CN185" s="2617"/>
      <c r="CO185" s="2617"/>
      <c r="CP185" s="2617"/>
      <c r="CQ185" s="2617"/>
      <c r="CR185" s="2617"/>
      <c r="CS185" s="2617"/>
      <c r="CT185" s="2617"/>
      <c r="CU185" s="2617"/>
      <c r="CV185" s="2617"/>
      <c r="CW185" s="2617"/>
      <c r="CX185" s="2617"/>
      <c r="CY185" s="2617"/>
      <c r="CZ185" s="2617"/>
    </row>
    <row r="186" s="818" customFormat="true" ht="15" customHeight="true" x14ac:dyDescent="0.2">
      <c r="A186" s="2216"/>
      <c r="B186" s="2414"/>
      <c r="C186" s="2333"/>
      <c r="D186" s="2334"/>
      <c r="E186" s="2334"/>
      <c r="F186" s="2334"/>
      <c r="G186" s="2335"/>
      <c r="H186" s="2336"/>
      <c r="I186" s="2334"/>
      <c r="J186" s="2334"/>
      <c r="K186" s="2334"/>
      <c r="L186" s="2337"/>
      <c r="M186" s="2338"/>
      <c r="N186" s="2334"/>
      <c r="O186" s="2334"/>
      <c r="P186" s="2334"/>
      <c r="Q186" s="2335"/>
      <c r="R186" s="2336"/>
      <c r="S186" s="2334"/>
      <c r="T186" s="2334"/>
      <c r="U186" s="2334"/>
      <c r="V186" s="2334"/>
      <c r="W186" s="2334"/>
      <c r="X186" s="2334"/>
      <c r="Y186" s="2334"/>
      <c r="Z186" s="2334"/>
      <c r="AA186" s="2334"/>
      <c r="AB186" s="2334"/>
      <c r="AC186" s="2728"/>
      <c r="AD186" s="1040"/>
      <c r="AE186" s="1040"/>
      <c r="AF186" s="1040"/>
      <c r="AG186" s="1040"/>
      <c r="AH186" s="1040"/>
      <c r="AI186" s="1040"/>
      <c r="AJ186" s="1040"/>
      <c r="AK186" s="1040"/>
      <c r="AL186" s="1040"/>
      <c r="AM186" s="1040"/>
      <c r="AN186" s="1040"/>
      <c r="AO186" s="1040"/>
      <c r="AP186" s="1040"/>
      <c r="AQ186" s="1040"/>
      <c r="AR186" s="1040"/>
      <c r="AS186" s="1040"/>
      <c r="AT186" s="1040"/>
      <c r="AU186" s="1040"/>
      <c r="AV186" s="1040"/>
      <c r="AW186" s="1040"/>
      <c r="AX186" s="1040"/>
      <c r="AY186" s="1040"/>
      <c r="AZ186" s="240"/>
      <c r="BA186" s="845"/>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446"/>
      <c r="CC186" s="446"/>
      <c r="CD186" s="2617"/>
      <c r="CE186" s="2617"/>
      <c r="CF186" s="2617"/>
      <c r="CG186" s="2617"/>
      <c r="CH186" s="2617"/>
      <c r="CI186" s="2617"/>
      <c r="CJ186" s="2617"/>
      <c r="CK186" s="2617"/>
      <c r="CL186" s="2617"/>
      <c r="CM186" s="2617"/>
      <c r="CN186" s="2617"/>
      <c r="CO186" s="2617"/>
      <c r="CP186" s="2617"/>
      <c r="CQ186" s="2617"/>
      <c r="CR186" s="2617"/>
      <c r="CS186" s="2617"/>
      <c r="CT186" s="2617"/>
      <c r="CU186" s="2617"/>
      <c r="CV186" s="2617"/>
      <c r="CW186" s="2617"/>
      <c r="CX186" s="2617"/>
      <c r="CY186" s="2617"/>
      <c r="CZ186" s="2617"/>
    </row>
    <row r="187" s="818" customFormat="true" ht="15" customHeight="true" x14ac:dyDescent="0.2">
      <c r="A187" s="2216"/>
      <c r="B187" s="2414"/>
      <c r="C187" s="2333"/>
      <c r="D187" s="2334"/>
      <c r="E187" s="2334"/>
      <c r="F187" s="2334"/>
      <c r="G187" s="2335"/>
      <c r="H187" s="2336"/>
      <c r="I187" s="2334"/>
      <c r="J187" s="2334"/>
      <c r="K187" s="2334"/>
      <c r="L187" s="2337"/>
      <c r="M187" s="2338"/>
      <c r="N187" s="2334"/>
      <c r="O187" s="2334"/>
      <c r="P187" s="2334"/>
      <c r="Q187" s="2335"/>
      <c r="R187" s="2336"/>
      <c r="S187" s="2334"/>
      <c r="T187" s="2334"/>
      <c r="U187" s="2334"/>
      <c r="V187" s="2334"/>
      <c r="W187" s="2334"/>
      <c r="X187" s="2334"/>
      <c r="Y187" s="2334"/>
      <c r="Z187" s="2334"/>
      <c r="AA187" s="2334"/>
      <c r="AB187" s="2334"/>
      <c r="AC187" s="2728"/>
      <c r="AD187" s="1040"/>
      <c r="AE187" s="1040"/>
      <c r="AF187" s="1040"/>
      <c r="AG187" s="1040"/>
      <c r="AH187" s="1040"/>
      <c r="AI187" s="1040"/>
      <c r="AJ187" s="1040"/>
      <c r="AK187" s="1040"/>
      <c r="AL187" s="1040"/>
      <c r="AM187" s="1040"/>
      <c r="AN187" s="1040"/>
      <c r="AO187" s="1040"/>
      <c r="AP187" s="1040"/>
      <c r="AQ187" s="1040"/>
      <c r="AR187" s="1040"/>
      <c r="AS187" s="1040"/>
      <c r="AT187" s="1040"/>
      <c r="AU187" s="1040"/>
      <c r="AV187" s="1040"/>
      <c r="AW187" s="1040"/>
      <c r="AX187" s="1040"/>
      <c r="AY187" s="1040"/>
      <c r="AZ187" s="240"/>
      <c r="BA187" s="845"/>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446"/>
      <c r="CC187" s="446"/>
      <c r="CD187" s="2617"/>
      <c r="CE187" s="2617"/>
      <c r="CF187" s="2617"/>
      <c r="CG187" s="2617"/>
      <c r="CH187" s="2617"/>
      <c r="CI187" s="2617"/>
      <c r="CJ187" s="2617"/>
      <c r="CK187" s="2617"/>
      <c r="CL187" s="2617"/>
      <c r="CM187" s="2617"/>
      <c r="CN187" s="2617"/>
      <c r="CO187" s="2617"/>
      <c r="CP187" s="2617"/>
      <c r="CQ187" s="2617"/>
      <c r="CR187" s="2617"/>
      <c r="CS187" s="2617"/>
      <c r="CT187" s="2617"/>
      <c r="CU187" s="2617"/>
      <c r="CV187" s="2617"/>
      <c r="CW187" s="2617"/>
      <c r="CX187" s="2617"/>
      <c r="CY187" s="2617"/>
      <c r="CZ187" s="2617"/>
    </row>
    <row r="188" s="818" customFormat="true" ht="15" customHeight="true" x14ac:dyDescent="0.2">
      <c r="A188" s="2216"/>
      <c r="B188" s="2414"/>
      <c r="C188" s="2333"/>
      <c r="D188" s="2334"/>
      <c r="E188" s="2334"/>
      <c r="F188" s="2334"/>
      <c r="G188" s="2335"/>
      <c r="H188" s="2336"/>
      <c r="I188" s="2334"/>
      <c r="J188" s="2334"/>
      <c r="K188" s="2334"/>
      <c r="L188" s="2337"/>
      <c r="M188" s="2338"/>
      <c r="N188" s="2334"/>
      <c r="O188" s="2334"/>
      <c r="P188" s="2334"/>
      <c r="Q188" s="2335"/>
      <c r="R188" s="2336"/>
      <c r="S188" s="2334"/>
      <c r="T188" s="2334"/>
      <c r="U188" s="2334"/>
      <c r="V188" s="2334"/>
      <c r="W188" s="2334"/>
      <c r="X188" s="2334"/>
      <c r="Y188" s="2334"/>
      <c r="Z188" s="2334"/>
      <c r="AA188" s="2334"/>
      <c r="AB188" s="2334"/>
      <c r="AC188" s="2728"/>
      <c r="AD188" s="1040"/>
      <c r="AE188" s="1040"/>
      <c r="AF188" s="1040"/>
      <c r="AG188" s="1040"/>
      <c r="AH188" s="1040"/>
      <c r="AI188" s="1040"/>
      <c r="AJ188" s="1040"/>
      <c r="AK188" s="1040"/>
      <c r="AL188" s="1040"/>
      <c r="AM188" s="1040"/>
      <c r="AN188" s="1040"/>
      <c r="AO188" s="1040"/>
      <c r="AP188" s="1040"/>
      <c r="AQ188" s="1040"/>
      <c r="AR188" s="1040"/>
      <c r="AS188" s="1040"/>
      <c r="AT188" s="1040"/>
      <c r="AU188" s="1040"/>
      <c r="AV188" s="1040"/>
      <c r="AW188" s="1040"/>
      <c r="AX188" s="1040"/>
      <c r="AY188" s="1040"/>
      <c r="AZ188" s="240"/>
      <c r="BA188" s="845"/>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446"/>
      <c r="CC188" s="446"/>
      <c r="CD188" s="2617"/>
      <c r="CE188" s="2617"/>
      <c r="CF188" s="2617"/>
      <c r="CG188" s="2617"/>
      <c r="CH188" s="2617"/>
      <c r="CI188" s="2617"/>
      <c r="CJ188" s="2617"/>
      <c r="CK188" s="2617"/>
      <c r="CL188" s="2617"/>
      <c r="CM188" s="2617"/>
      <c r="CN188" s="2617"/>
      <c r="CO188" s="2617"/>
      <c r="CP188" s="2617"/>
      <c r="CQ188" s="2617"/>
      <c r="CR188" s="2617"/>
      <c r="CS188" s="2617"/>
      <c r="CT188" s="2617"/>
      <c r="CU188" s="2617"/>
      <c r="CV188" s="2617"/>
      <c r="CW188" s="2617"/>
      <c r="CX188" s="2617"/>
      <c r="CY188" s="2617"/>
      <c r="CZ188" s="2617"/>
    </row>
    <row r="189" s="818" customFormat="true" ht="15" customHeight="true" x14ac:dyDescent="0.2">
      <c r="A189" s="2216"/>
      <c r="B189" s="2414"/>
      <c r="C189" s="2333"/>
      <c r="D189" s="2334"/>
      <c r="E189" s="2334"/>
      <c r="F189" s="2334"/>
      <c r="G189" s="2335"/>
      <c r="H189" s="2336"/>
      <c r="I189" s="2334"/>
      <c r="J189" s="2334"/>
      <c r="K189" s="2334"/>
      <c r="L189" s="2337"/>
      <c r="M189" s="2338"/>
      <c r="N189" s="2334"/>
      <c r="O189" s="2334"/>
      <c r="P189" s="2334"/>
      <c r="Q189" s="2335"/>
      <c r="R189" s="2336"/>
      <c r="S189" s="2334"/>
      <c r="T189" s="2334"/>
      <c r="U189" s="2334"/>
      <c r="V189" s="2334"/>
      <c r="W189" s="2334"/>
      <c r="X189" s="2334"/>
      <c r="Y189" s="2334"/>
      <c r="Z189" s="2334"/>
      <c r="AA189" s="2334"/>
      <c r="AB189" s="2334"/>
      <c r="AC189" s="2728"/>
      <c r="AD189" s="1040"/>
      <c r="AE189" s="1040"/>
      <c r="AF189" s="1040"/>
      <c r="AG189" s="1040"/>
      <c r="AH189" s="1040"/>
      <c r="AI189" s="1040"/>
      <c r="AJ189" s="1040"/>
      <c r="AK189" s="1040"/>
      <c r="AL189" s="1040"/>
      <c r="AM189" s="1040"/>
      <c r="AN189" s="1040"/>
      <c r="AO189" s="1040"/>
      <c r="AP189" s="1040"/>
      <c r="AQ189" s="1040"/>
      <c r="AR189" s="1040"/>
      <c r="AS189" s="1040"/>
      <c r="AT189" s="1040"/>
      <c r="AU189" s="1040"/>
      <c r="AV189" s="1040"/>
      <c r="AW189" s="1040"/>
      <c r="AX189" s="1040"/>
      <c r="AY189" s="1040"/>
      <c r="AZ189" s="240"/>
      <c r="BA189" s="845"/>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446"/>
      <c r="CC189" s="446"/>
      <c r="CD189" s="2617"/>
      <c r="CE189" s="2617"/>
      <c r="CF189" s="2617"/>
      <c r="CG189" s="2617"/>
      <c r="CH189" s="2617"/>
      <c r="CI189" s="2617"/>
      <c r="CJ189" s="2617"/>
      <c r="CK189" s="2617"/>
      <c r="CL189" s="2617"/>
      <c r="CM189" s="2617"/>
      <c r="CN189" s="2617"/>
      <c r="CO189" s="2617"/>
      <c r="CP189" s="2617"/>
      <c r="CQ189" s="2617"/>
      <c r="CR189" s="2617"/>
      <c r="CS189" s="2617"/>
      <c r="CT189" s="2617"/>
      <c r="CU189" s="2617"/>
      <c r="CV189" s="2617"/>
      <c r="CW189" s="2617"/>
      <c r="CX189" s="2617"/>
      <c r="CY189" s="2617"/>
      <c r="CZ189" s="2617"/>
    </row>
    <row r="190" s="818" customFormat="true" ht="15" customHeight="true" x14ac:dyDescent="0.2">
      <c r="A190" s="2217"/>
      <c r="B190" s="2415"/>
      <c r="C190" s="2339"/>
      <c r="D190" s="2340"/>
      <c r="E190" s="2340"/>
      <c r="F190" s="2340"/>
      <c r="G190" s="2341"/>
      <c r="H190" s="2342"/>
      <c r="I190" s="2340"/>
      <c r="J190" s="2340"/>
      <c r="K190" s="2340"/>
      <c r="L190" s="2343"/>
      <c r="M190" s="2344"/>
      <c r="N190" s="2340"/>
      <c r="O190" s="2340"/>
      <c r="P190" s="2340"/>
      <c r="Q190" s="2341"/>
      <c r="R190" s="2342"/>
      <c r="S190" s="2340"/>
      <c r="T190" s="2340"/>
      <c r="U190" s="2340"/>
      <c r="V190" s="2340"/>
      <c r="W190" s="2340"/>
      <c r="X190" s="2340"/>
      <c r="Y190" s="2340"/>
      <c r="Z190" s="2340"/>
      <c r="AA190" s="2340"/>
      <c r="AB190" s="2340"/>
      <c r="AC190" s="2729"/>
      <c r="AD190" s="1040"/>
      <c r="AE190" s="1040"/>
      <c r="AF190" s="1040"/>
      <c r="AG190" s="1040"/>
      <c r="AH190" s="1040"/>
      <c r="AI190" s="1040"/>
      <c r="AJ190" s="1040"/>
      <c r="AK190" s="1040"/>
      <c r="AL190" s="1040"/>
      <c r="AM190" s="1040"/>
      <c r="AN190" s="1040"/>
      <c r="AO190" s="1040"/>
      <c r="AP190" s="1040"/>
      <c r="AQ190" s="1040"/>
      <c r="AR190" s="1040"/>
      <c r="AS190" s="1040"/>
      <c r="AT190" s="1040"/>
      <c r="AU190" s="1040"/>
      <c r="AV190" s="1040"/>
      <c r="AW190" s="1040"/>
      <c r="AX190" s="1040"/>
      <c r="AY190" s="1040"/>
      <c r="AZ190" s="240"/>
      <c r="BA190" s="845"/>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446"/>
      <c r="CC190" s="446"/>
      <c r="CD190" s="2617"/>
      <c r="CE190" s="2617"/>
      <c r="CF190" s="2617"/>
      <c r="CG190" s="2617"/>
      <c r="CH190" s="2617"/>
      <c r="CI190" s="2617"/>
      <c r="CJ190" s="2617"/>
      <c r="CK190" s="2617"/>
      <c r="CL190" s="2617"/>
      <c r="CM190" s="2617"/>
      <c r="CN190" s="2617"/>
      <c r="CO190" s="2617"/>
      <c r="CP190" s="2617"/>
      <c r="CQ190" s="2617"/>
      <c r="CR190" s="2617"/>
      <c r="CS190" s="2617"/>
      <c r="CT190" s="2617"/>
      <c r="CU190" s="2617"/>
      <c r="CV190" s="2617"/>
      <c r="CW190" s="2617"/>
      <c r="CX190" s="2617"/>
      <c r="CY190" s="2617"/>
      <c r="CZ190" s="2617"/>
    </row>
    <row r="191" s="818" customFormat="true" ht="15" customHeight="true" x14ac:dyDescent="0.2">
      <c r="A191" s="2218"/>
      <c r="B191" s="2234"/>
      <c r="C191" s="1749"/>
      <c r="D191" s="1750"/>
      <c r="E191" s="1750"/>
      <c r="F191" s="1750"/>
      <c r="G191" s="1751"/>
      <c r="H191" s="1752"/>
      <c r="I191" s="1750"/>
      <c r="J191" s="1750"/>
      <c r="K191" s="1750"/>
      <c r="L191" s="1753"/>
      <c r="M191" s="1754"/>
      <c r="N191" s="1750"/>
      <c r="O191" s="1750"/>
      <c r="P191" s="1750"/>
      <c r="Q191" s="1751"/>
      <c r="R191" s="1752"/>
      <c r="S191" s="1750"/>
      <c r="T191" s="1750"/>
      <c r="U191" s="1750"/>
      <c r="V191" s="1750"/>
      <c r="W191" s="1750"/>
      <c r="X191" s="1750"/>
      <c r="Y191" s="1750"/>
      <c r="Z191" s="1750"/>
      <c r="AA191" s="1750"/>
      <c r="AB191" s="2021"/>
      <c r="AC191" s="1309"/>
      <c r="AD191" s="1040"/>
      <c r="AE191" s="1040"/>
      <c r="AF191" s="1040"/>
      <c r="AG191" s="1040"/>
      <c r="AH191" s="1040"/>
      <c r="AI191" s="1040"/>
      <c r="AJ191" s="1040"/>
      <c r="AK191" s="1040"/>
      <c r="AL191" s="1040"/>
      <c r="AM191" s="1040"/>
      <c r="AN191" s="1040"/>
      <c r="AO191" s="1040"/>
      <c r="AP191" s="1040"/>
      <c r="AQ191" s="1040"/>
      <c r="AR191" s="1040"/>
      <c r="AS191" s="1040"/>
      <c r="AT191" s="1040"/>
      <c r="AU191" s="1040"/>
      <c r="AV191" s="1040"/>
      <c r="AW191" s="1040"/>
      <c r="AX191" s="1040"/>
      <c r="AY191" s="1040"/>
      <c r="AZ191" s="240"/>
      <c r="BA191" s="845"/>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446"/>
      <c r="CC191" s="446"/>
      <c r="CD191" s="2617"/>
      <c r="CE191" s="2617"/>
      <c r="CF191" s="2617"/>
      <c r="CG191" s="2617"/>
      <c r="CH191" s="2617"/>
      <c r="CI191" s="2617"/>
      <c r="CJ191" s="2617"/>
      <c r="CK191" s="2617"/>
      <c r="CL191" s="2617"/>
      <c r="CM191" s="2617"/>
      <c r="CN191" s="2617"/>
      <c r="CO191" s="2617"/>
      <c r="CP191" s="2617"/>
      <c r="CQ191" s="2617"/>
      <c r="CR191" s="2617"/>
      <c r="CS191" s="2617"/>
      <c r="CT191" s="2617"/>
      <c r="CU191" s="2617"/>
      <c r="CV191" s="2617"/>
      <c r="CW191" s="2617"/>
      <c r="CX191" s="2617"/>
      <c r="CY191" s="2617"/>
      <c r="CZ191" s="2617"/>
    </row>
    <row r="192" s="818" customFormat="true" ht="15" customHeight="true" x14ac:dyDescent="0.2">
      <c r="A192" s="2218"/>
      <c r="B192" s="2234"/>
      <c r="C192" s="1749"/>
      <c r="D192" s="1750"/>
      <c r="E192" s="1750"/>
      <c r="F192" s="1750"/>
      <c r="G192" s="1751"/>
      <c r="H192" s="1752"/>
      <c r="I192" s="1750"/>
      <c r="J192" s="1750"/>
      <c r="K192" s="1750"/>
      <c r="L192" s="1753"/>
      <c r="M192" s="1754"/>
      <c r="N192" s="1750"/>
      <c r="O192" s="1750"/>
      <c r="P192" s="1750"/>
      <c r="Q192" s="1751"/>
      <c r="R192" s="1752"/>
      <c r="S192" s="1750"/>
      <c r="T192" s="1750"/>
      <c r="U192" s="1750"/>
      <c r="V192" s="1750"/>
      <c r="W192" s="1750"/>
      <c r="X192" s="1750"/>
      <c r="Y192" s="1750"/>
      <c r="Z192" s="1750"/>
      <c r="AA192" s="1750"/>
      <c r="AB192" s="2021"/>
      <c r="AC192" s="1309"/>
      <c r="AD192" s="1040"/>
      <c r="AE192" s="1040"/>
      <c r="AF192" s="1040"/>
      <c r="AG192" s="1040"/>
      <c r="AH192" s="1040"/>
      <c r="AI192" s="1040"/>
      <c r="AJ192" s="1040"/>
      <c r="AK192" s="1040"/>
      <c r="AL192" s="1040"/>
      <c r="AM192" s="1040"/>
      <c r="AN192" s="1040"/>
      <c r="AO192" s="1040"/>
      <c r="AP192" s="1040"/>
      <c r="AQ192" s="1040"/>
      <c r="AR192" s="1040"/>
      <c r="AS192" s="1040"/>
      <c r="AT192" s="1040"/>
      <c r="AU192" s="1040"/>
      <c r="AV192" s="1040"/>
      <c r="AW192" s="1040"/>
      <c r="AX192" s="1040"/>
      <c r="AY192" s="1040"/>
      <c r="AZ192" s="240"/>
      <c r="BA192" s="845"/>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446"/>
      <c r="CC192" s="446"/>
      <c r="CD192" s="2617"/>
      <c r="CE192" s="2617"/>
      <c r="CF192" s="2617"/>
      <c r="CG192" s="2617"/>
      <c r="CH192" s="2617"/>
      <c r="CI192" s="2617"/>
      <c r="CJ192" s="2617"/>
      <c r="CK192" s="2617"/>
      <c r="CL192" s="2617"/>
      <c r="CM192" s="2617"/>
      <c r="CN192" s="2617"/>
      <c r="CO192" s="2617"/>
      <c r="CP192" s="2617"/>
      <c r="CQ192" s="2617"/>
      <c r="CR192" s="2617"/>
      <c r="CS192" s="2617"/>
      <c r="CT192" s="2617"/>
      <c r="CU192" s="2617"/>
      <c r="CV192" s="2617"/>
      <c r="CW192" s="2617"/>
      <c r="CX192" s="2617"/>
      <c r="CY192" s="2617"/>
      <c r="CZ192" s="2617"/>
    </row>
    <row r="193" s="818" customFormat="true" ht="15" customHeight="true" x14ac:dyDescent="0.2">
      <c r="A193" s="2219"/>
      <c r="B193" s="2235"/>
      <c r="C193" s="1755"/>
      <c r="D193" s="1756"/>
      <c r="E193" s="1756"/>
      <c r="F193" s="1756"/>
      <c r="G193" s="1757"/>
      <c r="H193" s="1758"/>
      <c r="I193" s="1756"/>
      <c r="J193" s="1756"/>
      <c r="K193" s="1756"/>
      <c r="L193" s="1759"/>
      <c r="M193" s="1760"/>
      <c r="N193" s="1756"/>
      <c r="O193" s="1756"/>
      <c r="P193" s="1756"/>
      <c r="Q193" s="1757"/>
      <c r="R193" s="1758"/>
      <c r="S193" s="1756"/>
      <c r="T193" s="1756"/>
      <c r="U193" s="1756"/>
      <c r="V193" s="1756"/>
      <c r="W193" s="1756"/>
      <c r="X193" s="1756"/>
      <c r="Y193" s="1756"/>
      <c r="Z193" s="1756"/>
      <c r="AA193" s="1756"/>
      <c r="AB193" s="2022"/>
      <c r="AC193" s="1309"/>
      <c r="AD193" s="1040"/>
      <c r="AE193" s="1040"/>
      <c r="AF193" s="1040"/>
      <c r="AG193" s="1040"/>
      <c r="AH193" s="1040"/>
      <c r="AI193" s="1040"/>
      <c r="AJ193" s="1040"/>
      <c r="AK193" s="1040"/>
      <c r="AL193" s="1040"/>
      <c r="AM193" s="1040"/>
      <c r="AN193" s="1040"/>
      <c r="AO193" s="1040"/>
      <c r="AP193" s="1040"/>
      <c r="AQ193" s="1040"/>
      <c r="AR193" s="1040"/>
      <c r="AS193" s="1040"/>
      <c r="AT193" s="1040"/>
      <c r="AU193" s="1040"/>
      <c r="AV193" s="1040"/>
      <c r="AW193" s="1040"/>
      <c r="AX193" s="1040"/>
      <c r="AY193" s="1040"/>
      <c r="AZ193" s="240"/>
      <c r="BA193" s="845"/>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446"/>
      <c r="CC193" s="446"/>
      <c r="CD193" s="2617"/>
      <c r="CE193" s="2617"/>
      <c r="CF193" s="2617"/>
      <c r="CG193" s="2617"/>
      <c r="CH193" s="2617"/>
      <c r="CI193" s="2617"/>
      <c r="CJ193" s="2617"/>
      <c r="CK193" s="2617"/>
      <c r="CL193" s="2617"/>
      <c r="CM193" s="2617"/>
      <c r="CN193" s="2617"/>
      <c r="CO193" s="2617"/>
      <c r="CP193" s="2617"/>
      <c r="CQ193" s="2617"/>
      <c r="CR193" s="2617"/>
      <c r="CS193" s="2617"/>
      <c r="CT193" s="2617"/>
      <c r="CU193" s="2617"/>
      <c r="CV193" s="2617"/>
      <c r="CW193" s="2617"/>
      <c r="CX193" s="2617"/>
      <c r="CY193" s="2617"/>
      <c r="CZ193" s="2617"/>
    </row>
    <row r="194" s="818" customFormat="true" ht="15" customHeight="true" x14ac:dyDescent="0.2">
      <c r="A194" s="1143"/>
      <c r="B194" s="1223"/>
      <c r="C194" s="1308"/>
      <c r="D194" s="1300"/>
      <c r="E194" s="1300"/>
      <c r="F194" s="1300"/>
      <c r="G194" s="1301"/>
      <c r="H194" s="1299"/>
      <c r="I194" s="1300"/>
      <c r="J194" s="1300"/>
      <c r="K194" s="1300"/>
      <c r="L194" s="1309"/>
      <c r="M194" s="1308"/>
      <c r="N194" s="1300"/>
      <c r="O194" s="1300"/>
      <c r="P194" s="1300"/>
      <c r="Q194" s="1301"/>
      <c r="R194" s="1299"/>
      <c r="S194" s="1300"/>
      <c r="T194" s="1300"/>
      <c r="U194" s="1300"/>
      <c r="V194" s="1300"/>
      <c r="W194" s="1300"/>
      <c r="X194" s="1300"/>
      <c r="Y194" s="1300"/>
      <c r="Z194" s="1300"/>
      <c r="AA194" s="1300"/>
      <c r="AB194" s="1300"/>
      <c r="AC194" s="1309"/>
      <c r="AD194" s="1040"/>
      <c r="AE194" s="1040"/>
      <c r="AF194" s="1040"/>
      <c r="AG194" s="1040"/>
      <c r="AH194" s="1040"/>
      <c r="AI194" s="1040"/>
      <c r="AJ194" s="1040"/>
      <c r="AK194" s="1040"/>
      <c r="AL194" s="1040"/>
      <c r="AM194" s="1040"/>
      <c r="AN194" s="1040"/>
      <c r="AO194" s="1040"/>
      <c r="AP194" s="1040"/>
      <c r="AQ194" s="1040"/>
      <c r="AR194" s="1040"/>
      <c r="AS194" s="1040"/>
      <c r="AT194" s="1040"/>
      <c r="AU194" s="1040"/>
      <c r="AV194" s="1040"/>
      <c r="AW194" s="1040"/>
      <c r="AX194" s="1040"/>
      <c r="AY194" s="1040"/>
      <c r="AZ194" s="240"/>
      <c r="BA194" s="845"/>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446"/>
      <c r="CC194" s="446"/>
      <c r="CD194" s="2617"/>
      <c r="CE194" s="2617"/>
      <c r="CF194" s="2617"/>
      <c r="CG194" s="2617"/>
      <c r="CH194" s="2617"/>
      <c r="CI194" s="2617"/>
      <c r="CJ194" s="2617"/>
      <c r="CK194" s="2617"/>
      <c r="CL194" s="2617"/>
      <c r="CM194" s="2617"/>
      <c r="CN194" s="2617"/>
      <c r="CO194" s="2617"/>
      <c r="CP194" s="2617"/>
      <c r="CQ194" s="2617"/>
      <c r="CR194" s="2617"/>
      <c r="CS194" s="2617"/>
      <c r="CT194" s="2617"/>
      <c r="CU194" s="2617"/>
      <c r="CV194" s="2617"/>
      <c r="CW194" s="2617"/>
      <c r="CX194" s="2617"/>
      <c r="CY194" s="2617"/>
      <c r="CZ194" s="2617"/>
    </row>
    <row r="195" s="131" customFormat="true" ht="15" customHeight="true" x14ac:dyDescent="0.2">
      <c r="A195" s="1597"/>
      <c r="B195" s="1659"/>
      <c r="C195" s="1308"/>
      <c r="D195" s="1300"/>
      <c r="E195" s="1300"/>
      <c r="F195" s="1300"/>
      <c r="G195" s="1301"/>
      <c r="H195" s="1299"/>
      <c r="I195" s="1300"/>
      <c r="J195" s="1300"/>
      <c r="K195" s="1300"/>
      <c r="L195" s="1309"/>
      <c r="M195" s="1308"/>
      <c r="N195" s="1300"/>
      <c r="O195" s="1300"/>
      <c r="P195" s="1300"/>
      <c r="Q195" s="1301"/>
      <c r="R195" s="1299"/>
      <c r="S195" s="1300"/>
      <c r="T195" s="1300"/>
      <c r="U195" s="1300"/>
      <c r="V195" s="1300"/>
      <c r="W195" s="1300"/>
      <c r="X195" s="1300"/>
      <c r="Y195" s="1300"/>
      <c r="Z195" s="1300"/>
      <c r="AA195" s="1300"/>
      <c r="AB195" s="1300"/>
      <c r="AC195" s="1309"/>
      <c r="AD195" s="1040"/>
      <c r="AE195" s="1040"/>
      <c r="AF195" s="1040"/>
      <c r="AG195" s="1040"/>
      <c r="AH195" s="1040"/>
      <c r="AI195" s="1040"/>
      <c r="AJ195" s="1040"/>
      <c r="AK195" s="1040"/>
      <c r="AL195" s="1040"/>
      <c r="AM195" s="1040"/>
      <c r="AN195" s="1040"/>
      <c r="AO195" s="1040"/>
      <c r="AP195" s="1040"/>
      <c r="AQ195" s="1040"/>
      <c r="AR195" s="1040"/>
      <c r="AS195" s="1040"/>
      <c r="AT195" s="1040"/>
      <c r="AU195" s="1040"/>
      <c r="AV195" s="1040"/>
      <c r="AW195" s="1040"/>
      <c r="AX195" s="1040"/>
      <c r="AY195" s="1040"/>
      <c r="AZ195" s="240"/>
      <c r="BA195" s="845"/>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446"/>
      <c r="CC195" s="446"/>
      <c r="CD195" s="2617"/>
      <c r="CE195" s="2617"/>
      <c r="CF195" s="2617"/>
      <c r="CG195" s="2617"/>
      <c r="CH195" s="2617"/>
      <c r="CI195" s="2617"/>
      <c r="CJ195" s="2617"/>
      <c r="CK195" s="2617"/>
      <c r="CL195" s="2617"/>
      <c r="CM195" s="2617"/>
      <c r="CN195" s="2617"/>
      <c r="CO195" s="2617"/>
      <c r="CP195" s="2617"/>
      <c r="CQ195" s="2617"/>
      <c r="CR195" s="2617"/>
      <c r="CS195" s="2617"/>
      <c r="CT195" s="2617"/>
      <c r="CU195" s="2617"/>
      <c r="CV195" s="2617"/>
      <c r="CW195" s="2617"/>
      <c r="CX195" s="2617"/>
      <c r="CY195" s="2617"/>
      <c r="CZ195" s="2617"/>
    </row>
    <row r="196" s="131" customFormat="true" ht="15" customHeight="true" x14ac:dyDescent="0.2">
      <c r="A196" s="1597"/>
      <c r="B196" s="1659"/>
      <c r="C196" s="1308"/>
      <c r="D196" s="1300"/>
      <c r="E196" s="1300"/>
      <c r="F196" s="1300"/>
      <c r="G196" s="1301"/>
      <c r="H196" s="1299"/>
      <c r="I196" s="1300"/>
      <c r="J196" s="1300"/>
      <c r="K196" s="1300"/>
      <c r="L196" s="1309"/>
      <c r="M196" s="1308"/>
      <c r="N196" s="1300"/>
      <c r="O196" s="1300"/>
      <c r="P196" s="1300"/>
      <c r="Q196" s="1301"/>
      <c r="R196" s="1299"/>
      <c r="S196" s="1300"/>
      <c r="T196" s="1300"/>
      <c r="U196" s="1300"/>
      <c r="V196" s="1300"/>
      <c r="W196" s="1300"/>
      <c r="X196" s="1300"/>
      <c r="Y196" s="1300"/>
      <c r="Z196" s="1300"/>
      <c r="AA196" s="1300"/>
      <c r="AB196" s="1300"/>
      <c r="AC196" s="1309"/>
      <c r="AD196" s="1040"/>
      <c r="AE196" s="1040"/>
      <c r="AF196" s="1040"/>
      <c r="AG196" s="1040"/>
      <c r="AH196" s="1040"/>
      <c r="AI196" s="1040"/>
      <c r="AJ196" s="1040"/>
      <c r="AK196" s="1040"/>
      <c r="AL196" s="1040"/>
      <c r="AM196" s="1040"/>
      <c r="AN196" s="1040"/>
      <c r="AO196" s="1040"/>
      <c r="AP196" s="1040"/>
      <c r="AQ196" s="1040"/>
      <c r="AR196" s="1040"/>
      <c r="AS196" s="1040"/>
      <c r="AT196" s="1040"/>
      <c r="AU196" s="1040"/>
      <c r="AV196" s="1040"/>
      <c r="AW196" s="1040"/>
      <c r="AX196" s="1040"/>
      <c r="AY196" s="1040"/>
      <c r="AZ196" s="240"/>
      <c r="BA196" s="845"/>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446"/>
      <c r="CC196" s="446"/>
      <c r="CD196" s="2617"/>
      <c r="CE196" s="2617"/>
      <c r="CF196" s="2617"/>
      <c r="CG196" s="2617"/>
      <c r="CH196" s="2617"/>
      <c r="CI196" s="2617"/>
      <c r="CJ196" s="2617"/>
      <c r="CK196" s="2617"/>
      <c r="CL196" s="2617"/>
      <c r="CM196" s="2617"/>
      <c r="CN196" s="2617"/>
      <c r="CO196" s="2617"/>
      <c r="CP196" s="2617"/>
      <c r="CQ196" s="2617"/>
      <c r="CR196" s="2617"/>
      <c r="CS196" s="2617"/>
      <c r="CT196" s="2617"/>
      <c r="CU196" s="2617"/>
      <c r="CV196" s="2617"/>
      <c r="CW196" s="2617"/>
      <c r="CX196" s="2617"/>
      <c r="CY196" s="2617"/>
      <c r="CZ196" s="2617"/>
    </row>
    <row r="197" s="131" customFormat="true" ht="15" customHeight="true" x14ac:dyDescent="0.2">
      <c r="A197" s="1597"/>
      <c r="B197" s="1659"/>
      <c r="C197" s="1308"/>
      <c r="D197" s="1300"/>
      <c r="E197" s="1300"/>
      <c r="F197" s="1300"/>
      <c r="G197" s="1301"/>
      <c r="H197" s="1299"/>
      <c r="I197" s="1300"/>
      <c r="J197" s="1300"/>
      <c r="K197" s="1300"/>
      <c r="L197" s="1309"/>
      <c r="M197" s="1308"/>
      <c r="N197" s="1300"/>
      <c r="O197" s="1300"/>
      <c r="P197" s="1300"/>
      <c r="Q197" s="1301"/>
      <c r="R197" s="1299"/>
      <c r="S197" s="1300"/>
      <c r="T197" s="1300"/>
      <c r="U197" s="1300"/>
      <c r="V197" s="1300"/>
      <c r="W197" s="1300"/>
      <c r="X197" s="1300"/>
      <c r="Y197" s="1300"/>
      <c r="Z197" s="1300"/>
      <c r="AA197" s="1300"/>
      <c r="AB197" s="1300"/>
      <c r="AC197" s="1309"/>
      <c r="AD197" s="1040"/>
      <c r="AE197" s="1040"/>
      <c r="AF197" s="1040"/>
      <c r="AG197" s="1040"/>
      <c r="AH197" s="1040"/>
      <c r="AI197" s="1040"/>
      <c r="AJ197" s="1040"/>
      <c r="AK197" s="1040"/>
      <c r="AL197" s="1040"/>
      <c r="AM197" s="1040"/>
      <c r="AN197" s="1040"/>
      <c r="AO197" s="1040"/>
      <c r="AP197" s="1040"/>
      <c r="AQ197" s="1040"/>
      <c r="AR197" s="1040"/>
      <c r="AS197" s="1040"/>
      <c r="AT197" s="1040"/>
      <c r="AU197" s="1040"/>
      <c r="AV197" s="1040"/>
      <c r="AW197" s="1040"/>
      <c r="AX197" s="1040"/>
      <c r="AY197" s="1040"/>
      <c r="AZ197" s="240"/>
      <c r="BA197" s="845"/>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446"/>
      <c r="CC197" s="446"/>
      <c r="CD197" s="2617"/>
      <c r="CE197" s="2617"/>
      <c r="CF197" s="2617"/>
      <c r="CG197" s="2617"/>
      <c r="CH197" s="2617"/>
      <c r="CI197" s="2617"/>
      <c r="CJ197" s="2617"/>
      <c r="CK197" s="2617"/>
      <c r="CL197" s="2617"/>
      <c r="CM197" s="2617"/>
      <c r="CN197" s="2617"/>
      <c r="CO197" s="2617"/>
      <c r="CP197" s="2617"/>
      <c r="CQ197" s="2617"/>
      <c r="CR197" s="2617"/>
      <c r="CS197" s="2617"/>
      <c r="CT197" s="2617"/>
      <c r="CU197" s="2617"/>
      <c r="CV197" s="2617"/>
      <c r="CW197" s="2617"/>
      <c r="CX197" s="2617"/>
      <c r="CY197" s="2617"/>
      <c r="CZ197" s="2617"/>
    </row>
    <row r="198" s="131" customFormat="true" ht="15" customHeight="true" x14ac:dyDescent="0.2">
      <c r="A198" s="1597"/>
      <c r="B198" s="1659"/>
      <c r="C198" s="1308"/>
      <c r="D198" s="1300"/>
      <c r="E198" s="1300"/>
      <c r="F198" s="1300"/>
      <c r="G198" s="1301"/>
      <c r="H198" s="1299"/>
      <c r="I198" s="1300"/>
      <c r="J198" s="1300"/>
      <c r="K198" s="1300"/>
      <c r="L198" s="1309"/>
      <c r="M198" s="1308"/>
      <c r="N198" s="1300"/>
      <c r="O198" s="1300"/>
      <c r="P198" s="1300"/>
      <c r="Q198" s="1301"/>
      <c r="R198" s="1299"/>
      <c r="S198" s="1300"/>
      <c r="T198" s="1300"/>
      <c r="U198" s="1300"/>
      <c r="V198" s="1300"/>
      <c r="W198" s="1300"/>
      <c r="X198" s="1300"/>
      <c r="Y198" s="1300"/>
      <c r="Z198" s="1300"/>
      <c r="AA198" s="1300"/>
      <c r="AB198" s="1300"/>
      <c r="AC198" s="1309"/>
      <c r="AD198" s="1040"/>
      <c r="AE198" s="1040"/>
      <c r="AF198" s="1040"/>
      <c r="AG198" s="1040"/>
      <c r="AH198" s="1040"/>
      <c r="AI198" s="1040"/>
      <c r="AJ198" s="1040"/>
      <c r="AK198" s="1040"/>
      <c r="AL198" s="1040"/>
      <c r="AM198" s="1040"/>
      <c r="AN198" s="1040"/>
      <c r="AO198" s="1040"/>
      <c r="AP198" s="1040"/>
      <c r="AQ198" s="1040"/>
      <c r="AR198" s="1040"/>
      <c r="AS198" s="1040"/>
      <c r="AT198" s="1040"/>
      <c r="AU198" s="1040"/>
      <c r="AV198" s="1040"/>
      <c r="AW198" s="1040"/>
      <c r="AX198" s="1040"/>
      <c r="AY198" s="1040"/>
      <c r="AZ198" s="240"/>
      <c r="BA198" s="845"/>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446"/>
      <c r="CC198" s="446"/>
      <c r="CD198" s="2617"/>
      <c r="CE198" s="2617"/>
      <c r="CF198" s="2617"/>
      <c r="CG198" s="2617"/>
      <c r="CH198" s="2617"/>
      <c r="CI198" s="2617"/>
      <c r="CJ198" s="2617"/>
      <c r="CK198" s="2617"/>
      <c r="CL198" s="2617"/>
      <c r="CM198" s="2617"/>
      <c r="CN198" s="2617"/>
      <c r="CO198" s="2617"/>
      <c r="CP198" s="2617"/>
      <c r="CQ198" s="2617"/>
      <c r="CR198" s="2617"/>
      <c r="CS198" s="2617"/>
      <c r="CT198" s="2617"/>
      <c r="CU198" s="2617"/>
      <c r="CV198" s="2617"/>
      <c r="CW198" s="2617"/>
      <c r="CX198" s="2617"/>
      <c r="CY198" s="2617"/>
      <c r="CZ198" s="2617"/>
    </row>
    <row r="199" s="131" customFormat="true" ht="15" customHeight="true" x14ac:dyDescent="0.2">
      <c r="A199" s="1597"/>
      <c r="B199" s="1659"/>
      <c r="C199" s="1308"/>
      <c r="D199" s="1300"/>
      <c r="E199" s="1300"/>
      <c r="F199" s="1300"/>
      <c r="G199" s="1301"/>
      <c r="H199" s="1299"/>
      <c r="I199" s="1300"/>
      <c r="J199" s="1300"/>
      <c r="K199" s="1300"/>
      <c r="L199" s="1309"/>
      <c r="M199" s="1308"/>
      <c r="N199" s="1300"/>
      <c r="O199" s="1300"/>
      <c r="P199" s="1300"/>
      <c r="Q199" s="1301"/>
      <c r="R199" s="1299"/>
      <c r="S199" s="1300"/>
      <c r="T199" s="1300"/>
      <c r="U199" s="1300"/>
      <c r="V199" s="1300"/>
      <c r="W199" s="1300"/>
      <c r="X199" s="1300"/>
      <c r="Y199" s="1300"/>
      <c r="Z199" s="1300"/>
      <c r="AA199" s="1300"/>
      <c r="AB199" s="1300"/>
      <c r="AC199" s="1309"/>
      <c r="AD199" s="1040"/>
      <c r="AE199" s="1040"/>
      <c r="AF199" s="1040"/>
      <c r="AG199" s="1040"/>
      <c r="AH199" s="1040"/>
      <c r="AI199" s="1040"/>
      <c r="AJ199" s="1040"/>
      <c r="AK199" s="1040"/>
      <c r="AL199" s="1040"/>
      <c r="AM199" s="1040"/>
      <c r="AN199" s="1040"/>
      <c r="AO199" s="1040"/>
      <c r="AP199" s="1040"/>
      <c r="AQ199" s="1040"/>
      <c r="AR199" s="1040"/>
      <c r="AS199" s="1040"/>
      <c r="AT199" s="1040"/>
      <c r="AU199" s="1040"/>
      <c r="AV199" s="1040"/>
      <c r="AW199" s="1040"/>
      <c r="AX199" s="1040"/>
      <c r="AY199" s="1040"/>
      <c r="AZ199" s="240"/>
      <c r="BA199" s="845"/>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446"/>
      <c r="CC199" s="446"/>
      <c r="CD199" s="2617"/>
      <c r="CE199" s="2617"/>
      <c r="CF199" s="2617"/>
      <c r="CG199" s="2617"/>
      <c r="CH199" s="2617"/>
      <c r="CI199" s="2617"/>
      <c r="CJ199" s="2617"/>
      <c r="CK199" s="2617"/>
      <c r="CL199" s="2617"/>
      <c r="CM199" s="2617"/>
      <c r="CN199" s="2617"/>
      <c r="CO199" s="2617"/>
      <c r="CP199" s="2617"/>
      <c r="CQ199" s="2617"/>
      <c r="CR199" s="2617"/>
      <c r="CS199" s="2617"/>
      <c r="CT199" s="2617"/>
      <c r="CU199" s="2617"/>
      <c r="CV199" s="2617"/>
      <c r="CW199" s="2617"/>
      <c r="CX199" s="2617"/>
      <c r="CY199" s="2617"/>
      <c r="CZ199" s="2617"/>
    </row>
    <row r="200" s="131" customFormat="true" ht="15" customHeight="true" x14ac:dyDescent="0.2">
      <c r="A200" s="1597"/>
      <c r="B200" s="1659"/>
      <c r="C200" s="1308"/>
      <c r="D200" s="1300"/>
      <c r="E200" s="1300"/>
      <c r="F200" s="1300"/>
      <c r="G200" s="1301"/>
      <c r="H200" s="1299"/>
      <c r="I200" s="1300"/>
      <c r="J200" s="1300"/>
      <c r="K200" s="1300"/>
      <c r="L200" s="1309"/>
      <c r="M200" s="1308"/>
      <c r="N200" s="1300"/>
      <c r="O200" s="1300"/>
      <c r="P200" s="1300"/>
      <c r="Q200" s="1301"/>
      <c r="R200" s="1299"/>
      <c r="S200" s="1300"/>
      <c r="T200" s="1300"/>
      <c r="U200" s="1300"/>
      <c r="V200" s="1300"/>
      <c r="W200" s="1300"/>
      <c r="X200" s="1300"/>
      <c r="Y200" s="1300"/>
      <c r="Z200" s="1300"/>
      <c r="AA200" s="1300"/>
      <c r="AB200" s="1300"/>
      <c r="AC200" s="1309"/>
      <c r="AD200" s="1040"/>
      <c r="AE200" s="1040"/>
      <c r="AF200" s="1040"/>
      <c r="AG200" s="1040"/>
      <c r="AH200" s="1040"/>
      <c r="AI200" s="1040"/>
      <c r="AJ200" s="1040"/>
      <c r="AK200" s="1040"/>
      <c r="AL200" s="1040"/>
      <c r="AM200" s="1040"/>
      <c r="AN200" s="1040"/>
      <c r="AO200" s="1040"/>
      <c r="AP200" s="1040"/>
      <c r="AQ200" s="1040"/>
      <c r="AR200" s="1040"/>
      <c r="AS200" s="1040"/>
      <c r="AT200" s="1040"/>
      <c r="AU200" s="1040"/>
      <c r="AV200" s="1040"/>
      <c r="AW200" s="1040"/>
      <c r="AX200" s="1040"/>
      <c r="AY200" s="1040"/>
      <c r="AZ200" s="240"/>
      <c r="BA200" s="845"/>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446"/>
      <c r="CC200" s="446"/>
      <c r="CD200" s="2617"/>
      <c r="CE200" s="2617"/>
      <c r="CF200" s="2617"/>
      <c r="CG200" s="2617"/>
      <c r="CH200" s="2617"/>
      <c r="CI200" s="2617"/>
      <c r="CJ200" s="2617"/>
      <c r="CK200" s="2617"/>
      <c r="CL200" s="2617"/>
      <c r="CM200" s="2617"/>
      <c r="CN200" s="2617"/>
      <c r="CO200" s="2617"/>
      <c r="CP200" s="2617"/>
      <c r="CQ200" s="2617"/>
      <c r="CR200" s="2617"/>
      <c r="CS200" s="2617"/>
      <c r="CT200" s="2617"/>
      <c r="CU200" s="2617"/>
      <c r="CV200" s="2617"/>
      <c r="CW200" s="2617"/>
      <c r="CX200" s="2617"/>
      <c r="CY200" s="2617"/>
      <c r="CZ200" s="2617"/>
    </row>
    <row r="201" s="131" customFormat="true" ht="15" customHeight="true" x14ac:dyDescent="0.2">
      <c r="A201" s="1597"/>
      <c r="B201" s="1659"/>
      <c r="C201" s="1308"/>
      <c r="D201" s="1300"/>
      <c r="E201" s="1300"/>
      <c r="F201" s="1300"/>
      <c r="G201" s="1301"/>
      <c r="H201" s="1299"/>
      <c r="I201" s="1300"/>
      <c r="J201" s="1300"/>
      <c r="K201" s="1300"/>
      <c r="L201" s="1309"/>
      <c r="M201" s="1308"/>
      <c r="N201" s="1300"/>
      <c r="O201" s="1300"/>
      <c r="P201" s="1300"/>
      <c r="Q201" s="1301"/>
      <c r="R201" s="1299"/>
      <c r="S201" s="1300"/>
      <c r="T201" s="1300"/>
      <c r="U201" s="1300"/>
      <c r="V201" s="1300"/>
      <c r="W201" s="1300"/>
      <c r="X201" s="1300"/>
      <c r="Y201" s="1300"/>
      <c r="Z201" s="1300"/>
      <c r="AA201" s="1300"/>
      <c r="AB201" s="1300"/>
      <c r="AC201" s="1309"/>
      <c r="AD201" s="1040"/>
      <c r="AE201" s="1040"/>
      <c r="AF201" s="1040"/>
      <c r="AG201" s="1040"/>
      <c r="AH201" s="1040"/>
      <c r="AI201" s="1040"/>
      <c r="AJ201" s="1040"/>
      <c r="AK201" s="1040"/>
      <c r="AL201" s="1040"/>
      <c r="AM201" s="1040"/>
      <c r="AN201" s="1040"/>
      <c r="AO201" s="1040"/>
      <c r="AP201" s="1040"/>
      <c r="AQ201" s="1040"/>
      <c r="AR201" s="1040"/>
      <c r="AS201" s="1040"/>
      <c r="AT201" s="1040"/>
      <c r="AU201" s="1040"/>
      <c r="AV201" s="1040"/>
      <c r="AW201" s="1040"/>
      <c r="AX201" s="1040"/>
      <c r="AY201" s="1040"/>
      <c r="AZ201" s="240"/>
      <c r="BA201" s="845"/>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446"/>
      <c r="CC201" s="446"/>
      <c r="CD201" s="2617"/>
      <c r="CE201" s="2617"/>
      <c r="CF201" s="2617"/>
      <c r="CG201" s="2617"/>
      <c r="CH201" s="2617"/>
      <c r="CI201" s="2617"/>
      <c r="CJ201" s="2617"/>
      <c r="CK201" s="2617"/>
      <c r="CL201" s="2617"/>
      <c r="CM201" s="2617"/>
      <c r="CN201" s="2617"/>
      <c r="CO201" s="2617"/>
      <c r="CP201" s="2617"/>
      <c r="CQ201" s="2617"/>
      <c r="CR201" s="2617"/>
      <c r="CS201" s="2617"/>
      <c r="CT201" s="2617"/>
      <c r="CU201" s="2617"/>
      <c r="CV201" s="2617"/>
      <c r="CW201" s="2617"/>
      <c r="CX201" s="2617"/>
      <c r="CY201" s="2617"/>
      <c r="CZ201" s="2617"/>
    </row>
    <row r="202" s="131" customFormat="true" ht="15" customHeight="true" x14ac:dyDescent="0.2">
      <c r="A202" s="1597"/>
      <c r="B202" s="1659"/>
      <c r="C202" s="1308"/>
      <c r="D202" s="1300"/>
      <c r="E202" s="1300"/>
      <c r="F202" s="1300"/>
      <c r="G202" s="1301"/>
      <c r="H202" s="1299"/>
      <c r="I202" s="1300"/>
      <c r="J202" s="1300"/>
      <c r="K202" s="1300"/>
      <c r="L202" s="1309"/>
      <c r="M202" s="1308"/>
      <c r="N202" s="1300"/>
      <c r="O202" s="1300"/>
      <c r="P202" s="1300"/>
      <c r="Q202" s="1301"/>
      <c r="R202" s="1299"/>
      <c r="S202" s="1300"/>
      <c r="T202" s="1300"/>
      <c r="U202" s="1300"/>
      <c r="V202" s="1300"/>
      <c r="W202" s="1300"/>
      <c r="X202" s="1300"/>
      <c r="Y202" s="1300"/>
      <c r="Z202" s="1300"/>
      <c r="AA202" s="1300"/>
      <c r="AB202" s="1300"/>
      <c r="AC202" s="1309"/>
      <c r="AD202" s="1040"/>
      <c r="AE202" s="1040"/>
      <c r="AF202" s="1040"/>
      <c r="AG202" s="1040"/>
      <c r="AH202" s="1040"/>
      <c r="AI202" s="1040"/>
      <c r="AJ202" s="1040"/>
      <c r="AK202" s="1040"/>
      <c r="AL202" s="1040"/>
      <c r="AM202" s="1040"/>
      <c r="AN202" s="1040"/>
      <c r="AO202" s="1040"/>
      <c r="AP202" s="1040"/>
      <c r="AQ202" s="1040"/>
      <c r="AR202" s="1040"/>
      <c r="AS202" s="1040"/>
      <c r="AT202" s="1040"/>
      <c r="AU202" s="1040"/>
      <c r="AV202" s="1040"/>
      <c r="AW202" s="1040"/>
      <c r="AX202" s="1040"/>
      <c r="AY202" s="1040"/>
      <c r="AZ202" s="240"/>
      <c r="BA202" s="845"/>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446"/>
      <c r="CC202" s="446"/>
      <c r="CD202" s="2617"/>
      <c r="CE202" s="2617"/>
      <c r="CF202" s="2617"/>
      <c r="CG202" s="2617"/>
      <c r="CH202" s="2617"/>
      <c r="CI202" s="2617"/>
      <c r="CJ202" s="2617"/>
      <c r="CK202" s="2617"/>
      <c r="CL202" s="2617"/>
      <c r="CM202" s="2617"/>
      <c r="CN202" s="2617"/>
      <c r="CO202" s="2617"/>
      <c r="CP202" s="2617"/>
      <c r="CQ202" s="2617"/>
      <c r="CR202" s="2617"/>
      <c r="CS202" s="2617"/>
      <c r="CT202" s="2617"/>
      <c r="CU202" s="2617"/>
      <c r="CV202" s="2617"/>
      <c r="CW202" s="2617"/>
      <c r="CX202" s="2617"/>
      <c r="CY202" s="2617"/>
      <c r="CZ202" s="2617"/>
    </row>
    <row r="203" s="1071" customFormat="true" ht="15" customHeight="true" x14ac:dyDescent="0.2">
      <c r="A203" s="3310"/>
      <c r="B203" s="2416"/>
      <c r="C203" s="2321"/>
      <c r="D203" s="2322"/>
      <c r="E203" s="2322"/>
      <c r="F203" s="2322"/>
      <c r="G203" s="2323"/>
      <c r="H203" s="2324"/>
      <c r="I203" s="2322"/>
      <c r="J203" s="2322"/>
      <c r="K203" s="2322"/>
      <c r="L203" s="2325"/>
      <c r="M203" s="2326"/>
      <c r="N203" s="2322"/>
      <c r="O203" s="2322"/>
      <c r="P203" s="2322"/>
      <c r="Q203" s="2323"/>
      <c r="R203" s="2324"/>
      <c r="S203" s="2322"/>
      <c r="T203" s="2322"/>
      <c r="U203" s="2322"/>
      <c r="V203" s="2322"/>
      <c r="W203" s="2322"/>
      <c r="X203" s="2322"/>
      <c r="Y203" s="2322"/>
      <c r="Z203" s="2322"/>
      <c r="AA203" s="2322"/>
      <c r="AB203" s="2322"/>
      <c r="AC203" s="2724"/>
      <c r="AD203" s="1040"/>
      <c r="AE203" s="1040"/>
      <c r="AF203" s="1040"/>
      <c r="AG203" s="1040"/>
      <c r="AH203" s="1040"/>
      <c r="AI203" s="1040"/>
      <c r="AJ203" s="1040"/>
      <c r="AK203" s="1040"/>
      <c r="AL203" s="1040"/>
      <c r="AM203" s="1040"/>
      <c r="AN203" s="1040"/>
      <c r="AO203" s="1040"/>
      <c r="AP203" s="1040"/>
      <c r="AQ203" s="1040"/>
      <c r="AR203" s="1040"/>
      <c r="AS203" s="1040"/>
      <c r="AT203" s="1040"/>
      <c r="AU203" s="1040"/>
      <c r="AV203" s="1040"/>
      <c r="AW203" s="1040"/>
      <c r="AX203" s="1040"/>
      <c r="AY203" s="1040"/>
      <c r="AZ203" s="240"/>
      <c r="BA203" s="845"/>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446"/>
      <c r="CC203" s="446"/>
      <c r="CD203" s="2617"/>
      <c r="CE203" s="2617"/>
      <c r="CF203" s="2617"/>
      <c r="CG203" s="2617"/>
      <c r="CH203" s="2617"/>
      <c r="CI203" s="2617"/>
      <c r="CJ203" s="2617"/>
      <c r="CK203" s="2617"/>
      <c r="CL203" s="2617"/>
      <c r="CM203" s="2617"/>
      <c r="CN203" s="2617"/>
      <c r="CO203" s="2617"/>
      <c r="CP203" s="2617"/>
      <c r="CQ203" s="2617"/>
      <c r="CR203" s="2617"/>
      <c r="CS203" s="2617"/>
      <c r="CT203" s="2617"/>
      <c r="CU203" s="2617"/>
      <c r="CV203" s="2617"/>
      <c r="CW203" s="2617"/>
      <c r="CX203" s="2617"/>
      <c r="CY203" s="2617"/>
      <c r="CZ203" s="2617"/>
    </row>
    <row r="204" s="1071" customFormat="true" ht="15" customHeight="true" x14ac:dyDescent="0.2">
      <c r="A204" s="3310"/>
      <c r="B204" s="2416"/>
      <c r="C204" s="2321"/>
      <c r="D204" s="2322"/>
      <c r="E204" s="2322"/>
      <c r="F204" s="2322"/>
      <c r="G204" s="2323"/>
      <c r="H204" s="2324"/>
      <c r="I204" s="2322"/>
      <c r="J204" s="2322"/>
      <c r="K204" s="2322"/>
      <c r="L204" s="2325"/>
      <c r="M204" s="2326"/>
      <c r="N204" s="2322"/>
      <c r="O204" s="2322"/>
      <c r="P204" s="2322"/>
      <c r="Q204" s="2323"/>
      <c r="R204" s="2324"/>
      <c r="S204" s="2322"/>
      <c r="T204" s="2322"/>
      <c r="U204" s="2322"/>
      <c r="V204" s="2322"/>
      <c r="W204" s="2322"/>
      <c r="X204" s="2322"/>
      <c r="Y204" s="2322"/>
      <c r="Z204" s="2322"/>
      <c r="AA204" s="2322"/>
      <c r="AB204" s="2322"/>
      <c r="AC204" s="2724"/>
      <c r="AD204" s="1040"/>
      <c r="AE204" s="1040"/>
      <c r="AF204" s="1040"/>
      <c r="AG204" s="1040"/>
      <c r="AH204" s="1040"/>
      <c r="AI204" s="1040"/>
      <c r="AJ204" s="1040"/>
      <c r="AK204" s="1040"/>
      <c r="AL204" s="1040"/>
      <c r="AM204" s="1040"/>
      <c r="AN204" s="1040"/>
      <c r="AO204" s="1040"/>
      <c r="AP204" s="1040"/>
      <c r="AQ204" s="1040"/>
      <c r="AR204" s="1040"/>
      <c r="AS204" s="1040"/>
      <c r="AT204" s="1040"/>
      <c r="AU204" s="1040"/>
      <c r="AV204" s="1040"/>
      <c r="AW204" s="1040"/>
      <c r="AX204" s="1040"/>
      <c r="AY204" s="1040"/>
      <c r="AZ204" s="240"/>
      <c r="BA204" s="845"/>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446"/>
      <c r="CC204" s="446"/>
      <c r="CD204" s="2617"/>
      <c r="CE204" s="2617"/>
      <c r="CF204" s="2617"/>
      <c r="CG204" s="2617"/>
      <c r="CH204" s="2617"/>
      <c r="CI204" s="2617"/>
      <c r="CJ204" s="2617"/>
      <c r="CK204" s="2617"/>
      <c r="CL204" s="2617"/>
      <c r="CM204" s="2617"/>
      <c r="CN204" s="2617"/>
      <c r="CO204" s="2617"/>
      <c r="CP204" s="2617"/>
      <c r="CQ204" s="2617"/>
      <c r="CR204" s="2617"/>
      <c r="CS204" s="2617"/>
      <c r="CT204" s="2617"/>
      <c r="CU204" s="2617"/>
      <c r="CV204" s="2617"/>
      <c r="CW204" s="2617"/>
      <c r="CX204" s="2617"/>
      <c r="CY204" s="2617"/>
      <c r="CZ204" s="2617"/>
    </row>
    <row r="205" s="1071" customFormat="true" ht="15" customHeight="true" x14ac:dyDescent="0.2">
      <c r="A205" s="3311"/>
      <c r="B205" s="2417"/>
      <c r="C205" s="2345"/>
      <c r="D205" s="2346"/>
      <c r="E205" s="2346"/>
      <c r="F205" s="2346"/>
      <c r="G205" s="2347"/>
      <c r="H205" s="2348"/>
      <c r="I205" s="2346"/>
      <c r="J205" s="2346"/>
      <c r="K205" s="2346"/>
      <c r="L205" s="2349"/>
      <c r="M205" s="2350"/>
      <c r="N205" s="2346"/>
      <c r="O205" s="2346"/>
      <c r="P205" s="2346"/>
      <c r="Q205" s="2347"/>
      <c r="R205" s="2348"/>
      <c r="S205" s="2346"/>
      <c r="T205" s="2346"/>
      <c r="U205" s="2346"/>
      <c r="V205" s="2346"/>
      <c r="W205" s="2346"/>
      <c r="X205" s="2346"/>
      <c r="Y205" s="2346"/>
      <c r="Z205" s="2346"/>
      <c r="AA205" s="2346"/>
      <c r="AB205" s="2346"/>
      <c r="AC205" s="2730"/>
      <c r="AD205" s="1040"/>
      <c r="AE205" s="1040"/>
      <c r="AF205" s="1040"/>
      <c r="AG205" s="1040"/>
      <c r="AH205" s="1040"/>
      <c r="AI205" s="1040"/>
      <c r="AJ205" s="1040"/>
      <c r="AK205" s="1040"/>
      <c r="AL205" s="1040"/>
      <c r="AM205" s="1040"/>
      <c r="AN205" s="1040"/>
      <c r="AO205" s="1040"/>
      <c r="AP205" s="1040"/>
      <c r="AQ205" s="1040"/>
      <c r="AR205" s="1040"/>
      <c r="AS205" s="1040"/>
      <c r="AT205" s="1040"/>
      <c r="AU205" s="1040"/>
      <c r="AV205" s="1040"/>
      <c r="AW205" s="1040"/>
      <c r="AX205" s="1040"/>
      <c r="AY205" s="1040"/>
      <c r="AZ205" s="240"/>
      <c r="BA205" s="845"/>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532"/>
      <c r="CC205" s="532"/>
      <c r="CD205" s="2617"/>
      <c r="CE205" s="2617"/>
      <c r="CF205" s="2617"/>
      <c r="CG205" s="2617"/>
      <c r="CH205" s="2617"/>
      <c r="CI205" s="2617"/>
      <c r="CJ205" s="2617"/>
      <c r="CK205" s="2617"/>
      <c r="CL205" s="2617"/>
      <c r="CM205" s="2617"/>
      <c r="CN205" s="2617"/>
      <c r="CO205" s="2617"/>
      <c r="CP205" s="2617"/>
      <c r="CQ205" s="2617"/>
      <c r="CR205" s="2617"/>
      <c r="CS205" s="2617"/>
      <c r="CT205" s="2617"/>
      <c r="CU205" s="2617"/>
      <c r="CV205" s="2617"/>
      <c r="CW205" s="2617"/>
      <c r="CX205" s="2617"/>
      <c r="CY205" s="2617"/>
      <c r="CZ205" s="2617"/>
    </row>
    <row r="206" s="1071" customFormat="true" ht="250.15" customHeight="true" x14ac:dyDescent="0.2">
      <c r="B206" s="1081"/>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35" t="str">
        <f>A1026</f>
        <v>Congo</v>
      </c>
      <c r="B208" s="3036"/>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2012</v>
      </c>
      <c r="B209" s="139"/>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46" t="s">
        <v>112</v>
      </c>
      <c r="B210" s="141"/>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47" t="s">
        <v>98</v>
      </c>
      <c r="B212" s="248"/>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DHS12</v>
      </c>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76"/>
      <c r="B216" s="1074"/>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76"/>
      <c r="B217" s="107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76"/>
      <c r="B218" s="1074"/>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77"/>
      <c r="B219" s="1078"/>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818" customFormat="true" ht="15" customHeight="true" x14ac:dyDescent="0.2">
      <c r="A220" s="114" t="s">
        <v>86</v>
      </c>
      <c r="B220" s="230"/>
      <c r="C220" s="3080" t="s">
        <v>115</v>
      </c>
      <c r="D220" s="3081"/>
      <c r="E220" s="3081"/>
      <c r="F220" s="3081"/>
      <c r="G220" s="3082"/>
      <c r="H220" s="3301" t="s">
        <v>38</v>
      </c>
      <c r="I220" s="3302"/>
      <c r="J220" s="3302"/>
      <c r="K220" s="3302"/>
      <c r="L220" s="3303"/>
      <c r="M220" s="3304" t="s">
        <v>37</v>
      </c>
      <c r="N220" s="3305"/>
      <c r="O220" s="3305"/>
      <c r="P220" s="3305"/>
      <c r="Q220" s="3306"/>
      <c r="R220" s="2698" t="s">
        <v>141</v>
      </c>
      <c r="S220" s="2709"/>
      <c r="T220" s="2709"/>
      <c r="U220" s="2709"/>
      <c r="V220" s="2709"/>
      <c r="W220" s="2709"/>
      <c r="X220" s="2709"/>
      <c r="Y220" s="2709"/>
      <c r="Z220" s="2709"/>
      <c r="AA220" s="2709"/>
      <c r="AB220" s="2709"/>
      <c r="AC220" s="2710"/>
      <c r="AD220" s="1040"/>
      <c r="AE220" s="1040"/>
      <c r="AF220" s="1040"/>
      <c r="AG220" s="1040"/>
      <c r="AH220" s="1040"/>
      <c r="AI220" s="1040"/>
      <c r="AJ220" s="1040"/>
      <c r="AK220" s="1040"/>
      <c r="AL220" s="1040"/>
      <c r="AM220" s="1040"/>
      <c r="AN220" s="1040"/>
      <c r="AO220" s="1040"/>
      <c r="AP220" s="1040"/>
      <c r="AQ220" s="1040"/>
      <c r="AR220" s="1040"/>
      <c r="AS220" s="1040"/>
      <c r="AT220" s="1040"/>
      <c r="AU220" s="1040"/>
      <c r="AV220" s="1040"/>
      <c r="AW220" s="1040"/>
      <c r="AX220" s="1040"/>
      <c r="AY220" s="1040"/>
      <c r="AZ220" s="240"/>
      <c r="BA220" s="241" t="s">
        <v>131</v>
      </c>
      <c r="BB220" s="114" t="s">
        <v>86</v>
      </c>
      <c r="BC220" s="3150" t="s">
        <v>115</v>
      </c>
      <c r="BD220" s="3151"/>
      <c r="BE220" s="3151"/>
      <c r="BF220" s="3151"/>
      <c r="BG220" s="3152"/>
      <c r="BH220" s="3153" t="s">
        <v>38</v>
      </c>
      <c r="BI220" s="3151"/>
      <c r="BJ220" s="3151"/>
      <c r="BK220" s="3151"/>
      <c r="BL220" s="3152"/>
      <c r="BM220" s="3153" t="s">
        <v>37</v>
      </c>
      <c r="BN220" s="3151"/>
      <c r="BO220" s="3151"/>
      <c r="BP220" s="3151"/>
      <c r="BQ220" s="3154"/>
      <c r="BR220" s="2465" t="s">
        <v>141</v>
      </c>
      <c r="BS220" s="2466"/>
      <c r="BT220" s="2466"/>
      <c r="BU220" s="2466"/>
      <c r="BV220" s="2466"/>
      <c r="BW220" s="2466"/>
      <c r="BX220" s="2466"/>
      <c r="BY220" s="2467"/>
      <c r="BZ220" s="461"/>
      <c r="CA220" s="461"/>
      <c r="CB220" s="461"/>
      <c r="CC220" s="461"/>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818" customFormat="true" ht="24" x14ac:dyDescent="0.2">
      <c r="A221" s="209" t="s">
        <v>87</v>
      </c>
      <c r="B221" s="281"/>
      <c r="C221" s="419" t="s">
        <v>0</v>
      </c>
      <c r="D221" s="420" t="s">
        <v>1</v>
      </c>
      <c r="E221" s="420" t="s">
        <v>2</v>
      </c>
      <c r="F221" s="420" t="s">
        <v>3</v>
      </c>
      <c r="G221" s="421" t="s">
        <v>4</v>
      </c>
      <c r="H221" s="2192" t="s">
        <v>0</v>
      </c>
      <c r="I221" s="2144" t="s">
        <v>1</v>
      </c>
      <c r="J221" s="2144" t="s">
        <v>2</v>
      </c>
      <c r="K221" s="2144" t="s">
        <v>3</v>
      </c>
      <c r="L221" s="2145" t="s">
        <v>4</v>
      </c>
      <c r="M221" s="2179" t="s">
        <v>0</v>
      </c>
      <c r="N221" s="2144" t="s">
        <v>1</v>
      </c>
      <c r="O221" s="2144" t="s">
        <v>2</v>
      </c>
      <c r="P221" s="2144" t="s">
        <v>3</v>
      </c>
      <c r="Q221" s="2209" t="s">
        <v>4</v>
      </c>
      <c r="R221" s="2192" t="s">
        <v>345</v>
      </c>
      <c r="S221" s="2144" t="s">
        <v>248</v>
      </c>
      <c r="T221" s="2144" t="s">
        <v>314</v>
      </c>
      <c r="U221" s="2144" t="s">
        <v>346</v>
      </c>
      <c r="V221" s="2144" t="s">
        <v>316</v>
      </c>
      <c r="W221" s="2144" t="s">
        <v>347</v>
      </c>
      <c r="X221" s="2144" t="s">
        <v>318</v>
      </c>
      <c r="Y221" s="2144" t="s">
        <v>319</v>
      </c>
      <c r="Z221" s="2144" t="s">
        <v>320</v>
      </c>
      <c r="AA221" s="2144" t="s">
        <v>321</v>
      </c>
      <c r="AB221" s="2144" t="s">
        <v>322</v>
      </c>
      <c r="AC221" s="2146" t="s">
        <v>323</v>
      </c>
      <c r="AD221" s="1040"/>
      <c r="AE221" s="1040"/>
      <c r="AF221" s="1040"/>
      <c r="AG221" s="1040"/>
      <c r="AH221" s="1040"/>
      <c r="AI221" s="1040"/>
      <c r="AJ221" s="1040"/>
      <c r="AK221" s="1040"/>
      <c r="AL221" s="1040"/>
      <c r="AM221" s="1040"/>
      <c r="AN221" s="1040"/>
      <c r="AO221" s="1040"/>
      <c r="AP221" s="1040"/>
      <c r="AQ221" s="1040"/>
      <c r="AR221" s="1040"/>
      <c r="AS221" s="1040"/>
      <c r="AT221" s="1040"/>
      <c r="AU221" s="1040"/>
      <c r="AV221" s="1040"/>
      <c r="AW221" s="1040"/>
      <c r="AX221" s="1040"/>
      <c r="AY221" s="1040"/>
      <c r="AZ221" s="240"/>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345</v>
      </c>
      <c r="BS221" s="190" t="s">
        <v>248</v>
      </c>
      <c r="BT221" s="190" t="s">
        <v>314</v>
      </c>
      <c r="BU221" s="190" t="s">
        <v>346</v>
      </c>
      <c r="BV221" s="190" t="s">
        <v>316</v>
      </c>
      <c r="BW221" s="190" t="s">
        <v>347</v>
      </c>
      <c r="BX221" s="190" t="s">
        <v>318</v>
      </c>
      <c r="BY221" s="191" t="s">
        <v>319</v>
      </c>
      <c r="BZ221" s="191" t="s">
        <v>320</v>
      </c>
      <c r="CA221" s="191" t="s">
        <v>321</v>
      </c>
      <c r="CB221" s="191" t="s">
        <v>322</v>
      </c>
      <c r="CC221" s="191" t="s">
        <v>323</v>
      </c>
      <c r="CD221" s="2621"/>
      <c r="CE221" s="2621"/>
      <c r="CF221" s="2621"/>
      <c r="CG221" s="2621"/>
      <c r="CH221" s="2621"/>
      <c r="CI221" s="2621"/>
      <c r="CJ221" s="2621"/>
      <c r="CK221" s="2621"/>
      <c r="CL221" s="2621"/>
      <c r="CM221" s="2621"/>
      <c r="CN221" s="2621"/>
      <c r="CO221" s="2621"/>
      <c r="CP221" s="2621"/>
      <c r="CQ221" s="2621"/>
      <c r="CR221" s="2621"/>
      <c r="CS221" s="2621"/>
      <c r="CT221" s="2621"/>
      <c r="CU221" s="2621"/>
      <c r="CV221" s="2621"/>
      <c r="CW221" s="2621"/>
      <c r="CX221" s="2621"/>
      <c r="CY221" s="2621"/>
      <c r="CZ221" s="2621"/>
    </row>
    <row r="222" s="818" customFormat="true" ht="15" customHeight="true" x14ac:dyDescent="0.2">
      <c r="A222" s="3347" t="s">
        <v>36</v>
      </c>
      <c r="B222" s="2418" t="s">
        <v>15</v>
      </c>
      <c r="C222" s="2429" t="s">
        <v>35</v>
      </c>
      <c r="D222" s="2433" t="s">
        <v>35</v>
      </c>
      <c r="E222" s="2433" t="s">
        <v>35</v>
      </c>
      <c r="F222" s="2433" t="s">
        <v>35</v>
      </c>
      <c r="G222" s="2437" t="s">
        <v>35</v>
      </c>
      <c r="H222" s="2441" t="s">
        <v>35</v>
      </c>
      <c r="I222" s="2433" t="s">
        <v>35</v>
      </c>
      <c r="J222" s="2433" t="s">
        <v>35</v>
      </c>
      <c r="K222" s="2433" t="s">
        <v>35</v>
      </c>
      <c r="L222" s="2445" t="s">
        <v>35</v>
      </c>
      <c r="M222" s="2429" t="s">
        <v>35</v>
      </c>
      <c r="N222" s="2433" t="s">
        <v>35</v>
      </c>
      <c r="O222" s="2433" t="s">
        <v>35</v>
      </c>
      <c r="P222" s="2433" t="s">
        <v>35</v>
      </c>
      <c r="Q222" s="2437" t="s">
        <v>35</v>
      </c>
      <c r="R222" s="2441" t="s">
        <v>35</v>
      </c>
      <c r="S222" s="2433" t="s">
        <v>35</v>
      </c>
      <c r="T222" s="2433" t="s">
        <v>35</v>
      </c>
      <c r="U222" s="2433" t="s">
        <v>35</v>
      </c>
      <c r="V222" s="2433" t="s">
        <v>35</v>
      </c>
      <c r="W222" s="2433" t="s">
        <v>35</v>
      </c>
      <c r="X222" s="2433" t="s">
        <v>35</v>
      </c>
      <c r="Y222" s="2433" t="s">
        <v>35</v>
      </c>
      <c r="Z222" s="2433" t="s">
        <v>35</v>
      </c>
      <c r="AA222" s="2433" t="s">
        <v>35</v>
      </c>
      <c r="AB222" s="2433" t="s">
        <v>35</v>
      </c>
      <c r="AC222" s="2445" t="s">
        <v>35</v>
      </c>
      <c r="AD222" s="1040"/>
      <c r="AE222" s="1040"/>
      <c r="AF222" s="1040"/>
      <c r="AG222" s="1040"/>
      <c r="AH222" s="1040"/>
      <c r="AI222" s="1040"/>
      <c r="AJ222" s="1040"/>
      <c r="AK222" s="1040"/>
      <c r="AL222" s="1040"/>
      <c r="AM222" s="1040"/>
      <c r="AN222" s="1040"/>
      <c r="AO222" s="1040"/>
      <c r="AP222" s="1040"/>
      <c r="AQ222" s="1040"/>
      <c r="AR222" s="1040"/>
      <c r="AS222" s="1040"/>
      <c r="AT222" s="1040"/>
      <c r="AU222" s="1040"/>
      <c r="AV222" s="1040"/>
      <c r="AW222" s="1040"/>
      <c r="AX222" s="1040"/>
      <c r="AY222" s="1040"/>
      <c r="AZ222" s="240"/>
      <c r="BA222" s="3155" t="s">
        <v>36</v>
      </c>
      <c r="BB222" s="174" t="s">
        <v>15</v>
      </c>
      <c r="BC222" s="1490" t="s">
        <v>35</v>
      </c>
      <c r="BD222" s="1509" t="s">
        <v>35</v>
      </c>
      <c r="BE222" s="1509" t="s">
        <v>35</v>
      </c>
      <c r="BF222" s="1509" t="s">
        <v>35</v>
      </c>
      <c r="BG222" s="1529" t="s">
        <v>35</v>
      </c>
      <c r="BH222" s="1549" t="s">
        <v>35</v>
      </c>
      <c r="BI222" s="1509" t="s">
        <v>35</v>
      </c>
      <c r="BJ222" s="1509" t="s">
        <v>35</v>
      </c>
      <c r="BK222" s="1509" t="s">
        <v>35</v>
      </c>
      <c r="BL222" s="1529" t="s">
        <v>35</v>
      </c>
      <c r="BM222" s="1549" t="s">
        <v>35</v>
      </c>
      <c r="BN222" s="1509" t="s">
        <v>35</v>
      </c>
      <c r="BO222" s="1509" t="s">
        <v>35</v>
      </c>
      <c r="BP222" s="1509" t="s">
        <v>35</v>
      </c>
      <c r="BQ222" s="1529" t="s">
        <v>35</v>
      </c>
      <c r="BR222" s="1549" t="s">
        <v>35</v>
      </c>
      <c r="BS222" s="1509" t="s">
        <v>35</v>
      </c>
      <c r="BT222" s="1509" t="s">
        <v>35</v>
      </c>
      <c r="BU222" s="1509" t="s">
        <v>35</v>
      </c>
      <c r="BV222" s="1509" t="s">
        <v>35</v>
      </c>
      <c r="BW222" s="1509" t="s">
        <v>35</v>
      </c>
      <c r="BX222" s="1509" t="s">
        <v>35</v>
      </c>
      <c r="BY222" s="2128" t="s">
        <v>35</v>
      </c>
      <c r="BZ222" s="2128" t="s">
        <v>35</v>
      </c>
      <c r="CA222" s="2128" t="s">
        <v>35</v>
      </c>
      <c r="CB222" s="2128" t="s">
        <v>35</v>
      </c>
      <c r="CC222" s="2128" t="s">
        <v>35</v>
      </c>
      <c r="CD222" s="2623"/>
      <c r="CE222" s="2623"/>
      <c r="CF222" s="2623"/>
      <c r="CG222" s="2623"/>
      <c r="CH222" s="2623"/>
      <c r="CI222" s="2623"/>
      <c r="CJ222" s="2623"/>
      <c r="CK222" s="2623"/>
      <c r="CL222" s="2623"/>
      <c r="CM222" s="2623"/>
      <c r="CN222" s="2623"/>
      <c r="CO222" s="2623"/>
      <c r="CP222" s="2623"/>
      <c r="CQ222" s="2623"/>
      <c r="CR222" s="2623"/>
      <c r="CS222" s="2623"/>
      <c r="CT222" s="2623"/>
      <c r="CU222" s="2623"/>
      <c r="CV222" s="2623"/>
      <c r="CW222" s="2623"/>
      <c r="CX222" s="2623"/>
      <c r="CY222" s="2623"/>
      <c r="CZ222" s="2624"/>
    </row>
    <row r="223" s="818" customFormat="true" ht="15" customHeight="true" x14ac:dyDescent="0.2">
      <c r="A223" s="3348"/>
      <c r="B223" s="2419" t="s">
        <v>16</v>
      </c>
      <c r="C223" s="2430" t="s">
        <v>35</v>
      </c>
      <c r="D223" s="2434" t="s">
        <v>35</v>
      </c>
      <c r="E223" s="2434" t="s">
        <v>35</v>
      </c>
      <c r="F223" s="2434" t="s">
        <v>35</v>
      </c>
      <c r="G223" s="2438" t="s">
        <v>35</v>
      </c>
      <c r="H223" s="2442" t="s">
        <v>35</v>
      </c>
      <c r="I223" s="2434" t="s">
        <v>35</v>
      </c>
      <c r="J223" s="2434" t="s">
        <v>35</v>
      </c>
      <c r="K223" s="2434" t="s">
        <v>35</v>
      </c>
      <c r="L223" s="2446" t="s">
        <v>35</v>
      </c>
      <c r="M223" s="2430" t="s">
        <v>35</v>
      </c>
      <c r="N223" s="2434" t="s">
        <v>35</v>
      </c>
      <c r="O223" s="2434" t="s">
        <v>35</v>
      </c>
      <c r="P223" s="2434" t="s">
        <v>35</v>
      </c>
      <c r="Q223" s="2438" t="s">
        <v>35</v>
      </c>
      <c r="R223" s="2442" t="s">
        <v>35</v>
      </c>
      <c r="S223" s="2434" t="s">
        <v>35</v>
      </c>
      <c r="T223" s="2434" t="s">
        <v>35</v>
      </c>
      <c r="U223" s="2434" t="s">
        <v>35</v>
      </c>
      <c r="V223" s="2434" t="s">
        <v>35</v>
      </c>
      <c r="W223" s="2434" t="s">
        <v>35</v>
      </c>
      <c r="X223" s="2434" t="s">
        <v>35</v>
      </c>
      <c r="Y223" s="2434" t="s">
        <v>35</v>
      </c>
      <c r="Z223" s="2434" t="s">
        <v>35</v>
      </c>
      <c r="AA223" s="2434" t="s">
        <v>35</v>
      </c>
      <c r="AB223" s="2434" t="s">
        <v>35</v>
      </c>
      <c r="AC223" s="2446" t="s">
        <v>35</v>
      </c>
      <c r="AD223" s="1040"/>
      <c r="AE223" s="1040"/>
      <c r="AF223" s="1040"/>
      <c r="AG223" s="1040"/>
      <c r="AH223" s="1040"/>
      <c r="AI223" s="1040"/>
      <c r="AJ223" s="1040"/>
      <c r="AK223" s="1040"/>
      <c r="AL223" s="1040"/>
      <c r="AM223" s="1040"/>
      <c r="AN223" s="1040"/>
      <c r="AO223" s="1040"/>
      <c r="AP223" s="1040"/>
      <c r="AQ223" s="1040"/>
      <c r="AR223" s="1040"/>
      <c r="AS223" s="1040"/>
      <c r="AT223" s="1040"/>
      <c r="AU223" s="1040"/>
      <c r="AV223" s="1040"/>
      <c r="AW223" s="1040"/>
      <c r="AX223" s="1040"/>
      <c r="AY223" s="1040"/>
      <c r="AZ223" s="240"/>
      <c r="BA223" s="3156"/>
      <c r="BB223" s="175" t="s">
        <v>16</v>
      </c>
      <c r="BC223" s="1491" t="s">
        <v>35</v>
      </c>
      <c r="BD223" s="1510" t="s">
        <v>35</v>
      </c>
      <c r="BE223" s="1510" t="s">
        <v>35</v>
      </c>
      <c r="BF223" s="1510" t="s">
        <v>35</v>
      </c>
      <c r="BG223" s="1530" t="s">
        <v>35</v>
      </c>
      <c r="BH223" s="1550" t="s">
        <v>35</v>
      </c>
      <c r="BI223" s="1510" t="s">
        <v>35</v>
      </c>
      <c r="BJ223" s="1510" t="s">
        <v>35</v>
      </c>
      <c r="BK223" s="1510" t="s">
        <v>35</v>
      </c>
      <c r="BL223" s="1530" t="s">
        <v>35</v>
      </c>
      <c r="BM223" s="1550" t="s">
        <v>35</v>
      </c>
      <c r="BN223" s="1510" t="s">
        <v>35</v>
      </c>
      <c r="BO223" s="1510" t="s">
        <v>35</v>
      </c>
      <c r="BP223" s="1510" t="s">
        <v>35</v>
      </c>
      <c r="BQ223" s="1530" t="s">
        <v>35</v>
      </c>
      <c r="BR223" s="1550" t="s">
        <v>35</v>
      </c>
      <c r="BS223" s="1510" t="s">
        <v>35</v>
      </c>
      <c r="BT223" s="1510" t="s">
        <v>35</v>
      </c>
      <c r="BU223" s="1510" t="s">
        <v>35</v>
      </c>
      <c r="BV223" s="1510" t="s">
        <v>35</v>
      </c>
      <c r="BW223" s="1510" t="s">
        <v>35</v>
      </c>
      <c r="BX223" s="1510" t="s">
        <v>35</v>
      </c>
      <c r="BY223" s="1570" t="s">
        <v>35</v>
      </c>
      <c r="BZ223" s="1570" t="s">
        <v>35</v>
      </c>
      <c r="CA223" s="1570" t="s">
        <v>35</v>
      </c>
      <c r="CB223" s="1570" t="s">
        <v>35</v>
      </c>
      <c r="CC223" s="1570" t="s">
        <v>35</v>
      </c>
      <c r="CD223" s="2626"/>
      <c r="CE223" s="2626"/>
      <c r="CF223" s="2626"/>
      <c r="CG223" s="2626"/>
      <c r="CH223" s="2626"/>
      <c r="CI223" s="2626"/>
      <c r="CJ223" s="2626"/>
      <c r="CK223" s="2626"/>
      <c r="CL223" s="2626"/>
      <c r="CM223" s="2626"/>
      <c r="CN223" s="2626"/>
      <c r="CO223" s="2626"/>
      <c r="CP223" s="2626"/>
      <c r="CQ223" s="2626"/>
      <c r="CR223" s="2626"/>
      <c r="CS223" s="2626"/>
      <c r="CT223" s="2626"/>
      <c r="CU223" s="2626"/>
      <c r="CV223" s="2626"/>
      <c r="CW223" s="2626"/>
      <c r="CX223" s="2626"/>
      <c r="CY223" s="2626"/>
      <c r="CZ223" s="2627"/>
    </row>
    <row r="224" s="818" customFormat="true" ht="15" customHeight="true" x14ac:dyDescent="0.2">
      <c r="A224" s="3349"/>
      <c r="B224" s="2420" t="s">
        <v>20</v>
      </c>
      <c r="C224" s="2431" t="s">
        <v>35</v>
      </c>
      <c r="D224" s="2435" t="s">
        <v>35</v>
      </c>
      <c r="E224" s="2435" t="s">
        <v>35</v>
      </c>
      <c r="F224" s="2435" t="s">
        <v>35</v>
      </c>
      <c r="G224" s="2439" t="s">
        <v>35</v>
      </c>
      <c r="H224" s="2443" t="s">
        <v>35</v>
      </c>
      <c r="I224" s="2435" t="s">
        <v>35</v>
      </c>
      <c r="J224" s="2435" t="s">
        <v>35</v>
      </c>
      <c r="K224" s="2435" t="s">
        <v>35</v>
      </c>
      <c r="L224" s="2447" t="s">
        <v>35</v>
      </c>
      <c r="M224" s="2431" t="s">
        <v>35</v>
      </c>
      <c r="N224" s="2435" t="s">
        <v>35</v>
      </c>
      <c r="O224" s="2435" t="s">
        <v>35</v>
      </c>
      <c r="P224" s="2435" t="s">
        <v>35</v>
      </c>
      <c r="Q224" s="2439" t="s">
        <v>35</v>
      </c>
      <c r="R224" s="2443" t="s">
        <v>35</v>
      </c>
      <c r="S224" s="2435" t="s">
        <v>35</v>
      </c>
      <c r="T224" s="2435" t="s">
        <v>35</v>
      </c>
      <c r="U224" s="2435" t="s">
        <v>35</v>
      </c>
      <c r="V224" s="2435" t="s">
        <v>35</v>
      </c>
      <c r="W224" s="2435" t="s">
        <v>35</v>
      </c>
      <c r="X224" s="2435" t="s">
        <v>35</v>
      </c>
      <c r="Y224" s="2435" t="s">
        <v>35</v>
      </c>
      <c r="Z224" s="2435" t="s">
        <v>35</v>
      </c>
      <c r="AA224" s="2435" t="s">
        <v>35</v>
      </c>
      <c r="AB224" s="2435" t="s">
        <v>35</v>
      </c>
      <c r="AC224" s="2447" t="s">
        <v>35</v>
      </c>
      <c r="AD224" s="1040"/>
      <c r="AE224" s="1040"/>
      <c r="AF224" s="1040"/>
      <c r="AG224" s="1040"/>
      <c r="AH224" s="1040"/>
      <c r="AI224" s="1040"/>
      <c r="AJ224" s="1040"/>
      <c r="AK224" s="1040"/>
      <c r="AL224" s="1040"/>
      <c r="AM224" s="1040"/>
      <c r="AN224" s="1040"/>
      <c r="AO224" s="1040"/>
      <c r="AP224" s="1040"/>
      <c r="AQ224" s="1040"/>
      <c r="AR224" s="1040"/>
      <c r="AS224" s="1040"/>
      <c r="AT224" s="1040"/>
      <c r="AU224" s="1040"/>
      <c r="AV224" s="1040"/>
      <c r="AW224" s="1040"/>
      <c r="AX224" s="1040"/>
      <c r="AY224" s="1040"/>
      <c r="AZ224" s="240"/>
      <c r="BA224" s="3156"/>
      <c r="BB224" s="175" t="s">
        <v>20</v>
      </c>
      <c r="BC224" s="1491" t="s">
        <v>35</v>
      </c>
      <c r="BD224" s="1510" t="s">
        <v>35</v>
      </c>
      <c r="BE224" s="1510" t="s">
        <v>35</v>
      </c>
      <c r="BF224" s="1510" t="s">
        <v>35</v>
      </c>
      <c r="BG224" s="1530" t="s">
        <v>35</v>
      </c>
      <c r="BH224" s="1550" t="s">
        <v>35</v>
      </c>
      <c r="BI224" s="1510" t="s">
        <v>35</v>
      </c>
      <c r="BJ224" s="1510" t="s">
        <v>35</v>
      </c>
      <c r="BK224" s="1510" t="s">
        <v>35</v>
      </c>
      <c r="BL224" s="1530" t="s">
        <v>35</v>
      </c>
      <c r="BM224" s="1550" t="s">
        <v>35</v>
      </c>
      <c r="BN224" s="1510" t="s">
        <v>35</v>
      </c>
      <c r="BO224" s="1510" t="s">
        <v>35</v>
      </c>
      <c r="BP224" s="1510" t="s">
        <v>35</v>
      </c>
      <c r="BQ224" s="1530" t="s">
        <v>35</v>
      </c>
      <c r="BR224" s="1550" t="s">
        <v>35</v>
      </c>
      <c r="BS224" s="1510" t="s">
        <v>35</v>
      </c>
      <c r="BT224" s="1510" t="s">
        <v>35</v>
      </c>
      <c r="BU224" s="1510" t="s">
        <v>35</v>
      </c>
      <c r="BV224" s="1510" t="s">
        <v>35</v>
      </c>
      <c r="BW224" s="1510" t="s">
        <v>35</v>
      </c>
      <c r="BX224" s="1510" t="s">
        <v>35</v>
      </c>
      <c r="BY224" s="1570" t="s">
        <v>35</v>
      </c>
      <c r="BZ224" s="1570" t="s">
        <v>35</v>
      </c>
      <c r="CA224" s="1570" t="s">
        <v>35</v>
      </c>
      <c r="CB224" s="1570" t="s">
        <v>35</v>
      </c>
      <c r="CC224" s="1570" t="s">
        <v>35</v>
      </c>
      <c r="CD224" s="2626"/>
      <c r="CE224" s="2626"/>
      <c r="CF224" s="2626"/>
      <c r="CG224" s="2626"/>
      <c r="CH224" s="2626"/>
      <c r="CI224" s="2626"/>
      <c r="CJ224" s="2626"/>
      <c r="CK224" s="2626"/>
      <c r="CL224" s="2626"/>
      <c r="CM224" s="2626"/>
      <c r="CN224" s="2626"/>
      <c r="CO224" s="2626"/>
      <c r="CP224" s="2626"/>
      <c r="CQ224" s="2626"/>
      <c r="CR224" s="2626"/>
      <c r="CS224" s="2626"/>
      <c r="CT224" s="2626"/>
      <c r="CU224" s="2626"/>
      <c r="CV224" s="2626"/>
      <c r="CW224" s="2626"/>
      <c r="CX224" s="2626"/>
      <c r="CY224" s="2626"/>
      <c r="CZ224" s="2627"/>
    </row>
    <row r="225" s="818" customFormat="true" ht="15" customHeight="true" x14ac:dyDescent="0.2">
      <c r="A225" s="2230"/>
      <c r="B225" s="2236"/>
      <c r="C225" s="2361"/>
      <c r="D225" s="2362"/>
      <c r="E225" s="2362"/>
      <c r="F225" s="2362"/>
      <c r="G225" s="2363"/>
      <c r="H225" s="2364"/>
      <c r="I225" s="2362"/>
      <c r="J225" s="2362"/>
      <c r="K225" s="2362"/>
      <c r="L225" s="2365"/>
      <c r="M225" s="2366"/>
      <c r="N225" s="2362"/>
      <c r="O225" s="2362"/>
      <c r="P225" s="2362"/>
      <c r="Q225" s="2363"/>
      <c r="R225" s="2364"/>
      <c r="S225" s="2362"/>
      <c r="T225" s="2362"/>
      <c r="U225" s="2362"/>
      <c r="V225" s="2362"/>
      <c r="W225" s="2362"/>
      <c r="X225" s="2362"/>
      <c r="Y225" s="2362"/>
      <c r="Z225" s="2362"/>
      <c r="AA225" s="2362"/>
      <c r="AB225" s="2367"/>
      <c r="AC225" s="1309"/>
      <c r="AD225" s="1040"/>
      <c r="AE225" s="1040"/>
      <c r="AF225" s="1040"/>
      <c r="AG225" s="1040"/>
      <c r="AH225" s="1040"/>
      <c r="AI225" s="1040"/>
      <c r="AJ225" s="1040"/>
      <c r="AK225" s="1040"/>
      <c r="AL225" s="1040"/>
      <c r="AM225" s="1040"/>
      <c r="AN225" s="1040"/>
      <c r="AO225" s="1040"/>
      <c r="AP225" s="1040"/>
      <c r="AQ225" s="1040"/>
      <c r="AR225" s="1040"/>
      <c r="AS225" s="1040"/>
      <c r="AT225" s="1040"/>
      <c r="AU225" s="1040"/>
      <c r="AV225" s="1040"/>
      <c r="AW225" s="1040"/>
      <c r="AX225" s="1040"/>
      <c r="AY225" s="1040"/>
      <c r="AZ225" s="240"/>
      <c r="BA225" s="3156" t="s">
        <v>70</v>
      </c>
      <c r="BB225" s="175" t="s">
        <v>71</v>
      </c>
      <c r="BC225" s="1491" t="s">
        <v>35</v>
      </c>
      <c r="BD225" s="1510" t="s">
        <v>35</v>
      </c>
      <c r="BE225" s="1510" t="s">
        <v>35</v>
      </c>
      <c r="BF225" s="1510" t="s">
        <v>35</v>
      </c>
      <c r="BG225" s="1530" t="s">
        <v>35</v>
      </c>
      <c r="BH225" s="1550" t="s">
        <v>35</v>
      </c>
      <c r="BI225" s="1510" t="s">
        <v>35</v>
      </c>
      <c r="BJ225" s="1510" t="s">
        <v>35</v>
      </c>
      <c r="BK225" s="1510" t="s">
        <v>35</v>
      </c>
      <c r="BL225" s="1530" t="s">
        <v>35</v>
      </c>
      <c r="BM225" s="1550" t="s">
        <v>35</v>
      </c>
      <c r="BN225" s="1510" t="s">
        <v>35</v>
      </c>
      <c r="BO225" s="1510" t="s">
        <v>35</v>
      </c>
      <c r="BP225" s="1510" t="s">
        <v>35</v>
      </c>
      <c r="BQ225" s="1530" t="s">
        <v>35</v>
      </c>
      <c r="BR225" s="1550" t="s">
        <v>35</v>
      </c>
      <c r="BS225" s="1510" t="s">
        <v>35</v>
      </c>
      <c r="BT225" s="1510" t="s">
        <v>35</v>
      </c>
      <c r="BU225" s="1510" t="s">
        <v>35</v>
      </c>
      <c r="BV225" s="1510" t="s">
        <v>35</v>
      </c>
      <c r="BW225" s="1510" t="s">
        <v>35</v>
      </c>
      <c r="BX225" s="1510" t="s">
        <v>35</v>
      </c>
      <c r="BY225" s="1570" t="s">
        <v>35</v>
      </c>
      <c r="BZ225" s="1570" t="s">
        <v>35</v>
      </c>
      <c r="CA225" s="1570" t="s">
        <v>35</v>
      </c>
      <c r="CB225" s="1570" t="s">
        <v>35</v>
      </c>
      <c r="CC225" s="1570" t="s">
        <v>35</v>
      </c>
      <c r="CD225" s="2627"/>
      <c r="CE225" s="2627"/>
      <c r="CF225" s="2627"/>
      <c r="CG225" s="2627"/>
      <c r="CH225" s="2627"/>
      <c r="CI225" s="2627"/>
      <c r="CJ225" s="2627"/>
      <c r="CK225" s="2627"/>
      <c r="CL225" s="2627"/>
      <c r="CM225" s="2627"/>
      <c r="CN225" s="2627"/>
      <c r="CO225" s="2627"/>
      <c r="CP225" s="2627"/>
      <c r="CQ225" s="2627"/>
      <c r="CR225" s="2627"/>
      <c r="CS225" s="2627"/>
      <c r="CT225" s="2627"/>
      <c r="CU225" s="2627"/>
      <c r="CV225" s="2627"/>
      <c r="CW225" s="2627"/>
      <c r="CX225" s="2627"/>
      <c r="CY225" s="2627"/>
      <c r="CZ225" s="2627"/>
    </row>
    <row r="226" s="818" customFormat="true" ht="15" customHeight="true" x14ac:dyDescent="0.2">
      <c r="A226" s="2220"/>
      <c r="B226" s="2421"/>
      <c r="C226" s="2154"/>
      <c r="D226" s="2155"/>
      <c r="E226" s="2155"/>
      <c r="F226" s="2155"/>
      <c r="G226" s="2205"/>
      <c r="H226" s="2193"/>
      <c r="I226" s="2155"/>
      <c r="J226" s="2155"/>
      <c r="K226" s="2155"/>
      <c r="L226" s="2167"/>
      <c r="M226" s="2180"/>
      <c r="N226" s="2155"/>
      <c r="O226" s="2155"/>
      <c r="P226" s="2155"/>
      <c r="Q226" s="2205"/>
      <c r="R226" s="2193"/>
      <c r="S226" s="2155"/>
      <c r="T226" s="2155"/>
      <c r="U226" s="2155"/>
      <c r="V226" s="2155"/>
      <c r="W226" s="2155"/>
      <c r="X226" s="2155"/>
      <c r="Y226" s="2155"/>
      <c r="Z226" s="2155"/>
      <c r="AA226" s="2155"/>
      <c r="AB226" s="2155"/>
      <c r="AC226" s="2731"/>
      <c r="AD226" s="1040"/>
      <c r="AE226" s="1040"/>
      <c r="AF226" s="1040"/>
      <c r="AG226" s="1040"/>
      <c r="AH226" s="1040"/>
      <c r="AI226" s="1040"/>
      <c r="AJ226" s="1040"/>
      <c r="AK226" s="1040"/>
      <c r="AL226" s="1040"/>
      <c r="AM226" s="1040"/>
      <c r="AN226" s="1040"/>
      <c r="AO226" s="1040"/>
      <c r="AP226" s="1040"/>
      <c r="AQ226" s="1040"/>
      <c r="AR226" s="1040"/>
      <c r="AS226" s="1040"/>
      <c r="AT226" s="1040"/>
      <c r="AU226" s="1040"/>
      <c r="AV226" s="1040"/>
      <c r="AW226" s="1040"/>
      <c r="AX226" s="1040"/>
      <c r="AY226" s="1040"/>
      <c r="AZ226" s="240"/>
      <c r="BA226" s="3156"/>
      <c r="BB226" s="175" t="s">
        <v>72</v>
      </c>
      <c r="BC226" s="1491" t="s">
        <v>35</v>
      </c>
      <c r="BD226" s="1510" t="s">
        <v>35</v>
      </c>
      <c r="BE226" s="1510" t="s">
        <v>35</v>
      </c>
      <c r="BF226" s="1510" t="s">
        <v>35</v>
      </c>
      <c r="BG226" s="1530" t="s">
        <v>35</v>
      </c>
      <c r="BH226" s="1550" t="s">
        <v>35</v>
      </c>
      <c r="BI226" s="1510" t="s">
        <v>35</v>
      </c>
      <c r="BJ226" s="1510" t="s">
        <v>35</v>
      </c>
      <c r="BK226" s="1510" t="s">
        <v>35</v>
      </c>
      <c r="BL226" s="1530" t="s">
        <v>35</v>
      </c>
      <c r="BM226" s="1550" t="s">
        <v>35</v>
      </c>
      <c r="BN226" s="1510" t="s">
        <v>35</v>
      </c>
      <c r="BO226" s="1510" t="s">
        <v>35</v>
      </c>
      <c r="BP226" s="1510" t="s">
        <v>35</v>
      </c>
      <c r="BQ226" s="1530" t="s">
        <v>35</v>
      </c>
      <c r="BR226" s="1550" t="s">
        <v>35</v>
      </c>
      <c r="BS226" s="1510" t="s">
        <v>35</v>
      </c>
      <c r="BT226" s="1510" t="s">
        <v>35</v>
      </c>
      <c r="BU226" s="1510" t="s">
        <v>35</v>
      </c>
      <c r="BV226" s="1510" t="s">
        <v>35</v>
      </c>
      <c r="BW226" s="1510" t="s">
        <v>35</v>
      </c>
      <c r="BX226" s="1510" t="s">
        <v>35</v>
      </c>
      <c r="BY226" s="1570" t="s">
        <v>35</v>
      </c>
      <c r="BZ226" s="1570" t="s">
        <v>35</v>
      </c>
      <c r="CA226" s="1570" t="s">
        <v>35</v>
      </c>
      <c r="CB226" s="1570" t="s">
        <v>35</v>
      </c>
      <c r="CC226" s="1570" t="s">
        <v>35</v>
      </c>
      <c r="CD226" s="2627"/>
      <c r="CE226" s="2627"/>
      <c r="CF226" s="2627"/>
      <c r="CG226" s="2627"/>
      <c r="CH226" s="2627"/>
      <c r="CI226" s="2627"/>
      <c r="CJ226" s="2627"/>
      <c r="CK226" s="2627"/>
      <c r="CL226" s="2627"/>
      <c r="CM226" s="2627"/>
      <c r="CN226" s="2627"/>
      <c r="CO226" s="2627"/>
      <c r="CP226" s="2627"/>
      <c r="CQ226" s="2627"/>
      <c r="CR226" s="2627"/>
      <c r="CS226" s="2627"/>
      <c r="CT226" s="2627"/>
      <c r="CU226" s="2627"/>
      <c r="CV226" s="2627"/>
      <c r="CW226" s="2627"/>
      <c r="CX226" s="2627"/>
      <c r="CY226" s="2627"/>
      <c r="CZ226" s="2627"/>
    </row>
    <row r="227" s="818" customFormat="true" ht="15" customHeight="true" x14ac:dyDescent="0.2">
      <c r="A227" s="2221"/>
      <c r="B227" s="2422"/>
      <c r="C227" s="2156"/>
      <c r="D227" s="2157"/>
      <c r="E227" s="2157"/>
      <c r="F227" s="2157"/>
      <c r="G227" s="2206"/>
      <c r="H227" s="2194"/>
      <c r="I227" s="2157"/>
      <c r="J227" s="2157"/>
      <c r="K227" s="2157"/>
      <c r="L227" s="2168"/>
      <c r="M227" s="2181"/>
      <c r="N227" s="2157"/>
      <c r="O227" s="2157"/>
      <c r="P227" s="2157"/>
      <c r="Q227" s="2206"/>
      <c r="R227" s="2194"/>
      <c r="S227" s="2157"/>
      <c r="T227" s="2157"/>
      <c r="U227" s="2157"/>
      <c r="V227" s="2157"/>
      <c r="W227" s="2157"/>
      <c r="X227" s="2157"/>
      <c r="Y227" s="2157"/>
      <c r="Z227" s="2157"/>
      <c r="AA227" s="2157"/>
      <c r="AB227" s="2157"/>
      <c r="AC227" s="2732"/>
      <c r="AD227" s="1040"/>
      <c r="AE227" s="1040"/>
      <c r="AF227" s="1040"/>
      <c r="AG227" s="1040"/>
      <c r="AH227" s="1040"/>
      <c r="AI227" s="1040"/>
      <c r="AJ227" s="1040"/>
      <c r="AK227" s="1040"/>
      <c r="AL227" s="1040"/>
      <c r="AM227" s="1040"/>
      <c r="AN227" s="1040"/>
      <c r="AO227" s="1040"/>
      <c r="AP227" s="1040"/>
      <c r="AQ227" s="1040"/>
      <c r="AR227" s="1040"/>
      <c r="AS227" s="1040"/>
      <c r="AT227" s="1040"/>
      <c r="AU227" s="1040"/>
      <c r="AV227" s="1040"/>
      <c r="AW227" s="1040"/>
      <c r="AX227" s="1040"/>
      <c r="AY227" s="1040"/>
      <c r="AZ227" s="240"/>
      <c r="BA227" s="3156" t="s">
        <v>95</v>
      </c>
      <c r="BB227" s="175" t="s">
        <v>61</v>
      </c>
      <c r="BC227" s="1491" t="s">
        <v>35</v>
      </c>
      <c r="BD227" s="1510" t="s">
        <v>35</v>
      </c>
      <c r="BE227" s="1510" t="s">
        <v>35</v>
      </c>
      <c r="BF227" s="1510" t="s">
        <v>35</v>
      </c>
      <c r="BG227" s="1530" t="s">
        <v>35</v>
      </c>
      <c r="BH227" s="1550" t="s">
        <v>35</v>
      </c>
      <c r="BI227" s="1510" t="s">
        <v>35</v>
      </c>
      <c r="BJ227" s="1510" t="s">
        <v>35</v>
      </c>
      <c r="BK227" s="1510" t="s">
        <v>35</v>
      </c>
      <c r="BL227" s="1530" t="s">
        <v>35</v>
      </c>
      <c r="BM227" s="1550" t="s">
        <v>35</v>
      </c>
      <c r="BN227" s="1510" t="s">
        <v>35</v>
      </c>
      <c r="BO227" s="1510" t="s">
        <v>35</v>
      </c>
      <c r="BP227" s="1510" t="s">
        <v>35</v>
      </c>
      <c r="BQ227" s="1530" t="s">
        <v>35</v>
      </c>
      <c r="BR227" s="1550" t="s">
        <v>35</v>
      </c>
      <c r="BS227" s="1510" t="s">
        <v>35</v>
      </c>
      <c r="BT227" s="1510" t="s">
        <v>35</v>
      </c>
      <c r="BU227" s="1510" t="s">
        <v>35</v>
      </c>
      <c r="BV227" s="1510" t="s">
        <v>35</v>
      </c>
      <c r="BW227" s="1510" t="s">
        <v>35</v>
      </c>
      <c r="BX227" s="1510" t="s">
        <v>35</v>
      </c>
      <c r="BY227" s="1570" t="s">
        <v>35</v>
      </c>
      <c r="BZ227" s="1570" t="s">
        <v>35</v>
      </c>
      <c r="CA227" s="1570" t="s">
        <v>35</v>
      </c>
      <c r="CB227" s="1570" t="s">
        <v>35</v>
      </c>
      <c r="CC227" s="1570" t="s">
        <v>35</v>
      </c>
      <c r="CD227" s="2627"/>
      <c r="CE227" s="2627"/>
      <c r="CF227" s="2627"/>
      <c r="CG227" s="2627"/>
      <c r="CH227" s="2627"/>
      <c r="CI227" s="2627"/>
      <c r="CJ227" s="2627"/>
      <c r="CK227" s="2627"/>
      <c r="CL227" s="2627"/>
      <c r="CM227" s="2627"/>
      <c r="CN227" s="2627"/>
      <c r="CO227" s="2627"/>
      <c r="CP227" s="2627"/>
      <c r="CQ227" s="2627"/>
      <c r="CR227" s="2627"/>
      <c r="CS227" s="2627"/>
      <c r="CT227" s="2627"/>
      <c r="CU227" s="2627"/>
      <c r="CV227" s="2627"/>
      <c r="CW227" s="2627"/>
      <c r="CX227" s="2627"/>
      <c r="CY227" s="2627"/>
      <c r="CZ227" s="2627"/>
    </row>
    <row r="228" s="818" customFormat="true" ht="15" customHeight="true" x14ac:dyDescent="0.2">
      <c r="A228" s="2222"/>
      <c r="B228" s="2423"/>
      <c r="C228" s="2368"/>
      <c r="D228" s="2369"/>
      <c r="E228" s="2369"/>
      <c r="F228" s="2369"/>
      <c r="G228" s="2370"/>
      <c r="H228" s="2371"/>
      <c r="I228" s="2369"/>
      <c r="J228" s="2369"/>
      <c r="K228" s="2369"/>
      <c r="L228" s="2372"/>
      <c r="M228" s="2368"/>
      <c r="N228" s="2369"/>
      <c r="O228" s="2369"/>
      <c r="P228" s="2369"/>
      <c r="Q228" s="2370"/>
      <c r="R228" s="2371"/>
      <c r="S228" s="2369"/>
      <c r="T228" s="2369"/>
      <c r="U228" s="2369"/>
      <c r="V228" s="2369"/>
      <c r="W228" s="2369"/>
      <c r="X228" s="2369"/>
      <c r="Y228" s="2369"/>
      <c r="Z228" s="2369"/>
      <c r="AA228" s="2369"/>
      <c r="AB228" s="2369"/>
      <c r="AC228" s="2372"/>
      <c r="AD228" s="1040"/>
      <c r="AE228" s="1040"/>
      <c r="AF228" s="1040"/>
      <c r="AG228" s="1040"/>
      <c r="AH228" s="1040"/>
      <c r="AI228" s="1040"/>
      <c r="AJ228" s="1040"/>
      <c r="AK228" s="1040"/>
      <c r="AL228" s="1040"/>
      <c r="AM228" s="1040"/>
      <c r="AN228" s="1040"/>
      <c r="AO228" s="1040"/>
      <c r="AP228" s="1040"/>
      <c r="AQ228" s="1040"/>
      <c r="AR228" s="1040"/>
      <c r="AS228" s="1040"/>
      <c r="AT228" s="1040"/>
      <c r="AU228" s="1040"/>
      <c r="AV228" s="1040"/>
      <c r="AW228" s="1040"/>
      <c r="AX228" s="1040"/>
      <c r="AY228" s="1040"/>
      <c r="AZ228" s="240"/>
      <c r="BA228" s="3156"/>
      <c r="BB228" s="175" t="s">
        <v>92</v>
      </c>
      <c r="BC228" s="1491" t="s">
        <v>35</v>
      </c>
      <c r="BD228" s="1510" t="s">
        <v>35</v>
      </c>
      <c r="BE228" s="1510" t="s">
        <v>35</v>
      </c>
      <c r="BF228" s="1510" t="s">
        <v>35</v>
      </c>
      <c r="BG228" s="1530" t="s">
        <v>35</v>
      </c>
      <c r="BH228" s="1550" t="s">
        <v>35</v>
      </c>
      <c r="BI228" s="1510" t="s">
        <v>35</v>
      </c>
      <c r="BJ228" s="1510" t="s">
        <v>35</v>
      </c>
      <c r="BK228" s="1510" t="s">
        <v>35</v>
      </c>
      <c r="BL228" s="1530" t="s">
        <v>35</v>
      </c>
      <c r="BM228" s="1550" t="s">
        <v>35</v>
      </c>
      <c r="BN228" s="1510" t="s">
        <v>35</v>
      </c>
      <c r="BO228" s="1510" t="s">
        <v>35</v>
      </c>
      <c r="BP228" s="1510" t="s">
        <v>35</v>
      </c>
      <c r="BQ228" s="1530" t="s">
        <v>35</v>
      </c>
      <c r="BR228" s="1550" t="s">
        <v>35</v>
      </c>
      <c r="BS228" s="1510" t="s">
        <v>35</v>
      </c>
      <c r="BT228" s="1510" t="s">
        <v>35</v>
      </c>
      <c r="BU228" s="1510" t="s">
        <v>35</v>
      </c>
      <c r="BV228" s="1510" t="s">
        <v>35</v>
      </c>
      <c r="BW228" s="1510" t="s">
        <v>35</v>
      </c>
      <c r="BX228" s="1510" t="s">
        <v>35</v>
      </c>
      <c r="BY228" s="1570" t="s">
        <v>35</v>
      </c>
      <c r="BZ228" s="1570" t="s">
        <v>35</v>
      </c>
      <c r="CA228" s="1570" t="s">
        <v>35</v>
      </c>
      <c r="CB228" s="1570" t="s">
        <v>35</v>
      </c>
      <c r="CC228" s="1570" t="s">
        <v>35</v>
      </c>
      <c r="CD228" s="2627"/>
      <c r="CE228" s="2627"/>
      <c r="CF228" s="2627"/>
      <c r="CG228" s="2627"/>
      <c r="CH228" s="2627"/>
      <c r="CI228" s="2627"/>
      <c r="CJ228" s="2627"/>
      <c r="CK228" s="2627"/>
      <c r="CL228" s="2627"/>
      <c r="CM228" s="2627"/>
      <c r="CN228" s="2627"/>
      <c r="CO228" s="2627"/>
      <c r="CP228" s="2627"/>
      <c r="CQ228" s="2627"/>
      <c r="CR228" s="2627"/>
      <c r="CS228" s="2627"/>
      <c r="CT228" s="2627"/>
      <c r="CU228" s="2627"/>
      <c r="CV228" s="2627"/>
      <c r="CW228" s="2627"/>
      <c r="CX228" s="2627"/>
      <c r="CY228" s="2627"/>
      <c r="CZ228" s="2627"/>
    </row>
    <row r="229" s="818" customFormat="true" ht="15" customHeight="true" x14ac:dyDescent="0.2">
      <c r="A229" s="2223"/>
      <c r="B229" s="2424"/>
      <c r="C229" s="2351"/>
      <c r="D229" s="2352"/>
      <c r="E229" s="2352"/>
      <c r="F229" s="2352"/>
      <c r="G229" s="2353"/>
      <c r="H229" s="2354"/>
      <c r="I229" s="2352"/>
      <c r="J229" s="2352"/>
      <c r="K229" s="2352"/>
      <c r="L229" s="2355"/>
      <c r="M229" s="2351"/>
      <c r="N229" s="2352"/>
      <c r="O229" s="2352"/>
      <c r="P229" s="2352"/>
      <c r="Q229" s="2353"/>
      <c r="R229" s="2354"/>
      <c r="S229" s="2352"/>
      <c r="T229" s="2352"/>
      <c r="U229" s="2352"/>
      <c r="V229" s="2352"/>
      <c r="W229" s="2352"/>
      <c r="X229" s="2352"/>
      <c r="Y229" s="2352"/>
      <c r="Z229" s="2352"/>
      <c r="AA229" s="2352"/>
      <c r="AB229" s="2352"/>
      <c r="AC229" s="2355"/>
      <c r="AD229" s="1040"/>
      <c r="AE229" s="1040"/>
      <c r="AF229" s="1040"/>
      <c r="AG229" s="1040"/>
      <c r="AH229" s="1040"/>
      <c r="AI229" s="1040"/>
      <c r="AJ229" s="1040"/>
      <c r="AK229" s="1040"/>
      <c r="AL229" s="1040"/>
      <c r="AM229" s="1040"/>
      <c r="AN229" s="1040"/>
      <c r="AO229" s="1040"/>
      <c r="AP229" s="1040"/>
      <c r="AQ229" s="1040"/>
      <c r="AR229" s="1040"/>
      <c r="AS229" s="1040"/>
      <c r="AT229" s="1040"/>
      <c r="AU229" s="1040"/>
      <c r="AV229" s="1040"/>
      <c r="AW229" s="1040"/>
      <c r="AX229" s="1040"/>
      <c r="AY229" s="1040"/>
      <c r="AZ229" s="240"/>
      <c r="BA229" s="3156"/>
      <c r="BB229" s="175" t="s">
        <v>93</v>
      </c>
      <c r="BC229" s="1491" t="s">
        <v>35</v>
      </c>
      <c r="BD229" s="1510" t="s">
        <v>35</v>
      </c>
      <c r="BE229" s="1510" t="s">
        <v>35</v>
      </c>
      <c r="BF229" s="1510" t="s">
        <v>35</v>
      </c>
      <c r="BG229" s="1530" t="s">
        <v>35</v>
      </c>
      <c r="BH229" s="1550" t="s">
        <v>35</v>
      </c>
      <c r="BI229" s="1510" t="s">
        <v>35</v>
      </c>
      <c r="BJ229" s="1510" t="s">
        <v>35</v>
      </c>
      <c r="BK229" s="1510" t="s">
        <v>35</v>
      </c>
      <c r="BL229" s="1530" t="s">
        <v>35</v>
      </c>
      <c r="BM229" s="1550" t="s">
        <v>35</v>
      </c>
      <c r="BN229" s="1510" t="s">
        <v>35</v>
      </c>
      <c r="BO229" s="1510" t="s">
        <v>35</v>
      </c>
      <c r="BP229" s="1510" t="s">
        <v>35</v>
      </c>
      <c r="BQ229" s="1530" t="s">
        <v>35</v>
      </c>
      <c r="BR229" s="1550" t="s">
        <v>35</v>
      </c>
      <c r="BS229" s="1510" t="s">
        <v>35</v>
      </c>
      <c r="BT229" s="1510" t="s">
        <v>35</v>
      </c>
      <c r="BU229" s="1510" t="s">
        <v>35</v>
      </c>
      <c r="BV229" s="1510" t="s">
        <v>35</v>
      </c>
      <c r="BW229" s="1510" t="s">
        <v>35</v>
      </c>
      <c r="BX229" s="1510" t="s">
        <v>35</v>
      </c>
      <c r="BY229" s="1570" t="s">
        <v>35</v>
      </c>
      <c r="BZ229" s="1570" t="s">
        <v>35</v>
      </c>
      <c r="CA229" s="1570" t="s">
        <v>35</v>
      </c>
      <c r="CB229" s="1570" t="s">
        <v>35</v>
      </c>
      <c r="CC229" s="1570" t="s">
        <v>35</v>
      </c>
      <c r="CD229" s="2627"/>
      <c r="CE229" s="2627"/>
      <c r="CF229" s="2627"/>
      <c r="CG229" s="2627"/>
      <c r="CH229" s="2627"/>
      <c r="CI229" s="2627"/>
      <c r="CJ229" s="2627"/>
      <c r="CK229" s="2627"/>
      <c r="CL229" s="2627"/>
      <c r="CM229" s="2627"/>
      <c r="CN229" s="2627"/>
      <c r="CO229" s="2627"/>
      <c r="CP229" s="2627"/>
      <c r="CQ229" s="2627"/>
      <c r="CR229" s="2627"/>
      <c r="CS229" s="2627"/>
      <c r="CT229" s="2627"/>
      <c r="CU229" s="2627"/>
      <c r="CV229" s="2627"/>
      <c r="CW229" s="2627"/>
      <c r="CX229" s="2627"/>
      <c r="CY229" s="2627"/>
      <c r="CZ229" s="2627"/>
    </row>
    <row r="230" s="818" customFormat="true" ht="15" customHeight="true" x14ac:dyDescent="0.2">
      <c r="A230" s="2224"/>
      <c r="B230" s="2425"/>
      <c r="C230" s="2356"/>
      <c r="D230" s="2357"/>
      <c r="E230" s="2357"/>
      <c r="F230" s="2357"/>
      <c r="G230" s="2358"/>
      <c r="H230" s="2359"/>
      <c r="I230" s="2357"/>
      <c r="J230" s="2357"/>
      <c r="K230" s="2357"/>
      <c r="L230" s="2360"/>
      <c r="M230" s="2356"/>
      <c r="N230" s="2357"/>
      <c r="O230" s="2357"/>
      <c r="P230" s="2357"/>
      <c r="Q230" s="2358"/>
      <c r="R230" s="2359"/>
      <c r="S230" s="2357"/>
      <c r="T230" s="2357"/>
      <c r="U230" s="2357"/>
      <c r="V230" s="2357"/>
      <c r="W230" s="2357"/>
      <c r="X230" s="2357"/>
      <c r="Y230" s="2357"/>
      <c r="Z230" s="2357"/>
      <c r="AA230" s="2357"/>
      <c r="AB230" s="2357"/>
      <c r="AC230" s="2360"/>
      <c r="AD230" s="1040"/>
      <c r="AE230" s="1040"/>
      <c r="AF230" s="1040"/>
      <c r="AG230" s="1040"/>
      <c r="AH230" s="1040"/>
      <c r="AI230" s="1040"/>
      <c r="AJ230" s="1040"/>
      <c r="AK230" s="1040"/>
      <c r="AL230" s="1040"/>
      <c r="AM230" s="1040"/>
      <c r="AN230" s="1040"/>
      <c r="AO230" s="1040"/>
      <c r="AP230" s="1040"/>
      <c r="AQ230" s="1040"/>
      <c r="AR230" s="1040"/>
      <c r="AS230" s="1040"/>
      <c r="AT230" s="1040"/>
      <c r="AU230" s="1040"/>
      <c r="AV230" s="1040"/>
      <c r="AW230" s="1040"/>
      <c r="AX230" s="1040"/>
      <c r="AY230" s="1040"/>
      <c r="AZ230" s="240"/>
      <c r="BA230" s="3156"/>
      <c r="BB230" s="175" t="s">
        <v>94</v>
      </c>
      <c r="BC230" s="1491" t="s">
        <v>35</v>
      </c>
      <c r="BD230" s="1510" t="s">
        <v>35</v>
      </c>
      <c r="BE230" s="1510" t="s">
        <v>35</v>
      </c>
      <c r="BF230" s="1510" t="s">
        <v>35</v>
      </c>
      <c r="BG230" s="1530" t="s">
        <v>35</v>
      </c>
      <c r="BH230" s="1550" t="s">
        <v>35</v>
      </c>
      <c r="BI230" s="1510" t="s">
        <v>35</v>
      </c>
      <c r="BJ230" s="1510" t="s">
        <v>35</v>
      </c>
      <c r="BK230" s="1510" t="s">
        <v>35</v>
      </c>
      <c r="BL230" s="1530" t="s">
        <v>35</v>
      </c>
      <c r="BM230" s="1550" t="s">
        <v>35</v>
      </c>
      <c r="BN230" s="1510" t="s">
        <v>35</v>
      </c>
      <c r="BO230" s="1510" t="s">
        <v>35</v>
      </c>
      <c r="BP230" s="1510" t="s">
        <v>35</v>
      </c>
      <c r="BQ230" s="1530" t="s">
        <v>35</v>
      </c>
      <c r="BR230" s="1550" t="s">
        <v>35</v>
      </c>
      <c r="BS230" s="1510" t="s">
        <v>35</v>
      </c>
      <c r="BT230" s="1510" t="s">
        <v>35</v>
      </c>
      <c r="BU230" s="1510" t="s">
        <v>35</v>
      </c>
      <c r="BV230" s="1510" t="s">
        <v>35</v>
      </c>
      <c r="BW230" s="1510" t="s">
        <v>35</v>
      </c>
      <c r="BX230" s="1510" t="s">
        <v>35</v>
      </c>
      <c r="BY230" s="1570" t="s">
        <v>35</v>
      </c>
      <c r="BZ230" s="1570" t="s">
        <v>35</v>
      </c>
      <c r="CA230" s="1570" t="s">
        <v>35</v>
      </c>
      <c r="CB230" s="1570" t="s">
        <v>35</v>
      </c>
      <c r="CC230" s="1570" t="s">
        <v>35</v>
      </c>
      <c r="CD230" s="2627"/>
      <c r="CE230" s="2627"/>
      <c r="CF230" s="2627"/>
      <c r="CG230" s="2627"/>
      <c r="CH230" s="2627"/>
      <c r="CI230" s="2627"/>
      <c r="CJ230" s="2627"/>
      <c r="CK230" s="2627"/>
      <c r="CL230" s="2627"/>
      <c r="CM230" s="2627"/>
      <c r="CN230" s="2627"/>
      <c r="CO230" s="2627"/>
      <c r="CP230" s="2627"/>
      <c r="CQ230" s="2627"/>
      <c r="CR230" s="2627"/>
      <c r="CS230" s="2627"/>
      <c r="CT230" s="2627"/>
      <c r="CU230" s="2627"/>
      <c r="CV230" s="2627"/>
      <c r="CW230" s="2627"/>
      <c r="CX230" s="2627"/>
      <c r="CY230" s="2627"/>
      <c r="CZ230" s="2627"/>
    </row>
    <row r="231" s="818" customFormat="true" ht="15" customHeight="true" x14ac:dyDescent="0.2">
      <c r="A231" s="2225"/>
      <c r="B231" s="2237"/>
      <c r="C231" s="2158"/>
      <c r="D231" s="2159"/>
      <c r="E231" s="2159"/>
      <c r="F231" s="2159"/>
      <c r="G231" s="2207"/>
      <c r="H231" s="2195"/>
      <c r="I231" s="2159"/>
      <c r="J231" s="2159"/>
      <c r="K231" s="2159"/>
      <c r="L231" s="2169"/>
      <c r="M231" s="2182"/>
      <c r="N231" s="2159"/>
      <c r="O231" s="2159"/>
      <c r="P231" s="2159"/>
      <c r="Q231" s="2207"/>
      <c r="R231" s="2195"/>
      <c r="S231" s="2159"/>
      <c r="T231" s="2159"/>
      <c r="U231" s="2159"/>
      <c r="V231" s="2159"/>
      <c r="W231" s="2159"/>
      <c r="X231" s="2159"/>
      <c r="Y231" s="2159"/>
      <c r="Z231" s="2159"/>
      <c r="AA231" s="2159"/>
      <c r="AB231" s="2160"/>
      <c r="AC231" s="1309"/>
      <c r="AD231" s="1040"/>
      <c r="AE231" s="1040"/>
      <c r="AF231" s="1040"/>
      <c r="AG231" s="1040"/>
      <c r="AH231" s="1040"/>
      <c r="AI231" s="1040"/>
      <c r="AJ231" s="1040"/>
      <c r="AK231" s="1040"/>
      <c r="AL231" s="1040"/>
      <c r="AM231" s="1040"/>
      <c r="AN231" s="1040"/>
      <c r="AO231" s="1040"/>
      <c r="AP231" s="1040"/>
      <c r="AQ231" s="1040"/>
      <c r="AR231" s="1040"/>
      <c r="AS231" s="1040"/>
      <c r="AT231" s="1040"/>
      <c r="AU231" s="1040"/>
      <c r="AV231" s="1040"/>
      <c r="AW231" s="1040"/>
      <c r="AX231" s="1040"/>
      <c r="AY231" s="1040"/>
      <c r="AZ231" s="240"/>
      <c r="BA231" s="819"/>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447"/>
      <c r="BW231" s="447"/>
      <c r="BX231" s="447"/>
      <c r="BY231" s="448"/>
      <c r="BZ231" s="448"/>
      <c r="CA231" s="448"/>
      <c r="CB231" s="448"/>
      <c r="CC231" s="448"/>
      <c r="CD231" s="2630"/>
      <c r="CE231" s="2630"/>
      <c r="CF231" s="2630"/>
      <c r="CG231" s="2630"/>
      <c r="CH231" s="2630"/>
      <c r="CI231" s="2630"/>
      <c r="CJ231" s="2630"/>
      <c r="CK231" s="2630"/>
      <c r="CL231" s="2630"/>
      <c r="CM231" s="2630"/>
      <c r="CN231" s="2630"/>
      <c r="CO231" s="2630"/>
      <c r="CP231" s="2630"/>
      <c r="CQ231" s="2630"/>
      <c r="CR231" s="2630"/>
      <c r="CS231" s="2630"/>
      <c r="CT231" s="2630"/>
      <c r="CU231" s="2630"/>
      <c r="CV231" s="2630"/>
      <c r="CW231" s="2630"/>
      <c r="CX231" s="2630"/>
      <c r="CY231" s="2630"/>
      <c r="CZ231" s="2630"/>
    </row>
    <row r="232" s="818" customFormat="true" ht="15" customHeight="true" x14ac:dyDescent="0.2">
      <c r="A232" s="2226"/>
      <c r="B232" s="2238"/>
      <c r="C232" s="2161"/>
      <c r="D232" s="2162"/>
      <c r="E232" s="2162"/>
      <c r="F232" s="2162"/>
      <c r="G232" s="2208"/>
      <c r="H232" s="2196"/>
      <c r="I232" s="2162"/>
      <c r="J232" s="2162"/>
      <c r="K232" s="2162"/>
      <c r="L232" s="2170"/>
      <c r="M232" s="2183"/>
      <c r="N232" s="2162"/>
      <c r="O232" s="2162"/>
      <c r="P232" s="2162"/>
      <c r="Q232" s="2208"/>
      <c r="R232" s="2196"/>
      <c r="S232" s="2162"/>
      <c r="T232" s="2162"/>
      <c r="U232" s="2162"/>
      <c r="V232" s="2162"/>
      <c r="W232" s="2162"/>
      <c r="X232" s="2162"/>
      <c r="Y232" s="2162"/>
      <c r="Z232" s="2162"/>
      <c r="AA232" s="2162"/>
      <c r="AB232" s="2163"/>
      <c r="AC232" s="1309"/>
      <c r="AD232" s="1040"/>
      <c r="AE232" s="1040"/>
      <c r="AF232" s="1040"/>
      <c r="AG232" s="1040"/>
      <c r="AH232" s="1040"/>
      <c r="AI232" s="1040"/>
      <c r="AJ232" s="1040"/>
      <c r="AK232" s="1040"/>
      <c r="AL232" s="1040"/>
      <c r="AM232" s="1040"/>
      <c r="AN232" s="1040"/>
      <c r="AO232" s="1040"/>
      <c r="AP232" s="1040"/>
      <c r="AQ232" s="1040"/>
      <c r="AR232" s="1040"/>
      <c r="AS232" s="1040"/>
      <c r="AT232" s="1040"/>
      <c r="AU232" s="1040"/>
      <c r="AV232" s="1040"/>
      <c r="AW232" s="1040"/>
      <c r="AX232" s="1040"/>
      <c r="AY232" s="1040"/>
      <c r="AZ232" s="240"/>
      <c r="BA232" s="850"/>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448"/>
      <c r="CB232" s="448"/>
      <c r="CC232" s="448"/>
      <c r="CD232" s="2630"/>
      <c r="CE232" s="2630"/>
      <c r="CF232" s="2630"/>
      <c r="CG232" s="2630"/>
      <c r="CH232" s="2630"/>
      <c r="CI232" s="2630"/>
      <c r="CJ232" s="2630"/>
      <c r="CK232" s="2630"/>
      <c r="CL232" s="2630"/>
      <c r="CM232" s="2630"/>
      <c r="CN232" s="2630"/>
      <c r="CO232" s="2630"/>
      <c r="CP232" s="2630"/>
      <c r="CQ232" s="2630"/>
      <c r="CR232" s="2630"/>
      <c r="CS232" s="2630"/>
      <c r="CT232" s="2630"/>
      <c r="CU232" s="2630"/>
      <c r="CV232" s="2630"/>
      <c r="CW232" s="2630"/>
      <c r="CX232" s="2630"/>
      <c r="CY232" s="2630"/>
      <c r="CZ232" s="2630"/>
    </row>
    <row r="233" s="818" customFormat="true" ht="15" customHeight="true" x14ac:dyDescent="0.2">
      <c r="A233" s="2227"/>
      <c r="B233" s="2239"/>
      <c r="C233" s="2373"/>
      <c r="D233" s="2374"/>
      <c r="E233" s="2374"/>
      <c r="F233" s="2374"/>
      <c r="G233" s="2375"/>
      <c r="H233" s="2376"/>
      <c r="I233" s="2374"/>
      <c r="J233" s="2374"/>
      <c r="K233" s="2374"/>
      <c r="L233" s="2377"/>
      <c r="M233" s="2378"/>
      <c r="N233" s="2374"/>
      <c r="O233" s="2374"/>
      <c r="P233" s="2374"/>
      <c r="Q233" s="2375"/>
      <c r="R233" s="2376"/>
      <c r="S233" s="2374"/>
      <c r="T233" s="2374"/>
      <c r="U233" s="2374"/>
      <c r="V233" s="2374"/>
      <c r="W233" s="2374"/>
      <c r="X233" s="2374"/>
      <c r="Y233" s="2374"/>
      <c r="Z233" s="2374"/>
      <c r="AA233" s="2374"/>
      <c r="AB233" s="2379"/>
      <c r="AC233" s="1309"/>
      <c r="AD233" s="1040"/>
      <c r="AE233" s="1040"/>
      <c r="AF233" s="1040"/>
      <c r="AG233" s="1040"/>
      <c r="AH233" s="1040"/>
      <c r="AI233" s="1040"/>
      <c r="AJ233" s="1040"/>
      <c r="AK233" s="1040"/>
      <c r="AL233" s="1040"/>
      <c r="AM233" s="1040"/>
      <c r="AN233" s="1040"/>
      <c r="AO233" s="1040"/>
      <c r="AP233" s="1040"/>
      <c r="AQ233" s="1040"/>
      <c r="AR233" s="1040"/>
      <c r="AS233" s="1040"/>
      <c r="AT233" s="1040"/>
      <c r="AU233" s="1040"/>
      <c r="AV233" s="1040"/>
      <c r="AW233" s="1040"/>
      <c r="AX233" s="1040"/>
      <c r="AY233" s="1040"/>
      <c r="AZ233" s="240"/>
      <c r="BA233" s="850"/>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448"/>
      <c r="CB233" s="448"/>
      <c r="CC233" s="448"/>
      <c r="CD233" s="2630"/>
      <c r="CE233" s="2630"/>
      <c r="CF233" s="2630"/>
      <c r="CG233" s="2630"/>
      <c r="CH233" s="2630"/>
      <c r="CI233" s="2630"/>
      <c r="CJ233" s="2630"/>
      <c r="CK233" s="2630"/>
      <c r="CL233" s="2630"/>
      <c r="CM233" s="2630"/>
      <c r="CN233" s="2630"/>
      <c r="CO233" s="2630"/>
      <c r="CP233" s="2630"/>
      <c r="CQ233" s="2630"/>
      <c r="CR233" s="2630"/>
      <c r="CS233" s="2630"/>
      <c r="CT233" s="2630"/>
      <c r="CU233" s="2630"/>
      <c r="CV233" s="2630"/>
      <c r="CW233" s="2630"/>
      <c r="CX233" s="2630"/>
      <c r="CY233" s="2630"/>
      <c r="CZ233" s="2630"/>
    </row>
    <row r="234" s="818" customFormat="true" ht="15" customHeight="true" x14ac:dyDescent="0.2">
      <c r="A234" s="2228"/>
      <c r="B234" s="2240"/>
      <c r="C234" s="2380"/>
      <c r="D234" s="2381"/>
      <c r="E234" s="2381"/>
      <c r="F234" s="2381"/>
      <c r="G234" s="2382"/>
      <c r="H234" s="2383"/>
      <c r="I234" s="2381"/>
      <c r="J234" s="2381"/>
      <c r="K234" s="2381"/>
      <c r="L234" s="2384"/>
      <c r="M234" s="2385"/>
      <c r="N234" s="2381"/>
      <c r="O234" s="2381"/>
      <c r="P234" s="2381"/>
      <c r="Q234" s="2382"/>
      <c r="R234" s="2383"/>
      <c r="S234" s="2381"/>
      <c r="T234" s="2381"/>
      <c r="U234" s="2381"/>
      <c r="V234" s="2381"/>
      <c r="W234" s="2381"/>
      <c r="X234" s="2381"/>
      <c r="Y234" s="2381"/>
      <c r="Z234" s="2381"/>
      <c r="AA234" s="2381"/>
      <c r="AB234" s="2386"/>
      <c r="AC234" s="1309"/>
      <c r="AD234" s="1040"/>
      <c r="AE234" s="1040"/>
      <c r="AF234" s="1040"/>
      <c r="AG234" s="1040"/>
      <c r="AH234" s="1040"/>
      <c r="AI234" s="1040"/>
      <c r="AJ234" s="1040"/>
      <c r="AK234" s="1040"/>
      <c r="AL234" s="1040"/>
      <c r="AM234" s="1040"/>
      <c r="AN234" s="1040"/>
      <c r="AO234" s="1040"/>
      <c r="AP234" s="1040"/>
      <c r="AQ234" s="1040"/>
      <c r="AR234" s="1040"/>
      <c r="AS234" s="1040"/>
      <c r="AT234" s="1040"/>
      <c r="AU234" s="1040"/>
      <c r="AV234" s="1040"/>
      <c r="AW234" s="1040"/>
      <c r="AX234" s="1040"/>
      <c r="AY234" s="1040"/>
      <c r="AZ234" s="240"/>
      <c r="BA234" s="850"/>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448"/>
      <c r="CB234" s="448"/>
      <c r="CC234" s="448"/>
      <c r="CD234" s="2630"/>
      <c r="CE234" s="2630"/>
      <c r="CF234" s="2630"/>
      <c r="CG234" s="2630"/>
      <c r="CH234" s="2630"/>
      <c r="CI234" s="2630"/>
      <c r="CJ234" s="2630"/>
      <c r="CK234" s="2630"/>
      <c r="CL234" s="2630"/>
      <c r="CM234" s="2630"/>
      <c r="CN234" s="2630"/>
      <c r="CO234" s="2630"/>
      <c r="CP234" s="2630"/>
      <c r="CQ234" s="2630"/>
      <c r="CR234" s="2630"/>
      <c r="CS234" s="2630"/>
      <c r="CT234" s="2630"/>
      <c r="CU234" s="2630"/>
      <c r="CV234" s="2630"/>
      <c r="CW234" s="2630"/>
      <c r="CX234" s="2630"/>
      <c r="CY234" s="2630"/>
      <c r="CZ234" s="2630"/>
    </row>
    <row r="235" s="818" customFormat="true" ht="15" customHeight="true" x14ac:dyDescent="0.2">
      <c r="A235" s="2228"/>
      <c r="B235" s="2240"/>
      <c r="C235" s="2380"/>
      <c r="D235" s="2381"/>
      <c r="E235" s="2381"/>
      <c r="F235" s="2381"/>
      <c r="G235" s="2382"/>
      <c r="H235" s="2383"/>
      <c r="I235" s="2381"/>
      <c r="J235" s="2381"/>
      <c r="K235" s="2381"/>
      <c r="L235" s="2384"/>
      <c r="M235" s="2385"/>
      <c r="N235" s="2381"/>
      <c r="O235" s="2381"/>
      <c r="P235" s="2381"/>
      <c r="Q235" s="2382"/>
      <c r="R235" s="2383"/>
      <c r="S235" s="2381"/>
      <c r="T235" s="2381"/>
      <c r="U235" s="2381"/>
      <c r="V235" s="2381"/>
      <c r="W235" s="2381"/>
      <c r="X235" s="2381"/>
      <c r="Y235" s="2381"/>
      <c r="Z235" s="2381"/>
      <c r="AA235" s="2381"/>
      <c r="AB235" s="2386"/>
      <c r="AC235" s="1309"/>
      <c r="AD235" s="1040"/>
      <c r="AE235" s="1040"/>
      <c r="AF235" s="1040"/>
      <c r="AG235" s="1040"/>
      <c r="AH235" s="1040"/>
      <c r="AI235" s="1040"/>
      <c r="AJ235" s="1040"/>
      <c r="AK235" s="1040"/>
      <c r="AL235" s="1040"/>
      <c r="AM235" s="1040"/>
      <c r="AN235" s="1040"/>
      <c r="AO235" s="1040"/>
      <c r="AP235" s="1040"/>
      <c r="AQ235" s="1040"/>
      <c r="AR235" s="1040"/>
      <c r="AS235" s="1040"/>
      <c r="AT235" s="1040"/>
      <c r="AU235" s="1040"/>
      <c r="AV235" s="1040"/>
      <c r="AW235" s="1040"/>
      <c r="AX235" s="1040"/>
      <c r="AY235" s="1040"/>
      <c r="AZ235" s="240"/>
      <c r="BA235" s="850"/>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448"/>
      <c r="CB235" s="448"/>
      <c r="CC235" s="448"/>
      <c r="CD235" s="2630"/>
      <c r="CE235" s="2630"/>
      <c r="CF235" s="2630"/>
      <c r="CG235" s="2630"/>
      <c r="CH235" s="2630"/>
      <c r="CI235" s="2630"/>
      <c r="CJ235" s="2630"/>
      <c r="CK235" s="2630"/>
      <c r="CL235" s="2630"/>
      <c r="CM235" s="2630"/>
      <c r="CN235" s="2630"/>
      <c r="CO235" s="2630"/>
      <c r="CP235" s="2630"/>
      <c r="CQ235" s="2630"/>
      <c r="CR235" s="2630"/>
      <c r="CS235" s="2630"/>
      <c r="CT235" s="2630"/>
      <c r="CU235" s="2630"/>
      <c r="CV235" s="2630"/>
      <c r="CW235" s="2630"/>
      <c r="CX235" s="2630"/>
      <c r="CY235" s="2630"/>
      <c r="CZ235" s="2630"/>
    </row>
    <row r="236" s="818" customFormat="true" ht="15" customHeight="true" x14ac:dyDescent="0.2">
      <c r="A236" s="2228"/>
      <c r="B236" s="2240"/>
      <c r="C236" s="2380"/>
      <c r="D236" s="2381"/>
      <c r="E236" s="2381"/>
      <c r="F236" s="2381"/>
      <c r="G236" s="2382"/>
      <c r="H236" s="2383"/>
      <c r="I236" s="2381"/>
      <c r="J236" s="2381"/>
      <c r="K236" s="2381"/>
      <c r="L236" s="2384"/>
      <c r="M236" s="2385"/>
      <c r="N236" s="2381"/>
      <c r="O236" s="2381"/>
      <c r="P236" s="2381"/>
      <c r="Q236" s="2382"/>
      <c r="R236" s="2383"/>
      <c r="S236" s="2381"/>
      <c r="T236" s="2381"/>
      <c r="U236" s="2381"/>
      <c r="V236" s="2381"/>
      <c r="W236" s="2381"/>
      <c r="X236" s="2381"/>
      <c r="Y236" s="2381"/>
      <c r="Z236" s="2381"/>
      <c r="AA236" s="2381"/>
      <c r="AB236" s="2386"/>
      <c r="AC236" s="1309"/>
      <c r="AD236" s="1040"/>
      <c r="AE236" s="1040"/>
      <c r="AF236" s="1040"/>
      <c r="AG236" s="1040"/>
      <c r="AH236" s="1040"/>
      <c r="AI236" s="1040"/>
      <c r="AJ236" s="1040"/>
      <c r="AK236" s="1040"/>
      <c r="AL236" s="1040"/>
      <c r="AM236" s="1040"/>
      <c r="AN236" s="1040"/>
      <c r="AO236" s="1040"/>
      <c r="AP236" s="1040"/>
      <c r="AQ236" s="1040"/>
      <c r="AR236" s="1040"/>
      <c r="AS236" s="1040"/>
      <c r="AT236" s="1040"/>
      <c r="AU236" s="1040"/>
      <c r="AV236" s="1040"/>
      <c r="AW236" s="1040"/>
      <c r="AX236" s="1040"/>
      <c r="AY236" s="1040"/>
      <c r="AZ236" s="240"/>
      <c r="BA236" s="850"/>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448"/>
      <c r="CB236" s="448"/>
      <c r="CC236" s="448"/>
      <c r="CD236" s="2630"/>
      <c r="CE236" s="2630"/>
      <c r="CF236" s="2630"/>
      <c r="CG236" s="2630"/>
      <c r="CH236" s="2630"/>
      <c r="CI236" s="2630"/>
      <c r="CJ236" s="2630"/>
      <c r="CK236" s="2630"/>
      <c r="CL236" s="2630"/>
      <c r="CM236" s="2630"/>
      <c r="CN236" s="2630"/>
      <c r="CO236" s="2630"/>
      <c r="CP236" s="2630"/>
      <c r="CQ236" s="2630"/>
      <c r="CR236" s="2630"/>
      <c r="CS236" s="2630"/>
      <c r="CT236" s="2630"/>
      <c r="CU236" s="2630"/>
      <c r="CV236" s="2630"/>
      <c r="CW236" s="2630"/>
      <c r="CX236" s="2630"/>
      <c r="CY236" s="2630"/>
      <c r="CZ236" s="2630"/>
    </row>
    <row r="237" s="818" customFormat="true" ht="15" customHeight="true" x14ac:dyDescent="0.2">
      <c r="A237" s="2228"/>
      <c r="B237" s="2240"/>
      <c r="C237" s="2380"/>
      <c r="D237" s="2381"/>
      <c r="E237" s="2381"/>
      <c r="F237" s="2381"/>
      <c r="G237" s="2382"/>
      <c r="H237" s="2383"/>
      <c r="I237" s="2381"/>
      <c r="J237" s="2381"/>
      <c r="K237" s="2381"/>
      <c r="L237" s="2384"/>
      <c r="M237" s="2385"/>
      <c r="N237" s="2381"/>
      <c r="O237" s="2381"/>
      <c r="P237" s="2381"/>
      <c r="Q237" s="2382"/>
      <c r="R237" s="2383"/>
      <c r="S237" s="2381"/>
      <c r="T237" s="2381"/>
      <c r="U237" s="2381"/>
      <c r="V237" s="2381"/>
      <c r="W237" s="2381"/>
      <c r="X237" s="2381"/>
      <c r="Y237" s="2381"/>
      <c r="Z237" s="2381"/>
      <c r="AA237" s="2381"/>
      <c r="AB237" s="2386"/>
      <c r="AC237" s="1309"/>
      <c r="AD237" s="1040"/>
      <c r="AE237" s="1040"/>
      <c r="AF237" s="1040"/>
      <c r="AG237" s="1040"/>
      <c r="AH237" s="1040"/>
      <c r="AI237" s="1040"/>
      <c r="AJ237" s="1040"/>
      <c r="AK237" s="1040"/>
      <c r="AL237" s="1040"/>
      <c r="AM237" s="1040"/>
      <c r="AN237" s="1040"/>
      <c r="AO237" s="1040"/>
      <c r="AP237" s="1040"/>
      <c r="AQ237" s="1040"/>
      <c r="AR237" s="1040"/>
      <c r="AS237" s="1040"/>
      <c r="AT237" s="1040"/>
      <c r="AU237" s="1040"/>
      <c r="AV237" s="1040"/>
      <c r="AW237" s="1040"/>
      <c r="AX237" s="1040"/>
      <c r="AY237" s="1040"/>
      <c r="AZ237" s="240"/>
      <c r="BA237" s="850"/>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448"/>
      <c r="CC237" s="448"/>
      <c r="CD237" s="2630"/>
      <c r="CE237" s="2630"/>
      <c r="CF237" s="2630"/>
      <c r="CG237" s="2630"/>
      <c r="CH237" s="2630"/>
      <c r="CI237" s="2630"/>
      <c r="CJ237" s="2630"/>
      <c r="CK237" s="2630"/>
      <c r="CL237" s="2630"/>
      <c r="CM237" s="2630"/>
      <c r="CN237" s="2630"/>
      <c r="CO237" s="2630"/>
      <c r="CP237" s="2630"/>
      <c r="CQ237" s="2630"/>
      <c r="CR237" s="2630"/>
      <c r="CS237" s="2630"/>
      <c r="CT237" s="2630"/>
      <c r="CU237" s="2630"/>
      <c r="CV237" s="2630"/>
      <c r="CW237" s="2630"/>
      <c r="CX237" s="2630"/>
      <c r="CY237" s="2630"/>
      <c r="CZ237" s="2630"/>
    </row>
    <row r="238" s="818" customFormat="true" ht="15" customHeight="true" x14ac:dyDescent="0.2">
      <c r="A238" s="2228"/>
      <c r="B238" s="2240"/>
      <c r="C238" s="2380"/>
      <c r="D238" s="2381"/>
      <c r="E238" s="2381"/>
      <c r="F238" s="2381"/>
      <c r="G238" s="2382"/>
      <c r="H238" s="2383"/>
      <c r="I238" s="2381"/>
      <c r="J238" s="2381"/>
      <c r="K238" s="2381"/>
      <c r="L238" s="2384"/>
      <c r="M238" s="2385"/>
      <c r="N238" s="2381"/>
      <c r="O238" s="2381"/>
      <c r="P238" s="2381"/>
      <c r="Q238" s="2382"/>
      <c r="R238" s="2383"/>
      <c r="S238" s="2381"/>
      <c r="T238" s="2381"/>
      <c r="U238" s="2381"/>
      <c r="V238" s="2381"/>
      <c r="W238" s="2381"/>
      <c r="X238" s="2381"/>
      <c r="Y238" s="2381"/>
      <c r="Z238" s="2381"/>
      <c r="AA238" s="2381"/>
      <c r="AB238" s="2386"/>
      <c r="AC238" s="1309"/>
      <c r="AD238" s="1040"/>
      <c r="AE238" s="1040"/>
      <c r="AF238" s="1040"/>
      <c r="AG238" s="1040"/>
      <c r="AH238" s="1040"/>
      <c r="AI238" s="1040"/>
      <c r="AJ238" s="1040"/>
      <c r="AK238" s="1040"/>
      <c r="AL238" s="1040"/>
      <c r="AM238" s="1040"/>
      <c r="AN238" s="1040"/>
      <c r="AO238" s="1040"/>
      <c r="AP238" s="1040"/>
      <c r="AQ238" s="1040"/>
      <c r="AR238" s="1040"/>
      <c r="AS238" s="1040"/>
      <c r="AT238" s="1040"/>
      <c r="AU238" s="1040"/>
      <c r="AV238" s="1040"/>
      <c r="AW238" s="1040"/>
      <c r="AX238" s="1040"/>
      <c r="AY238" s="1040"/>
      <c r="AZ238" s="240"/>
      <c r="BA238" s="850"/>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448"/>
      <c r="CC238" s="448"/>
      <c r="CD238" s="2630"/>
      <c r="CE238" s="2630"/>
      <c r="CF238" s="2630"/>
      <c r="CG238" s="2630"/>
      <c r="CH238" s="2630"/>
      <c r="CI238" s="2630"/>
      <c r="CJ238" s="2630"/>
      <c r="CK238" s="2630"/>
      <c r="CL238" s="2630"/>
      <c r="CM238" s="2630"/>
      <c r="CN238" s="2630"/>
      <c r="CO238" s="2630"/>
      <c r="CP238" s="2630"/>
      <c r="CQ238" s="2630"/>
      <c r="CR238" s="2630"/>
      <c r="CS238" s="2630"/>
      <c r="CT238" s="2630"/>
      <c r="CU238" s="2630"/>
      <c r="CV238" s="2630"/>
      <c r="CW238" s="2630"/>
      <c r="CX238" s="2630"/>
      <c r="CY238" s="2630"/>
      <c r="CZ238" s="2630"/>
    </row>
    <row r="239" s="818" customFormat="true" ht="15" customHeight="true" x14ac:dyDescent="0.2">
      <c r="A239" s="2228"/>
      <c r="B239" s="2240"/>
      <c r="C239" s="2380"/>
      <c r="D239" s="2381"/>
      <c r="E239" s="2381"/>
      <c r="F239" s="2381"/>
      <c r="G239" s="2382"/>
      <c r="H239" s="2383"/>
      <c r="I239" s="2381"/>
      <c r="J239" s="2381"/>
      <c r="K239" s="2381"/>
      <c r="L239" s="2384"/>
      <c r="M239" s="2385"/>
      <c r="N239" s="2381"/>
      <c r="O239" s="2381"/>
      <c r="P239" s="2381"/>
      <c r="Q239" s="2382"/>
      <c r="R239" s="2383"/>
      <c r="S239" s="2381"/>
      <c r="T239" s="2381"/>
      <c r="U239" s="2381"/>
      <c r="V239" s="2381"/>
      <c r="W239" s="2381"/>
      <c r="X239" s="2381"/>
      <c r="Y239" s="2381"/>
      <c r="Z239" s="2381"/>
      <c r="AA239" s="2381"/>
      <c r="AB239" s="2386"/>
      <c r="AC239" s="1309"/>
      <c r="AD239" s="1040"/>
      <c r="AE239" s="1040"/>
      <c r="AF239" s="1040"/>
      <c r="AG239" s="1040"/>
      <c r="AH239" s="1040"/>
      <c r="AI239" s="1040"/>
      <c r="AJ239" s="1040"/>
      <c r="AK239" s="1040"/>
      <c r="AL239" s="1040"/>
      <c r="AM239" s="1040"/>
      <c r="AN239" s="1040"/>
      <c r="AO239" s="1040"/>
      <c r="AP239" s="1040"/>
      <c r="AQ239" s="1040"/>
      <c r="AR239" s="1040"/>
      <c r="AS239" s="1040"/>
      <c r="AT239" s="1040"/>
      <c r="AU239" s="1040"/>
      <c r="AV239" s="1040"/>
      <c r="AW239" s="1040"/>
      <c r="AX239" s="1040"/>
      <c r="AY239" s="1040"/>
      <c r="AZ239" s="240"/>
      <c r="BA239" s="850"/>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448"/>
      <c r="CC239" s="448"/>
      <c r="CD239" s="2630"/>
      <c r="CE239" s="2630"/>
      <c r="CF239" s="2630"/>
      <c r="CG239" s="2630"/>
      <c r="CH239" s="2630"/>
      <c r="CI239" s="2630"/>
      <c r="CJ239" s="2630"/>
      <c r="CK239" s="2630"/>
      <c r="CL239" s="2630"/>
      <c r="CM239" s="2630"/>
      <c r="CN239" s="2630"/>
      <c r="CO239" s="2630"/>
      <c r="CP239" s="2630"/>
      <c r="CQ239" s="2630"/>
      <c r="CR239" s="2630"/>
      <c r="CS239" s="2630"/>
      <c r="CT239" s="2630"/>
      <c r="CU239" s="2630"/>
      <c r="CV239" s="2630"/>
      <c r="CW239" s="2630"/>
      <c r="CX239" s="2630"/>
      <c r="CY239" s="2630"/>
      <c r="CZ239" s="2630"/>
    </row>
    <row r="240" s="818" customFormat="true" ht="15" customHeight="true" x14ac:dyDescent="0.2">
      <c r="A240" s="2228"/>
      <c r="B240" s="2241"/>
      <c r="C240" s="2380"/>
      <c r="D240" s="2381"/>
      <c r="E240" s="2381"/>
      <c r="F240" s="2381"/>
      <c r="G240" s="2382"/>
      <c r="H240" s="2383"/>
      <c r="I240" s="2381"/>
      <c r="J240" s="2381"/>
      <c r="K240" s="2381"/>
      <c r="L240" s="2384"/>
      <c r="M240" s="2385"/>
      <c r="N240" s="2381"/>
      <c r="O240" s="2381"/>
      <c r="P240" s="2381"/>
      <c r="Q240" s="2382"/>
      <c r="R240" s="2383"/>
      <c r="S240" s="2381"/>
      <c r="T240" s="2381"/>
      <c r="U240" s="2381"/>
      <c r="V240" s="2381"/>
      <c r="W240" s="2381"/>
      <c r="X240" s="2381"/>
      <c r="Y240" s="2381"/>
      <c r="Z240" s="2381"/>
      <c r="AA240" s="2381"/>
      <c r="AB240" s="2386"/>
      <c r="AC240" s="1309"/>
      <c r="AD240" s="1040"/>
      <c r="AE240" s="1040"/>
      <c r="AF240" s="1040"/>
      <c r="AG240" s="1040"/>
      <c r="AH240" s="1040"/>
      <c r="AI240" s="1040"/>
      <c r="AJ240" s="1040"/>
      <c r="AK240" s="1040"/>
      <c r="AL240" s="1040"/>
      <c r="AM240" s="1040"/>
      <c r="AN240" s="1040"/>
      <c r="AO240" s="1040"/>
      <c r="AP240" s="1040"/>
      <c r="AQ240" s="1040"/>
      <c r="AR240" s="1040"/>
      <c r="AS240" s="1040"/>
      <c r="AT240" s="1040"/>
      <c r="AU240" s="1040"/>
      <c r="AV240" s="1040"/>
      <c r="AW240" s="1040"/>
      <c r="AX240" s="1040"/>
      <c r="AY240" s="1040"/>
      <c r="AZ240" s="240"/>
      <c r="BA240" s="850"/>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448"/>
      <c r="CC240" s="448"/>
      <c r="CD240" s="2630"/>
      <c r="CE240" s="2630"/>
      <c r="CF240" s="2630"/>
      <c r="CG240" s="2630"/>
      <c r="CH240" s="2630"/>
      <c r="CI240" s="2630"/>
      <c r="CJ240" s="2630"/>
      <c r="CK240" s="2630"/>
      <c r="CL240" s="2630"/>
      <c r="CM240" s="2630"/>
      <c r="CN240" s="2630"/>
      <c r="CO240" s="2630"/>
      <c r="CP240" s="2630"/>
      <c r="CQ240" s="2630"/>
      <c r="CR240" s="2630"/>
      <c r="CS240" s="2630"/>
      <c r="CT240" s="2630"/>
      <c r="CU240" s="2630"/>
      <c r="CV240" s="2630"/>
      <c r="CW240" s="2630"/>
      <c r="CX240" s="2630"/>
      <c r="CY240" s="2630"/>
      <c r="CZ240" s="2630"/>
    </row>
    <row r="241" s="818" customFormat="true" ht="15" customHeight="true" x14ac:dyDescent="0.2">
      <c r="A241" s="2229"/>
      <c r="B241" s="2242"/>
      <c r="C241" s="2387"/>
      <c r="D241" s="2388"/>
      <c r="E241" s="2388"/>
      <c r="F241" s="2388"/>
      <c r="G241" s="2389"/>
      <c r="H241" s="2390"/>
      <c r="I241" s="2388"/>
      <c r="J241" s="2388"/>
      <c r="K241" s="2388"/>
      <c r="L241" s="2391"/>
      <c r="M241" s="2392"/>
      <c r="N241" s="2388"/>
      <c r="O241" s="2388"/>
      <c r="P241" s="2388"/>
      <c r="Q241" s="2389"/>
      <c r="R241" s="2390"/>
      <c r="S241" s="2388"/>
      <c r="T241" s="2388"/>
      <c r="U241" s="2388"/>
      <c r="V241" s="2388"/>
      <c r="W241" s="2388"/>
      <c r="X241" s="2388"/>
      <c r="Y241" s="2388"/>
      <c r="Z241" s="2388"/>
      <c r="AA241" s="2388"/>
      <c r="AB241" s="2393"/>
      <c r="AC241" s="1309"/>
      <c r="AD241" s="1040"/>
      <c r="AE241" s="1040"/>
      <c r="AF241" s="1040"/>
      <c r="AG241" s="1040"/>
      <c r="AH241" s="1040"/>
      <c r="AI241" s="1040"/>
      <c r="AJ241" s="1040"/>
      <c r="AK241" s="1040"/>
      <c r="AL241" s="1040"/>
      <c r="AM241" s="1040"/>
      <c r="AN241" s="1040"/>
      <c r="AO241" s="1040"/>
      <c r="AP241" s="1040"/>
      <c r="AQ241" s="1040"/>
      <c r="AR241" s="1040"/>
      <c r="AS241" s="1040"/>
      <c r="AT241" s="1040"/>
      <c r="AU241" s="1040"/>
      <c r="AV241" s="1040"/>
      <c r="AW241" s="1040"/>
      <c r="AX241" s="1040"/>
      <c r="AY241" s="1040"/>
      <c r="AZ241" s="240"/>
      <c r="BA241" s="850"/>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448"/>
      <c r="CC241" s="448"/>
      <c r="CD241" s="2630"/>
      <c r="CE241" s="2630"/>
      <c r="CF241" s="2630"/>
      <c r="CG241" s="2630"/>
      <c r="CH241" s="2630"/>
      <c r="CI241" s="2630"/>
      <c r="CJ241" s="2630"/>
      <c r="CK241" s="2630"/>
      <c r="CL241" s="2630"/>
      <c r="CM241" s="2630"/>
      <c r="CN241" s="2630"/>
      <c r="CO241" s="2630"/>
      <c r="CP241" s="2630"/>
      <c r="CQ241" s="2630"/>
      <c r="CR241" s="2630"/>
      <c r="CS241" s="2630"/>
      <c r="CT241" s="2630"/>
      <c r="CU241" s="2630"/>
      <c r="CV241" s="2630"/>
      <c r="CW241" s="2630"/>
      <c r="CX241" s="2630"/>
      <c r="CY241" s="2630"/>
      <c r="CZ241" s="2630"/>
    </row>
    <row r="242" s="818" customFormat="true" ht="15" customHeight="true" x14ac:dyDescent="0.2">
      <c r="A242" s="1143"/>
      <c r="B242" s="1223"/>
      <c r="C242" s="1308"/>
      <c r="D242" s="1300"/>
      <c r="E242" s="1300"/>
      <c r="F242" s="1300"/>
      <c r="G242" s="1301"/>
      <c r="H242" s="1299"/>
      <c r="I242" s="1300"/>
      <c r="J242" s="1300"/>
      <c r="K242" s="1300"/>
      <c r="L242" s="1309"/>
      <c r="M242" s="1308"/>
      <c r="N242" s="1300"/>
      <c r="O242" s="1300"/>
      <c r="P242" s="1300"/>
      <c r="Q242" s="1301"/>
      <c r="R242" s="1299"/>
      <c r="S242" s="1300"/>
      <c r="T242" s="1300"/>
      <c r="U242" s="1300"/>
      <c r="V242" s="1300"/>
      <c r="W242" s="1300"/>
      <c r="X242" s="1300"/>
      <c r="Y242" s="1300"/>
      <c r="Z242" s="1300"/>
      <c r="AA242" s="1300"/>
      <c r="AB242" s="1300"/>
      <c r="AC242" s="1309"/>
      <c r="AD242" s="1040"/>
      <c r="AE242" s="1040"/>
      <c r="AF242" s="1040"/>
      <c r="AG242" s="1040"/>
      <c r="AH242" s="1040"/>
      <c r="AI242" s="1040"/>
      <c r="AJ242" s="1040"/>
      <c r="AK242" s="1040"/>
      <c r="AL242" s="1040"/>
      <c r="AM242" s="1040"/>
      <c r="AN242" s="1040"/>
      <c r="AO242" s="1040"/>
      <c r="AP242" s="1040"/>
      <c r="AQ242" s="1040"/>
      <c r="AR242" s="1040"/>
      <c r="AS242" s="1040"/>
      <c r="AT242" s="1040"/>
      <c r="AU242" s="1040"/>
      <c r="AV242" s="1040"/>
      <c r="AW242" s="1040"/>
      <c r="AX242" s="1040"/>
      <c r="AY242" s="1040"/>
      <c r="AZ242" s="240"/>
      <c r="BA242" s="850"/>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448"/>
      <c r="CC242" s="448"/>
      <c r="CD242" s="2630"/>
      <c r="CE242" s="2630"/>
      <c r="CF242" s="2630"/>
      <c r="CG242" s="2630"/>
      <c r="CH242" s="2630"/>
      <c r="CI242" s="2630"/>
      <c r="CJ242" s="2630"/>
      <c r="CK242" s="2630"/>
      <c r="CL242" s="2630"/>
      <c r="CM242" s="2630"/>
      <c r="CN242" s="2630"/>
      <c r="CO242" s="2630"/>
      <c r="CP242" s="2630"/>
      <c r="CQ242" s="2630"/>
      <c r="CR242" s="2630"/>
      <c r="CS242" s="2630"/>
      <c r="CT242" s="2630"/>
      <c r="CU242" s="2630"/>
      <c r="CV242" s="2630"/>
      <c r="CW242" s="2630"/>
      <c r="CX242" s="2630"/>
      <c r="CY242" s="2630"/>
      <c r="CZ242" s="2630"/>
    </row>
    <row r="243" s="818" customFormat="true" ht="15" customHeight="true" x14ac:dyDescent="0.2">
      <c r="A243" s="1143"/>
      <c r="B243" s="1223"/>
      <c r="C243" s="1308"/>
      <c r="D243" s="1300"/>
      <c r="E243" s="1300"/>
      <c r="F243" s="1300"/>
      <c r="G243" s="1301"/>
      <c r="H243" s="1299"/>
      <c r="I243" s="1300"/>
      <c r="J243" s="1300"/>
      <c r="K243" s="1300"/>
      <c r="L243" s="1309"/>
      <c r="M243" s="1308"/>
      <c r="N243" s="1300"/>
      <c r="O243" s="1300"/>
      <c r="P243" s="1300"/>
      <c r="Q243" s="1301"/>
      <c r="R243" s="1299"/>
      <c r="S243" s="1300"/>
      <c r="T243" s="1300"/>
      <c r="U243" s="1300"/>
      <c r="V243" s="1300"/>
      <c r="W243" s="1300"/>
      <c r="X243" s="1300"/>
      <c r="Y243" s="1300"/>
      <c r="Z243" s="1300"/>
      <c r="AA243" s="1300"/>
      <c r="AB243" s="1300"/>
      <c r="AC243" s="1309"/>
      <c r="AD243" s="1040"/>
      <c r="AE243" s="1040"/>
      <c r="AF243" s="1040"/>
      <c r="AG243" s="1040"/>
      <c r="AH243" s="1040"/>
      <c r="AI243" s="1040"/>
      <c r="AJ243" s="1040"/>
      <c r="AK243" s="1040"/>
      <c r="AL243" s="1040"/>
      <c r="AM243" s="1040"/>
      <c r="AN243" s="1040"/>
      <c r="AO243" s="1040"/>
      <c r="AP243" s="1040"/>
      <c r="AQ243" s="1040"/>
      <c r="AR243" s="1040"/>
      <c r="AS243" s="1040"/>
      <c r="AT243" s="1040"/>
      <c r="AU243" s="1040"/>
      <c r="AV243" s="1040"/>
      <c r="AW243" s="1040"/>
      <c r="AX243" s="1040"/>
      <c r="AY243" s="1040"/>
      <c r="AZ243" s="240"/>
      <c r="BA243" s="850"/>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448"/>
      <c r="CC243" s="448"/>
      <c r="CD243" s="2630"/>
      <c r="CE243" s="2630"/>
      <c r="CF243" s="2630"/>
      <c r="CG243" s="2630"/>
      <c r="CH243" s="2630"/>
      <c r="CI243" s="2630"/>
      <c r="CJ243" s="2630"/>
      <c r="CK243" s="2630"/>
      <c r="CL243" s="2630"/>
      <c r="CM243" s="2630"/>
      <c r="CN243" s="2630"/>
      <c r="CO243" s="2630"/>
      <c r="CP243" s="2630"/>
      <c r="CQ243" s="2630"/>
      <c r="CR243" s="2630"/>
      <c r="CS243" s="2630"/>
      <c r="CT243" s="2630"/>
      <c r="CU243" s="2630"/>
      <c r="CV243" s="2630"/>
      <c r="CW243" s="2630"/>
      <c r="CX243" s="2630"/>
      <c r="CY243" s="2630"/>
      <c r="CZ243" s="2630"/>
    </row>
    <row r="244" s="818" customFormat="true" ht="15" customHeight="true" x14ac:dyDescent="0.2">
      <c r="A244" s="1143"/>
      <c r="B244" s="1223"/>
      <c r="C244" s="1308"/>
      <c r="D244" s="1300"/>
      <c r="E244" s="1300"/>
      <c r="F244" s="1300"/>
      <c r="G244" s="1301"/>
      <c r="H244" s="1299"/>
      <c r="I244" s="1300"/>
      <c r="J244" s="1300"/>
      <c r="K244" s="1300"/>
      <c r="L244" s="1309"/>
      <c r="M244" s="1308"/>
      <c r="N244" s="1300"/>
      <c r="O244" s="1300"/>
      <c r="P244" s="1300"/>
      <c r="Q244" s="1301"/>
      <c r="R244" s="1299"/>
      <c r="S244" s="1300"/>
      <c r="T244" s="1300"/>
      <c r="U244" s="1300"/>
      <c r="V244" s="1300"/>
      <c r="W244" s="1300"/>
      <c r="X244" s="1300"/>
      <c r="Y244" s="1300"/>
      <c r="Z244" s="1300"/>
      <c r="AA244" s="1300"/>
      <c r="AB244" s="1300"/>
      <c r="AC244" s="1309"/>
      <c r="AD244" s="1040"/>
      <c r="AE244" s="1040"/>
      <c r="AF244" s="1040"/>
      <c r="AG244" s="1040"/>
      <c r="AH244" s="1040"/>
      <c r="AI244" s="1040"/>
      <c r="AJ244" s="1040"/>
      <c r="AK244" s="1040"/>
      <c r="AL244" s="1040"/>
      <c r="AM244" s="1040"/>
      <c r="AN244" s="1040"/>
      <c r="AO244" s="1040"/>
      <c r="AP244" s="1040"/>
      <c r="AQ244" s="1040"/>
      <c r="AR244" s="1040"/>
      <c r="AS244" s="1040"/>
      <c r="AT244" s="1040"/>
      <c r="AU244" s="1040"/>
      <c r="AV244" s="1040"/>
      <c r="AW244" s="1040"/>
      <c r="AX244" s="1040"/>
      <c r="AY244" s="1040"/>
      <c r="AZ244" s="240"/>
      <c r="BA244" s="850"/>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448"/>
      <c r="CC244" s="448"/>
      <c r="CD244" s="2630"/>
      <c r="CE244" s="2630"/>
      <c r="CF244" s="2630"/>
      <c r="CG244" s="2630"/>
      <c r="CH244" s="2630"/>
      <c r="CI244" s="2630"/>
      <c r="CJ244" s="2630"/>
      <c r="CK244" s="2630"/>
      <c r="CL244" s="2630"/>
      <c r="CM244" s="2630"/>
      <c r="CN244" s="2630"/>
      <c r="CO244" s="2630"/>
      <c r="CP244" s="2630"/>
      <c r="CQ244" s="2630"/>
      <c r="CR244" s="2630"/>
      <c r="CS244" s="2630"/>
      <c r="CT244" s="2630"/>
      <c r="CU244" s="2630"/>
      <c r="CV244" s="2630"/>
      <c r="CW244" s="2630"/>
      <c r="CX244" s="2630"/>
      <c r="CY244" s="2630"/>
      <c r="CZ244" s="2630"/>
    </row>
    <row r="245" s="818" customFormat="true" ht="15" customHeight="true" x14ac:dyDescent="0.2">
      <c r="A245" s="1143"/>
      <c r="B245" s="1223"/>
      <c r="C245" s="1308"/>
      <c r="D245" s="1300"/>
      <c r="E245" s="1300"/>
      <c r="F245" s="1300"/>
      <c r="G245" s="1301"/>
      <c r="H245" s="1299"/>
      <c r="I245" s="1300"/>
      <c r="J245" s="1300"/>
      <c r="K245" s="1300"/>
      <c r="L245" s="1309"/>
      <c r="M245" s="1308"/>
      <c r="N245" s="1300"/>
      <c r="O245" s="1300"/>
      <c r="P245" s="1300"/>
      <c r="Q245" s="1301"/>
      <c r="R245" s="1299"/>
      <c r="S245" s="1300"/>
      <c r="T245" s="1300"/>
      <c r="U245" s="1300"/>
      <c r="V245" s="1300"/>
      <c r="W245" s="1300"/>
      <c r="X245" s="1300"/>
      <c r="Y245" s="1300"/>
      <c r="Z245" s="1300"/>
      <c r="AA245" s="1300"/>
      <c r="AB245" s="1300"/>
      <c r="AC245" s="1309"/>
      <c r="AD245" s="1040"/>
      <c r="AE245" s="1040"/>
      <c r="AF245" s="1040"/>
      <c r="AG245" s="1040"/>
      <c r="AH245" s="1040"/>
      <c r="AI245" s="1040"/>
      <c r="AJ245" s="1040"/>
      <c r="AK245" s="1040"/>
      <c r="AL245" s="1040"/>
      <c r="AM245" s="1040"/>
      <c r="AN245" s="1040"/>
      <c r="AO245" s="1040"/>
      <c r="AP245" s="1040"/>
      <c r="AQ245" s="1040"/>
      <c r="AR245" s="1040"/>
      <c r="AS245" s="1040"/>
      <c r="AT245" s="1040"/>
      <c r="AU245" s="1040"/>
      <c r="AV245" s="1040"/>
      <c r="AW245" s="1040"/>
      <c r="AX245" s="1040"/>
      <c r="AY245" s="1040"/>
      <c r="AZ245" s="240"/>
      <c r="BA245" s="850"/>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448"/>
      <c r="CC245" s="448"/>
      <c r="CD245" s="2630"/>
      <c r="CE245" s="2630"/>
      <c r="CF245" s="2630"/>
      <c r="CG245" s="2630"/>
      <c r="CH245" s="2630"/>
      <c r="CI245" s="2630"/>
      <c r="CJ245" s="2630"/>
      <c r="CK245" s="2630"/>
      <c r="CL245" s="2630"/>
      <c r="CM245" s="2630"/>
      <c r="CN245" s="2630"/>
      <c r="CO245" s="2630"/>
      <c r="CP245" s="2630"/>
      <c r="CQ245" s="2630"/>
      <c r="CR245" s="2630"/>
      <c r="CS245" s="2630"/>
      <c r="CT245" s="2630"/>
      <c r="CU245" s="2630"/>
      <c r="CV245" s="2630"/>
      <c r="CW245" s="2630"/>
      <c r="CX245" s="2630"/>
      <c r="CY245" s="2630"/>
      <c r="CZ245" s="2630"/>
    </row>
    <row r="246" s="818" customFormat="true" ht="15" customHeight="true" x14ac:dyDescent="0.2">
      <c r="A246" s="1143"/>
      <c r="B246" s="1223"/>
      <c r="C246" s="1308"/>
      <c r="D246" s="1300"/>
      <c r="E246" s="1300"/>
      <c r="F246" s="1300"/>
      <c r="G246" s="1301"/>
      <c r="H246" s="1299"/>
      <c r="I246" s="1300"/>
      <c r="J246" s="1300"/>
      <c r="K246" s="1300"/>
      <c r="L246" s="1309"/>
      <c r="M246" s="1308"/>
      <c r="N246" s="1300"/>
      <c r="O246" s="1300"/>
      <c r="P246" s="1300"/>
      <c r="Q246" s="1301"/>
      <c r="R246" s="1299"/>
      <c r="S246" s="1300"/>
      <c r="T246" s="1300"/>
      <c r="U246" s="1300"/>
      <c r="V246" s="1300"/>
      <c r="W246" s="1300"/>
      <c r="X246" s="1300"/>
      <c r="Y246" s="1300"/>
      <c r="Z246" s="1300"/>
      <c r="AA246" s="1300"/>
      <c r="AB246" s="1300"/>
      <c r="AC246" s="1309"/>
      <c r="AD246" s="1040"/>
      <c r="AE246" s="1040"/>
      <c r="AF246" s="1040"/>
      <c r="AG246" s="1040"/>
      <c r="AH246" s="1040"/>
      <c r="AI246" s="1040"/>
      <c r="AJ246" s="1040"/>
      <c r="AK246" s="1040"/>
      <c r="AL246" s="1040"/>
      <c r="AM246" s="1040"/>
      <c r="AN246" s="1040"/>
      <c r="AO246" s="1040"/>
      <c r="AP246" s="1040"/>
      <c r="AQ246" s="1040"/>
      <c r="AR246" s="1040"/>
      <c r="AS246" s="1040"/>
      <c r="AT246" s="1040"/>
      <c r="AU246" s="1040"/>
      <c r="AV246" s="1040"/>
      <c r="AW246" s="1040"/>
      <c r="AX246" s="1040"/>
      <c r="AY246" s="1040"/>
      <c r="AZ246" s="240"/>
      <c r="BA246" s="850"/>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448"/>
      <c r="CC246" s="448"/>
      <c r="CD246" s="2630"/>
      <c r="CE246" s="2630"/>
      <c r="CF246" s="2630"/>
      <c r="CG246" s="2630"/>
      <c r="CH246" s="2630"/>
      <c r="CI246" s="2630"/>
      <c r="CJ246" s="2630"/>
      <c r="CK246" s="2630"/>
      <c r="CL246" s="2630"/>
      <c r="CM246" s="2630"/>
      <c r="CN246" s="2630"/>
      <c r="CO246" s="2630"/>
      <c r="CP246" s="2630"/>
      <c r="CQ246" s="2630"/>
      <c r="CR246" s="2630"/>
      <c r="CS246" s="2630"/>
      <c r="CT246" s="2630"/>
      <c r="CU246" s="2630"/>
      <c r="CV246" s="2630"/>
      <c r="CW246" s="2630"/>
      <c r="CX246" s="2630"/>
      <c r="CY246" s="2630"/>
      <c r="CZ246" s="2630"/>
    </row>
    <row r="247" s="818" customFormat="true" ht="15" customHeight="true" x14ac:dyDescent="0.2">
      <c r="A247" s="1143"/>
      <c r="B247" s="1223"/>
      <c r="C247" s="1308"/>
      <c r="D247" s="1300"/>
      <c r="E247" s="1300"/>
      <c r="F247" s="1300"/>
      <c r="G247" s="1301"/>
      <c r="H247" s="1299"/>
      <c r="I247" s="1300"/>
      <c r="J247" s="1300"/>
      <c r="K247" s="1300"/>
      <c r="L247" s="1309"/>
      <c r="M247" s="1308"/>
      <c r="N247" s="1300"/>
      <c r="O247" s="1300"/>
      <c r="P247" s="1300"/>
      <c r="Q247" s="1301"/>
      <c r="R247" s="1299"/>
      <c r="S247" s="1300"/>
      <c r="T247" s="1300"/>
      <c r="U247" s="1300"/>
      <c r="V247" s="1300"/>
      <c r="W247" s="1300"/>
      <c r="X247" s="1300"/>
      <c r="Y247" s="1300"/>
      <c r="Z247" s="1300"/>
      <c r="AA247" s="1300"/>
      <c r="AB247" s="1300"/>
      <c r="AC247" s="1309"/>
      <c r="AD247" s="1040"/>
      <c r="AE247" s="1040"/>
      <c r="AF247" s="1040"/>
      <c r="AG247" s="1040"/>
      <c r="AH247" s="1040"/>
      <c r="AI247" s="1040"/>
      <c r="AJ247" s="1040"/>
      <c r="AK247" s="1040"/>
      <c r="AL247" s="1040"/>
      <c r="AM247" s="1040"/>
      <c r="AN247" s="1040"/>
      <c r="AO247" s="1040"/>
      <c r="AP247" s="1040"/>
      <c r="AQ247" s="1040"/>
      <c r="AR247" s="1040"/>
      <c r="AS247" s="1040"/>
      <c r="AT247" s="1040"/>
      <c r="AU247" s="1040"/>
      <c r="AV247" s="1040"/>
      <c r="AW247" s="1040"/>
      <c r="AX247" s="1040"/>
      <c r="AY247" s="1040"/>
      <c r="AZ247" s="240"/>
      <c r="BA247" s="850"/>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448"/>
      <c r="CC247" s="448"/>
      <c r="CD247" s="2630"/>
      <c r="CE247" s="2630"/>
      <c r="CF247" s="2630"/>
      <c r="CG247" s="2630"/>
      <c r="CH247" s="2630"/>
      <c r="CI247" s="2630"/>
      <c r="CJ247" s="2630"/>
      <c r="CK247" s="2630"/>
      <c r="CL247" s="2630"/>
      <c r="CM247" s="2630"/>
      <c r="CN247" s="2630"/>
      <c r="CO247" s="2630"/>
      <c r="CP247" s="2630"/>
      <c r="CQ247" s="2630"/>
      <c r="CR247" s="2630"/>
      <c r="CS247" s="2630"/>
      <c r="CT247" s="2630"/>
      <c r="CU247" s="2630"/>
      <c r="CV247" s="2630"/>
      <c r="CW247" s="2630"/>
      <c r="CX247" s="2630"/>
      <c r="CY247" s="2630"/>
      <c r="CZ247" s="2630"/>
    </row>
    <row r="248" s="818" customFormat="true" ht="15" customHeight="true" x14ac:dyDescent="0.2">
      <c r="A248" s="1400"/>
      <c r="B248" s="1229"/>
      <c r="C248" s="1767"/>
      <c r="D248" s="1321"/>
      <c r="E248" s="1321"/>
      <c r="F248" s="1321"/>
      <c r="G248" s="1322"/>
      <c r="H248" s="1320"/>
      <c r="I248" s="1321"/>
      <c r="J248" s="1321"/>
      <c r="K248" s="1321"/>
      <c r="L248" s="1768"/>
      <c r="M248" s="1767"/>
      <c r="N248" s="1321"/>
      <c r="O248" s="1321"/>
      <c r="P248" s="1321"/>
      <c r="Q248" s="1322"/>
      <c r="R248" s="1320"/>
      <c r="S248" s="1321"/>
      <c r="T248" s="1321"/>
      <c r="U248" s="1321"/>
      <c r="V248" s="1321"/>
      <c r="W248" s="1321"/>
      <c r="X248" s="1321"/>
      <c r="Y248" s="1321"/>
      <c r="Z248" s="1321"/>
      <c r="AA248" s="1321"/>
      <c r="AB248" s="1321"/>
      <c r="AC248" s="1768"/>
      <c r="AD248" s="1040"/>
      <c r="AE248" s="1040"/>
      <c r="AF248" s="1040"/>
      <c r="AG248" s="1040"/>
      <c r="AH248" s="1040"/>
      <c r="AI248" s="1040"/>
      <c r="AJ248" s="1040"/>
      <c r="AK248" s="1040"/>
      <c r="AL248" s="1040"/>
      <c r="AM248" s="1040"/>
      <c r="AN248" s="1040"/>
      <c r="AO248" s="1040"/>
      <c r="AP248" s="1040"/>
      <c r="AQ248" s="1040"/>
      <c r="AR248" s="1040"/>
      <c r="AS248" s="1040"/>
      <c r="AT248" s="1040"/>
      <c r="AU248" s="1040"/>
      <c r="AV248" s="1040"/>
      <c r="AW248" s="1040"/>
      <c r="AX248" s="1040"/>
      <c r="AY248" s="1040"/>
      <c r="AZ248" s="240"/>
      <c r="BA248" s="850"/>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537"/>
      <c r="CC248" s="537"/>
      <c r="CD248" s="2630"/>
      <c r="CE248" s="2630"/>
      <c r="CF248" s="2630"/>
      <c r="CG248" s="2630"/>
      <c r="CH248" s="2630"/>
      <c r="CI248" s="2630"/>
      <c r="CJ248" s="2630"/>
      <c r="CK248" s="2630"/>
      <c r="CL248" s="2630"/>
      <c r="CM248" s="2630"/>
      <c r="CN248" s="2630"/>
      <c r="CO248" s="2630"/>
      <c r="CP248" s="2630"/>
      <c r="CQ248" s="2630"/>
      <c r="CR248" s="2630"/>
      <c r="CS248" s="2630"/>
      <c r="CT248" s="2630"/>
      <c r="CU248" s="2630"/>
      <c r="CV248" s="2630"/>
      <c r="CW248" s="2630"/>
      <c r="CX248" s="2630"/>
      <c r="CY248" s="2630"/>
      <c r="CZ248" s="2630"/>
    </row>
    <row r="249" s="818" customFormat="true" ht="250.15" customHeight="true" x14ac:dyDescent="0.2">
      <c r="B249" s="787"/>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763"/>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841"/>
      <c r="BB250" s="268"/>
      <c r="BC250" s="841"/>
      <c r="BD250" s="841"/>
      <c r="BE250" s="841"/>
      <c r="BF250" s="841"/>
      <c r="BG250" s="841"/>
      <c r="BH250" s="841"/>
      <c r="BI250" s="841"/>
      <c r="BJ250" s="841"/>
      <c r="BK250" s="841"/>
      <c r="BL250" s="841"/>
      <c r="BM250" s="841"/>
      <c r="BN250" s="841"/>
      <c r="BO250" s="841"/>
      <c r="BP250" s="841"/>
      <c r="BQ250" s="841"/>
      <c r="BR250" s="841"/>
      <c r="BS250" s="841"/>
      <c r="BT250" s="841"/>
      <c r="BU250" s="841"/>
      <c r="BV250" s="841"/>
      <c r="BW250" s="841"/>
      <c r="BX250" s="841"/>
      <c r="BY250" s="841"/>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763"/>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841"/>
      <c r="BB251" s="268"/>
      <c r="BC251" s="841"/>
      <c r="BD251" s="841"/>
      <c r="BE251" s="841"/>
      <c r="BF251" s="841"/>
      <c r="BG251" s="841"/>
      <c r="BH251" s="841"/>
      <c r="BI251" s="841"/>
      <c r="BJ251" s="841"/>
      <c r="BK251" s="841"/>
      <c r="BL251" s="841"/>
      <c r="BM251" s="841"/>
      <c r="BN251" s="841"/>
      <c r="BO251" s="841"/>
      <c r="BP251" s="841"/>
      <c r="BQ251" s="841"/>
      <c r="BR251" s="841"/>
      <c r="BS251" s="841"/>
      <c r="BT251" s="841"/>
      <c r="BU251" s="841"/>
      <c r="BV251" s="841"/>
      <c r="BW251" s="841"/>
      <c r="BX251" s="841"/>
      <c r="BY251" s="841"/>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763"/>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841"/>
      <c r="BB252" s="268"/>
      <c r="BC252" s="841"/>
      <c r="BD252" s="841"/>
      <c r="BE252" s="841"/>
      <c r="BF252" s="841"/>
      <c r="BG252" s="841"/>
      <c r="BH252" s="841"/>
      <c r="BI252" s="841"/>
      <c r="BJ252" s="841"/>
      <c r="BK252" s="841"/>
      <c r="BL252" s="841"/>
      <c r="BM252" s="841"/>
      <c r="BN252" s="841"/>
      <c r="BO252" s="841"/>
      <c r="BP252" s="841"/>
      <c r="BQ252" s="841"/>
      <c r="BR252" s="841"/>
      <c r="BS252" s="841"/>
      <c r="BT252" s="841"/>
      <c r="BU252" s="841"/>
      <c r="BV252" s="841"/>
      <c r="BW252" s="841"/>
      <c r="BX252" s="841"/>
      <c r="BY252" s="841"/>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763"/>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841"/>
      <c r="BB253" s="268"/>
      <c r="BC253" s="841"/>
      <c r="BD253" s="841"/>
      <c r="BE253" s="841"/>
      <c r="BF253" s="841"/>
      <c r="BG253" s="841"/>
      <c r="BH253" s="841"/>
      <c r="BI253" s="841"/>
      <c r="BJ253" s="841"/>
      <c r="BK253" s="841"/>
      <c r="BL253" s="841"/>
      <c r="BM253" s="841"/>
      <c r="BN253" s="841"/>
      <c r="BO253" s="841"/>
      <c r="BP253" s="841"/>
      <c r="BQ253" s="841"/>
      <c r="BR253" s="841"/>
      <c r="BS253" s="841"/>
      <c r="BT253" s="841"/>
      <c r="BU253" s="841"/>
      <c r="BV253" s="841"/>
      <c r="BW253" s="841"/>
      <c r="BX253" s="841"/>
      <c r="BY253" s="841"/>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763"/>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841"/>
      <c r="BB254" s="268"/>
      <c r="BC254" s="841"/>
      <c r="BD254" s="841"/>
      <c r="BE254" s="841"/>
      <c r="BF254" s="841"/>
      <c r="BG254" s="841"/>
      <c r="BH254" s="841"/>
      <c r="BI254" s="841"/>
      <c r="BJ254" s="841"/>
      <c r="BK254" s="841"/>
      <c r="BL254" s="841"/>
      <c r="BM254" s="841"/>
      <c r="BN254" s="841"/>
      <c r="BO254" s="841"/>
      <c r="BP254" s="841"/>
      <c r="BQ254" s="841"/>
      <c r="BR254" s="841"/>
      <c r="BS254" s="841"/>
      <c r="BT254" s="841"/>
      <c r="BU254" s="841"/>
      <c r="BV254" s="841"/>
      <c r="BW254" s="841"/>
      <c r="BX254" s="841"/>
      <c r="BY254" s="841"/>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763"/>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841"/>
      <c r="BB255" s="268"/>
      <c r="BC255" s="841"/>
      <c r="BD255" s="841"/>
      <c r="BE255" s="841"/>
      <c r="BF255" s="841"/>
      <c r="BG255" s="841"/>
      <c r="BH255" s="841"/>
      <c r="BI255" s="841"/>
      <c r="BJ255" s="841"/>
      <c r="BK255" s="841"/>
      <c r="BL255" s="841"/>
      <c r="BM255" s="841"/>
      <c r="BN255" s="841"/>
      <c r="BO255" s="841"/>
      <c r="BP255" s="841"/>
      <c r="BQ255" s="841"/>
      <c r="BR255" s="841"/>
      <c r="BS255" s="841"/>
      <c r="BT255" s="841"/>
      <c r="BU255" s="841"/>
      <c r="BV255" s="841"/>
      <c r="BW255" s="841"/>
      <c r="BX255" s="841"/>
      <c r="BY255" s="841"/>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763"/>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841"/>
      <c r="BB256" s="268"/>
      <c r="BC256" s="841"/>
      <c r="BD256" s="841"/>
      <c r="BE256" s="841"/>
      <c r="BF256" s="841"/>
      <c r="BG256" s="841"/>
      <c r="BH256" s="841"/>
      <c r="BI256" s="841"/>
      <c r="BJ256" s="841"/>
      <c r="BK256" s="841"/>
      <c r="BL256" s="841"/>
      <c r="BM256" s="841"/>
      <c r="BN256" s="841"/>
      <c r="BO256" s="841"/>
      <c r="BP256" s="841"/>
      <c r="BQ256" s="841"/>
      <c r="BR256" s="841"/>
      <c r="BS256" s="841"/>
      <c r="BT256" s="841"/>
      <c r="BU256" s="841"/>
      <c r="BV256" s="841"/>
      <c r="BW256" s="841"/>
      <c r="BX256" s="841"/>
      <c r="BY256" s="841"/>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763"/>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841"/>
      <c r="BB257" s="268"/>
      <c r="BC257" s="841"/>
      <c r="BD257" s="841"/>
      <c r="BE257" s="841"/>
      <c r="BF257" s="841"/>
      <c r="BG257" s="841"/>
      <c r="BH257" s="841"/>
      <c r="BI257" s="841"/>
      <c r="BJ257" s="841"/>
      <c r="BK257" s="841"/>
      <c r="BL257" s="841"/>
      <c r="BM257" s="841"/>
      <c r="BN257" s="841"/>
      <c r="BO257" s="841"/>
      <c r="BP257" s="841"/>
      <c r="BQ257" s="841"/>
      <c r="BR257" s="841"/>
      <c r="BS257" s="841"/>
      <c r="BT257" s="841"/>
      <c r="BU257" s="841"/>
      <c r="BV257" s="841"/>
      <c r="BW257" s="841"/>
      <c r="BX257" s="841"/>
      <c r="BY257" s="841"/>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763"/>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841"/>
      <c r="BB258" s="268"/>
      <c r="BC258" s="841"/>
      <c r="BD258" s="841"/>
      <c r="BE258" s="841"/>
      <c r="BF258" s="841"/>
      <c r="BG258" s="841"/>
      <c r="BH258" s="841"/>
      <c r="BI258" s="841"/>
      <c r="BJ258" s="841"/>
      <c r="BK258" s="841"/>
      <c r="BL258" s="841"/>
      <c r="BM258" s="841"/>
      <c r="BN258" s="841"/>
      <c r="BO258" s="841"/>
      <c r="BP258" s="841"/>
      <c r="BQ258" s="841"/>
      <c r="BR258" s="841"/>
      <c r="BS258" s="841"/>
      <c r="BT258" s="841"/>
      <c r="BU258" s="841"/>
      <c r="BV258" s="841"/>
      <c r="BW258" s="841"/>
      <c r="BX258" s="841"/>
      <c r="BY258" s="841"/>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818" customFormat="true" ht="15" customHeight="true" x14ac:dyDescent="0.2">
      <c r="B259" s="787"/>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131</v>
      </c>
      <c r="BB259" s="137" t="s">
        <v>85</v>
      </c>
      <c r="BC259" s="3157" t="s">
        <v>115</v>
      </c>
      <c r="BD259" s="3158"/>
      <c r="BE259" s="3158"/>
      <c r="BF259" s="3158"/>
      <c r="BG259" s="3159"/>
      <c r="BH259" s="3160" t="s">
        <v>38</v>
      </c>
      <c r="BI259" s="3158"/>
      <c r="BJ259" s="3158"/>
      <c r="BK259" s="3158"/>
      <c r="BL259" s="3159"/>
      <c r="BM259" s="3160" t="s">
        <v>37</v>
      </c>
      <c r="BN259" s="3158"/>
      <c r="BO259" s="3158"/>
      <c r="BP259" s="3158"/>
      <c r="BQ259" s="3161"/>
      <c r="BR259" s="2468" t="s">
        <v>141</v>
      </c>
      <c r="BS259" s="2469"/>
      <c r="BT259" s="2469"/>
      <c r="BU259" s="2469"/>
      <c r="BV259" s="2469"/>
      <c r="BW259" s="2469"/>
      <c r="BX259" s="2469"/>
      <c r="BY259" s="2470"/>
      <c r="BZ259" s="461"/>
      <c r="CA259" s="461"/>
      <c r="CB259" s="461"/>
      <c r="CC259" s="461"/>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818" customFormat="true" ht="24" x14ac:dyDescent="0.2">
      <c r="B260" s="787"/>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345</v>
      </c>
      <c r="BS260" s="195" t="s">
        <v>248</v>
      </c>
      <c r="BT260" s="195" t="s">
        <v>314</v>
      </c>
      <c r="BU260" s="195" t="s">
        <v>346</v>
      </c>
      <c r="BV260" s="195" t="s">
        <v>316</v>
      </c>
      <c r="BW260" s="195" t="s">
        <v>347</v>
      </c>
      <c r="BX260" s="195" t="s">
        <v>318</v>
      </c>
      <c r="BY260" s="196" t="s">
        <v>319</v>
      </c>
      <c r="BZ260" s="196" t="s">
        <v>320</v>
      </c>
      <c r="CA260" s="196" t="s">
        <v>321</v>
      </c>
      <c r="CB260" s="196" t="s">
        <v>322</v>
      </c>
      <c r="CC260" s="196" t="s">
        <v>323</v>
      </c>
      <c r="CD260" s="2634"/>
      <c r="CE260" s="2634"/>
      <c r="CF260" s="2634"/>
      <c r="CG260" s="2634"/>
      <c r="CH260" s="2634"/>
      <c r="CI260" s="2634"/>
      <c r="CJ260" s="2634"/>
      <c r="CK260" s="2634"/>
      <c r="CL260" s="2634"/>
      <c r="CM260" s="2634"/>
      <c r="CN260" s="2634"/>
      <c r="CO260" s="2634"/>
      <c r="CP260" s="2634"/>
      <c r="CQ260" s="2634"/>
      <c r="CR260" s="2634"/>
      <c r="CS260" s="2634"/>
      <c r="CT260" s="2634"/>
      <c r="CU260" s="2634"/>
      <c r="CV260" s="2634"/>
      <c r="CW260" s="2634"/>
      <c r="CX260" s="2634"/>
      <c r="CY260" s="2634"/>
      <c r="CZ260" s="2634"/>
    </row>
    <row r="261" s="818" customFormat="true" ht="15" customHeight="true" x14ac:dyDescent="0.2">
      <c r="B261" s="787"/>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3162" t="s">
        <v>73</v>
      </c>
      <c r="BB261" s="430" t="s">
        <v>49</v>
      </c>
      <c r="BC261" s="1492" t="s">
        <v>35</v>
      </c>
      <c r="BD261" s="1511" t="s">
        <v>35</v>
      </c>
      <c r="BE261" s="1511" t="s">
        <v>35</v>
      </c>
      <c r="BF261" s="1511" t="s">
        <v>35</v>
      </c>
      <c r="BG261" s="1531" t="s">
        <v>35</v>
      </c>
      <c r="BH261" s="1551" t="s">
        <v>35</v>
      </c>
      <c r="BI261" s="1511" t="s">
        <v>35</v>
      </c>
      <c r="BJ261" s="1511" t="s">
        <v>35</v>
      </c>
      <c r="BK261" s="1511" t="s">
        <v>35</v>
      </c>
      <c r="BL261" s="1531" t="s">
        <v>35</v>
      </c>
      <c r="BM261" s="1551" t="s">
        <v>35</v>
      </c>
      <c r="BN261" s="1511" t="s">
        <v>35</v>
      </c>
      <c r="BO261" s="1511" t="s">
        <v>35</v>
      </c>
      <c r="BP261" s="1511" t="s">
        <v>35</v>
      </c>
      <c r="BQ261" s="1531" t="s">
        <v>35</v>
      </c>
      <c r="BR261" s="1551" t="s">
        <v>35</v>
      </c>
      <c r="BS261" s="1511" t="s">
        <v>35</v>
      </c>
      <c r="BT261" s="1511" t="s">
        <v>35</v>
      </c>
      <c r="BU261" s="1511" t="s">
        <v>35</v>
      </c>
      <c r="BV261" s="1511" t="s">
        <v>35</v>
      </c>
      <c r="BW261" s="1511" t="s">
        <v>35</v>
      </c>
      <c r="BX261" s="1511" t="s">
        <v>35</v>
      </c>
      <c r="BY261" s="1571" t="s">
        <v>35</v>
      </c>
      <c r="BZ261" s="1571" t="s">
        <v>35</v>
      </c>
      <c r="CA261" s="1571" t="s">
        <v>35</v>
      </c>
      <c r="CB261" s="1571" t="s">
        <v>35</v>
      </c>
      <c r="CC261" s="1571" t="s">
        <v>35</v>
      </c>
      <c r="CD261" s="2636"/>
      <c r="CE261" s="2636"/>
      <c r="CF261" s="2636"/>
      <c r="CG261" s="2636"/>
      <c r="CH261" s="2636"/>
      <c r="CI261" s="2636"/>
      <c r="CJ261" s="2636"/>
      <c r="CK261" s="2636"/>
      <c r="CL261" s="2636"/>
      <c r="CM261" s="2636"/>
      <c r="CN261" s="2636"/>
      <c r="CO261" s="2636"/>
      <c r="CP261" s="2636"/>
      <c r="CQ261" s="2636"/>
      <c r="CR261" s="2636"/>
      <c r="CS261" s="2636"/>
      <c r="CT261" s="2636"/>
      <c r="CU261" s="2636"/>
      <c r="CV261" s="2636"/>
      <c r="CW261" s="2636"/>
      <c r="CX261" s="2636"/>
      <c r="CY261" s="2636"/>
      <c r="CZ261" s="2636"/>
    </row>
    <row r="262" s="818" customFormat="true" ht="15" customHeight="true" x14ac:dyDescent="0.2">
      <c r="B262" s="787"/>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3136"/>
      <c r="BB262" s="431" t="s">
        <v>48</v>
      </c>
      <c r="BC262" s="1493" t="s">
        <v>35</v>
      </c>
      <c r="BD262" s="1512" t="s">
        <v>35</v>
      </c>
      <c r="BE262" s="1512" t="s">
        <v>35</v>
      </c>
      <c r="BF262" s="1512" t="s">
        <v>35</v>
      </c>
      <c r="BG262" s="1532" t="s">
        <v>35</v>
      </c>
      <c r="BH262" s="1552" t="s">
        <v>35</v>
      </c>
      <c r="BI262" s="1512" t="s">
        <v>35</v>
      </c>
      <c r="BJ262" s="1512" t="s">
        <v>35</v>
      </c>
      <c r="BK262" s="1512" t="s">
        <v>35</v>
      </c>
      <c r="BL262" s="1532" t="s">
        <v>35</v>
      </c>
      <c r="BM262" s="1552" t="s">
        <v>35</v>
      </c>
      <c r="BN262" s="1512" t="s">
        <v>35</v>
      </c>
      <c r="BO262" s="1512" t="s">
        <v>35</v>
      </c>
      <c r="BP262" s="1512" t="s">
        <v>35</v>
      </c>
      <c r="BQ262" s="1532" t="s">
        <v>35</v>
      </c>
      <c r="BR262" s="1552" t="s">
        <v>35</v>
      </c>
      <c r="BS262" s="1512" t="s">
        <v>35</v>
      </c>
      <c r="BT262" s="1512" t="s">
        <v>35</v>
      </c>
      <c r="BU262" s="1512" t="s">
        <v>35</v>
      </c>
      <c r="BV262" s="1512" t="s">
        <v>35</v>
      </c>
      <c r="BW262" s="1512" t="s">
        <v>35</v>
      </c>
      <c r="BX262" s="1512" t="s">
        <v>35</v>
      </c>
      <c r="BY262" s="1572" t="s">
        <v>35</v>
      </c>
      <c r="BZ262" s="1572" t="s">
        <v>35</v>
      </c>
      <c r="CA262" s="1572" t="s">
        <v>35</v>
      </c>
      <c r="CB262" s="1572" t="s">
        <v>35</v>
      </c>
      <c r="CC262" s="1572" t="s">
        <v>35</v>
      </c>
      <c r="CD262" s="2638"/>
      <c r="CE262" s="2638"/>
      <c r="CF262" s="2638"/>
      <c r="CG262" s="2638"/>
      <c r="CH262" s="2638"/>
      <c r="CI262" s="2638"/>
      <c r="CJ262" s="2638"/>
      <c r="CK262" s="2638"/>
      <c r="CL262" s="2638"/>
      <c r="CM262" s="2638"/>
      <c r="CN262" s="2638"/>
      <c r="CO262" s="2638"/>
      <c r="CP262" s="2638"/>
      <c r="CQ262" s="2638"/>
      <c r="CR262" s="2638"/>
      <c r="CS262" s="2638"/>
      <c r="CT262" s="2638"/>
      <c r="CU262" s="2638"/>
      <c r="CV262" s="2638"/>
      <c r="CW262" s="2638"/>
      <c r="CX262" s="2638"/>
      <c r="CY262" s="2638"/>
      <c r="CZ262" s="2638"/>
    </row>
    <row r="263" s="818" customFormat="true" ht="15" customHeight="true" x14ac:dyDescent="0.2">
      <c r="B263" s="787"/>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3136"/>
      <c r="BB263" s="431" t="s">
        <v>113</v>
      </c>
      <c r="BC263" s="1493" t="s">
        <v>35</v>
      </c>
      <c r="BD263" s="1512" t="s">
        <v>35</v>
      </c>
      <c r="BE263" s="1512" t="s">
        <v>35</v>
      </c>
      <c r="BF263" s="1512" t="s">
        <v>35</v>
      </c>
      <c r="BG263" s="1532" t="s">
        <v>35</v>
      </c>
      <c r="BH263" s="1552" t="s">
        <v>35</v>
      </c>
      <c r="BI263" s="1512" t="s">
        <v>35</v>
      </c>
      <c r="BJ263" s="1512" t="s">
        <v>35</v>
      </c>
      <c r="BK263" s="1512" t="s">
        <v>35</v>
      </c>
      <c r="BL263" s="1532" t="s">
        <v>35</v>
      </c>
      <c r="BM263" s="1552" t="s">
        <v>35</v>
      </c>
      <c r="BN263" s="1512" t="s">
        <v>35</v>
      </c>
      <c r="BO263" s="1512" t="s">
        <v>35</v>
      </c>
      <c r="BP263" s="1512" t="s">
        <v>35</v>
      </c>
      <c r="BQ263" s="1532" t="s">
        <v>35</v>
      </c>
      <c r="BR263" s="1552" t="s">
        <v>35</v>
      </c>
      <c r="BS263" s="1512" t="s">
        <v>35</v>
      </c>
      <c r="BT263" s="1512" t="s">
        <v>35</v>
      </c>
      <c r="BU263" s="1512" t="s">
        <v>35</v>
      </c>
      <c r="BV263" s="1512" t="s">
        <v>35</v>
      </c>
      <c r="BW263" s="1512" t="s">
        <v>35</v>
      </c>
      <c r="BX263" s="1512" t="s">
        <v>35</v>
      </c>
      <c r="BY263" s="1572" t="s">
        <v>35</v>
      </c>
      <c r="BZ263" s="1572" t="s">
        <v>35</v>
      </c>
      <c r="CA263" s="1572" t="s">
        <v>35</v>
      </c>
      <c r="CB263" s="1572" t="s">
        <v>35</v>
      </c>
      <c r="CC263" s="1572" t="s">
        <v>35</v>
      </c>
      <c r="CD263" s="2638"/>
      <c r="CE263" s="2638"/>
      <c r="CF263" s="2638"/>
      <c r="CG263" s="2638"/>
      <c r="CH263" s="2638"/>
      <c r="CI263" s="2638"/>
      <c r="CJ263" s="2638"/>
      <c r="CK263" s="2638"/>
      <c r="CL263" s="2638"/>
      <c r="CM263" s="2638"/>
      <c r="CN263" s="2638"/>
      <c r="CO263" s="2638"/>
      <c r="CP263" s="2638"/>
      <c r="CQ263" s="2638"/>
      <c r="CR263" s="2638"/>
      <c r="CS263" s="2638"/>
      <c r="CT263" s="2638"/>
      <c r="CU263" s="2638"/>
      <c r="CV263" s="2638"/>
      <c r="CW263" s="2638"/>
      <c r="CX263" s="2638"/>
      <c r="CY263" s="2638"/>
      <c r="CZ263" s="2638"/>
    </row>
    <row r="264" s="818" customFormat="true" ht="15" customHeight="true" x14ac:dyDescent="0.2">
      <c r="B264" s="787"/>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3136" t="s">
        <v>74</v>
      </c>
      <c r="BB264" s="431" t="s">
        <v>89</v>
      </c>
      <c r="BC264" s="1493" t="s">
        <v>35</v>
      </c>
      <c r="BD264" s="1512" t="s">
        <v>35</v>
      </c>
      <c r="BE264" s="1512" t="s">
        <v>35</v>
      </c>
      <c r="BF264" s="1512" t="s">
        <v>35</v>
      </c>
      <c r="BG264" s="1532" t="s">
        <v>35</v>
      </c>
      <c r="BH264" s="1552" t="s">
        <v>35</v>
      </c>
      <c r="BI264" s="1512" t="s">
        <v>35</v>
      </c>
      <c r="BJ264" s="1512" t="s">
        <v>35</v>
      </c>
      <c r="BK264" s="1512" t="s">
        <v>35</v>
      </c>
      <c r="BL264" s="1532" t="s">
        <v>35</v>
      </c>
      <c r="BM264" s="1552" t="s">
        <v>35</v>
      </c>
      <c r="BN264" s="1512" t="s">
        <v>35</v>
      </c>
      <c r="BO264" s="1512" t="s">
        <v>35</v>
      </c>
      <c r="BP264" s="1512" t="s">
        <v>35</v>
      </c>
      <c r="BQ264" s="1532" t="s">
        <v>35</v>
      </c>
      <c r="BR264" s="1552" t="s">
        <v>35</v>
      </c>
      <c r="BS264" s="1512" t="s">
        <v>35</v>
      </c>
      <c r="BT264" s="1512" t="s">
        <v>35</v>
      </c>
      <c r="BU264" s="1512" t="s">
        <v>35</v>
      </c>
      <c r="BV264" s="1512" t="s">
        <v>35</v>
      </c>
      <c r="BW264" s="1512" t="s">
        <v>35</v>
      </c>
      <c r="BX264" s="1512" t="s">
        <v>35</v>
      </c>
      <c r="BY264" s="1572" t="s">
        <v>35</v>
      </c>
      <c r="BZ264" s="1572" t="s">
        <v>35</v>
      </c>
      <c r="CA264" s="1572" t="s">
        <v>35</v>
      </c>
      <c r="CB264" s="1572" t="s">
        <v>35</v>
      </c>
      <c r="CC264" s="1572" t="s">
        <v>35</v>
      </c>
      <c r="CD264" s="2638"/>
      <c r="CE264" s="2638"/>
      <c r="CF264" s="2638"/>
      <c r="CG264" s="2638"/>
      <c r="CH264" s="2638"/>
      <c r="CI264" s="2638"/>
      <c r="CJ264" s="2638"/>
      <c r="CK264" s="2638"/>
      <c r="CL264" s="2638"/>
      <c r="CM264" s="2638"/>
      <c r="CN264" s="2638"/>
      <c r="CO264" s="2638"/>
      <c r="CP264" s="2638"/>
      <c r="CQ264" s="2638"/>
      <c r="CR264" s="2638"/>
      <c r="CS264" s="2638"/>
      <c r="CT264" s="2638"/>
      <c r="CU264" s="2638"/>
      <c r="CV264" s="2638"/>
      <c r="CW264" s="2638"/>
      <c r="CX264" s="2638"/>
      <c r="CY264" s="2638"/>
      <c r="CZ264" s="2638"/>
    </row>
    <row r="265" s="818" customFormat="true" ht="15" customHeight="true" x14ac:dyDescent="0.2">
      <c r="B265" s="787"/>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3136"/>
      <c r="BB265" s="431" t="s">
        <v>90</v>
      </c>
      <c r="BC265" s="1493" t="s">
        <v>35</v>
      </c>
      <c r="BD265" s="1512" t="s">
        <v>35</v>
      </c>
      <c r="BE265" s="1512" t="s">
        <v>35</v>
      </c>
      <c r="BF265" s="1512" t="s">
        <v>35</v>
      </c>
      <c r="BG265" s="1532" t="s">
        <v>35</v>
      </c>
      <c r="BH265" s="1552" t="s">
        <v>35</v>
      </c>
      <c r="BI265" s="1512" t="s">
        <v>35</v>
      </c>
      <c r="BJ265" s="1512" t="s">
        <v>35</v>
      </c>
      <c r="BK265" s="1512" t="s">
        <v>35</v>
      </c>
      <c r="BL265" s="1532" t="s">
        <v>35</v>
      </c>
      <c r="BM265" s="1552" t="s">
        <v>35</v>
      </c>
      <c r="BN265" s="1512" t="s">
        <v>35</v>
      </c>
      <c r="BO265" s="1512" t="s">
        <v>35</v>
      </c>
      <c r="BP265" s="1512" t="s">
        <v>35</v>
      </c>
      <c r="BQ265" s="1532" t="s">
        <v>35</v>
      </c>
      <c r="BR265" s="1552" t="s">
        <v>35</v>
      </c>
      <c r="BS265" s="1512" t="s">
        <v>35</v>
      </c>
      <c r="BT265" s="1512" t="s">
        <v>35</v>
      </c>
      <c r="BU265" s="1512" t="s">
        <v>35</v>
      </c>
      <c r="BV265" s="1512" t="s">
        <v>35</v>
      </c>
      <c r="BW265" s="1512" t="s">
        <v>35</v>
      </c>
      <c r="BX265" s="1512" t="s">
        <v>35</v>
      </c>
      <c r="BY265" s="1572" t="s">
        <v>35</v>
      </c>
      <c r="BZ265" s="1572" t="s">
        <v>35</v>
      </c>
      <c r="CA265" s="1572" t="s">
        <v>35</v>
      </c>
      <c r="CB265" s="1572" t="s">
        <v>35</v>
      </c>
      <c r="CC265" s="1572" t="s">
        <v>35</v>
      </c>
      <c r="CD265" s="2638"/>
      <c r="CE265" s="2638"/>
      <c r="CF265" s="2638"/>
      <c r="CG265" s="2638"/>
      <c r="CH265" s="2638"/>
      <c r="CI265" s="2638"/>
      <c r="CJ265" s="2638"/>
      <c r="CK265" s="2638"/>
      <c r="CL265" s="2638"/>
      <c r="CM265" s="2638"/>
      <c r="CN265" s="2638"/>
      <c r="CO265" s="2638"/>
      <c r="CP265" s="2638"/>
      <c r="CQ265" s="2638"/>
      <c r="CR265" s="2638"/>
      <c r="CS265" s="2638"/>
      <c r="CT265" s="2638"/>
      <c r="CU265" s="2638"/>
      <c r="CV265" s="2638"/>
      <c r="CW265" s="2638"/>
      <c r="CX265" s="2638"/>
      <c r="CY265" s="2638"/>
      <c r="CZ265" s="2638"/>
    </row>
    <row r="266" s="818" customFormat="true" ht="15" customHeight="true" x14ac:dyDescent="0.2">
      <c r="B266" s="787"/>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3136"/>
      <c r="BB266" s="431" t="s">
        <v>91</v>
      </c>
      <c r="BC266" s="1493" t="s">
        <v>35</v>
      </c>
      <c r="BD266" s="1512" t="s">
        <v>35</v>
      </c>
      <c r="BE266" s="1512" t="s">
        <v>35</v>
      </c>
      <c r="BF266" s="1512" t="s">
        <v>35</v>
      </c>
      <c r="BG266" s="1532" t="s">
        <v>35</v>
      </c>
      <c r="BH266" s="1552" t="s">
        <v>35</v>
      </c>
      <c r="BI266" s="1512" t="s">
        <v>35</v>
      </c>
      <c r="BJ266" s="1512" t="s">
        <v>35</v>
      </c>
      <c r="BK266" s="1512" t="s">
        <v>35</v>
      </c>
      <c r="BL266" s="1532" t="s">
        <v>35</v>
      </c>
      <c r="BM266" s="1552" t="s">
        <v>35</v>
      </c>
      <c r="BN266" s="1512" t="s">
        <v>35</v>
      </c>
      <c r="BO266" s="1512" t="s">
        <v>35</v>
      </c>
      <c r="BP266" s="1512" t="s">
        <v>35</v>
      </c>
      <c r="BQ266" s="1532" t="s">
        <v>35</v>
      </c>
      <c r="BR266" s="1552" t="s">
        <v>35</v>
      </c>
      <c r="BS266" s="1512" t="s">
        <v>35</v>
      </c>
      <c r="BT266" s="1512" t="s">
        <v>35</v>
      </c>
      <c r="BU266" s="1512" t="s">
        <v>35</v>
      </c>
      <c r="BV266" s="1512" t="s">
        <v>35</v>
      </c>
      <c r="BW266" s="1512" t="s">
        <v>35</v>
      </c>
      <c r="BX266" s="1512" t="s">
        <v>35</v>
      </c>
      <c r="BY266" s="1572" t="s">
        <v>35</v>
      </c>
      <c r="BZ266" s="1572" t="s">
        <v>35</v>
      </c>
      <c r="CA266" s="1572" t="s">
        <v>35</v>
      </c>
      <c r="CB266" s="1572" t="s">
        <v>35</v>
      </c>
      <c r="CC266" s="1572" t="s">
        <v>35</v>
      </c>
      <c r="CD266" s="2638"/>
      <c r="CE266" s="2638"/>
      <c r="CF266" s="2638"/>
      <c r="CG266" s="2638"/>
      <c r="CH266" s="2638"/>
      <c r="CI266" s="2638"/>
      <c r="CJ266" s="2638"/>
      <c r="CK266" s="2638"/>
      <c r="CL266" s="2638"/>
      <c r="CM266" s="2638"/>
      <c r="CN266" s="2638"/>
      <c r="CO266" s="2638"/>
      <c r="CP266" s="2638"/>
      <c r="CQ266" s="2638"/>
      <c r="CR266" s="2638"/>
      <c r="CS266" s="2638"/>
      <c r="CT266" s="2638"/>
      <c r="CU266" s="2638"/>
      <c r="CV266" s="2638"/>
      <c r="CW266" s="2638"/>
      <c r="CX266" s="2638"/>
      <c r="CY266" s="2638"/>
      <c r="CZ266" s="2638"/>
    </row>
    <row r="267" s="818" customFormat="true" ht="15" customHeight="true" x14ac:dyDescent="0.2">
      <c r="B267" s="787"/>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3136"/>
      <c r="BB267" s="431" t="s">
        <v>113</v>
      </c>
      <c r="BC267" s="1493" t="s">
        <v>35</v>
      </c>
      <c r="BD267" s="1512" t="s">
        <v>35</v>
      </c>
      <c r="BE267" s="1512" t="s">
        <v>35</v>
      </c>
      <c r="BF267" s="1512" t="s">
        <v>35</v>
      </c>
      <c r="BG267" s="1532" t="s">
        <v>35</v>
      </c>
      <c r="BH267" s="1552" t="s">
        <v>35</v>
      </c>
      <c r="BI267" s="1512" t="s">
        <v>35</v>
      </c>
      <c r="BJ267" s="1512" t="s">
        <v>35</v>
      </c>
      <c r="BK267" s="1512" t="s">
        <v>35</v>
      </c>
      <c r="BL267" s="1532" t="s">
        <v>35</v>
      </c>
      <c r="BM267" s="1552" t="s">
        <v>35</v>
      </c>
      <c r="BN267" s="1512" t="s">
        <v>35</v>
      </c>
      <c r="BO267" s="1512" t="s">
        <v>35</v>
      </c>
      <c r="BP267" s="1512" t="s">
        <v>35</v>
      </c>
      <c r="BQ267" s="1532" t="s">
        <v>35</v>
      </c>
      <c r="BR267" s="1552" t="s">
        <v>35</v>
      </c>
      <c r="BS267" s="1512" t="s">
        <v>35</v>
      </c>
      <c r="BT267" s="1512" t="s">
        <v>35</v>
      </c>
      <c r="BU267" s="1512" t="s">
        <v>35</v>
      </c>
      <c r="BV267" s="1512" t="s">
        <v>35</v>
      </c>
      <c r="BW267" s="1512" t="s">
        <v>35</v>
      </c>
      <c r="BX267" s="1512" t="s">
        <v>35</v>
      </c>
      <c r="BY267" s="1572" t="s">
        <v>35</v>
      </c>
      <c r="BZ267" s="1572" t="s">
        <v>35</v>
      </c>
      <c r="CA267" s="1572" t="s">
        <v>35</v>
      </c>
      <c r="CB267" s="1572" t="s">
        <v>35</v>
      </c>
      <c r="CC267" s="1572" t="s">
        <v>35</v>
      </c>
      <c r="CD267" s="2638"/>
      <c r="CE267" s="2638"/>
      <c r="CF267" s="2638"/>
      <c r="CG267" s="2638"/>
      <c r="CH267" s="2638"/>
      <c r="CI267" s="2638"/>
      <c r="CJ267" s="2638"/>
      <c r="CK267" s="2638"/>
      <c r="CL267" s="2638"/>
      <c r="CM267" s="2638"/>
      <c r="CN267" s="2638"/>
      <c r="CO267" s="2638"/>
      <c r="CP267" s="2638"/>
      <c r="CQ267" s="2638"/>
      <c r="CR267" s="2638"/>
      <c r="CS267" s="2638"/>
      <c r="CT267" s="2638"/>
      <c r="CU267" s="2638"/>
      <c r="CV267" s="2638"/>
      <c r="CW267" s="2638"/>
      <c r="CX267" s="2638"/>
      <c r="CY267" s="2638"/>
      <c r="CZ267" s="2638"/>
    </row>
    <row r="268" s="818" customFormat="true" ht="15" customHeight="true" x14ac:dyDescent="0.2">
      <c r="B268" s="787"/>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3136" t="s">
        <v>116</v>
      </c>
      <c r="BB268" s="431" t="s">
        <v>89</v>
      </c>
      <c r="BC268" s="1493" t="s">
        <v>35</v>
      </c>
      <c r="BD268" s="1512" t="s">
        <v>35</v>
      </c>
      <c r="BE268" s="1512" t="s">
        <v>35</v>
      </c>
      <c r="BF268" s="1512" t="s">
        <v>35</v>
      </c>
      <c r="BG268" s="1532" t="s">
        <v>35</v>
      </c>
      <c r="BH268" s="1552" t="s">
        <v>35</v>
      </c>
      <c r="BI268" s="1512" t="s">
        <v>35</v>
      </c>
      <c r="BJ268" s="1512" t="s">
        <v>35</v>
      </c>
      <c r="BK268" s="1512" t="s">
        <v>35</v>
      </c>
      <c r="BL268" s="1532" t="s">
        <v>35</v>
      </c>
      <c r="BM268" s="1552" t="s">
        <v>35</v>
      </c>
      <c r="BN268" s="1512" t="s">
        <v>35</v>
      </c>
      <c r="BO268" s="1512" t="s">
        <v>35</v>
      </c>
      <c r="BP268" s="1512" t="s">
        <v>35</v>
      </c>
      <c r="BQ268" s="1532" t="s">
        <v>35</v>
      </c>
      <c r="BR268" s="1552" t="s">
        <v>35</v>
      </c>
      <c r="BS268" s="1512" t="s">
        <v>35</v>
      </c>
      <c r="BT268" s="1512" t="s">
        <v>35</v>
      </c>
      <c r="BU268" s="1512" t="s">
        <v>35</v>
      </c>
      <c r="BV268" s="1512" t="s">
        <v>35</v>
      </c>
      <c r="BW268" s="1512" t="s">
        <v>35</v>
      </c>
      <c r="BX268" s="1512" t="s">
        <v>35</v>
      </c>
      <c r="BY268" s="1572" t="s">
        <v>35</v>
      </c>
      <c r="BZ268" s="1572" t="s">
        <v>35</v>
      </c>
      <c r="CA268" s="1572" t="s">
        <v>35</v>
      </c>
      <c r="CB268" s="1572" t="s">
        <v>35</v>
      </c>
      <c r="CC268" s="1572" t="s">
        <v>35</v>
      </c>
      <c r="CD268" s="2638"/>
      <c r="CE268" s="2638"/>
      <c r="CF268" s="2638"/>
      <c r="CG268" s="2638"/>
      <c r="CH268" s="2638"/>
      <c r="CI268" s="2638"/>
      <c r="CJ268" s="2638"/>
      <c r="CK268" s="2638"/>
      <c r="CL268" s="2638"/>
      <c r="CM268" s="2638"/>
      <c r="CN268" s="2638"/>
      <c r="CO268" s="2638"/>
      <c r="CP268" s="2638"/>
      <c r="CQ268" s="2638"/>
      <c r="CR268" s="2638"/>
      <c r="CS268" s="2638"/>
      <c r="CT268" s="2638"/>
      <c r="CU268" s="2638"/>
      <c r="CV268" s="2638"/>
      <c r="CW268" s="2638"/>
      <c r="CX268" s="2638"/>
      <c r="CY268" s="2638"/>
      <c r="CZ268" s="2638"/>
    </row>
    <row r="269" s="818" customFormat="true" ht="15" customHeight="true" x14ac:dyDescent="0.2">
      <c r="B269" s="787"/>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3136"/>
      <c r="BB269" s="431" t="s">
        <v>90</v>
      </c>
      <c r="BC269" s="1493" t="s">
        <v>35</v>
      </c>
      <c r="BD269" s="1512" t="s">
        <v>35</v>
      </c>
      <c r="BE269" s="1512" t="s">
        <v>35</v>
      </c>
      <c r="BF269" s="1512" t="s">
        <v>35</v>
      </c>
      <c r="BG269" s="1532" t="s">
        <v>35</v>
      </c>
      <c r="BH269" s="1552" t="s">
        <v>35</v>
      </c>
      <c r="BI269" s="1512" t="s">
        <v>35</v>
      </c>
      <c r="BJ269" s="1512" t="s">
        <v>35</v>
      </c>
      <c r="BK269" s="1512" t="s">
        <v>35</v>
      </c>
      <c r="BL269" s="1532" t="s">
        <v>35</v>
      </c>
      <c r="BM269" s="1552" t="s">
        <v>35</v>
      </c>
      <c r="BN269" s="1512" t="s">
        <v>35</v>
      </c>
      <c r="BO269" s="1512" t="s">
        <v>35</v>
      </c>
      <c r="BP269" s="1512" t="s">
        <v>35</v>
      </c>
      <c r="BQ269" s="1532" t="s">
        <v>35</v>
      </c>
      <c r="BR269" s="1552" t="s">
        <v>35</v>
      </c>
      <c r="BS269" s="1512" t="s">
        <v>35</v>
      </c>
      <c r="BT269" s="1512" t="s">
        <v>35</v>
      </c>
      <c r="BU269" s="1512" t="s">
        <v>35</v>
      </c>
      <c r="BV269" s="1512" t="s">
        <v>35</v>
      </c>
      <c r="BW269" s="1512" t="s">
        <v>35</v>
      </c>
      <c r="BX269" s="1512" t="s">
        <v>35</v>
      </c>
      <c r="BY269" s="1572" t="s">
        <v>35</v>
      </c>
      <c r="BZ269" s="1572" t="s">
        <v>35</v>
      </c>
      <c r="CA269" s="1572" t="s">
        <v>35</v>
      </c>
      <c r="CB269" s="1572" t="s">
        <v>35</v>
      </c>
      <c r="CC269" s="1572" t="s">
        <v>35</v>
      </c>
      <c r="CD269" s="2638"/>
      <c r="CE269" s="2638"/>
      <c r="CF269" s="2638"/>
      <c r="CG269" s="2638"/>
      <c r="CH269" s="2638"/>
      <c r="CI269" s="2638"/>
      <c r="CJ269" s="2638"/>
      <c r="CK269" s="2638"/>
      <c r="CL269" s="2638"/>
      <c r="CM269" s="2638"/>
      <c r="CN269" s="2638"/>
      <c r="CO269" s="2638"/>
      <c r="CP269" s="2638"/>
      <c r="CQ269" s="2638"/>
      <c r="CR269" s="2638"/>
      <c r="CS269" s="2638"/>
      <c r="CT269" s="2638"/>
      <c r="CU269" s="2638"/>
      <c r="CV269" s="2638"/>
      <c r="CW269" s="2638"/>
      <c r="CX269" s="2638"/>
      <c r="CY269" s="2638"/>
      <c r="CZ269" s="2638"/>
    </row>
    <row r="270" s="818" customFormat="true" ht="15" customHeight="true" x14ac:dyDescent="0.2">
      <c r="B270" s="787"/>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3136"/>
      <c r="BB270" s="431" t="s">
        <v>91</v>
      </c>
      <c r="BC270" s="1493" t="s">
        <v>35</v>
      </c>
      <c r="BD270" s="1512" t="s">
        <v>35</v>
      </c>
      <c r="BE270" s="1512" t="s">
        <v>35</v>
      </c>
      <c r="BF270" s="1512" t="s">
        <v>35</v>
      </c>
      <c r="BG270" s="1532" t="s">
        <v>35</v>
      </c>
      <c r="BH270" s="1552" t="s">
        <v>35</v>
      </c>
      <c r="BI270" s="1512" t="s">
        <v>35</v>
      </c>
      <c r="BJ270" s="1512" t="s">
        <v>35</v>
      </c>
      <c r="BK270" s="1512" t="s">
        <v>35</v>
      </c>
      <c r="BL270" s="1532" t="s">
        <v>35</v>
      </c>
      <c r="BM270" s="1552" t="s">
        <v>35</v>
      </c>
      <c r="BN270" s="1512" t="s">
        <v>35</v>
      </c>
      <c r="BO270" s="1512" t="s">
        <v>35</v>
      </c>
      <c r="BP270" s="1512" t="s">
        <v>35</v>
      </c>
      <c r="BQ270" s="1532" t="s">
        <v>35</v>
      </c>
      <c r="BR270" s="1552" t="s">
        <v>35</v>
      </c>
      <c r="BS270" s="1512" t="s">
        <v>35</v>
      </c>
      <c r="BT270" s="1512" t="s">
        <v>35</v>
      </c>
      <c r="BU270" s="1512" t="s">
        <v>35</v>
      </c>
      <c r="BV270" s="1512" t="s">
        <v>35</v>
      </c>
      <c r="BW270" s="1512" t="s">
        <v>35</v>
      </c>
      <c r="BX270" s="1512" t="s">
        <v>35</v>
      </c>
      <c r="BY270" s="1572" t="s">
        <v>35</v>
      </c>
      <c r="BZ270" s="1572" t="s">
        <v>35</v>
      </c>
      <c r="CA270" s="1572" t="s">
        <v>35</v>
      </c>
      <c r="CB270" s="1572" t="s">
        <v>35</v>
      </c>
      <c r="CC270" s="1572" t="s">
        <v>35</v>
      </c>
      <c r="CD270" s="2638"/>
      <c r="CE270" s="2638"/>
      <c r="CF270" s="2638"/>
      <c r="CG270" s="2638"/>
      <c r="CH270" s="2638"/>
      <c r="CI270" s="2638"/>
      <c r="CJ270" s="2638"/>
      <c r="CK270" s="2638"/>
      <c r="CL270" s="2638"/>
      <c r="CM270" s="2638"/>
      <c r="CN270" s="2638"/>
      <c r="CO270" s="2638"/>
      <c r="CP270" s="2638"/>
      <c r="CQ270" s="2638"/>
      <c r="CR270" s="2638"/>
      <c r="CS270" s="2638"/>
      <c r="CT270" s="2638"/>
      <c r="CU270" s="2638"/>
      <c r="CV270" s="2638"/>
      <c r="CW270" s="2638"/>
      <c r="CX270" s="2638"/>
      <c r="CY270" s="2638"/>
      <c r="CZ270" s="2638"/>
    </row>
    <row r="271" s="818" customFormat="true" ht="15" customHeight="true" x14ac:dyDescent="0.2">
      <c r="B271" s="787"/>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3136" t="s">
        <v>75</v>
      </c>
      <c r="BB271" s="431" t="s">
        <v>49</v>
      </c>
      <c r="BC271" s="1493" t="s">
        <v>35</v>
      </c>
      <c r="BD271" s="1513" t="s">
        <v>35</v>
      </c>
      <c r="BE271" s="1513" t="s">
        <v>35</v>
      </c>
      <c r="BF271" s="1513" t="s">
        <v>35</v>
      </c>
      <c r="BG271" s="1533" t="s">
        <v>35</v>
      </c>
      <c r="BH271" s="1493" t="s">
        <v>35</v>
      </c>
      <c r="BI271" s="1513" t="s">
        <v>35</v>
      </c>
      <c r="BJ271" s="1513" t="s">
        <v>35</v>
      </c>
      <c r="BK271" s="1513" t="s">
        <v>35</v>
      </c>
      <c r="BL271" s="1533" t="s">
        <v>35</v>
      </c>
      <c r="BM271" s="1493" t="s">
        <v>35</v>
      </c>
      <c r="BN271" s="1513" t="s">
        <v>35</v>
      </c>
      <c r="BO271" s="1513" t="s">
        <v>35</v>
      </c>
      <c r="BP271" s="1513" t="s">
        <v>35</v>
      </c>
      <c r="BQ271" s="1533" t="s">
        <v>35</v>
      </c>
      <c r="BR271" s="1493" t="s">
        <v>35</v>
      </c>
      <c r="BS271" s="1513" t="s">
        <v>35</v>
      </c>
      <c r="BT271" s="1513" t="s">
        <v>35</v>
      </c>
      <c r="BU271" s="1513" t="s">
        <v>35</v>
      </c>
      <c r="BV271" s="1513" t="s">
        <v>35</v>
      </c>
      <c r="BW271" s="1513" t="s">
        <v>35</v>
      </c>
      <c r="BX271" s="1513" t="s">
        <v>35</v>
      </c>
      <c r="BY271" s="1573" t="s">
        <v>35</v>
      </c>
      <c r="BZ271" s="1573" t="s">
        <v>35</v>
      </c>
      <c r="CA271" s="1573" t="s">
        <v>35</v>
      </c>
      <c r="CB271" s="1573" t="s">
        <v>35</v>
      </c>
      <c r="CC271" s="1573" t="s">
        <v>35</v>
      </c>
      <c r="CD271" s="2639"/>
      <c r="CE271" s="2639"/>
      <c r="CF271" s="2639"/>
      <c r="CG271" s="2639"/>
      <c r="CH271" s="2639"/>
      <c r="CI271" s="2639"/>
      <c r="CJ271" s="2639"/>
      <c r="CK271" s="2639"/>
      <c r="CL271" s="2639"/>
      <c r="CM271" s="2639"/>
      <c r="CN271" s="2639"/>
      <c r="CO271" s="2639"/>
      <c r="CP271" s="2639"/>
      <c r="CQ271" s="2639"/>
      <c r="CR271" s="2639"/>
      <c r="CS271" s="2639"/>
      <c r="CT271" s="2639"/>
      <c r="CU271" s="2639"/>
      <c r="CV271" s="2639"/>
      <c r="CW271" s="2639"/>
      <c r="CX271" s="2639"/>
      <c r="CY271" s="2639"/>
      <c r="CZ271" s="2639"/>
    </row>
    <row r="272" s="818" customFormat="true" ht="15" customHeight="true" x14ac:dyDescent="0.2">
      <c r="B272" s="787"/>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3136"/>
      <c r="BB272" s="431" t="s">
        <v>48</v>
      </c>
      <c r="BC272" s="1493" t="s">
        <v>35</v>
      </c>
      <c r="BD272" s="1513" t="s">
        <v>35</v>
      </c>
      <c r="BE272" s="1513" t="s">
        <v>35</v>
      </c>
      <c r="BF272" s="1513" t="s">
        <v>35</v>
      </c>
      <c r="BG272" s="1533" t="s">
        <v>35</v>
      </c>
      <c r="BH272" s="1493" t="s">
        <v>35</v>
      </c>
      <c r="BI272" s="1513" t="s">
        <v>35</v>
      </c>
      <c r="BJ272" s="1513" t="s">
        <v>35</v>
      </c>
      <c r="BK272" s="1513" t="s">
        <v>35</v>
      </c>
      <c r="BL272" s="1533" t="s">
        <v>35</v>
      </c>
      <c r="BM272" s="1493" t="s">
        <v>35</v>
      </c>
      <c r="BN272" s="1513" t="s">
        <v>35</v>
      </c>
      <c r="BO272" s="1513" t="s">
        <v>35</v>
      </c>
      <c r="BP272" s="1513" t="s">
        <v>35</v>
      </c>
      <c r="BQ272" s="1533" t="s">
        <v>35</v>
      </c>
      <c r="BR272" s="1493" t="s">
        <v>35</v>
      </c>
      <c r="BS272" s="1513" t="s">
        <v>35</v>
      </c>
      <c r="BT272" s="1513" t="s">
        <v>35</v>
      </c>
      <c r="BU272" s="1513" t="s">
        <v>35</v>
      </c>
      <c r="BV272" s="1513" t="s">
        <v>35</v>
      </c>
      <c r="BW272" s="1513" t="s">
        <v>35</v>
      </c>
      <c r="BX272" s="1513" t="s">
        <v>35</v>
      </c>
      <c r="BY272" s="1573" t="s">
        <v>35</v>
      </c>
      <c r="BZ272" s="1573" t="s">
        <v>35</v>
      </c>
      <c r="CA272" s="1573" t="s">
        <v>35</v>
      </c>
      <c r="CB272" s="1573" t="s">
        <v>35</v>
      </c>
      <c r="CC272" s="1573" t="s">
        <v>35</v>
      </c>
      <c r="CD272" s="2639"/>
      <c r="CE272" s="2639"/>
      <c r="CF272" s="2639"/>
      <c r="CG272" s="2639"/>
      <c r="CH272" s="2639"/>
      <c r="CI272" s="2639"/>
      <c r="CJ272" s="2639"/>
      <c r="CK272" s="2639"/>
      <c r="CL272" s="2639"/>
      <c r="CM272" s="2639"/>
      <c r="CN272" s="2639"/>
      <c r="CO272" s="2639"/>
      <c r="CP272" s="2639"/>
      <c r="CQ272" s="2639"/>
      <c r="CR272" s="2639"/>
      <c r="CS272" s="2639"/>
      <c r="CT272" s="2639"/>
      <c r="CU272" s="2639"/>
      <c r="CV272" s="2639"/>
      <c r="CW272" s="2639"/>
      <c r="CX272" s="2639"/>
      <c r="CY272" s="2639"/>
      <c r="CZ272" s="2639"/>
    </row>
    <row r="273" s="818" customFormat="true" ht="15" customHeight="true" x14ac:dyDescent="0.2">
      <c r="B273" s="787"/>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3136"/>
      <c r="BB273" s="431" t="s">
        <v>113</v>
      </c>
      <c r="BC273" s="1493" t="s">
        <v>35</v>
      </c>
      <c r="BD273" s="1513" t="s">
        <v>35</v>
      </c>
      <c r="BE273" s="1513" t="s">
        <v>35</v>
      </c>
      <c r="BF273" s="1513" t="s">
        <v>35</v>
      </c>
      <c r="BG273" s="1533" t="s">
        <v>35</v>
      </c>
      <c r="BH273" s="1493" t="s">
        <v>35</v>
      </c>
      <c r="BI273" s="1513" t="s">
        <v>35</v>
      </c>
      <c r="BJ273" s="1513" t="s">
        <v>35</v>
      </c>
      <c r="BK273" s="1513" t="s">
        <v>35</v>
      </c>
      <c r="BL273" s="1533" t="s">
        <v>35</v>
      </c>
      <c r="BM273" s="1493" t="s">
        <v>35</v>
      </c>
      <c r="BN273" s="1513" t="s">
        <v>35</v>
      </c>
      <c r="BO273" s="1513" t="s">
        <v>35</v>
      </c>
      <c r="BP273" s="1513" t="s">
        <v>35</v>
      </c>
      <c r="BQ273" s="1533" t="s">
        <v>35</v>
      </c>
      <c r="BR273" s="1493" t="s">
        <v>35</v>
      </c>
      <c r="BS273" s="1513" t="s">
        <v>35</v>
      </c>
      <c r="BT273" s="1513" t="s">
        <v>35</v>
      </c>
      <c r="BU273" s="1513" t="s">
        <v>35</v>
      </c>
      <c r="BV273" s="1513" t="s">
        <v>35</v>
      </c>
      <c r="BW273" s="1513" t="s">
        <v>35</v>
      </c>
      <c r="BX273" s="1513" t="s">
        <v>35</v>
      </c>
      <c r="BY273" s="1573" t="s">
        <v>35</v>
      </c>
      <c r="BZ273" s="1573" t="s">
        <v>35</v>
      </c>
      <c r="CA273" s="1573" t="s">
        <v>35</v>
      </c>
      <c r="CB273" s="1573" t="s">
        <v>35</v>
      </c>
      <c r="CC273" s="1573" t="s">
        <v>35</v>
      </c>
      <c r="CD273" s="2639"/>
      <c r="CE273" s="2639"/>
      <c r="CF273" s="2639"/>
      <c r="CG273" s="2639"/>
      <c r="CH273" s="2639"/>
      <c r="CI273" s="2639"/>
      <c r="CJ273" s="2639"/>
      <c r="CK273" s="2639"/>
      <c r="CL273" s="2639"/>
      <c r="CM273" s="2639"/>
      <c r="CN273" s="2639"/>
      <c r="CO273" s="2639"/>
      <c r="CP273" s="2639"/>
      <c r="CQ273" s="2639"/>
      <c r="CR273" s="2639"/>
      <c r="CS273" s="2639"/>
      <c r="CT273" s="2639"/>
      <c r="CU273" s="2639"/>
      <c r="CV273" s="2639"/>
      <c r="CW273" s="2639"/>
      <c r="CX273" s="2639"/>
      <c r="CY273" s="2639"/>
      <c r="CZ273" s="2639"/>
    </row>
    <row r="274" s="818" customFormat="true" ht="15" customHeight="true" x14ac:dyDescent="0.2">
      <c r="B274" s="787"/>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3136" t="s">
        <v>76</v>
      </c>
      <c r="BB274" s="431" t="s">
        <v>49</v>
      </c>
      <c r="BC274" s="1493" t="s">
        <v>35</v>
      </c>
      <c r="BD274" s="1512" t="s">
        <v>35</v>
      </c>
      <c r="BE274" s="1512" t="s">
        <v>35</v>
      </c>
      <c r="BF274" s="1512" t="s">
        <v>35</v>
      </c>
      <c r="BG274" s="1532" t="s">
        <v>35</v>
      </c>
      <c r="BH274" s="1552" t="s">
        <v>35</v>
      </c>
      <c r="BI274" s="1512" t="s">
        <v>35</v>
      </c>
      <c r="BJ274" s="1512" t="s">
        <v>35</v>
      </c>
      <c r="BK274" s="1512" t="s">
        <v>35</v>
      </c>
      <c r="BL274" s="1532" t="s">
        <v>35</v>
      </c>
      <c r="BM274" s="1552" t="s">
        <v>35</v>
      </c>
      <c r="BN274" s="1512" t="s">
        <v>35</v>
      </c>
      <c r="BO274" s="1512" t="s">
        <v>35</v>
      </c>
      <c r="BP274" s="1512" t="s">
        <v>35</v>
      </c>
      <c r="BQ274" s="1532" t="s">
        <v>35</v>
      </c>
      <c r="BR274" s="1552" t="s">
        <v>35</v>
      </c>
      <c r="BS274" s="1512" t="s">
        <v>35</v>
      </c>
      <c r="BT274" s="1512" t="s">
        <v>35</v>
      </c>
      <c r="BU274" s="1512" t="s">
        <v>35</v>
      </c>
      <c r="BV274" s="1512" t="s">
        <v>35</v>
      </c>
      <c r="BW274" s="1512" t="s">
        <v>35</v>
      </c>
      <c r="BX274" s="1512" t="s">
        <v>35</v>
      </c>
      <c r="BY274" s="1572" t="s">
        <v>35</v>
      </c>
      <c r="BZ274" s="1572" t="s">
        <v>35</v>
      </c>
      <c r="CA274" s="1572" t="s">
        <v>35</v>
      </c>
      <c r="CB274" s="1572" t="s">
        <v>35</v>
      </c>
      <c r="CC274" s="1572" t="s">
        <v>35</v>
      </c>
      <c r="CD274" s="2638"/>
      <c r="CE274" s="2638"/>
      <c r="CF274" s="2638"/>
      <c r="CG274" s="2638"/>
      <c r="CH274" s="2638"/>
      <c r="CI274" s="2638"/>
      <c r="CJ274" s="2638"/>
      <c r="CK274" s="2638"/>
      <c r="CL274" s="2638"/>
      <c r="CM274" s="2638"/>
      <c r="CN274" s="2638"/>
      <c r="CO274" s="2638"/>
      <c r="CP274" s="2638"/>
      <c r="CQ274" s="2638"/>
      <c r="CR274" s="2638"/>
      <c r="CS274" s="2638"/>
      <c r="CT274" s="2638"/>
      <c r="CU274" s="2638"/>
      <c r="CV274" s="2638"/>
      <c r="CW274" s="2638"/>
      <c r="CX274" s="2638"/>
      <c r="CY274" s="2638"/>
      <c r="CZ274" s="2638"/>
    </row>
    <row r="275" s="818" customFormat="true" ht="15" customHeight="true" x14ac:dyDescent="0.2">
      <c r="B275" s="787"/>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3136"/>
      <c r="BB275" s="431" t="s">
        <v>48</v>
      </c>
      <c r="BC275" s="1493" t="s">
        <v>35</v>
      </c>
      <c r="BD275" s="1512" t="s">
        <v>35</v>
      </c>
      <c r="BE275" s="1512" t="s">
        <v>35</v>
      </c>
      <c r="BF275" s="1512" t="s">
        <v>35</v>
      </c>
      <c r="BG275" s="1532" t="s">
        <v>35</v>
      </c>
      <c r="BH275" s="1552" t="s">
        <v>35</v>
      </c>
      <c r="BI275" s="1512" t="s">
        <v>35</v>
      </c>
      <c r="BJ275" s="1512" t="s">
        <v>35</v>
      </c>
      <c r="BK275" s="1512" t="s">
        <v>35</v>
      </c>
      <c r="BL275" s="1532" t="s">
        <v>35</v>
      </c>
      <c r="BM275" s="1552" t="s">
        <v>35</v>
      </c>
      <c r="BN275" s="1512" t="s">
        <v>35</v>
      </c>
      <c r="BO275" s="1512" t="s">
        <v>35</v>
      </c>
      <c r="BP275" s="1512" t="s">
        <v>35</v>
      </c>
      <c r="BQ275" s="1532" t="s">
        <v>35</v>
      </c>
      <c r="BR275" s="1552" t="s">
        <v>35</v>
      </c>
      <c r="BS275" s="1512" t="s">
        <v>35</v>
      </c>
      <c r="BT275" s="1512" t="s">
        <v>35</v>
      </c>
      <c r="BU275" s="1512" t="s">
        <v>35</v>
      </c>
      <c r="BV275" s="1512" t="s">
        <v>35</v>
      </c>
      <c r="BW275" s="1512" t="s">
        <v>35</v>
      </c>
      <c r="BX275" s="1512" t="s">
        <v>35</v>
      </c>
      <c r="BY275" s="1572" t="s">
        <v>35</v>
      </c>
      <c r="BZ275" s="1572" t="s">
        <v>35</v>
      </c>
      <c r="CA275" s="1572" t="s">
        <v>35</v>
      </c>
      <c r="CB275" s="1572" t="s">
        <v>35</v>
      </c>
      <c r="CC275" s="1572" t="s">
        <v>35</v>
      </c>
      <c r="CD275" s="2638"/>
      <c r="CE275" s="2638"/>
      <c r="CF275" s="2638"/>
      <c r="CG275" s="2638"/>
      <c r="CH275" s="2638"/>
      <c r="CI275" s="2638"/>
      <c r="CJ275" s="2638"/>
      <c r="CK275" s="2638"/>
      <c r="CL275" s="2638"/>
      <c r="CM275" s="2638"/>
      <c r="CN275" s="2638"/>
      <c r="CO275" s="2638"/>
      <c r="CP275" s="2638"/>
      <c r="CQ275" s="2638"/>
      <c r="CR275" s="2638"/>
      <c r="CS275" s="2638"/>
      <c r="CT275" s="2638"/>
      <c r="CU275" s="2638"/>
      <c r="CV275" s="2638"/>
      <c r="CW275" s="2638"/>
      <c r="CX275" s="2638"/>
      <c r="CY275" s="2638"/>
      <c r="CZ275" s="2638"/>
    </row>
    <row r="276" s="818" customFormat="true" ht="15" customHeight="true" x14ac:dyDescent="0.2">
      <c r="B276" s="787"/>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3136"/>
      <c r="BB276" s="431" t="s">
        <v>114</v>
      </c>
      <c r="BC276" s="1493" t="s">
        <v>35</v>
      </c>
      <c r="BD276" s="1512" t="s">
        <v>35</v>
      </c>
      <c r="BE276" s="1512" t="s">
        <v>35</v>
      </c>
      <c r="BF276" s="1512" t="s">
        <v>35</v>
      </c>
      <c r="BG276" s="1532" t="s">
        <v>35</v>
      </c>
      <c r="BH276" s="1552" t="s">
        <v>35</v>
      </c>
      <c r="BI276" s="1512" t="s">
        <v>35</v>
      </c>
      <c r="BJ276" s="1512" t="s">
        <v>35</v>
      </c>
      <c r="BK276" s="1512" t="s">
        <v>35</v>
      </c>
      <c r="BL276" s="1532" t="s">
        <v>35</v>
      </c>
      <c r="BM276" s="1552" t="s">
        <v>35</v>
      </c>
      <c r="BN276" s="1512" t="s">
        <v>35</v>
      </c>
      <c r="BO276" s="1512" t="s">
        <v>35</v>
      </c>
      <c r="BP276" s="1512" t="s">
        <v>35</v>
      </c>
      <c r="BQ276" s="1532" t="s">
        <v>35</v>
      </c>
      <c r="BR276" s="1552" t="s">
        <v>35</v>
      </c>
      <c r="BS276" s="1512" t="s">
        <v>35</v>
      </c>
      <c r="BT276" s="1512" t="s">
        <v>35</v>
      </c>
      <c r="BU276" s="1512" t="s">
        <v>35</v>
      </c>
      <c r="BV276" s="1512" t="s">
        <v>35</v>
      </c>
      <c r="BW276" s="1512" t="s">
        <v>35</v>
      </c>
      <c r="BX276" s="1512" t="s">
        <v>35</v>
      </c>
      <c r="BY276" s="1572" t="s">
        <v>35</v>
      </c>
      <c r="BZ276" s="1572" t="s">
        <v>35</v>
      </c>
      <c r="CA276" s="1572" t="s">
        <v>35</v>
      </c>
      <c r="CB276" s="1572" t="s">
        <v>35</v>
      </c>
      <c r="CC276" s="1572" t="s">
        <v>35</v>
      </c>
      <c r="CD276" s="2638"/>
      <c r="CE276" s="2638"/>
      <c r="CF276" s="2638"/>
      <c r="CG276" s="2638"/>
      <c r="CH276" s="2638"/>
      <c r="CI276" s="2638"/>
      <c r="CJ276" s="2638"/>
      <c r="CK276" s="2638"/>
      <c r="CL276" s="2638"/>
      <c r="CM276" s="2638"/>
      <c r="CN276" s="2638"/>
      <c r="CO276" s="2638"/>
      <c r="CP276" s="2638"/>
      <c r="CQ276" s="2638"/>
      <c r="CR276" s="2638"/>
      <c r="CS276" s="2638"/>
      <c r="CT276" s="2638"/>
      <c r="CU276" s="2638"/>
      <c r="CV276" s="2638"/>
      <c r="CW276" s="2638"/>
      <c r="CX276" s="2638"/>
      <c r="CY276" s="2638"/>
      <c r="CZ276" s="2638"/>
    </row>
    <row r="277" s="818" customFormat="true" ht="15" customHeight="true" x14ac:dyDescent="0.2">
      <c r="B277" s="787"/>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3136" t="s">
        <v>77</v>
      </c>
      <c r="BB277" s="431" t="s">
        <v>78</v>
      </c>
      <c r="BC277" s="1493" t="s">
        <v>35</v>
      </c>
      <c r="BD277" s="1512" t="s">
        <v>35</v>
      </c>
      <c r="BE277" s="1512" t="s">
        <v>35</v>
      </c>
      <c r="BF277" s="1512" t="s">
        <v>35</v>
      </c>
      <c r="BG277" s="1532" t="s">
        <v>35</v>
      </c>
      <c r="BH277" s="1552" t="s">
        <v>35</v>
      </c>
      <c r="BI277" s="1512" t="s">
        <v>35</v>
      </c>
      <c r="BJ277" s="1512" t="s">
        <v>35</v>
      </c>
      <c r="BK277" s="1512" t="s">
        <v>35</v>
      </c>
      <c r="BL277" s="1532" t="s">
        <v>35</v>
      </c>
      <c r="BM277" s="1552" t="s">
        <v>35</v>
      </c>
      <c r="BN277" s="1512" t="s">
        <v>35</v>
      </c>
      <c r="BO277" s="1512" t="s">
        <v>35</v>
      </c>
      <c r="BP277" s="1512" t="s">
        <v>35</v>
      </c>
      <c r="BQ277" s="1532" t="s">
        <v>35</v>
      </c>
      <c r="BR277" s="1552" t="s">
        <v>35</v>
      </c>
      <c r="BS277" s="1512" t="s">
        <v>35</v>
      </c>
      <c r="BT277" s="1512" t="s">
        <v>35</v>
      </c>
      <c r="BU277" s="1512" t="s">
        <v>35</v>
      </c>
      <c r="BV277" s="1512" t="s">
        <v>35</v>
      </c>
      <c r="BW277" s="1512" t="s">
        <v>35</v>
      </c>
      <c r="BX277" s="1512" t="s">
        <v>35</v>
      </c>
      <c r="BY277" s="1572" t="s">
        <v>35</v>
      </c>
      <c r="BZ277" s="1572" t="s">
        <v>35</v>
      </c>
      <c r="CA277" s="1572" t="s">
        <v>35</v>
      </c>
      <c r="CB277" s="1572" t="s">
        <v>35</v>
      </c>
      <c r="CC277" s="1572" t="s">
        <v>35</v>
      </c>
      <c r="CD277" s="2638"/>
      <c r="CE277" s="2638"/>
      <c r="CF277" s="2638"/>
      <c r="CG277" s="2638"/>
      <c r="CH277" s="2638"/>
      <c r="CI277" s="2638"/>
      <c r="CJ277" s="2638"/>
      <c r="CK277" s="2638"/>
      <c r="CL277" s="2638"/>
      <c r="CM277" s="2638"/>
      <c r="CN277" s="2638"/>
      <c r="CO277" s="2638"/>
      <c r="CP277" s="2638"/>
      <c r="CQ277" s="2638"/>
      <c r="CR277" s="2638"/>
      <c r="CS277" s="2638"/>
      <c r="CT277" s="2638"/>
      <c r="CU277" s="2638"/>
      <c r="CV277" s="2638"/>
      <c r="CW277" s="2638"/>
      <c r="CX277" s="2638"/>
      <c r="CY277" s="2638"/>
      <c r="CZ277" s="2638"/>
    </row>
    <row r="278" s="818" customFormat="true" ht="15" customHeight="true" x14ac:dyDescent="0.2">
      <c r="B278" s="787"/>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3136"/>
      <c r="BB278" s="431" t="s">
        <v>79</v>
      </c>
      <c r="BC278" s="1493" t="s">
        <v>35</v>
      </c>
      <c r="BD278" s="1512" t="s">
        <v>35</v>
      </c>
      <c r="BE278" s="1512" t="s">
        <v>35</v>
      </c>
      <c r="BF278" s="1512" t="s">
        <v>35</v>
      </c>
      <c r="BG278" s="1532" t="s">
        <v>35</v>
      </c>
      <c r="BH278" s="1552" t="s">
        <v>35</v>
      </c>
      <c r="BI278" s="1512" t="s">
        <v>35</v>
      </c>
      <c r="BJ278" s="1512" t="s">
        <v>35</v>
      </c>
      <c r="BK278" s="1512" t="s">
        <v>35</v>
      </c>
      <c r="BL278" s="1532" t="s">
        <v>35</v>
      </c>
      <c r="BM278" s="1552" t="s">
        <v>35</v>
      </c>
      <c r="BN278" s="1512" t="s">
        <v>35</v>
      </c>
      <c r="BO278" s="1512" t="s">
        <v>35</v>
      </c>
      <c r="BP278" s="1512" t="s">
        <v>35</v>
      </c>
      <c r="BQ278" s="1532" t="s">
        <v>35</v>
      </c>
      <c r="BR278" s="1552" t="s">
        <v>35</v>
      </c>
      <c r="BS278" s="1512" t="s">
        <v>35</v>
      </c>
      <c r="BT278" s="1512" t="s">
        <v>35</v>
      </c>
      <c r="BU278" s="1512" t="s">
        <v>35</v>
      </c>
      <c r="BV278" s="1512" t="s">
        <v>35</v>
      </c>
      <c r="BW278" s="1512" t="s">
        <v>35</v>
      </c>
      <c r="BX278" s="1512" t="s">
        <v>35</v>
      </c>
      <c r="BY278" s="1572" t="s">
        <v>35</v>
      </c>
      <c r="BZ278" s="1572" t="s">
        <v>35</v>
      </c>
      <c r="CA278" s="1572" t="s">
        <v>35</v>
      </c>
      <c r="CB278" s="1572" t="s">
        <v>35</v>
      </c>
      <c r="CC278" s="1572" t="s">
        <v>35</v>
      </c>
      <c r="CD278" s="2638"/>
      <c r="CE278" s="2638"/>
      <c r="CF278" s="2638"/>
      <c r="CG278" s="2638"/>
      <c r="CH278" s="2638"/>
      <c r="CI278" s="2638"/>
      <c r="CJ278" s="2638"/>
      <c r="CK278" s="2638"/>
      <c r="CL278" s="2638"/>
      <c r="CM278" s="2638"/>
      <c r="CN278" s="2638"/>
      <c r="CO278" s="2638"/>
      <c r="CP278" s="2638"/>
      <c r="CQ278" s="2638"/>
      <c r="CR278" s="2638"/>
      <c r="CS278" s="2638"/>
      <c r="CT278" s="2638"/>
      <c r="CU278" s="2638"/>
      <c r="CV278" s="2638"/>
      <c r="CW278" s="2638"/>
      <c r="CX278" s="2638"/>
      <c r="CY278" s="2638"/>
      <c r="CZ278" s="2638"/>
    </row>
    <row r="279" s="818" customFormat="true" ht="15" customHeight="true" x14ac:dyDescent="0.2">
      <c r="B279" s="787"/>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3136"/>
      <c r="BB279" s="431" t="s">
        <v>80</v>
      </c>
      <c r="BC279" s="1493" t="s">
        <v>35</v>
      </c>
      <c r="BD279" s="1513" t="s">
        <v>35</v>
      </c>
      <c r="BE279" s="1513" t="s">
        <v>35</v>
      </c>
      <c r="BF279" s="1513" t="s">
        <v>35</v>
      </c>
      <c r="BG279" s="1533" t="s">
        <v>35</v>
      </c>
      <c r="BH279" s="1493" t="s">
        <v>35</v>
      </c>
      <c r="BI279" s="1513" t="s">
        <v>35</v>
      </c>
      <c r="BJ279" s="1513" t="s">
        <v>35</v>
      </c>
      <c r="BK279" s="1513" t="s">
        <v>35</v>
      </c>
      <c r="BL279" s="1533" t="s">
        <v>35</v>
      </c>
      <c r="BM279" s="1493" t="s">
        <v>35</v>
      </c>
      <c r="BN279" s="1513" t="s">
        <v>35</v>
      </c>
      <c r="BO279" s="1513" t="s">
        <v>35</v>
      </c>
      <c r="BP279" s="1513" t="s">
        <v>35</v>
      </c>
      <c r="BQ279" s="1533" t="s">
        <v>35</v>
      </c>
      <c r="BR279" s="1493" t="s">
        <v>35</v>
      </c>
      <c r="BS279" s="1513" t="s">
        <v>35</v>
      </c>
      <c r="BT279" s="1513" t="s">
        <v>35</v>
      </c>
      <c r="BU279" s="1513" t="s">
        <v>35</v>
      </c>
      <c r="BV279" s="1513" t="s">
        <v>35</v>
      </c>
      <c r="BW279" s="1513" t="s">
        <v>35</v>
      </c>
      <c r="BX279" s="1513" t="s">
        <v>35</v>
      </c>
      <c r="BY279" s="1573" t="s">
        <v>35</v>
      </c>
      <c r="BZ279" s="1573" t="s">
        <v>35</v>
      </c>
      <c r="CA279" s="1573" t="s">
        <v>35</v>
      </c>
      <c r="CB279" s="1573" t="s">
        <v>35</v>
      </c>
      <c r="CC279" s="1573" t="s">
        <v>35</v>
      </c>
      <c r="CD279" s="2639"/>
      <c r="CE279" s="2639"/>
      <c r="CF279" s="2639"/>
      <c r="CG279" s="2639"/>
      <c r="CH279" s="2639"/>
      <c r="CI279" s="2639"/>
      <c r="CJ279" s="2639"/>
      <c r="CK279" s="2639"/>
      <c r="CL279" s="2639"/>
      <c r="CM279" s="2639"/>
      <c r="CN279" s="2639"/>
      <c r="CO279" s="2639"/>
      <c r="CP279" s="2639"/>
      <c r="CQ279" s="2639"/>
      <c r="CR279" s="2639"/>
      <c r="CS279" s="2639"/>
      <c r="CT279" s="2639"/>
      <c r="CU279" s="2639"/>
      <c r="CV279" s="2639"/>
      <c r="CW279" s="2639"/>
      <c r="CX279" s="2639"/>
      <c r="CY279" s="2639"/>
      <c r="CZ279" s="2639"/>
    </row>
    <row r="280" s="818" customFormat="true" ht="15" customHeight="true" x14ac:dyDescent="0.2">
      <c r="B280" s="787"/>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3136"/>
      <c r="BB280" s="431" t="s">
        <v>81</v>
      </c>
      <c r="BC280" s="1493" t="s">
        <v>35</v>
      </c>
      <c r="BD280" s="1513" t="s">
        <v>35</v>
      </c>
      <c r="BE280" s="1513" t="s">
        <v>35</v>
      </c>
      <c r="BF280" s="1513" t="s">
        <v>35</v>
      </c>
      <c r="BG280" s="1533" t="s">
        <v>35</v>
      </c>
      <c r="BH280" s="1493" t="s">
        <v>35</v>
      </c>
      <c r="BI280" s="1513" t="s">
        <v>35</v>
      </c>
      <c r="BJ280" s="1513" t="s">
        <v>35</v>
      </c>
      <c r="BK280" s="1513" t="s">
        <v>35</v>
      </c>
      <c r="BL280" s="1533" t="s">
        <v>35</v>
      </c>
      <c r="BM280" s="1493" t="s">
        <v>35</v>
      </c>
      <c r="BN280" s="1513" t="s">
        <v>35</v>
      </c>
      <c r="BO280" s="1513" t="s">
        <v>35</v>
      </c>
      <c r="BP280" s="1513" t="s">
        <v>35</v>
      </c>
      <c r="BQ280" s="1533" t="s">
        <v>35</v>
      </c>
      <c r="BR280" s="1493" t="s">
        <v>35</v>
      </c>
      <c r="BS280" s="1513" t="s">
        <v>35</v>
      </c>
      <c r="BT280" s="1513" t="s">
        <v>35</v>
      </c>
      <c r="BU280" s="1513" t="s">
        <v>35</v>
      </c>
      <c r="BV280" s="1513" t="s">
        <v>35</v>
      </c>
      <c r="BW280" s="1513" t="s">
        <v>35</v>
      </c>
      <c r="BX280" s="1513" t="s">
        <v>35</v>
      </c>
      <c r="BY280" s="1573" t="s">
        <v>35</v>
      </c>
      <c r="BZ280" s="1573" t="s">
        <v>35</v>
      </c>
      <c r="CA280" s="1573" t="s">
        <v>35</v>
      </c>
      <c r="CB280" s="1573" t="s">
        <v>35</v>
      </c>
      <c r="CC280" s="1573" t="s">
        <v>35</v>
      </c>
      <c r="CD280" s="2639"/>
      <c r="CE280" s="2639"/>
      <c r="CF280" s="2639"/>
      <c r="CG280" s="2639"/>
      <c r="CH280" s="2639"/>
      <c r="CI280" s="2639"/>
      <c r="CJ280" s="2639"/>
      <c r="CK280" s="2639"/>
      <c r="CL280" s="2639"/>
      <c r="CM280" s="2639"/>
      <c r="CN280" s="2639"/>
      <c r="CO280" s="2639"/>
      <c r="CP280" s="2639"/>
      <c r="CQ280" s="2639"/>
      <c r="CR280" s="2639"/>
      <c r="CS280" s="2639"/>
      <c r="CT280" s="2639"/>
      <c r="CU280" s="2639"/>
      <c r="CV280" s="2639"/>
      <c r="CW280" s="2639"/>
      <c r="CX280" s="2639"/>
      <c r="CY280" s="2639"/>
      <c r="CZ280" s="2639"/>
    </row>
    <row r="281" s="818" customFormat="true" ht="15" customHeight="true" x14ac:dyDescent="0.2">
      <c r="B281" s="787"/>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3136"/>
      <c r="BB281" s="431" t="s">
        <v>82</v>
      </c>
      <c r="BC281" s="1493" t="s">
        <v>35</v>
      </c>
      <c r="BD281" s="1513" t="s">
        <v>35</v>
      </c>
      <c r="BE281" s="1513" t="s">
        <v>35</v>
      </c>
      <c r="BF281" s="1513" t="s">
        <v>35</v>
      </c>
      <c r="BG281" s="1533" t="s">
        <v>35</v>
      </c>
      <c r="BH281" s="1493" t="s">
        <v>35</v>
      </c>
      <c r="BI281" s="1513" t="s">
        <v>35</v>
      </c>
      <c r="BJ281" s="1513" t="s">
        <v>35</v>
      </c>
      <c r="BK281" s="1513" t="s">
        <v>35</v>
      </c>
      <c r="BL281" s="1533" t="s">
        <v>35</v>
      </c>
      <c r="BM281" s="1493" t="s">
        <v>35</v>
      </c>
      <c r="BN281" s="1513" t="s">
        <v>35</v>
      </c>
      <c r="BO281" s="1513" t="s">
        <v>35</v>
      </c>
      <c r="BP281" s="1513" t="s">
        <v>35</v>
      </c>
      <c r="BQ281" s="1533" t="s">
        <v>35</v>
      </c>
      <c r="BR281" s="1493" t="s">
        <v>35</v>
      </c>
      <c r="BS281" s="1513" t="s">
        <v>35</v>
      </c>
      <c r="BT281" s="1513" t="s">
        <v>35</v>
      </c>
      <c r="BU281" s="1513" t="s">
        <v>35</v>
      </c>
      <c r="BV281" s="1513" t="s">
        <v>35</v>
      </c>
      <c r="BW281" s="1513" t="s">
        <v>35</v>
      </c>
      <c r="BX281" s="1513" t="s">
        <v>35</v>
      </c>
      <c r="BY281" s="1573" t="s">
        <v>35</v>
      </c>
      <c r="BZ281" s="1573" t="s">
        <v>35</v>
      </c>
      <c r="CA281" s="1573" t="s">
        <v>35</v>
      </c>
      <c r="CB281" s="1573" t="s">
        <v>35</v>
      </c>
      <c r="CC281" s="1573" t="s">
        <v>35</v>
      </c>
      <c r="CD281" s="2639"/>
      <c r="CE281" s="2639"/>
      <c r="CF281" s="2639"/>
      <c r="CG281" s="2639"/>
      <c r="CH281" s="2639"/>
      <c r="CI281" s="2639"/>
      <c r="CJ281" s="2639"/>
      <c r="CK281" s="2639"/>
      <c r="CL281" s="2639"/>
      <c r="CM281" s="2639"/>
      <c r="CN281" s="2639"/>
      <c r="CO281" s="2639"/>
      <c r="CP281" s="2639"/>
      <c r="CQ281" s="2639"/>
      <c r="CR281" s="2639"/>
      <c r="CS281" s="2639"/>
      <c r="CT281" s="2639"/>
      <c r="CU281" s="2639"/>
      <c r="CV281" s="2639"/>
      <c r="CW281" s="2639"/>
      <c r="CX281" s="2639"/>
      <c r="CY281" s="2639"/>
      <c r="CZ281" s="2639"/>
    </row>
    <row r="282" s="818" customFormat="true" ht="15" customHeight="true" x14ac:dyDescent="0.2">
      <c r="B282" s="787"/>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3136"/>
      <c r="BB282" s="431" t="s">
        <v>83</v>
      </c>
      <c r="BC282" s="1493" t="s">
        <v>35</v>
      </c>
      <c r="BD282" s="1513" t="s">
        <v>35</v>
      </c>
      <c r="BE282" s="1513" t="s">
        <v>35</v>
      </c>
      <c r="BF282" s="1513" t="s">
        <v>35</v>
      </c>
      <c r="BG282" s="1533" t="s">
        <v>35</v>
      </c>
      <c r="BH282" s="1493" t="s">
        <v>35</v>
      </c>
      <c r="BI282" s="1513" t="s">
        <v>35</v>
      </c>
      <c r="BJ282" s="1513" t="s">
        <v>35</v>
      </c>
      <c r="BK282" s="1513" t="s">
        <v>35</v>
      </c>
      <c r="BL282" s="1533" t="s">
        <v>35</v>
      </c>
      <c r="BM282" s="1493" t="s">
        <v>35</v>
      </c>
      <c r="BN282" s="1513" t="s">
        <v>35</v>
      </c>
      <c r="BO282" s="1513" t="s">
        <v>35</v>
      </c>
      <c r="BP282" s="1513" t="s">
        <v>35</v>
      </c>
      <c r="BQ282" s="1533" t="s">
        <v>35</v>
      </c>
      <c r="BR282" s="1493" t="s">
        <v>35</v>
      </c>
      <c r="BS282" s="1513" t="s">
        <v>35</v>
      </c>
      <c r="BT282" s="1513" t="s">
        <v>35</v>
      </c>
      <c r="BU282" s="1513" t="s">
        <v>35</v>
      </c>
      <c r="BV282" s="1513" t="s">
        <v>35</v>
      </c>
      <c r="BW282" s="1513" t="s">
        <v>35</v>
      </c>
      <c r="BX282" s="1513" t="s">
        <v>35</v>
      </c>
      <c r="BY282" s="1573" t="s">
        <v>35</v>
      </c>
      <c r="BZ282" s="1573" t="s">
        <v>35</v>
      </c>
      <c r="CA282" s="1573" t="s">
        <v>35</v>
      </c>
      <c r="CB282" s="1573" t="s">
        <v>35</v>
      </c>
      <c r="CC282" s="1573" t="s">
        <v>35</v>
      </c>
      <c r="CD282" s="2639"/>
      <c r="CE282" s="2639"/>
      <c r="CF282" s="2639"/>
      <c r="CG282" s="2639"/>
      <c r="CH282" s="2639"/>
      <c r="CI282" s="2639"/>
      <c r="CJ282" s="2639"/>
      <c r="CK282" s="2639"/>
      <c r="CL282" s="2639"/>
      <c r="CM282" s="2639"/>
      <c r="CN282" s="2639"/>
      <c r="CO282" s="2639"/>
      <c r="CP282" s="2639"/>
      <c r="CQ282" s="2639"/>
      <c r="CR282" s="2639"/>
      <c r="CS282" s="2639"/>
      <c r="CT282" s="2639"/>
      <c r="CU282" s="2639"/>
      <c r="CV282" s="2639"/>
      <c r="CW282" s="2639"/>
      <c r="CX282" s="2639"/>
      <c r="CY282" s="2639"/>
      <c r="CZ282" s="2639"/>
    </row>
    <row r="283" s="818" customFormat="true" ht="15" customHeight="true" x14ac:dyDescent="0.2">
      <c r="B283" s="787"/>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3136"/>
      <c r="BB283" s="431" t="s">
        <v>84</v>
      </c>
      <c r="BC283" s="1493" t="s">
        <v>35</v>
      </c>
      <c r="BD283" s="1513" t="s">
        <v>35</v>
      </c>
      <c r="BE283" s="1513" t="s">
        <v>35</v>
      </c>
      <c r="BF283" s="1513" t="s">
        <v>35</v>
      </c>
      <c r="BG283" s="1533" t="s">
        <v>35</v>
      </c>
      <c r="BH283" s="1493" t="s">
        <v>35</v>
      </c>
      <c r="BI283" s="1513" t="s">
        <v>35</v>
      </c>
      <c r="BJ283" s="1513" t="s">
        <v>35</v>
      </c>
      <c r="BK283" s="1513" t="s">
        <v>35</v>
      </c>
      <c r="BL283" s="1533" t="s">
        <v>35</v>
      </c>
      <c r="BM283" s="1493" t="s">
        <v>35</v>
      </c>
      <c r="BN283" s="1513" t="s">
        <v>35</v>
      </c>
      <c r="BO283" s="1513" t="s">
        <v>35</v>
      </c>
      <c r="BP283" s="1513" t="s">
        <v>35</v>
      </c>
      <c r="BQ283" s="1533" t="s">
        <v>35</v>
      </c>
      <c r="BR283" s="1493" t="s">
        <v>35</v>
      </c>
      <c r="BS283" s="1513" t="s">
        <v>35</v>
      </c>
      <c r="BT283" s="1513" t="s">
        <v>35</v>
      </c>
      <c r="BU283" s="1513" t="s">
        <v>35</v>
      </c>
      <c r="BV283" s="1513" t="s">
        <v>35</v>
      </c>
      <c r="BW283" s="1513" t="s">
        <v>35</v>
      </c>
      <c r="BX283" s="1513" t="s">
        <v>35</v>
      </c>
      <c r="BY283" s="1573" t="s">
        <v>35</v>
      </c>
      <c r="BZ283" s="1573" t="s">
        <v>35</v>
      </c>
      <c r="CA283" s="1573" t="s">
        <v>35</v>
      </c>
      <c r="CB283" s="1573" t="s">
        <v>35</v>
      </c>
      <c r="CC283" s="1573" t="s">
        <v>35</v>
      </c>
      <c r="CD283" s="2639"/>
      <c r="CE283" s="2639"/>
      <c r="CF283" s="2639"/>
      <c r="CG283" s="2639"/>
      <c r="CH283" s="2639"/>
      <c r="CI283" s="2639"/>
      <c r="CJ283" s="2639"/>
      <c r="CK283" s="2639"/>
      <c r="CL283" s="2639"/>
      <c r="CM283" s="2639"/>
      <c r="CN283" s="2639"/>
      <c r="CO283" s="2639"/>
      <c r="CP283" s="2639"/>
      <c r="CQ283" s="2639"/>
      <c r="CR283" s="2639"/>
      <c r="CS283" s="2639"/>
      <c r="CT283" s="2639"/>
      <c r="CU283" s="2639"/>
      <c r="CV283" s="2639"/>
      <c r="CW283" s="2639"/>
      <c r="CX283" s="2639"/>
      <c r="CY283" s="2639"/>
      <c r="CZ283" s="2639"/>
    </row>
    <row r="284" s="818" customFormat="true" ht="15" customHeight="true" x14ac:dyDescent="0.2">
      <c r="B284" s="787"/>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3137"/>
      <c r="BB284" s="432" t="s">
        <v>114</v>
      </c>
      <c r="BC284" s="1494" t="s">
        <v>35</v>
      </c>
      <c r="BD284" s="1514" t="s">
        <v>35</v>
      </c>
      <c r="BE284" s="1514" t="s">
        <v>35</v>
      </c>
      <c r="BF284" s="1514" t="s">
        <v>35</v>
      </c>
      <c r="BG284" s="1534" t="s">
        <v>35</v>
      </c>
      <c r="BH284" s="1553" t="s">
        <v>35</v>
      </c>
      <c r="BI284" s="1514" t="s">
        <v>35</v>
      </c>
      <c r="BJ284" s="1514" t="s">
        <v>35</v>
      </c>
      <c r="BK284" s="1514" t="s">
        <v>35</v>
      </c>
      <c r="BL284" s="1534" t="s">
        <v>35</v>
      </c>
      <c r="BM284" s="1553" t="s">
        <v>35</v>
      </c>
      <c r="BN284" s="1514" t="s">
        <v>35</v>
      </c>
      <c r="BO284" s="1514" t="s">
        <v>35</v>
      </c>
      <c r="BP284" s="1514" t="s">
        <v>35</v>
      </c>
      <c r="BQ284" s="1534" t="s">
        <v>35</v>
      </c>
      <c r="BR284" s="1553" t="s">
        <v>35</v>
      </c>
      <c r="BS284" s="1514" t="s">
        <v>35</v>
      </c>
      <c r="BT284" s="1514" t="s">
        <v>35</v>
      </c>
      <c r="BU284" s="1514" t="s">
        <v>35</v>
      </c>
      <c r="BV284" s="1514" t="s">
        <v>35</v>
      </c>
      <c r="BW284" s="1514" t="s">
        <v>35</v>
      </c>
      <c r="BX284" s="1514" t="s">
        <v>35</v>
      </c>
      <c r="BY284" s="1574" t="s">
        <v>35</v>
      </c>
      <c r="BZ284" s="1574" t="s">
        <v>35</v>
      </c>
      <c r="CA284" s="1574" t="s">
        <v>35</v>
      </c>
      <c r="CB284" s="1574" t="s">
        <v>35</v>
      </c>
      <c r="CC284" s="1574" t="s">
        <v>35</v>
      </c>
      <c r="CD284" s="2641"/>
      <c r="CE284" s="2641"/>
      <c r="CF284" s="2641"/>
      <c r="CG284" s="2641"/>
      <c r="CH284" s="2641"/>
      <c r="CI284" s="2641"/>
      <c r="CJ284" s="2641"/>
      <c r="CK284" s="2641"/>
      <c r="CL284" s="2641"/>
      <c r="CM284" s="2641"/>
      <c r="CN284" s="2641"/>
      <c r="CO284" s="2641"/>
      <c r="CP284" s="2641"/>
      <c r="CQ284" s="2641"/>
      <c r="CR284" s="2641"/>
      <c r="CS284" s="2641"/>
      <c r="CT284" s="2641"/>
      <c r="CU284" s="2641"/>
      <c r="CV284" s="2641"/>
      <c r="CW284" s="2641"/>
      <c r="CX284" s="2641"/>
      <c r="CY284" s="2641"/>
      <c r="CZ284" s="2641"/>
    </row>
    <row r="285" s="818" customFormat="true" ht="15" customHeight="true" x14ac:dyDescent="0.2">
      <c r="B285" s="787"/>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818" customFormat="true" ht="15" customHeight="true" x14ac:dyDescent="0.2">
      <c r="B286" s="787"/>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818" customFormat="true" ht="15" customHeight="true" x14ac:dyDescent="0.2">
      <c r="B287" s="787"/>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818" customFormat="true" ht="15" customHeight="true" x14ac:dyDescent="0.2">
      <c r="B288" s="787"/>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818" customFormat="true" ht="15" customHeight="true" x14ac:dyDescent="0.2">
      <c r="A289" s="774"/>
      <c r="B289" s="775"/>
      <c r="C289" s="776"/>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818" customFormat="true" ht="15" customHeight="true" x14ac:dyDescent="0.2">
      <c r="A290" s="1082"/>
      <c r="B290" s="1083"/>
      <c r="C290" s="1084"/>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818" customFormat="true" ht="15" customHeight="true" x14ac:dyDescent="0.2">
      <c r="A291" s="1085"/>
      <c r="B291" s="1086"/>
      <c r="C291" s="1087"/>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818" customFormat="true" ht="15" customHeight="true" x14ac:dyDescent="0.2">
      <c r="A292" s="1088"/>
      <c r="B292" s="1089"/>
      <c r="C292" s="109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818" customFormat="true" ht="15" customHeight="true" x14ac:dyDescent="0.2">
      <c r="A293" s="1091"/>
      <c r="B293" s="1092"/>
      <c r="C293" s="1093"/>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818" customFormat="true" ht="15" customHeight="true" x14ac:dyDescent="0.2">
      <c r="A294" s="1094"/>
      <c r="B294" s="1095"/>
      <c r="C294" s="1096"/>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818" customFormat="true" ht="15" customHeight="true" x14ac:dyDescent="0.2">
      <c r="A295" s="1094"/>
      <c r="B295" s="1095"/>
      <c r="C295" s="1096"/>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818" customFormat="true" ht="15" customHeight="true" x14ac:dyDescent="0.2">
      <c r="A296" s="1094"/>
      <c r="B296" s="1097"/>
      <c r="C296" s="1096"/>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818" customFormat="true" ht="15" customHeight="true" x14ac:dyDescent="0.2">
      <c r="A297" s="1098"/>
      <c r="B297" s="1099"/>
      <c r="C297" s="110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818" customFormat="true" ht="15" customHeight="true" x14ac:dyDescent="0.2">
      <c r="B298" s="787"/>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818" customFormat="true" ht="15" customHeight="true" x14ac:dyDescent="0.2">
      <c r="A299" s="777"/>
      <c r="B299" s="778"/>
      <c r="C299" s="779"/>
      <c r="D299" s="78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818" customFormat="true" ht="15" customHeight="true" x14ac:dyDescent="0.2">
      <c r="A300" s="1101"/>
      <c r="B300" s="1102"/>
      <c r="C300" s="1103"/>
      <c r="D300" s="1104"/>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818" customFormat="true" ht="15" customHeight="true" x14ac:dyDescent="0.2">
      <c r="A301" s="1105"/>
      <c r="B301" s="1106"/>
      <c r="C301" s="1107"/>
      <c r="D301" s="1108"/>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818" customFormat="true" ht="15" customHeight="true" x14ac:dyDescent="0.2">
      <c r="A302" s="1109"/>
      <c r="B302" s="1110"/>
      <c r="C302" s="1111"/>
      <c r="D302" s="1112"/>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818" customFormat="true" ht="15" customHeight="true" x14ac:dyDescent="0.2">
      <c r="A303" s="1113"/>
      <c r="B303" s="1114"/>
      <c r="C303" s="1115"/>
      <c r="D303" s="1116"/>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818" customFormat="true" ht="15" customHeight="true" x14ac:dyDescent="0.2">
      <c r="A304" s="1117"/>
      <c r="B304" s="1118"/>
      <c r="C304" s="1119"/>
      <c r="D304" s="112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818" customFormat="true" ht="15" customHeight="true" x14ac:dyDescent="0.2">
      <c r="A305" s="1121"/>
      <c r="B305" s="1122"/>
      <c r="C305" s="1123"/>
      <c r="D305" s="1124"/>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818" customFormat="true" ht="15" customHeight="true" x14ac:dyDescent="0.2">
      <c r="B306" s="787"/>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818" customFormat="true" ht="15" customHeight="true" x14ac:dyDescent="0.2">
      <c r="B307" s="787"/>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818" customFormat="true" ht="15" customHeight="true" x14ac:dyDescent="0.2">
      <c r="B308" s="787"/>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818" customFormat="true" ht="15" customHeight="true" x14ac:dyDescent="0.2">
      <c r="B309" s="787"/>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818" customFormat="true" ht="15" customHeight="true" x14ac:dyDescent="0.2">
      <c r="B310" s="787"/>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818" customFormat="true" ht="15" customHeight="true" x14ac:dyDescent="0.2">
      <c r="B311" s="787"/>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818" customFormat="true" ht="15" customHeight="true" x14ac:dyDescent="0.2">
      <c r="B312" s="787"/>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818" customFormat="true" ht="15" customHeight="true" x14ac:dyDescent="0.2">
      <c r="B313" s="787"/>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818" customFormat="true" ht="15" customHeight="true" x14ac:dyDescent="0.2">
      <c r="B314" s="787"/>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818" customFormat="true" ht="15" customHeight="true" x14ac:dyDescent="0.2">
      <c r="B315" s="787"/>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818" customFormat="true" ht="15" customHeight="true" x14ac:dyDescent="0.2">
      <c r="B316" s="787"/>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818" customFormat="true" ht="15" customHeight="true" x14ac:dyDescent="0.2">
      <c r="B317" s="787"/>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818" customFormat="true" ht="15" customHeight="true" x14ac:dyDescent="0.2">
      <c r="B318" s="787"/>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818" customFormat="true" ht="15" customHeight="true" x14ac:dyDescent="0.2">
      <c r="B319" s="787"/>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818" customFormat="true" ht="15" customHeight="true" x14ac:dyDescent="0.2">
      <c r="B320" s="787"/>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818" customFormat="true" ht="15" customHeight="true" x14ac:dyDescent="0.2">
      <c r="B321" s="787"/>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818" customFormat="true" ht="15" customHeight="true" x14ac:dyDescent="0.2">
      <c r="B322" s="787"/>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818" customFormat="true" ht="15" customHeight="true" x14ac:dyDescent="0.2">
      <c r="B323" s="787"/>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818" customFormat="true" ht="15" customHeight="true" x14ac:dyDescent="0.2">
      <c r="B324" s="787"/>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818" customFormat="true" ht="15" customHeight="true" x14ac:dyDescent="0.2">
      <c r="B325" s="787"/>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818" customFormat="true" ht="15" customHeight="true" x14ac:dyDescent="0.2">
      <c r="B326" s="787"/>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818" customFormat="true" ht="15" customHeight="true" x14ac:dyDescent="0.2">
      <c r="B327" s="787"/>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818" customFormat="true" ht="15" customHeight="true" x14ac:dyDescent="0.2">
      <c r="B328" s="787"/>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818" customFormat="true" ht="250.15" customHeight="true" x14ac:dyDescent="0.2">
      <c r="B329" s="787"/>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63"/>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41"/>
      <c r="BD330" s="841"/>
      <c r="BE330" s="841"/>
      <c r="BF330" s="841"/>
      <c r="BG330" s="841"/>
      <c r="BH330" s="841"/>
      <c r="BI330" s="841"/>
      <c r="BJ330" s="841"/>
      <c r="BK330" s="841"/>
      <c r="BL330" s="841"/>
      <c r="BM330" s="841"/>
      <c r="BN330" s="841"/>
      <c r="BO330" s="841"/>
      <c r="BP330" s="841"/>
      <c r="BQ330" s="841"/>
      <c r="BR330" s="841"/>
      <c r="BS330" s="841"/>
      <c r="BT330" s="841"/>
      <c r="BU330" s="841"/>
      <c r="BV330" s="841"/>
      <c r="BW330" s="841"/>
      <c r="BX330" s="841"/>
      <c r="BY330" s="841"/>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63"/>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41"/>
      <c r="BD331" s="841"/>
      <c r="BE331" s="841"/>
      <c r="BF331" s="841"/>
      <c r="BG331" s="841"/>
      <c r="BH331" s="841"/>
      <c r="BI331" s="841"/>
      <c r="BJ331" s="841"/>
      <c r="BK331" s="841"/>
      <c r="BL331" s="841"/>
      <c r="BM331" s="841"/>
      <c r="BN331" s="841"/>
      <c r="BO331" s="841"/>
      <c r="BP331" s="841"/>
      <c r="BQ331" s="841"/>
      <c r="BR331" s="841"/>
      <c r="BS331" s="841"/>
      <c r="BT331" s="841"/>
      <c r="BU331" s="841"/>
      <c r="BV331" s="841"/>
      <c r="BW331" s="841"/>
      <c r="BX331" s="841"/>
      <c r="BY331" s="841"/>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63"/>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41"/>
      <c r="BD332" s="841"/>
      <c r="BE332" s="841"/>
      <c r="BF332" s="841"/>
      <c r="BG332" s="841"/>
      <c r="BH332" s="841"/>
      <c r="BI332" s="841"/>
      <c r="BJ332" s="841"/>
      <c r="BK332" s="841"/>
      <c r="BL332" s="841"/>
      <c r="BM332" s="841"/>
      <c r="BN332" s="841"/>
      <c r="BO332" s="841"/>
      <c r="BP332" s="841"/>
      <c r="BQ332" s="841"/>
      <c r="BR332" s="841"/>
      <c r="BS332" s="841"/>
      <c r="BT332" s="841"/>
      <c r="BU332" s="841"/>
      <c r="BV332" s="841"/>
      <c r="BW332" s="841"/>
      <c r="BX332" s="841"/>
      <c r="BY332" s="841"/>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63"/>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41"/>
      <c r="BD333" s="841"/>
      <c r="BE333" s="841"/>
      <c r="BF333" s="841"/>
      <c r="BG333" s="841"/>
      <c r="BH333" s="841"/>
      <c r="BI333" s="841"/>
      <c r="BJ333" s="841"/>
      <c r="BK333" s="841"/>
      <c r="BL333" s="841"/>
      <c r="BM333" s="841"/>
      <c r="BN333" s="841"/>
      <c r="BO333" s="841"/>
      <c r="BP333" s="841"/>
      <c r="BQ333" s="841"/>
      <c r="BR333" s="841"/>
      <c r="BS333" s="841"/>
      <c r="BT333" s="841"/>
      <c r="BU333" s="841"/>
      <c r="BV333" s="841"/>
      <c r="BW333" s="841"/>
      <c r="BX333" s="841"/>
      <c r="BY333" s="841"/>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63"/>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41"/>
      <c r="BD334" s="841"/>
      <c r="BE334" s="841"/>
      <c r="BF334" s="841"/>
      <c r="BG334" s="841"/>
      <c r="BH334" s="841"/>
      <c r="BI334" s="841"/>
      <c r="BJ334" s="841"/>
      <c r="BK334" s="841"/>
      <c r="BL334" s="841"/>
      <c r="BM334" s="841"/>
      <c r="BN334" s="841"/>
      <c r="BO334" s="841"/>
      <c r="BP334" s="841"/>
      <c r="BQ334" s="841"/>
      <c r="BR334" s="841"/>
      <c r="BS334" s="841"/>
      <c r="BT334" s="841"/>
      <c r="BU334" s="841"/>
      <c r="BV334" s="841"/>
      <c r="BW334" s="841"/>
      <c r="BX334" s="841"/>
      <c r="BY334" s="841"/>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63"/>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41"/>
      <c r="BD335" s="841"/>
      <c r="BE335" s="841"/>
      <c r="BF335" s="841"/>
      <c r="BG335" s="841"/>
      <c r="BH335" s="841"/>
      <c r="BI335" s="841"/>
      <c r="BJ335" s="841"/>
      <c r="BK335" s="841"/>
      <c r="BL335" s="841"/>
      <c r="BM335" s="841"/>
      <c r="BN335" s="841"/>
      <c r="BO335" s="841"/>
      <c r="BP335" s="841"/>
      <c r="BQ335" s="841"/>
      <c r="BR335" s="841"/>
      <c r="BS335" s="841"/>
      <c r="BT335" s="841"/>
      <c r="BU335" s="841"/>
      <c r="BV335" s="841"/>
      <c r="BW335" s="841"/>
      <c r="BX335" s="841"/>
      <c r="BY335" s="841"/>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63"/>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41"/>
      <c r="BD336" s="841"/>
      <c r="BE336" s="841"/>
      <c r="BF336" s="841"/>
      <c r="BG336" s="841"/>
      <c r="BH336" s="841"/>
      <c r="BI336" s="841"/>
      <c r="BJ336" s="841"/>
      <c r="BK336" s="841"/>
      <c r="BL336" s="841"/>
      <c r="BM336" s="841"/>
      <c r="BN336" s="841"/>
      <c r="BO336" s="841"/>
      <c r="BP336" s="841"/>
      <c r="BQ336" s="841"/>
      <c r="BR336" s="841"/>
      <c r="BS336" s="841"/>
      <c r="BT336" s="841"/>
      <c r="BU336" s="841"/>
      <c r="BV336" s="841"/>
      <c r="BW336" s="841"/>
      <c r="BX336" s="841"/>
      <c r="BY336" s="841"/>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63"/>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41"/>
      <c r="BD337" s="841"/>
      <c r="BE337" s="841"/>
      <c r="BF337" s="841"/>
      <c r="BG337" s="841"/>
      <c r="BH337" s="841"/>
      <c r="BI337" s="841"/>
      <c r="BJ337" s="841"/>
      <c r="BK337" s="841"/>
      <c r="BL337" s="841"/>
      <c r="BM337" s="841"/>
      <c r="BN337" s="841"/>
      <c r="BO337" s="841"/>
      <c r="BP337" s="841"/>
      <c r="BQ337" s="841"/>
      <c r="BR337" s="841"/>
      <c r="BS337" s="841"/>
      <c r="BT337" s="841"/>
      <c r="BU337" s="841"/>
      <c r="BV337" s="841"/>
      <c r="BW337" s="841"/>
      <c r="BX337" s="841"/>
      <c r="BY337" s="841"/>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63"/>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41"/>
      <c r="BD338" s="841"/>
      <c r="BE338" s="841"/>
      <c r="BF338" s="841"/>
      <c r="BG338" s="841"/>
      <c r="BH338" s="841"/>
      <c r="BI338" s="841"/>
      <c r="BJ338" s="841"/>
      <c r="BK338" s="841"/>
      <c r="BL338" s="841"/>
      <c r="BM338" s="841"/>
      <c r="BN338" s="841"/>
      <c r="BO338" s="841"/>
      <c r="BP338" s="841"/>
      <c r="BQ338" s="841"/>
      <c r="BR338" s="841"/>
      <c r="BS338" s="841"/>
      <c r="BT338" s="841"/>
      <c r="BU338" s="841"/>
      <c r="BV338" s="841"/>
      <c r="BW338" s="841"/>
      <c r="BX338" s="841"/>
      <c r="BY338" s="841"/>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818" customFormat="true" ht="15" customHeight="true" x14ac:dyDescent="0.2">
      <c r="B339" s="787"/>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3138" t="s">
        <v>115</v>
      </c>
      <c r="BD339" s="3139"/>
      <c r="BE339" s="3139"/>
      <c r="BF339" s="3139"/>
      <c r="BG339" s="3140"/>
      <c r="BH339" s="3141" t="s">
        <v>38</v>
      </c>
      <c r="BI339" s="3139"/>
      <c r="BJ339" s="3139"/>
      <c r="BK339" s="3139"/>
      <c r="BL339" s="3140"/>
      <c r="BM339" s="3141" t="s">
        <v>37</v>
      </c>
      <c r="BN339" s="3139"/>
      <c r="BO339" s="3139"/>
      <c r="BP339" s="3139"/>
      <c r="BQ339" s="3142"/>
      <c r="BR339" s="2471" t="s">
        <v>141</v>
      </c>
      <c r="BS339" s="2472"/>
      <c r="BT339" s="2472"/>
      <c r="BU339" s="2472"/>
      <c r="BV339" s="2472"/>
      <c r="BW339" s="2472"/>
      <c r="BX339" s="2472"/>
      <c r="BY339" s="2473"/>
      <c r="BZ339" s="461"/>
      <c r="CA339" s="461"/>
      <c r="CB339" s="461"/>
      <c r="CC339" s="461"/>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818" customFormat="true" ht="24" x14ac:dyDescent="0.2">
      <c r="B340" s="787"/>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345</v>
      </c>
      <c r="BS340" s="199" t="s">
        <v>248</v>
      </c>
      <c r="BT340" s="199" t="s">
        <v>314</v>
      </c>
      <c r="BU340" s="199" t="s">
        <v>346</v>
      </c>
      <c r="BV340" s="199" t="s">
        <v>316</v>
      </c>
      <c r="BW340" s="199" t="s">
        <v>347</v>
      </c>
      <c r="BX340" s="199" t="s">
        <v>318</v>
      </c>
      <c r="BY340" s="200" t="s">
        <v>319</v>
      </c>
      <c r="BZ340" s="200" t="s">
        <v>320</v>
      </c>
      <c r="CA340" s="200" t="s">
        <v>321</v>
      </c>
      <c r="CB340" s="200" t="s">
        <v>322</v>
      </c>
      <c r="CC340" s="200" t="s">
        <v>323</v>
      </c>
      <c r="CD340" s="2645"/>
      <c r="CE340" s="2645"/>
      <c r="CF340" s="2645"/>
      <c r="CG340" s="2645"/>
      <c r="CH340" s="2645"/>
      <c r="CI340" s="2645"/>
      <c r="CJ340" s="2645"/>
      <c r="CK340" s="2645"/>
      <c r="CL340" s="2645"/>
      <c r="CM340" s="2645"/>
      <c r="CN340" s="2645"/>
      <c r="CO340" s="2645"/>
      <c r="CP340" s="2645"/>
      <c r="CQ340" s="2645"/>
      <c r="CR340" s="2645"/>
      <c r="CS340" s="2645"/>
      <c r="CT340" s="2645"/>
      <c r="CU340" s="2645"/>
      <c r="CV340" s="2645"/>
      <c r="CW340" s="2645"/>
      <c r="CX340" s="2645"/>
      <c r="CY340" s="2645"/>
      <c r="CZ340" s="2645"/>
    </row>
    <row r="341" s="818" customFormat="true" ht="15" customHeight="true" x14ac:dyDescent="0.2">
      <c r="B341" s="787"/>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3143" t="s">
        <v>154</v>
      </c>
      <c r="BB341" s="176" t="s">
        <v>49</v>
      </c>
      <c r="BC341" s="1495" t="s">
        <v>35</v>
      </c>
      <c r="BD341" s="1515" t="s">
        <v>35</v>
      </c>
      <c r="BE341" s="1515" t="s">
        <v>35</v>
      </c>
      <c r="BF341" s="1515" t="s">
        <v>35</v>
      </c>
      <c r="BG341" s="1535" t="s">
        <v>35</v>
      </c>
      <c r="BH341" s="1554" t="s">
        <v>35</v>
      </c>
      <c r="BI341" s="1515" t="s">
        <v>35</v>
      </c>
      <c r="BJ341" s="1515" t="s">
        <v>35</v>
      </c>
      <c r="BK341" s="1515" t="s">
        <v>35</v>
      </c>
      <c r="BL341" s="1535" t="s">
        <v>35</v>
      </c>
      <c r="BM341" s="1554" t="s">
        <v>35</v>
      </c>
      <c r="BN341" s="1515" t="s">
        <v>35</v>
      </c>
      <c r="BO341" s="1515" t="s">
        <v>35</v>
      </c>
      <c r="BP341" s="1515" t="s">
        <v>35</v>
      </c>
      <c r="BQ341" s="1535" t="s">
        <v>35</v>
      </c>
      <c r="BR341" s="1554" t="s">
        <v>35</v>
      </c>
      <c r="BS341" s="1515" t="s">
        <v>35</v>
      </c>
      <c r="BT341" s="1515" t="s">
        <v>35</v>
      </c>
      <c r="BU341" s="1515" t="s">
        <v>35</v>
      </c>
      <c r="BV341" s="1515" t="s">
        <v>35</v>
      </c>
      <c r="BW341" s="1515" t="s">
        <v>35</v>
      </c>
      <c r="BX341" s="1515" t="s">
        <v>35</v>
      </c>
      <c r="BY341" s="1575" t="s">
        <v>35</v>
      </c>
      <c r="BZ341" s="1575" t="s">
        <v>35</v>
      </c>
      <c r="CA341" s="1575" t="s">
        <v>35</v>
      </c>
      <c r="CB341" s="1575" t="s">
        <v>35</v>
      </c>
      <c r="CC341" s="1575" t="s">
        <v>35</v>
      </c>
      <c r="CD341" s="2647"/>
      <c r="CE341" s="2647"/>
      <c r="CF341" s="2647"/>
      <c r="CG341" s="2647"/>
      <c r="CH341" s="2647"/>
      <c r="CI341" s="2647"/>
      <c r="CJ341" s="2647"/>
      <c r="CK341" s="2647"/>
      <c r="CL341" s="2647"/>
      <c r="CM341" s="2647"/>
      <c r="CN341" s="2647"/>
      <c r="CO341" s="2647"/>
      <c r="CP341" s="2647"/>
      <c r="CQ341" s="2647"/>
      <c r="CR341" s="2647"/>
      <c r="CS341" s="2647"/>
      <c r="CT341" s="2647"/>
      <c r="CU341" s="2647"/>
      <c r="CV341" s="2647"/>
      <c r="CW341" s="2647"/>
      <c r="CX341" s="2647"/>
      <c r="CY341" s="2647"/>
      <c r="CZ341" s="2647"/>
    </row>
    <row r="342" s="818" customFormat="true" ht="15" customHeight="true" x14ac:dyDescent="0.2">
      <c r="B342" s="787"/>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3144"/>
      <c r="BB342" s="177" t="s">
        <v>48</v>
      </c>
      <c r="BC342" s="1496" t="s">
        <v>35</v>
      </c>
      <c r="BD342" s="1516" t="s">
        <v>35</v>
      </c>
      <c r="BE342" s="1516" t="s">
        <v>35</v>
      </c>
      <c r="BF342" s="1516" t="s">
        <v>35</v>
      </c>
      <c r="BG342" s="1536" t="s">
        <v>35</v>
      </c>
      <c r="BH342" s="1555" t="s">
        <v>35</v>
      </c>
      <c r="BI342" s="1516" t="s">
        <v>35</v>
      </c>
      <c r="BJ342" s="1516" t="s">
        <v>35</v>
      </c>
      <c r="BK342" s="1516" t="s">
        <v>35</v>
      </c>
      <c r="BL342" s="1536" t="s">
        <v>35</v>
      </c>
      <c r="BM342" s="1555" t="s">
        <v>35</v>
      </c>
      <c r="BN342" s="1516" t="s">
        <v>35</v>
      </c>
      <c r="BO342" s="1516" t="s">
        <v>35</v>
      </c>
      <c r="BP342" s="1516" t="s">
        <v>35</v>
      </c>
      <c r="BQ342" s="1536" t="s">
        <v>35</v>
      </c>
      <c r="BR342" s="1555" t="s">
        <v>35</v>
      </c>
      <c r="BS342" s="1516" t="s">
        <v>35</v>
      </c>
      <c r="BT342" s="1516" t="s">
        <v>35</v>
      </c>
      <c r="BU342" s="1516" t="s">
        <v>35</v>
      </c>
      <c r="BV342" s="1516" t="s">
        <v>35</v>
      </c>
      <c r="BW342" s="1516" t="s">
        <v>35</v>
      </c>
      <c r="BX342" s="1516" t="s">
        <v>35</v>
      </c>
      <c r="BY342" s="1576" t="s">
        <v>35</v>
      </c>
      <c r="BZ342" s="1576" t="s">
        <v>35</v>
      </c>
      <c r="CA342" s="1576" t="s">
        <v>35</v>
      </c>
      <c r="CB342" s="1576" t="s">
        <v>35</v>
      </c>
      <c r="CC342" s="1576" t="s">
        <v>35</v>
      </c>
      <c r="CD342" s="2649"/>
      <c r="CE342" s="2649"/>
      <c r="CF342" s="2649"/>
      <c r="CG342" s="2649"/>
      <c r="CH342" s="2649"/>
      <c r="CI342" s="2649"/>
      <c r="CJ342" s="2649"/>
      <c r="CK342" s="2649"/>
      <c r="CL342" s="2649"/>
      <c r="CM342" s="2649"/>
      <c r="CN342" s="2649"/>
      <c r="CO342" s="2649"/>
      <c r="CP342" s="2649"/>
      <c r="CQ342" s="2649"/>
      <c r="CR342" s="2649"/>
      <c r="CS342" s="2649"/>
      <c r="CT342" s="2649"/>
      <c r="CU342" s="2649"/>
      <c r="CV342" s="2649"/>
      <c r="CW342" s="2649"/>
      <c r="CX342" s="2649"/>
      <c r="CY342" s="2649"/>
      <c r="CZ342" s="2649"/>
    </row>
    <row r="343" s="818" customFormat="true" ht="15" customHeight="true" x14ac:dyDescent="0.2">
      <c r="B343" s="787"/>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3145" t="s">
        <v>149</v>
      </c>
      <c r="BB343" s="177" t="s">
        <v>49</v>
      </c>
      <c r="BC343" s="1496" t="s">
        <v>35</v>
      </c>
      <c r="BD343" s="1516" t="s">
        <v>35</v>
      </c>
      <c r="BE343" s="1516" t="s">
        <v>35</v>
      </c>
      <c r="BF343" s="1516" t="s">
        <v>35</v>
      </c>
      <c r="BG343" s="1536" t="s">
        <v>35</v>
      </c>
      <c r="BH343" s="1555" t="s">
        <v>35</v>
      </c>
      <c r="BI343" s="1516" t="s">
        <v>35</v>
      </c>
      <c r="BJ343" s="1516" t="s">
        <v>35</v>
      </c>
      <c r="BK343" s="1516" t="s">
        <v>35</v>
      </c>
      <c r="BL343" s="1536" t="s">
        <v>35</v>
      </c>
      <c r="BM343" s="1555" t="s">
        <v>35</v>
      </c>
      <c r="BN343" s="1516" t="s">
        <v>35</v>
      </c>
      <c r="BO343" s="1516" t="s">
        <v>35</v>
      </c>
      <c r="BP343" s="1516" t="s">
        <v>35</v>
      </c>
      <c r="BQ343" s="1536" t="s">
        <v>35</v>
      </c>
      <c r="BR343" s="1555" t="s">
        <v>35</v>
      </c>
      <c r="BS343" s="1516" t="s">
        <v>35</v>
      </c>
      <c r="BT343" s="1516" t="s">
        <v>35</v>
      </c>
      <c r="BU343" s="1516" t="s">
        <v>35</v>
      </c>
      <c r="BV343" s="1516" t="s">
        <v>35</v>
      </c>
      <c r="BW343" s="1516" t="s">
        <v>35</v>
      </c>
      <c r="BX343" s="1516" t="s">
        <v>35</v>
      </c>
      <c r="BY343" s="1576" t="s">
        <v>35</v>
      </c>
      <c r="BZ343" s="1576" t="s">
        <v>35</v>
      </c>
      <c r="CA343" s="1576" t="s">
        <v>35</v>
      </c>
      <c r="CB343" s="1576" t="s">
        <v>35</v>
      </c>
      <c r="CC343" s="1576" t="s">
        <v>35</v>
      </c>
      <c r="CD343" s="2649"/>
      <c r="CE343" s="2649"/>
      <c r="CF343" s="2649"/>
      <c r="CG343" s="2649"/>
      <c r="CH343" s="2649"/>
      <c r="CI343" s="2649"/>
      <c r="CJ343" s="2649"/>
      <c r="CK343" s="2649"/>
      <c r="CL343" s="2649"/>
      <c r="CM343" s="2649"/>
      <c r="CN343" s="2649"/>
      <c r="CO343" s="2649"/>
      <c r="CP343" s="2649"/>
      <c r="CQ343" s="2649"/>
      <c r="CR343" s="2649"/>
      <c r="CS343" s="2649"/>
      <c r="CT343" s="2649"/>
      <c r="CU343" s="2649"/>
      <c r="CV343" s="2649"/>
      <c r="CW343" s="2649"/>
      <c r="CX343" s="2649"/>
      <c r="CY343" s="2649"/>
      <c r="CZ343" s="2649"/>
    </row>
    <row r="344" s="818" customFormat="true" ht="15" customHeight="true" x14ac:dyDescent="0.2">
      <c r="B344" s="787"/>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3144"/>
      <c r="BB344" s="177" t="s">
        <v>48</v>
      </c>
      <c r="BC344" s="1496" t="s">
        <v>35</v>
      </c>
      <c r="BD344" s="1516" t="s">
        <v>35</v>
      </c>
      <c r="BE344" s="1516" t="s">
        <v>35</v>
      </c>
      <c r="BF344" s="1516" t="s">
        <v>35</v>
      </c>
      <c r="BG344" s="1536" t="s">
        <v>35</v>
      </c>
      <c r="BH344" s="1555" t="s">
        <v>35</v>
      </c>
      <c r="BI344" s="1516" t="s">
        <v>35</v>
      </c>
      <c r="BJ344" s="1516" t="s">
        <v>35</v>
      </c>
      <c r="BK344" s="1516" t="s">
        <v>35</v>
      </c>
      <c r="BL344" s="1536" t="s">
        <v>35</v>
      </c>
      <c r="BM344" s="1555" t="s">
        <v>35</v>
      </c>
      <c r="BN344" s="1516" t="s">
        <v>35</v>
      </c>
      <c r="BO344" s="1516" t="s">
        <v>35</v>
      </c>
      <c r="BP344" s="1516" t="s">
        <v>35</v>
      </c>
      <c r="BQ344" s="1536" t="s">
        <v>35</v>
      </c>
      <c r="BR344" s="1555" t="s">
        <v>35</v>
      </c>
      <c r="BS344" s="1516" t="s">
        <v>35</v>
      </c>
      <c r="BT344" s="1516" t="s">
        <v>35</v>
      </c>
      <c r="BU344" s="1516" t="s">
        <v>35</v>
      </c>
      <c r="BV344" s="1516" t="s">
        <v>35</v>
      </c>
      <c r="BW344" s="1516" t="s">
        <v>35</v>
      </c>
      <c r="BX344" s="1516" t="s">
        <v>35</v>
      </c>
      <c r="BY344" s="1576" t="s">
        <v>35</v>
      </c>
      <c r="BZ344" s="1576" t="s">
        <v>35</v>
      </c>
      <c r="CA344" s="1576" t="s">
        <v>35</v>
      </c>
      <c r="CB344" s="1576" t="s">
        <v>35</v>
      </c>
      <c r="CC344" s="1576" t="s">
        <v>35</v>
      </c>
      <c r="CD344" s="2649"/>
      <c r="CE344" s="2649"/>
      <c r="CF344" s="2649"/>
      <c r="CG344" s="2649"/>
      <c r="CH344" s="2649"/>
      <c r="CI344" s="2649"/>
      <c r="CJ344" s="2649"/>
      <c r="CK344" s="2649"/>
      <c r="CL344" s="2649"/>
      <c r="CM344" s="2649"/>
      <c r="CN344" s="2649"/>
      <c r="CO344" s="2649"/>
      <c r="CP344" s="2649"/>
      <c r="CQ344" s="2649"/>
      <c r="CR344" s="2649"/>
      <c r="CS344" s="2649"/>
      <c r="CT344" s="2649"/>
      <c r="CU344" s="2649"/>
      <c r="CV344" s="2649"/>
      <c r="CW344" s="2649"/>
      <c r="CX344" s="2649"/>
      <c r="CY344" s="2649"/>
      <c r="CZ344" s="2649"/>
    </row>
    <row r="345" s="818" customFormat="true" ht="15" customHeight="true" x14ac:dyDescent="0.2">
      <c r="B345" s="787"/>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3145" t="s">
        <v>150</v>
      </c>
      <c r="BB345" s="177" t="s">
        <v>49</v>
      </c>
      <c r="BC345" s="1496" t="s">
        <v>35</v>
      </c>
      <c r="BD345" s="1516" t="s">
        <v>35</v>
      </c>
      <c r="BE345" s="1516" t="s">
        <v>35</v>
      </c>
      <c r="BF345" s="1516" t="s">
        <v>35</v>
      </c>
      <c r="BG345" s="1536" t="s">
        <v>35</v>
      </c>
      <c r="BH345" s="1555" t="s">
        <v>35</v>
      </c>
      <c r="BI345" s="1516" t="s">
        <v>35</v>
      </c>
      <c r="BJ345" s="1516" t="s">
        <v>35</v>
      </c>
      <c r="BK345" s="1516" t="s">
        <v>35</v>
      </c>
      <c r="BL345" s="1536" t="s">
        <v>35</v>
      </c>
      <c r="BM345" s="1555" t="s">
        <v>35</v>
      </c>
      <c r="BN345" s="1516" t="s">
        <v>35</v>
      </c>
      <c r="BO345" s="1516" t="s">
        <v>35</v>
      </c>
      <c r="BP345" s="1516" t="s">
        <v>35</v>
      </c>
      <c r="BQ345" s="1536" t="s">
        <v>35</v>
      </c>
      <c r="BR345" s="1555" t="s">
        <v>35</v>
      </c>
      <c r="BS345" s="1516" t="s">
        <v>35</v>
      </c>
      <c r="BT345" s="1516" t="s">
        <v>35</v>
      </c>
      <c r="BU345" s="1516" t="s">
        <v>35</v>
      </c>
      <c r="BV345" s="1516" t="s">
        <v>35</v>
      </c>
      <c r="BW345" s="1516" t="s">
        <v>35</v>
      </c>
      <c r="BX345" s="1516" t="s">
        <v>35</v>
      </c>
      <c r="BY345" s="1576" t="s">
        <v>35</v>
      </c>
      <c r="BZ345" s="1576" t="s">
        <v>35</v>
      </c>
      <c r="CA345" s="1576" t="s">
        <v>35</v>
      </c>
      <c r="CB345" s="1576" t="s">
        <v>35</v>
      </c>
      <c r="CC345" s="1576" t="s">
        <v>35</v>
      </c>
      <c r="CD345" s="2649"/>
      <c r="CE345" s="2649"/>
      <c r="CF345" s="2649"/>
      <c r="CG345" s="2649"/>
      <c r="CH345" s="2649"/>
      <c r="CI345" s="2649"/>
      <c r="CJ345" s="2649"/>
      <c r="CK345" s="2649"/>
      <c r="CL345" s="2649"/>
      <c r="CM345" s="2649"/>
      <c r="CN345" s="2649"/>
      <c r="CO345" s="2649"/>
      <c r="CP345" s="2649"/>
      <c r="CQ345" s="2649"/>
      <c r="CR345" s="2649"/>
      <c r="CS345" s="2649"/>
      <c r="CT345" s="2649"/>
      <c r="CU345" s="2649"/>
      <c r="CV345" s="2649"/>
      <c r="CW345" s="2649"/>
      <c r="CX345" s="2649"/>
      <c r="CY345" s="2649"/>
      <c r="CZ345" s="2649"/>
    </row>
    <row r="346" s="818" customFormat="true" ht="15" customHeight="true" x14ac:dyDescent="0.2">
      <c r="B346" s="787"/>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3144"/>
      <c r="BB346" s="177" t="s">
        <v>48</v>
      </c>
      <c r="BC346" s="1496" t="s">
        <v>35</v>
      </c>
      <c r="BD346" s="1516" t="s">
        <v>35</v>
      </c>
      <c r="BE346" s="1516" t="s">
        <v>35</v>
      </c>
      <c r="BF346" s="1516" t="s">
        <v>35</v>
      </c>
      <c r="BG346" s="1536" t="s">
        <v>35</v>
      </c>
      <c r="BH346" s="1555" t="s">
        <v>35</v>
      </c>
      <c r="BI346" s="1516" t="s">
        <v>35</v>
      </c>
      <c r="BJ346" s="1516" t="s">
        <v>35</v>
      </c>
      <c r="BK346" s="1516" t="s">
        <v>35</v>
      </c>
      <c r="BL346" s="1536" t="s">
        <v>35</v>
      </c>
      <c r="BM346" s="1555" t="s">
        <v>35</v>
      </c>
      <c r="BN346" s="1516" t="s">
        <v>35</v>
      </c>
      <c r="BO346" s="1516" t="s">
        <v>35</v>
      </c>
      <c r="BP346" s="1516" t="s">
        <v>35</v>
      </c>
      <c r="BQ346" s="1536" t="s">
        <v>35</v>
      </c>
      <c r="BR346" s="1555" t="s">
        <v>35</v>
      </c>
      <c r="BS346" s="1516" t="s">
        <v>35</v>
      </c>
      <c r="BT346" s="1516" t="s">
        <v>35</v>
      </c>
      <c r="BU346" s="1516" t="s">
        <v>35</v>
      </c>
      <c r="BV346" s="1516" t="s">
        <v>35</v>
      </c>
      <c r="BW346" s="1516" t="s">
        <v>35</v>
      </c>
      <c r="BX346" s="1516" t="s">
        <v>35</v>
      </c>
      <c r="BY346" s="1576" t="s">
        <v>35</v>
      </c>
      <c r="BZ346" s="1576" t="s">
        <v>35</v>
      </c>
      <c r="CA346" s="1576" t="s">
        <v>35</v>
      </c>
      <c r="CB346" s="1576" t="s">
        <v>35</v>
      </c>
      <c r="CC346" s="1576" t="s">
        <v>35</v>
      </c>
      <c r="CD346" s="2649"/>
      <c r="CE346" s="2649"/>
      <c r="CF346" s="2649"/>
      <c r="CG346" s="2649"/>
      <c r="CH346" s="2649"/>
      <c r="CI346" s="2649"/>
      <c r="CJ346" s="2649"/>
      <c r="CK346" s="2649"/>
      <c r="CL346" s="2649"/>
      <c r="CM346" s="2649"/>
      <c r="CN346" s="2649"/>
      <c r="CO346" s="2649"/>
      <c r="CP346" s="2649"/>
      <c r="CQ346" s="2649"/>
      <c r="CR346" s="2649"/>
      <c r="CS346" s="2649"/>
      <c r="CT346" s="2649"/>
      <c r="CU346" s="2649"/>
      <c r="CV346" s="2649"/>
      <c r="CW346" s="2649"/>
      <c r="CX346" s="2649"/>
      <c r="CY346" s="2649"/>
      <c r="CZ346" s="2649"/>
    </row>
    <row r="347" s="818" customFormat="true" ht="15" customHeight="true" x14ac:dyDescent="0.2">
      <c r="B347" s="787"/>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3145" t="s">
        <v>151</v>
      </c>
      <c r="BB347" s="177" t="s">
        <v>49</v>
      </c>
      <c r="BC347" s="1496" t="s">
        <v>35</v>
      </c>
      <c r="BD347" s="1516" t="s">
        <v>35</v>
      </c>
      <c r="BE347" s="1516" t="s">
        <v>35</v>
      </c>
      <c r="BF347" s="1516" t="s">
        <v>35</v>
      </c>
      <c r="BG347" s="1536" t="s">
        <v>35</v>
      </c>
      <c r="BH347" s="1555" t="s">
        <v>35</v>
      </c>
      <c r="BI347" s="1516" t="s">
        <v>35</v>
      </c>
      <c r="BJ347" s="1516" t="s">
        <v>35</v>
      </c>
      <c r="BK347" s="1516" t="s">
        <v>35</v>
      </c>
      <c r="BL347" s="1536" t="s">
        <v>35</v>
      </c>
      <c r="BM347" s="1555" t="s">
        <v>35</v>
      </c>
      <c r="BN347" s="1516" t="s">
        <v>35</v>
      </c>
      <c r="BO347" s="1516" t="s">
        <v>35</v>
      </c>
      <c r="BP347" s="1516" t="s">
        <v>35</v>
      </c>
      <c r="BQ347" s="1536" t="s">
        <v>35</v>
      </c>
      <c r="BR347" s="1555" t="s">
        <v>35</v>
      </c>
      <c r="BS347" s="1516" t="s">
        <v>35</v>
      </c>
      <c r="BT347" s="1516" t="s">
        <v>35</v>
      </c>
      <c r="BU347" s="1516" t="s">
        <v>35</v>
      </c>
      <c r="BV347" s="1516" t="s">
        <v>35</v>
      </c>
      <c r="BW347" s="1516" t="s">
        <v>35</v>
      </c>
      <c r="BX347" s="1516" t="s">
        <v>35</v>
      </c>
      <c r="BY347" s="1576" t="s">
        <v>35</v>
      </c>
      <c r="BZ347" s="1576" t="s">
        <v>35</v>
      </c>
      <c r="CA347" s="1576" t="s">
        <v>35</v>
      </c>
      <c r="CB347" s="1576" t="s">
        <v>35</v>
      </c>
      <c r="CC347" s="1576" t="s">
        <v>35</v>
      </c>
      <c r="CD347" s="2649"/>
      <c r="CE347" s="2649"/>
      <c r="CF347" s="2649"/>
      <c r="CG347" s="2649"/>
      <c r="CH347" s="2649"/>
      <c r="CI347" s="2649"/>
      <c r="CJ347" s="2649"/>
      <c r="CK347" s="2649"/>
      <c r="CL347" s="2649"/>
      <c r="CM347" s="2649"/>
      <c r="CN347" s="2649"/>
      <c r="CO347" s="2649"/>
      <c r="CP347" s="2649"/>
      <c r="CQ347" s="2649"/>
      <c r="CR347" s="2649"/>
      <c r="CS347" s="2649"/>
      <c r="CT347" s="2649"/>
      <c r="CU347" s="2649"/>
      <c r="CV347" s="2649"/>
      <c r="CW347" s="2649"/>
      <c r="CX347" s="2649"/>
      <c r="CY347" s="2649"/>
      <c r="CZ347" s="2649"/>
    </row>
    <row r="348" s="818" customFormat="true" ht="15" customHeight="true" x14ac:dyDescent="0.2">
      <c r="B348" s="787"/>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3144"/>
      <c r="BB348" s="177" t="s">
        <v>48</v>
      </c>
      <c r="BC348" s="1496" t="s">
        <v>35</v>
      </c>
      <c r="BD348" s="1516" t="s">
        <v>35</v>
      </c>
      <c r="BE348" s="1516" t="s">
        <v>35</v>
      </c>
      <c r="BF348" s="1516" t="s">
        <v>35</v>
      </c>
      <c r="BG348" s="1536" t="s">
        <v>35</v>
      </c>
      <c r="BH348" s="1555" t="s">
        <v>35</v>
      </c>
      <c r="BI348" s="1516" t="s">
        <v>35</v>
      </c>
      <c r="BJ348" s="1516" t="s">
        <v>35</v>
      </c>
      <c r="BK348" s="1516" t="s">
        <v>35</v>
      </c>
      <c r="BL348" s="1536" t="s">
        <v>35</v>
      </c>
      <c r="BM348" s="1555" t="s">
        <v>35</v>
      </c>
      <c r="BN348" s="1516" t="s">
        <v>35</v>
      </c>
      <c r="BO348" s="1516" t="s">
        <v>35</v>
      </c>
      <c r="BP348" s="1516" t="s">
        <v>35</v>
      </c>
      <c r="BQ348" s="1536" t="s">
        <v>35</v>
      </c>
      <c r="BR348" s="1555" t="s">
        <v>35</v>
      </c>
      <c r="BS348" s="1516" t="s">
        <v>35</v>
      </c>
      <c r="BT348" s="1516" t="s">
        <v>35</v>
      </c>
      <c r="BU348" s="1516" t="s">
        <v>35</v>
      </c>
      <c r="BV348" s="1516" t="s">
        <v>35</v>
      </c>
      <c r="BW348" s="1516" t="s">
        <v>35</v>
      </c>
      <c r="BX348" s="1516" t="s">
        <v>35</v>
      </c>
      <c r="BY348" s="1576" t="s">
        <v>35</v>
      </c>
      <c r="BZ348" s="1576" t="s">
        <v>35</v>
      </c>
      <c r="CA348" s="1576" t="s">
        <v>35</v>
      </c>
      <c r="CB348" s="1576" t="s">
        <v>35</v>
      </c>
      <c r="CC348" s="1576" t="s">
        <v>35</v>
      </c>
      <c r="CD348" s="2649"/>
      <c r="CE348" s="2649"/>
      <c r="CF348" s="2649"/>
      <c r="CG348" s="2649"/>
      <c r="CH348" s="2649"/>
      <c r="CI348" s="2649"/>
      <c r="CJ348" s="2649"/>
      <c r="CK348" s="2649"/>
      <c r="CL348" s="2649"/>
      <c r="CM348" s="2649"/>
      <c r="CN348" s="2649"/>
      <c r="CO348" s="2649"/>
      <c r="CP348" s="2649"/>
      <c r="CQ348" s="2649"/>
      <c r="CR348" s="2649"/>
      <c r="CS348" s="2649"/>
      <c r="CT348" s="2649"/>
      <c r="CU348" s="2649"/>
      <c r="CV348" s="2649"/>
      <c r="CW348" s="2649"/>
      <c r="CX348" s="2649"/>
      <c r="CY348" s="2649"/>
      <c r="CZ348" s="2649"/>
    </row>
    <row r="349" s="818" customFormat="true" ht="15" customHeight="true" x14ac:dyDescent="0.2">
      <c r="B349" s="787"/>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3145" t="s">
        <v>152</v>
      </c>
      <c r="BB349" s="177" t="s">
        <v>49</v>
      </c>
      <c r="BC349" s="1496" t="s">
        <v>35</v>
      </c>
      <c r="BD349" s="1516" t="s">
        <v>35</v>
      </c>
      <c r="BE349" s="1516" t="s">
        <v>35</v>
      </c>
      <c r="BF349" s="1516" t="s">
        <v>35</v>
      </c>
      <c r="BG349" s="1536" t="s">
        <v>35</v>
      </c>
      <c r="BH349" s="1555" t="s">
        <v>35</v>
      </c>
      <c r="BI349" s="1516" t="s">
        <v>35</v>
      </c>
      <c r="BJ349" s="1516" t="s">
        <v>35</v>
      </c>
      <c r="BK349" s="1516" t="s">
        <v>35</v>
      </c>
      <c r="BL349" s="1536" t="s">
        <v>35</v>
      </c>
      <c r="BM349" s="1555" t="s">
        <v>35</v>
      </c>
      <c r="BN349" s="1516" t="s">
        <v>35</v>
      </c>
      <c r="BO349" s="1516" t="s">
        <v>35</v>
      </c>
      <c r="BP349" s="1516" t="s">
        <v>35</v>
      </c>
      <c r="BQ349" s="1536" t="s">
        <v>35</v>
      </c>
      <c r="BR349" s="1555" t="s">
        <v>35</v>
      </c>
      <c r="BS349" s="1516" t="s">
        <v>35</v>
      </c>
      <c r="BT349" s="1516" t="s">
        <v>35</v>
      </c>
      <c r="BU349" s="1516" t="s">
        <v>35</v>
      </c>
      <c r="BV349" s="1516" t="s">
        <v>35</v>
      </c>
      <c r="BW349" s="1516" t="s">
        <v>35</v>
      </c>
      <c r="BX349" s="1516" t="s">
        <v>35</v>
      </c>
      <c r="BY349" s="1576" t="s">
        <v>35</v>
      </c>
      <c r="BZ349" s="1576" t="s">
        <v>35</v>
      </c>
      <c r="CA349" s="1576" t="s">
        <v>35</v>
      </c>
      <c r="CB349" s="1576" t="s">
        <v>35</v>
      </c>
      <c r="CC349" s="1576" t="s">
        <v>35</v>
      </c>
      <c r="CD349" s="2649"/>
      <c r="CE349" s="2649"/>
      <c r="CF349" s="2649"/>
      <c r="CG349" s="2649"/>
      <c r="CH349" s="2649"/>
      <c r="CI349" s="2649"/>
      <c r="CJ349" s="2649"/>
      <c r="CK349" s="2649"/>
      <c r="CL349" s="2649"/>
      <c r="CM349" s="2649"/>
      <c r="CN349" s="2649"/>
      <c r="CO349" s="2649"/>
      <c r="CP349" s="2649"/>
      <c r="CQ349" s="2649"/>
      <c r="CR349" s="2649"/>
      <c r="CS349" s="2649"/>
      <c r="CT349" s="2649"/>
      <c r="CU349" s="2649"/>
      <c r="CV349" s="2649"/>
      <c r="CW349" s="2649"/>
      <c r="CX349" s="2649"/>
      <c r="CY349" s="2649"/>
      <c r="CZ349" s="2649"/>
    </row>
    <row r="350" s="818" customFormat="true" ht="15" customHeight="true" x14ac:dyDescent="0.2">
      <c r="B350" s="787"/>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3144"/>
      <c r="BB350" s="177" t="s">
        <v>48</v>
      </c>
      <c r="BC350" s="1496" t="s">
        <v>35</v>
      </c>
      <c r="BD350" s="1516" t="s">
        <v>35</v>
      </c>
      <c r="BE350" s="1516" t="s">
        <v>35</v>
      </c>
      <c r="BF350" s="1516" t="s">
        <v>35</v>
      </c>
      <c r="BG350" s="1536" t="s">
        <v>35</v>
      </c>
      <c r="BH350" s="1555" t="s">
        <v>35</v>
      </c>
      <c r="BI350" s="1516" t="s">
        <v>35</v>
      </c>
      <c r="BJ350" s="1516" t="s">
        <v>35</v>
      </c>
      <c r="BK350" s="1516" t="s">
        <v>35</v>
      </c>
      <c r="BL350" s="1536" t="s">
        <v>35</v>
      </c>
      <c r="BM350" s="1555" t="s">
        <v>35</v>
      </c>
      <c r="BN350" s="1516" t="s">
        <v>35</v>
      </c>
      <c r="BO350" s="1516" t="s">
        <v>35</v>
      </c>
      <c r="BP350" s="1516" t="s">
        <v>35</v>
      </c>
      <c r="BQ350" s="1536" t="s">
        <v>35</v>
      </c>
      <c r="BR350" s="1555" t="s">
        <v>35</v>
      </c>
      <c r="BS350" s="1516" t="s">
        <v>35</v>
      </c>
      <c r="BT350" s="1516" t="s">
        <v>35</v>
      </c>
      <c r="BU350" s="1516" t="s">
        <v>35</v>
      </c>
      <c r="BV350" s="1516" t="s">
        <v>35</v>
      </c>
      <c r="BW350" s="1516" t="s">
        <v>35</v>
      </c>
      <c r="BX350" s="1516" t="s">
        <v>35</v>
      </c>
      <c r="BY350" s="1576" t="s">
        <v>35</v>
      </c>
      <c r="BZ350" s="1576" t="s">
        <v>35</v>
      </c>
      <c r="CA350" s="1576" t="s">
        <v>35</v>
      </c>
      <c r="CB350" s="1576" t="s">
        <v>35</v>
      </c>
      <c r="CC350" s="1576" t="s">
        <v>35</v>
      </c>
      <c r="CD350" s="2649"/>
      <c r="CE350" s="2649"/>
      <c r="CF350" s="2649"/>
      <c r="CG350" s="2649"/>
      <c r="CH350" s="2649"/>
      <c r="CI350" s="2649"/>
      <c r="CJ350" s="2649"/>
      <c r="CK350" s="2649"/>
      <c r="CL350" s="2649"/>
      <c r="CM350" s="2649"/>
      <c r="CN350" s="2649"/>
      <c r="CO350" s="2649"/>
      <c r="CP350" s="2649"/>
      <c r="CQ350" s="2649"/>
      <c r="CR350" s="2649"/>
      <c r="CS350" s="2649"/>
      <c r="CT350" s="2649"/>
      <c r="CU350" s="2649"/>
      <c r="CV350" s="2649"/>
      <c r="CW350" s="2649"/>
      <c r="CX350" s="2649"/>
      <c r="CY350" s="2649"/>
      <c r="CZ350" s="2649"/>
    </row>
    <row r="351" s="818" customFormat="true" ht="15" customHeight="true" x14ac:dyDescent="0.2">
      <c r="B351" s="787"/>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3145" t="s">
        <v>153</v>
      </c>
      <c r="BB351" s="177" t="s">
        <v>49</v>
      </c>
      <c r="BC351" s="1496" t="s">
        <v>35</v>
      </c>
      <c r="BD351" s="1516" t="s">
        <v>35</v>
      </c>
      <c r="BE351" s="1516" t="s">
        <v>35</v>
      </c>
      <c r="BF351" s="1516" t="s">
        <v>35</v>
      </c>
      <c r="BG351" s="1536" t="s">
        <v>35</v>
      </c>
      <c r="BH351" s="1555" t="s">
        <v>35</v>
      </c>
      <c r="BI351" s="1516" t="s">
        <v>35</v>
      </c>
      <c r="BJ351" s="1516" t="s">
        <v>35</v>
      </c>
      <c r="BK351" s="1516" t="s">
        <v>35</v>
      </c>
      <c r="BL351" s="1536" t="s">
        <v>35</v>
      </c>
      <c r="BM351" s="1555" t="s">
        <v>35</v>
      </c>
      <c r="BN351" s="1516" t="s">
        <v>35</v>
      </c>
      <c r="BO351" s="1516" t="s">
        <v>35</v>
      </c>
      <c r="BP351" s="1516" t="s">
        <v>35</v>
      </c>
      <c r="BQ351" s="1536" t="s">
        <v>35</v>
      </c>
      <c r="BR351" s="1555" t="s">
        <v>35</v>
      </c>
      <c r="BS351" s="1516" t="s">
        <v>35</v>
      </c>
      <c r="BT351" s="1516" t="s">
        <v>35</v>
      </c>
      <c r="BU351" s="1516" t="s">
        <v>35</v>
      </c>
      <c r="BV351" s="1516" t="s">
        <v>35</v>
      </c>
      <c r="BW351" s="1516" t="s">
        <v>35</v>
      </c>
      <c r="BX351" s="1516" t="s">
        <v>35</v>
      </c>
      <c r="BY351" s="1576" t="s">
        <v>35</v>
      </c>
      <c r="BZ351" s="1576" t="s">
        <v>35</v>
      </c>
      <c r="CA351" s="1576" t="s">
        <v>35</v>
      </c>
      <c r="CB351" s="1576" t="s">
        <v>35</v>
      </c>
      <c r="CC351" s="1576" t="s">
        <v>35</v>
      </c>
      <c r="CD351" s="2649"/>
      <c r="CE351" s="2649"/>
      <c r="CF351" s="2649"/>
      <c r="CG351" s="2649"/>
      <c r="CH351" s="2649"/>
      <c r="CI351" s="2649"/>
      <c r="CJ351" s="2649"/>
      <c r="CK351" s="2649"/>
      <c r="CL351" s="2649"/>
      <c r="CM351" s="2649"/>
      <c r="CN351" s="2649"/>
      <c r="CO351" s="2649"/>
      <c r="CP351" s="2649"/>
      <c r="CQ351" s="2649"/>
      <c r="CR351" s="2649"/>
      <c r="CS351" s="2649"/>
      <c r="CT351" s="2649"/>
      <c r="CU351" s="2649"/>
      <c r="CV351" s="2649"/>
      <c r="CW351" s="2649"/>
      <c r="CX351" s="2649"/>
      <c r="CY351" s="2649"/>
      <c r="CZ351" s="2649"/>
    </row>
    <row r="352" s="818" customFormat="true" ht="15" customHeight="true" x14ac:dyDescent="0.2">
      <c r="B352" s="787"/>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3144"/>
      <c r="BB352" s="177" t="s">
        <v>48</v>
      </c>
      <c r="BC352" s="1496" t="s">
        <v>35</v>
      </c>
      <c r="BD352" s="1516" t="s">
        <v>35</v>
      </c>
      <c r="BE352" s="1516" t="s">
        <v>35</v>
      </c>
      <c r="BF352" s="1516" t="s">
        <v>35</v>
      </c>
      <c r="BG352" s="1536" t="s">
        <v>35</v>
      </c>
      <c r="BH352" s="1555" t="s">
        <v>35</v>
      </c>
      <c r="BI352" s="1516" t="s">
        <v>35</v>
      </c>
      <c r="BJ352" s="1516" t="s">
        <v>35</v>
      </c>
      <c r="BK352" s="1516" t="s">
        <v>35</v>
      </c>
      <c r="BL352" s="1536" t="s">
        <v>35</v>
      </c>
      <c r="BM352" s="1555" t="s">
        <v>35</v>
      </c>
      <c r="BN352" s="1516" t="s">
        <v>35</v>
      </c>
      <c r="BO352" s="1516" t="s">
        <v>35</v>
      </c>
      <c r="BP352" s="1516" t="s">
        <v>35</v>
      </c>
      <c r="BQ352" s="1536" t="s">
        <v>35</v>
      </c>
      <c r="BR352" s="1555" t="s">
        <v>35</v>
      </c>
      <c r="BS352" s="1516" t="s">
        <v>35</v>
      </c>
      <c r="BT352" s="1516" t="s">
        <v>35</v>
      </c>
      <c r="BU352" s="1516" t="s">
        <v>35</v>
      </c>
      <c r="BV352" s="1516" t="s">
        <v>35</v>
      </c>
      <c r="BW352" s="1516" t="s">
        <v>35</v>
      </c>
      <c r="BX352" s="1516" t="s">
        <v>35</v>
      </c>
      <c r="BY352" s="1576" t="s">
        <v>35</v>
      </c>
      <c r="BZ352" s="1576" t="s">
        <v>35</v>
      </c>
      <c r="CA352" s="1576" t="s">
        <v>35</v>
      </c>
      <c r="CB352" s="1576" t="s">
        <v>35</v>
      </c>
      <c r="CC352" s="1576" t="s">
        <v>35</v>
      </c>
      <c r="CD352" s="2649"/>
      <c r="CE352" s="2649"/>
      <c r="CF352" s="2649"/>
      <c r="CG352" s="2649"/>
      <c r="CH352" s="2649"/>
      <c r="CI352" s="2649"/>
      <c r="CJ352" s="2649"/>
      <c r="CK352" s="2649"/>
      <c r="CL352" s="2649"/>
      <c r="CM352" s="2649"/>
      <c r="CN352" s="2649"/>
      <c r="CO352" s="2649"/>
      <c r="CP352" s="2649"/>
      <c r="CQ352" s="2649"/>
      <c r="CR352" s="2649"/>
      <c r="CS352" s="2649"/>
      <c r="CT352" s="2649"/>
      <c r="CU352" s="2649"/>
      <c r="CV352" s="2649"/>
      <c r="CW352" s="2649"/>
      <c r="CX352" s="2649"/>
      <c r="CY352" s="2649"/>
      <c r="CZ352" s="2649"/>
    </row>
    <row r="353" s="818" customFormat="true" ht="15" customHeight="true" x14ac:dyDescent="0.2">
      <c r="B353" s="787"/>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3145" t="s">
        <v>142</v>
      </c>
      <c r="BB353" s="177" t="s">
        <v>49</v>
      </c>
      <c r="BC353" s="1496" t="s">
        <v>35</v>
      </c>
      <c r="BD353" s="1516" t="s">
        <v>35</v>
      </c>
      <c r="BE353" s="1516" t="s">
        <v>35</v>
      </c>
      <c r="BF353" s="1516" t="s">
        <v>35</v>
      </c>
      <c r="BG353" s="1536" t="s">
        <v>35</v>
      </c>
      <c r="BH353" s="1555" t="s">
        <v>35</v>
      </c>
      <c r="BI353" s="1516" t="s">
        <v>35</v>
      </c>
      <c r="BJ353" s="1516" t="s">
        <v>35</v>
      </c>
      <c r="BK353" s="1516" t="s">
        <v>35</v>
      </c>
      <c r="BL353" s="1536" t="s">
        <v>35</v>
      </c>
      <c r="BM353" s="1555" t="s">
        <v>35</v>
      </c>
      <c r="BN353" s="1516" t="s">
        <v>35</v>
      </c>
      <c r="BO353" s="1516" t="s">
        <v>35</v>
      </c>
      <c r="BP353" s="1516" t="s">
        <v>35</v>
      </c>
      <c r="BQ353" s="1536" t="s">
        <v>35</v>
      </c>
      <c r="BR353" s="1555" t="s">
        <v>35</v>
      </c>
      <c r="BS353" s="1516" t="s">
        <v>35</v>
      </c>
      <c r="BT353" s="1516" t="s">
        <v>35</v>
      </c>
      <c r="BU353" s="1516" t="s">
        <v>35</v>
      </c>
      <c r="BV353" s="1516" t="s">
        <v>35</v>
      </c>
      <c r="BW353" s="1516" t="s">
        <v>35</v>
      </c>
      <c r="BX353" s="1516" t="s">
        <v>35</v>
      </c>
      <c r="BY353" s="1576" t="s">
        <v>35</v>
      </c>
      <c r="BZ353" s="1576" t="s">
        <v>35</v>
      </c>
      <c r="CA353" s="1576" t="s">
        <v>35</v>
      </c>
      <c r="CB353" s="1576" t="s">
        <v>35</v>
      </c>
      <c r="CC353" s="1576" t="s">
        <v>35</v>
      </c>
      <c r="CD353" s="2649"/>
      <c r="CE353" s="2649"/>
      <c r="CF353" s="2649"/>
      <c r="CG353" s="2649"/>
      <c r="CH353" s="2649"/>
      <c r="CI353" s="2649"/>
      <c r="CJ353" s="2649"/>
      <c r="CK353" s="2649"/>
      <c r="CL353" s="2649"/>
      <c r="CM353" s="2649"/>
      <c r="CN353" s="2649"/>
      <c r="CO353" s="2649"/>
      <c r="CP353" s="2649"/>
      <c r="CQ353" s="2649"/>
      <c r="CR353" s="2649"/>
      <c r="CS353" s="2649"/>
      <c r="CT353" s="2649"/>
      <c r="CU353" s="2649"/>
      <c r="CV353" s="2649"/>
      <c r="CW353" s="2649"/>
      <c r="CX353" s="2649"/>
      <c r="CY353" s="2649"/>
      <c r="CZ353" s="2649"/>
    </row>
    <row r="354" s="818" customFormat="true" ht="15" customHeight="true" x14ac:dyDescent="0.2">
      <c r="B354" s="787"/>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3146"/>
      <c r="BB354" s="178" t="s">
        <v>48</v>
      </c>
      <c r="BC354" s="1497" t="s">
        <v>35</v>
      </c>
      <c r="BD354" s="1517" t="s">
        <v>35</v>
      </c>
      <c r="BE354" s="1517" t="s">
        <v>35</v>
      </c>
      <c r="BF354" s="1517" t="s">
        <v>35</v>
      </c>
      <c r="BG354" s="1537" t="s">
        <v>35</v>
      </c>
      <c r="BH354" s="1556" t="s">
        <v>35</v>
      </c>
      <c r="BI354" s="1517" t="s">
        <v>35</v>
      </c>
      <c r="BJ354" s="1517" t="s">
        <v>35</v>
      </c>
      <c r="BK354" s="1517" t="s">
        <v>35</v>
      </c>
      <c r="BL354" s="1537" t="s">
        <v>35</v>
      </c>
      <c r="BM354" s="1556" t="s">
        <v>35</v>
      </c>
      <c r="BN354" s="1517" t="s">
        <v>35</v>
      </c>
      <c r="BO354" s="1517" t="s">
        <v>35</v>
      </c>
      <c r="BP354" s="1517" t="s">
        <v>35</v>
      </c>
      <c r="BQ354" s="1537" t="s">
        <v>35</v>
      </c>
      <c r="BR354" s="1556" t="s">
        <v>35</v>
      </c>
      <c r="BS354" s="1517" t="s">
        <v>35</v>
      </c>
      <c r="BT354" s="1517" t="s">
        <v>35</v>
      </c>
      <c r="BU354" s="1517" t="s">
        <v>35</v>
      </c>
      <c r="BV354" s="1517" t="s">
        <v>35</v>
      </c>
      <c r="BW354" s="1517" t="s">
        <v>35</v>
      </c>
      <c r="BX354" s="1517" t="s">
        <v>35</v>
      </c>
      <c r="BY354" s="1577" t="s">
        <v>35</v>
      </c>
      <c r="BZ354" s="1577" t="s">
        <v>35</v>
      </c>
      <c r="CA354" s="1577" t="s">
        <v>35</v>
      </c>
      <c r="CB354" s="1577" t="s">
        <v>35</v>
      </c>
      <c r="CC354" s="1577" t="s">
        <v>35</v>
      </c>
      <c r="CD354" s="2651"/>
      <c r="CE354" s="2651"/>
      <c r="CF354" s="2651"/>
      <c r="CG354" s="2651"/>
      <c r="CH354" s="2651"/>
      <c r="CI354" s="2651"/>
      <c r="CJ354" s="2651"/>
      <c r="CK354" s="2651"/>
      <c r="CL354" s="2651"/>
      <c r="CM354" s="2651"/>
      <c r="CN354" s="2651"/>
      <c r="CO354" s="2651"/>
      <c r="CP354" s="2651"/>
      <c r="CQ354" s="2651"/>
      <c r="CR354" s="2651"/>
      <c r="CS354" s="2651"/>
      <c r="CT354" s="2651"/>
      <c r="CU354" s="2651"/>
      <c r="CV354" s="2651"/>
      <c r="CW354" s="2651"/>
      <c r="CX354" s="2651"/>
      <c r="CY354" s="2651"/>
      <c r="CZ354" s="2651"/>
    </row>
    <row r="355" s="818" customFormat="true" ht="15" customHeight="true" x14ac:dyDescent="0.2">
      <c r="B355" s="787"/>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818" customFormat="true" ht="15" customHeight="true" x14ac:dyDescent="0.2">
      <c r="B356" s="787"/>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818" customFormat="true" ht="15" customHeight="true" x14ac:dyDescent="0.2">
      <c r="B390" s="787"/>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818" customFormat="true" ht="15" customHeight="true" x14ac:dyDescent="0.2">
      <c r="B391" s="787"/>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818" customFormat="true" ht="15" customHeight="true" x14ac:dyDescent="0.2">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818" customFormat="true" ht="15" customHeight="true" x14ac:dyDescent="0.2">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818" customFormat="true" ht="15" customHeight="true" x14ac:dyDescent="0.2">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818" customFormat="true" ht="15" customHeight="true" x14ac:dyDescent="0.2">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818" customFormat="true" ht="15" customHeight="true" x14ac:dyDescent="0.2">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818" customFormat="true" ht="15" customHeight="true" x14ac:dyDescent="0.2">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818" customFormat="true" ht="15" customHeight="true" x14ac:dyDescent="0.2">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42" customFormat="true" ht="15" customHeight="true" x14ac:dyDescent="0.25">
      <c r="A399" s="136"/>
      <c r="B399" s="136"/>
      <c r="C399" s="3078" t="s">
        <v>132</v>
      </c>
      <c r="D399" s="3079"/>
      <c r="E399" s="3079"/>
      <c r="F399" s="3079"/>
      <c r="G399" s="136"/>
      <c r="H399" s="3062" t="s">
        <v>133</v>
      </c>
      <c r="I399" s="3063"/>
      <c r="J399" s="3063"/>
      <c r="K399" s="3063"/>
      <c r="M399" s="3062" t="s">
        <v>134</v>
      </c>
      <c r="N399" s="3063"/>
      <c r="O399" s="3063"/>
      <c r="P399" s="3063"/>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3350" t="s">
        <v>189</v>
      </c>
      <c r="D400" s="3065"/>
      <c r="E400" s="3065"/>
      <c r="H400" s="3351" t="s">
        <v>189</v>
      </c>
      <c r="I400" s="3065"/>
      <c r="J400" s="3065"/>
      <c r="M400" s="3352" t="s">
        <v>189</v>
      </c>
      <c r="N400" s="3065"/>
      <c r="O400" s="306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842"/>
      <c r="BB400" s="136"/>
      <c r="BC400" s="842"/>
      <c r="BD400" s="842"/>
      <c r="BE400" s="842"/>
      <c r="BF400" s="842"/>
      <c r="BG400" s="842"/>
      <c r="BH400" s="842"/>
      <c r="BI400" s="842"/>
      <c r="BJ400" s="842"/>
      <c r="BK400" s="842"/>
      <c r="BL400" s="842"/>
      <c r="BM400" s="842"/>
      <c r="BN400" s="842"/>
      <c r="BO400" s="842"/>
      <c r="BP400" s="842"/>
      <c r="BQ400" s="842"/>
      <c r="BR400" s="842"/>
      <c r="BS400" s="842"/>
      <c r="BT400" s="842"/>
      <c r="BU400" s="842"/>
      <c r="BV400" s="842"/>
      <c r="BW400" s="842"/>
      <c r="BX400" s="842"/>
      <c r="BY400" s="842"/>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64"/>
      <c r="D401" s="3065"/>
      <c r="E401" s="829" t="s">
        <v>190</v>
      </c>
      <c r="H401" s="3064"/>
      <c r="I401" s="3065"/>
      <c r="J401" s="830" t="s">
        <v>190</v>
      </c>
      <c r="M401" s="3064"/>
      <c r="N401" s="3065"/>
      <c r="O401" s="831" t="s">
        <v>190</v>
      </c>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842"/>
      <c r="BB401" s="136"/>
      <c r="BC401" s="842"/>
      <c r="BD401" s="842"/>
      <c r="BE401" s="842"/>
      <c r="BF401" s="842"/>
      <c r="BG401" s="842"/>
      <c r="BH401" s="842"/>
      <c r="BI401" s="842"/>
      <c r="BJ401" s="842"/>
      <c r="BK401" s="842"/>
      <c r="BL401" s="842"/>
      <c r="BM401" s="842"/>
      <c r="BN401" s="842"/>
      <c r="BO401" s="842"/>
      <c r="BP401" s="842"/>
      <c r="BQ401" s="842"/>
      <c r="BR401" s="842"/>
      <c r="BS401" s="842"/>
      <c r="BT401" s="842"/>
      <c r="BU401" s="842"/>
      <c r="BV401" s="842"/>
      <c r="BW401" s="842"/>
      <c r="BX401" s="842"/>
      <c r="BY401" s="842"/>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3092" t="s">
        <v>139</v>
      </c>
      <c r="C402" s="3065"/>
      <c r="D402" s="3065"/>
      <c r="E402" s="832" t="s">
        <v>191</v>
      </c>
      <c r="H402" s="3065"/>
      <c r="I402" s="3065"/>
      <c r="J402" s="833" t="s">
        <v>191</v>
      </c>
      <c r="M402" s="3065"/>
      <c r="N402" s="3065"/>
      <c r="O402" s="834" t="s">
        <v>191</v>
      </c>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842"/>
      <c r="BB402" s="136"/>
      <c r="BC402" s="842"/>
      <c r="BD402" s="842"/>
      <c r="BE402" s="842"/>
      <c r="BF402" s="842"/>
      <c r="BG402" s="842"/>
      <c r="BH402" s="842"/>
      <c r="BI402" s="842"/>
      <c r="BJ402" s="842"/>
      <c r="BK402" s="842"/>
      <c r="BL402" s="842"/>
      <c r="BM402" s="842"/>
      <c r="BN402" s="842"/>
      <c r="BO402" s="842"/>
      <c r="BP402" s="842"/>
      <c r="BQ402" s="842"/>
      <c r="BR402" s="842"/>
      <c r="BS402" s="842"/>
      <c r="BT402" s="842"/>
      <c r="BU402" s="842"/>
      <c r="BV402" s="842"/>
      <c r="BW402" s="842"/>
      <c r="BX402" s="842"/>
      <c r="BY402" s="842"/>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3065"/>
      <c r="C403" s="3356" t="s">
        <v>359</v>
      </c>
      <c r="D403" s="3046"/>
      <c r="E403" s="1001">
        <v>-0.826051898204885</v>
      </c>
      <c r="F403" s="867"/>
      <c r="G403" s="867"/>
      <c r="H403" s="3357" t="s">
        <v>360</v>
      </c>
      <c r="I403" s="3046"/>
      <c r="J403" s="1002">
        <v>0.71347612466309829</v>
      </c>
      <c r="K403" s="867"/>
      <c r="L403" s="867"/>
      <c r="M403" s="3358" t="s">
        <v>359</v>
      </c>
      <c r="N403" s="3046"/>
      <c r="O403" s="1003">
        <v>-0.77834249525832999</v>
      </c>
      <c r="P403" s="867"/>
      <c r="Q403" s="867"/>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3065"/>
      <c r="C404" s="3353" t="s">
        <v>361</v>
      </c>
      <c r="D404" s="3046"/>
      <c r="E404" s="1004">
        <v>-0.76039400503954069</v>
      </c>
      <c r="F404" s="867"/>
      <c r="G404" s="867"/>
      <c r="H404" s="3354" t="s">
        <v>362</v>
      </c>
      <c r="I404" s="3046"/>
      <c r="J404" s="1005">
        <v>0.69249216647884482</v>
      </c>
      <c r="K404" s="867"/>
      <c r="L404" s="867"/>
      <c r="M404" s="3355" t="s">
        <v>363</v>
      </c>
      <c r="N404" s="3046"/>
      <c r="O404" s="1006">
        <v>0.67191690149215455</v>
      </c>
      <c r="P404" s="867"/>
      <c r="Q404" s="867"/>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3065"/>
      <c r="C405" s="3353" t="s">
        <v>279</v>
      </c>
      <c r="D405" s="3046"/>
      <c r="E405" s="1004">
        <v>0.75470984698713794</v>
      </c>
      <c r="F405" s="867"/>
      <c r="G405" s="867"/>
      <c r="H405" s="3354" t="s">
        <v>277</v>
      </c>
      <c r="I405" s="3046"/>
      <c r="J405" s="1005">
        <v>0.64304649657333157</v>
      </c>
      <c r="K405" s="867"/>
      <c r="L405" s="867"/>
      <c r="M405" s="3355" t="s">
        <v>279</v>
      </c>
      <c r="N405" s="3046"/>
      <c r="O405" s="1006">
        <v>0.65897284689251545</v>
      </c>
      <c r="P405" s="867"/>
      <c r="Q405" s="867"/>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3065"/>
      <c r="C406" s="3353" t="s">
        <v>277</v>
      </c>
      <c r="D406" s="3046"/>
      <c r="E406" s="1004">
        <v>0.74995704364955529</v>
      </c>
      <c r="F406" s="867"/>
      <c r="G406" s="867"/>
      <c r="H406" s="3354" t="s">
        <v>364</v>
      </c>
      <c r="I406" s="3046"/>
      <c r="J406" s="1005">
        <v>-0.63690201478977382</v>
      </c>
      <c r="K406" s="867"/>
      <c r="L406" s="867"/>
      <c r="M406" s="3355" t="s">
        <v>277</v>
      </c>
      <c r="N406" s="3046"/>
      <c r="O406" s="1006">
        <v>0.63956158367209381</v>
      </c>
      <c r="P406" s="867"/>
      <c r="Q406" s="867"/>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3065"/>
      <c r="C407" s="3353" t="s">
        <v>365</v>
      </c>
      <c r="D407" s="3046"/>
      <c r="E407" s="1004">
        <v>0.6762004307220858</v>
      </c>
      <c r="F407" s="867"/>
      <c r="G407" s="867"/>
      <c r="H407" s="3354" t="s">
        <v>279</v>
      </c>
      <c r="I407" s="3046"/>
      <c r="J407" s="1005">
        <v>0.63266561957183476</v>
      </c>
      <c r="K407" s="867"/>
      <c r="L407" s="867"/>
      <c r="M407" s="3355" t="s">
        <v>361</v>
      </c>
      <c r="N407" s="3046"/>
      <c r="O407" s="1006">
        <v>-0.597797380171459</v>
      </c>
      <c r="P407" s="867"/>
      <c r="Q407" s="867"/>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3065"/>
      <c r="C408" s="3353" t="s">
        <v>363</v>
      </c>
      <c r="D408" s="3046"/>
      <c r="E408" s="1004">
        <v>0.64366400163983228</v>
      </c>
      <c r="F408" s="867"/>
      <c r="G408" s="867"/>
      <c r="H408" s="3354" t="s">
        <v>286</v>
      </c>
      <c r="I408" s="3046"/>
      <c r="J408" s="1005">
        <v>0.62032285855219405</v>
      </c>
      <c r="K408" s="867"/>
      <c r="L408" s="867"/>
      <c r="M408" s="3355" t="s">
        <v>365</v>
      </c>
      <c r="N408" s="3046"/>
      <c r="O408" s="1006">
        <v>0.59017380573619427</v>
      </c>
      <c r="P408" s="867"/>
      <c r="Q408" s="867"/>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3065"/>
      <c r="C409" s="3353" t="s">
        <v>286</v>
      </c>
      <c r="D409" s="3046"/>
      <c r="E409" s="1004">
        <v>0.59185473219806539</v>
      </c>
      <c r="F409" s="867"/>
      <c r="G409" s="867"/>
      <c r="H409" s="3354" t="s">
        <v>366</v>
      </c>
      <c r="I409" s="3046"/>
      <c r="J409" s="1005">
        <v>0.54308277055233922</v>
      </c>
      <c r="K409" s="867"/>
      <c r="L409" s="867"/>
      <c r="M409" s="3355" t="s">
        <v>286</v>
      </c>
      <c r="N409" s="3046"/>
      <c r="O409" s="1006">
        <v>0.51000825937591088</v>
      </c>
      <c r="P409" s="867"/>
      <c r="Q409" s="867"/>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3065"/>
      <c r="C410" s="3353" t="s">
        <v>367</v>
      </c>
      <c r="D410" s="3046"/>
      <c r="E410" s="1004">
        <v>0.55474573056174881</v>
      </c>
      <c r="F410" s="867"/>
      <c r="G410" s="867"/>
      <c r="H410" s="3354" t="s">
        <v>365</v>
      </c>
      <c r="I410" s="3046"/>
      <c r="J410" s="1005">
        <v>0.49631986879458012</v>
      </c>
      <c r="K410" s="867"/>
      <c r="L410" s="867"/>
      <c r="M410" s="3355" t="s">
        <v>367</v>
      </c>
      <c r="N410" s="3046"/>
      <c r="O410" s="1006">
        <v>0.4819665678181293</v>
      </c>
      <c r="P410" s="867"/>
      <c r="Q410" s="867"/>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3065"/>
      <c r="C411" s="3353" t="s">
        <v>368</v>
      </c>
      <c r="D411" s="3046"/>
      <c r="E411" s="1004">
        <v>0.54108909636631075</v>
      </c>
      <c r="F411" s="867"/>
      <c r="G411" s="867"/>
      <c r="H411" s="3354" t="s">
        <v>368</v>
      </c>
      <c r="I411" s="3046"/>
      <c r="J411" s="1005">
        <v>0.45991963713164519</v>
      </c>
      <c r="K411" s="867"/>
      <c r="L411" s="867"/>
      <c r="M411" s="3355" t="s">
        <v>366</v>
      </c>
      <c r="N411" s="3046"/>
      <c r="O411" s="1006">
        <v>0.47652549282662621</v>
      </c>
      <c r="P411" s="867"/>
      <c r="Q411" s="867"/>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3065"/>
      <c r="C412" s="3353" t="s">
        <v>360</v>
      </c>
      <c r="D412" s="3046"/>
      <c r="E412" s="1004">
        <v>0.52161046900771357</v>
      </c>
      <c r="F412" s="867"/>
      <c r="G412" s="867"/>
      <c r="H412" s="3354" t="s">
        <v>369</v>
      </c>
      <c r="I412" s="3046"/>
      <c r="J412" s="1005">
        <v>0.44380973415765212</v>
      </c>
      <c r="K412" s="867"/>
      <c r="L412" s="867"/>
      <c r="M412" s="3355" t="s">
        <v>368</v>
      </c>
      <c r="N412" s="3046"/>
      <c r="O412" s="1006">
        <v>0.44224655425015685</v>
      </c>
      <c r="P412" s="867"/>
      <c r="Q412" s="867"/>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3065"/>
      <c r="C413" s="3353" t="s">
        <v>366</v>
      </c>
      <c r="D413" s="3046"/>
      <c r="E413" s="1004">
        <v>0.50622932284247379</v>
      </c>
      <c r="F413" s="867"/>
      <c r="G413" s="867"/>
      <c r="H413" s="3354" t="s">
        <v>361</v>
      </c>
      <c r="I413" s="3046"/>
      <c r="J413" s="1005">
        <v>-0.41596776187799439</v>
      </c>
      <c r="K413" s="867"/>
      <c r="L413" s="867"/>
      <c r="M413" s="3355" t="s">
        <v>370</v>
      </c>
      <c r="N413" s="3046"/>
      <c r="O413" s="1006">
        <v>0.42636901008637801</v>
      </c>
      <c r="P413" s="867"/>
      <c r="Q413" s="867"/>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3065"/>
      <c r="C414" s="3353" t="s">
        <v>370</v>
      </c>
      <c r="D414" s="3046"/>
      <c r="E414" s="1004">
        <v>0.4850985301489541</v>
      </c>
      <c r="F414" s="867"/>
      <c r="G414" s="867"/>
      <c r="H414" s="3354" t="s">
        <v>371</v>
      </c>
      <c r="I414" s="3046"/>
      <c r="J414" s="1005">
        <v>-0.39577866460092492</v>
      </c>
      <c r="K414" s="867"/>
      <c r="L414" s="867"/>
      <c r="M414" s="3355" t="s">
        <v>360</v>
      </c>
      <c r="N414" s="3046"/>
      <c r="O414" s="1006">
        <v>0.41903349345055974</v>
      </c>
      <c r="P414" s="867"/>
      <c r="Q414" s="867"/>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3065"/>
      <c r="C415" s="3353" t="s">
        <v>372</v>
      </c>
      <c r="D415" s="3046"/>
      <c r="E415" s="1004">
        <v>-0.46562554747044654</v>
      </c>
      <c r="F415" s="867"/>
      <c r="G415" s="867"/>
      <c r="H415" s="3354" t="s">
        <v>359</v>
      </c>
      <c r="I415" s="3046"/>
      <c r="J415" s="1005">
        <v>-0.38180659124593908</v>
      </c>
      <c r="K415" s="867"/>
      <c r="L415" s="867"/>
      <c r="M415" s="3355" t="s">
        <v>372</v>
      </c>
      <c r="N415" s="3046"/>
      <c r="O415" s="1006">
        <v>-0.39688299286782586</v>
      </c>
      <c r="P415" s="867"/>
      <c r="Q415" s="867"/>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3065"/>
      <c r="C416" s="3353" t="s">
        <v>373</v>
      </c>
      <c r="D416" s="3046"/>
      <c r="E416" s="1004">
        <v>-0.41559863715009798</v>
      </c>
      <c r="F416" s="867"/>
      <c r="G416" s="867"/>
      <c r="H416" s="3354" t="s">
        <v>291</v>
      </c>
      <c r="I416" s="3046"/>
      <c r="J416" s="1005">
        <v>0.36606223585523734</v>
      </c>
      <c r="K416" s="867"/>
      <c r="L416" s="867"/>
      <c r="M416" s="3355" t="s">
        <v>289</v>
      </c>
      <c r="N416" s="3046"/>
      <c r="O416" s="1006">
        <v>0.33911836333371659</v>
      </c>
      <c r="P416" s="867"/>
      <c r="Q416" s="867"/>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3065"/>
      <c r="C417" s="3353" t="s">
        <v>374</v>
      </c>
      <c r="D417" s="3046"/>
      <c r="E417" s="1004">
        <v>-0.38427374287451727</v>
      </c>
      <c r="F417" s="867"/>
      <c r="G417" s="867"/>
      <c r="H417" s="3354" t="s">
        <v>289</v>
      </c>
      <c r="I417" s="3046"/>
      <c r="J417" s="1005">
        <v>0.36299065432748551</v>
      </c>
      <c r="K417" s="867"/>
      <c r="L417" s="867"/>
      <c r="M417" s="3355" t="s">
        <v>371</v>
      </c>
      <c r="N417" s="3046"/>
      <c r="O417" s="1006">
        <v>0.33642026802503805</v>
      </c>
      <c r="P417" s="867"/>
      <c r="Q417" s="867"/>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3065"/>
      <c r="C418" s="3353" t="s">
        <v>362</v>
      </c>
      <c r="D418" s="3046"/>
      <c r="E418" s="1004">
        <v>0.37846992723674916</v>
      </c>
      <c r="F418" s="867"/>
      <c r="G418" s="867"/>
      <c r="H418" s="3354" t="s">
        <v>370</v>
      </c>
      <c r="I418" s="3046"/>
      <c r="J418" s="1005">
        <v>0.30593768042630526</v>
      </c>
      <c r="K418" s="867"/>
      <c r="L418" s="867"/>
      <c r="M418" s="3355" t="s">
        <v>375</v>
      </c>
      <c r="N418" s="3046"/>
      <c r="O418" s="1006">
        <v>0.31440984410319195</v>
      </c>
      <c r="P418" s="867"/>
      <c r="Q418" s="867"/>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3065"/>
      <c r="C419" s="3353" t="s">
        <v>371</v>
      </c>
      <c r="D419" s="3046"/>
      <c r="E419" s="1004">
        <v>0.37607127075539309</v>
      </c>
      <c r="F419" s="867"/>
      <c r="G419" s="867"/>
      <c r="H419" s="3354" t="s">
        <v>376</v>
      </c>
      <c r="I419" s="3046"/>
      <c r="J419" s="1005">
        <v>-0.26804734268639291</v>
      </c>
      <c r="K419" s="867"/>
      <c r="L419" s="867"/>
      <c r="M419" s="3355" t="s">
        <v>374</v>
      </c>
      <c r="N419" s="3046"/>
      <c r="O419" s="1006">
        <v>-0.30042121112851705</v>
      </c>
      <c r="P419" s="867"/>
      <c r="Q419" s="867"/>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3065"/>
      <c r="C420" s="3353" t="s">
        <v>289</v>
      </c>
      <c r="D420" s="3046"/>
      <c r="E420" s="1004">
        <v>0.34541121061991781</v>
      </c>
      <c r="F420" s="867"/>
      <c r="G420" s="867"/>
      <c r="H420" s="3354" t="s">
        <v>377</v>
      </c>
      <c r="I420" s="3046"/>
      <c r="J420" s="1005">
        <v>-0.21561144667521948</v>
      </c>
      <c r="K420" s="867"/>
      <c r="L420" s="867"/>
      <c r="M420" s="3355" t="s">
        <v>369</v>
      </c>
      <c r="N420" s="3046"/>
      <c r="O420" s="1006">
        <v>0.27466906644182387</v>
      </c>
      <c r="P420" s="867"/>
      <c r="Q420" s="867"/>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3065"/>
      <c r="C421" s="3353" t="s">
        <v>369</v>
      </c>
      <c r="D421" s="3046"/>
      <c r="E421" s="1004">
        <v>0.32627303677054081</v>
      </c>
      <c r="F421" s="867"/>
      <c r="G421" s="867"/>
      <c r="H421" s="3354" t="s">
        <v>378</v>
      </c>
      <c r="I421" s="3046"/>
      <c r="J421" s="1005">
        <v>-0.19817918719937441</v>
      </c>
      <c r="K421" s="867"/>
      <c r="L421" s="867"/>
      <c r="M421" s="3355" t="s">
        <v>291</v>
      </c>
      <c r="N421" s="3046"/>
      <c r="O421" s="1006">
        <v>0.25490997030487023</v>
      </c>
      <c r="P421" s="867"/>
      <c r="Q421" s="867"/>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3065"/>
      <c r="C422" s="3353" t="s">
        <v>291</v>
      </c>
      <c r="D422" s="3046"/>
      <c r="E422" s="1004">
        <v>0.29011713523230248</v>
      </c>
      <c r="F422" s="867"/>
      <c r="G422" s="867"/>
      <c r="H422" s="3354" t="s">
        <v>379</v>
      </c>
      <c r="I422" s="3046"/>
      <c r="J422" s="1005">
        <v>-0.1433144936158211</v>
      </c>
      <c r="K422" s="867"/>
      <c r="L422" s="867"/>
      <c r="M422" s="3355" t="s">
        <v>302</v>
      </c>
      <c r="N422" s="3046"/>
      <c r="O422" s="1006">
        <v>0.23653866121108125</v>
      </c>
      <c r="P422" s="867"/>
      <c r="Q422" s="867"/>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3065"/>
      <c r="C423" s="3353" t="s">
        <v>375</v>
      </c>
      <c r="D423" s="3046"/>
      <c r="E423" s="1004">
        <v>0.27417109932490569</v>
      </c>
      <c r="F423" s="867"/>
      <c r="G423" s="867"/>
      <c r="H423" s="3354" t="s">
        <v>380</v>
      </c>
      <c r="I423" s="3046"/>
      <c r="J423" s="1005">
        <v>-0.13753514018778354</v>
      </c>
      <c r="K423" s="867"/>
      <c r="L423" s="867"/>
      <c r="M423" s="3355" t="s">
        <v>362</v>
      </c>
      <c r="N423" s="3046"/>
      <c r="O423" s="1006">
        <v>0.22472638234528963</v>
      </c>
      <c r="P423" s="867"/>
      <c r="Q423" s="867"/>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3065"/>
      <c r="C424" s="3353" t="s">
        <v>381</v>
      </c>
      <c r="D424" s="3046"/>
      <c r="E424" s="1004">
        <v>-0.23042988779383292</v>
      </c>
      <c r="F424" s="867"/>
      <c r="G424" s="867"/>
      <c r="H424" s="3354" t="s">
        <v>382</v>
      </c>
      <c r="I424" s="3046"/>
      <c r="J424" s="1005">
        <v>0.1300079538108557</v>
      </c>
      <c r="K424" s="867"/>
      <c r="L424" s="867"/>
      <c r="M424" s="3355" t="s">
        <v>373</v>
      </c>
      <c r="N424" s="3046"/>
      <c r="O424" s="1006">
        <v>-0.18098757352073777</v>
      </c>
      <c r="P424" s="867"/>
      <c r="Q424" s="867"/>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3065"/>
      <c r="C425" s="3353" t="s">
        <v>383</v>
      </c>
      <c r="D425" s="3046"/>
      <c r="E425" s="1004">
        <v>0.21184258176760409</v>
      </c>
      <c r="F425" s="867"/>
      <c r="G425" s="867"/>
      <c r="H425" s="3354" t="s">
        <v>375</v>
      </c>
      <c r="I425" s="3046"/>
      <c r="J425" s="1005">
        <v>0.1299691821336896</v>
      </c>
      <c r="K425" s="867"/>
      <c r="L425" s="867"/>
      <c r="M425" s="3355" t="s">
        <v>381</v>
      </c>
      <c r="N425" s="3046"/>
      <c r="O425" s="1006">
        <v>-0.17356468199126762</v>
      </c>
      <c r="P425" s="867"/>
      <c r="Q425" s="867"/>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3065"/>
      <c r="C426" s="3353" t="s">
        <v>384</v>
      </c>
      <c r="D426" s="3046"/>
      <c r="E426" s="1004">
        <v>-0.15607458014594133</v>
      </c>
      <c r="F426" s="867"/>
      <c r="G426" s="867"/>
      <c r="H426" s="3354" t="s">
        <v>385</v>
      </c>
      <c r="I426" s="3046"/>
      <c r="J426" s="1005">
        <v>-0.12559887002256107</v>
      </c>
      <c r="K426" s="867"/>
      <c r="L426" s="867"/>
      <c r="M426" s="3355" t="s">
        <v>383</v>
      </c>
      <c r="N426" s="3046"/>
      <c r="O426" s="1006">
        <v>0.16960611294295472</v>
      </c>
      <c r="P426" s="867"/>
      <c r="Q426" s="867"/>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3065"/>
      <c r="C427" s="3353" t="s">
        <v>386</v>
      </c>
      <c r="D427" s="3046"/>
      <c r="E427" s="1004">
        <v>-0.15095898897971272</v>
      </c>
      <c r="F427" s="867"/>
      <c r="G427" s="867"/>
      <c r="H427" s="3354" t="s">
        <v>387</v>
      </c>
      <c r="I427" s="3046"/>
      <c r="J427" s="1005">
        <v>-0.12504839377177038</v>
      </c>
      <c r="K427" s="867"/>
      <c r="L427" s="867"/>
      <c r="M427" s="3355" t="s">
        <v>388</v>
      </c>
      <c r="N427" s="3046"/>
      <c r="O427" s="1006">
        <v>0.15633502718474948</v>
      </c>
      <c r="P427" s="867"/>
      <c r="Q427" s="867"/>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3065"/>
      <c r="C428" s="3353" t="s">
        <v>380</v>
      </c>
      <c r="D428" s="3046"/>
      <c r="E428" s="1004">
        <v>-0.13424535176843719</v>
      </c>
      <c r="F428" s="867"/>
      <c r="G428" s="867"/>
      <c r="H428" s="3354" t="s">
        <v>363</v>
      </c>
      <c r="I428" s="3046"/>
      <c r="J428" s="1005">
        <v>-0.11827037931554239</v>
      </c>
      <c r="K428" s="867"/>
      <c r="L428" s="867"/>
      <c r="M428" s="3355" t="s">
        <v>379</v>
      </c>
      <c r="N428" s="3046"/>
      <c r="O428" s="1006">
        <v>-0.13562013140870632</v>
      </c>
      <c r="P428" s="867"/>
      <c r="Q428" s="867"/>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3065"/>
      <c r="C429" s="3353" t="s">
        <v>388</v>
      </c>
      <c r="D429" s="3046"/>
      <c r="E429" s="1004">
        <v>0.12794296568710925</v>
      </c>
      <c r="F429" s="867"/>
      <c r="G429" s="867"/>
      <c r="H429" s="3354" t="s">
        <v>383</v>
      </c>
      <c r="I429" s="3046"/>
      <c r="J429" s="1005">
        <v>0.11088515829563576</v>
      </c>
      <c r="K429" s="867"/>
      <c r="L429" s="867"/>
      <c r="M429" s="3355" t="s">
        <v>382</v>
      </c>
      <c r="N429" s="3046"/>
      <c r="O429" s="1006">
        <v>0.12110962419350688</v>
      </c>
      <c r="P429" s="867"/>
      <c r="Q429" s="867"/>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3065"/>
      <c r="C430" s="3353" t="s">
        <v>382</v>
      </c>
      <c r="D430" s="3046"/>
      <c r="E430" s="1004">
        <v>0.10732225289780802</v>
      </c>
      <c r="F430" s="867"/>
      <c r="G430" s="867"/>
      <c r="H430" s="3354" t="s">
        <v>388</v>
      </c>
      <c r="I430" s="3046"/>
      <c r="J430" s="1005">
        <v>0.11010650727275088</v>
      </c>
      <c r="K430" s="867"/>
      <c r="L430" s="867"/>
      <c r="M430" s="3355" t="s">
        <v>378</v>
      </c>
      <c r="N430" s="3046"/>
      <c r="O430" s="1006">
        <v>-0.10835099167169286</v>
      </c>
      <c r="P430" s="867"/>
      <c r="Q430" s="867"/>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3065"/>
      <c r="C431" s="3353" t="s">
        <v>389</v>
      </c>
      <c r="D431" s="3046"/>
      <c r="E431" s="1004">
        <v>0.10479267493007496</v>
      </c>
      <c r="F431" s="867"/>
      <c r="G431" s="867"/>
      <c r="H431" s="3354" t="s">
        <v>389</v>
      </c>
      <c r="I431" s="3046"/>
      <c r="J431" s="1005">
        <v>0.10519889876554449</v>
      </c>
      <c r="K431" s="867"/>
      <c r="L431" s="867"/>
      <c r="M431" s="3355" t="s">
        <v>386</v>
      </c>
      <c r="N431" s="3046"/>
      <c r="O431" s="1006">
        <v>-9.9229027388221369E-2</v>
      </c>
      <c r="P431" s="867"/>
      <c r="Q431" s="867"/>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3065"/>
      <c r="C432" s="3353" t="s">
        <v>364</v>
      </c>
      <c r="D432" s="3046"/>
      <c r="E432" s="1004">
        <v>0.10245597907256405</v>
      </c>
      <c r="F432" s="867"/>
      <c r="G432" s="867"/>
      <c r="H432" s="3354" t="s">
        <v>302</v>
      </c>
      <c r="I432" s="3046"/>
      <c r="J432" s="1005">
        <v>7.5368507575918703E-2</v>
      </c>
      <c r="K432" s="867"/>
      <c r="L432" s="867"/>
      <c r="M432" s="3355" t="s">
        <v>390</v>
      </c>
      <c r="N432" s="3046"/>
      <c r="O432" s="1006">
        <v>9.7596003843707702E-2</v>
      </c>
      <c r="P432" s="867"/>
      <c r="Q432" s="867"/>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3065"/>
      <c r="C433" s="3353" t="s">
        <v>385</v>
      </c>
      <c r="D433" s="3046"/>
      <c r="E433" s="1004">
        <v>-9.7354694390943242E-2</v>
      </c>
      <c r="F433" s="867"/>
      <c r="G433" s="867"/>
      <c r="H433" s="3354" t="s">
        <v>306</v>
      </c>
      <c r="I433" s="3046"/>
      <c r="J433" s="1005">
        <v>7.2698499930252444E-2</v>
      </c>
      <c r="K433" s="867"/>
      <c r="L433" s="867"/>
      <c r="M433" s="3355" t="s">
        <v>384</v>
      </c>
      <c r="N433" s="3046"/>
      <c r="O433" s="1006">
        <v>-9.115798601736555E-2</v>
      </c>
      <c r="P433" s="867"/>
      <c r="Q433" s="867"/>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3065"/>
      <c r="C434" s="3353" t="s">
        <v>391</v>
      </c>
      <c r="D434" s="3046"/>
      <c r="E434" s="1004">
        <v>-8.8815807848750539E-2</v>
      </c>
      <c r="F434" s="867"/>
      <c r="G434" s="867"/>
      <c r="H434" s="3354" t="s">
        <v>372</v>
      </c>
      <c r="I434" s="3046"/>
      <c r="J434" s="1005">
        <v>-6.6462462363403377E-2</v>
      </c>
      <c r="K434" s="867"/>
      <c r="L434" s="867"/>
      <c r="M434" s="3355" t="s">
        <v>392</v>
      </c>
      <c r="N434" s="3046"/>
      <c r="O434" s="1006">
        <v>8.6134996098049643E-2</v>
      </c>
      <c r="P434" s="867"/>
      <c r="Q434" s="867"/>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3065"/>
      <c r="C435" s="3353" t="s">
        <v>393</v>
      </c>
      <c r="D435" s="3046"/>
      <c r="E435" s="1004">
        <v>-8.7316858031884409E-2</v>
      </c>
      <c r="F435" s="867"/>
      <c r="G435" s="867"/>
      <c r="H435" s="3354" t="s">
        <v>394</v>
      </c>
      <c r="I435" s="3046"/>
      <c r="J435" s="1005">
        <v>5.8718388630146681E-2</v>
      </c>
      <c r="K435" s="867"/>
      <c r="L435" s="867"/>
      <c r="M435" s="3355" t="s">
        <v>377</v>
      </c>
      <c r="N435" s="3046"/>
      <c r="O435" s="1006">
        <v>8.5286426560656853E-2</v>
      </c>
      <c r="P435" s="867"/>
      <c r="Q435" s="867"/>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3065"/>
      <c r="C436" s="3353" t="s">
        <v>302</v>
      </c>
      <c r="D436" s="3046"/>
      <c r="E436" s="1004">
        <v>8.3135506879434412E-2</v>
      </c>
      <c r="F436" s="867"/>
      <c r="G436" s="867"/>
      <c r="H436" s="3354" t="s">
        <v>395</v>
      </c>
      <c r="I436" s="3046"/>
      <c r="J436" s="1005">
        <v>5.4008240197797375E-2</v>
      </c>
      <c r="K436" s="867"/>
      <c r="L436" s="867"/>
      <c r="M436" s="3355" t="s">
        <v>393</v>
      </c>
      <c r="N436" s="3046"/>
      <c r="O436" s="1006">
        <v>-6.8197129831247191E-2</v>
      </c>
      <c r="P436" s="867"/>
      <c r="Q436" s="867"/>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3065"/>
      <c r="C437" s="3353" t="s">
        <v>306</v>
      </c>
      <c r="D437" s="3046"/>
      <c r="E437" s="1004">
        <v>-8.0113050202352903E-2</v>
      </c>
      <c r="F437" s="867"/>
      <c r="G437" s="867"/>
      <c r="H437" s="3354" t="s">
        <v>384</v>
      </c>
      <c r="I437" s="3046"/>
      <c r="J437" s="1005">
        <v>-5.2121771920677289E-2</v>
      </c>
      <c r="K437" s="867"/>
      <c r="L437" s="867"/>
      <c r="M437" s="3355" t="s">
        <v>396</v>
      </c>
      <c r="N437" s="3046"/>
      <c r="O437" s="1006">
        <v>6.7654135295892759E-2</v>
      </c>
      <c r="P437" s="867"/>
      <c r="Q437" s="867"/>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3065"/>
      <c r="C438" s="3353" t="s">
        <v>390</v>
      </c>
      <c r="D438" s="3046"/>
      <c r="E438" s="1004">
        <v>7.2060355892703695E-2</v>
      </c>
      <c r="F438" s="867"/>
      <c r="G438" s="867"/>
      <c r="H438" s="3354" t="s">
        <v>390</v>
      </c>
      <c r="I438" s="3046"/>
      <c r="J438" s="1005">
        <v>5.0170417478270342E-2</v>
      </c>
      <c r="K438" s="867"/>
      <c r="L438" s="867"/>
      <c r="M438" s="3355" t="s">
        <v>389</v>
      </c>
      <c r="N438" s="3046"/>
      <c r="O438" s="1006">
        <v>6.7340501925791413E-2</v>
      </c>
      <c r="P438" s="867"/>
      <c r="Q438" s="867"/>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3065"/>
      <c r="C439" s="3353" t="s">
        <v>387</v>
      </c>
      <c r="D439" s="3046"/>
      <c r="E439" s="1004">
        <v>-6.2798116995761599E-2</v>
      </c>
      <c r="F439" s="867"/>
      <c r="G439" s="867"/>
      <c r="H439" s="3354" t="s">
        <v>381</v>
      </c>
      <c r="I439" s="3046"/>
      <c r="J439" s="1005">
        <v>-4.9185130990696491E-2</v>
      </c>
      <c r="K439" s="867"/>
      <c r="L439" s="867"/>
      <c r="M439" s="3355" t="s">
        <v>380</v>
      </c>
      <c r="N439" s="3046"/>
      <c r="O439" s="1006">
        <v>-6.7270102787616401E-2</v>
      </c>
      <c r="P439" s="867"/>
      <c r="Q439" s="867"/>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3065"/>
      <c r="C440" s="3353" t="s">
        <v>395</v>
      </c>
      <c r="D440" s="3046"/>
      <c r="E440" s="1004">
        <v>4.1832883513092098E-2</v>
      </c>
      <c r="F440" s="867"/>
      <c r="G440" s="867"/>
      <c r="H440" s="3354" t="s">
        <v>373</v>
      </c>
      <c r="I440" s="3046"/>
      <c r="J440" s="1005">
        <v>-4.8768995999314634E-2</v>
      </c>
      <c r="K440" s="867"/>
      <c r="L440" s="867"/>
      <c r="M440" s="3355" t="s">
        <v>397</v>
      </c>
      <c r="N440" s="3046"/>
      <c r="O440" s="1006">
        <v>6.3141555799087479E-2</v>
      </c>
      <c r="P440" s="867"/>
      <c r="Q440" s="867"/>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3065"/>
      <c r="C441" s="3353" t="s">
        <v>398</v>
      </c>
      <c r="D441" s="3046"/>
      <c r="E441" s="1004">
        <v>-3.4560927374101678E-2</v>
      </c>
      <c r="F441" s="867"/>
      <c r="G441" s="867"/>
      <c r="H441" s="3354" t="s">
        <v>399</v>
      </c>
      <c r="I441" s="3046"/>
      <c r="J441" s="1005">
        <v>4.2352547157596447E-2</v>
      </c>
      <c r="K441" s="867"/>
      <c r="L441" s="867"/>
      <c r="M441" s="3355" t="s">
        <v>306</v>
      </c>
      <c r="N441" s="3046"/>
      <c r="O441" s="1006">
        <v>5.2447499660875765E-2</v>
      </c>
      <c r="P441" s="867"/>
      <c r="Q441" s="867"/>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3065"/>
      <c r="C442" s="3353" t="s">
        <v>400</v>
      </c>
      <c r="D442" s="3046"/>
      <c r="E442" s="1004">
        <v>2.9783819251729984E-2</v>
      </c>
      <c r="F442" s="867"/>
      <c r="G442" s="867"/>
      <c r="H442" s="3354" t="s">
        <v>374</v>
      </c>
      <c r="I442" s="3046"/>
      <c r="J442" s="1005">
        <v>-3.625080837211378E-2</v>
      </c>
      <c r="K442" s="867"/>
      <c r="L442" s="867"/>
      <c r="M442" s="3355" t="s">
        <v>387</v>
      </c>
      <c r="N442" s="3046"/>
      <c r="O442" s="1006">
        <v>-4.7852584917187108E-2</v>
      </c>
      <c r="P442" s="867"/>
      <c r="Q442" s="867"/>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3065"/>
      <c r="C443" s="3353" t="s">
        <v>401</v>
      </c>
      <c r="D443" s="3046"/>
      <c r="E443" s="1004">
        <v>2.8969244957890546E-2</v>
      </c>
      <c r="F443" s="867"/>
      <c r="G443" s="867"/>
      <c r="H443" s="3354" t="s">
        <v>400</v>
      </c>
      <c r="I443" s="3046"/>
      <c r="J443" s="1005">
        <v>3.5939114173686566E-2</v>
      </c>
      <c r="K443" s="867"/>
      <c r="L443" s="867"/>
      <c r="M443" s="3355" t="s">
        <v>402</v>
      </c>
      <c r="N443" s="3046"/>
      <c r="O443" s="1006">
        <v>4.6747454675733581E-2</v>
      </c>
      <c r="P443" s="867"/>
      <c r="Q443" s="867"/>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3065"/>
      <c r="C444" s="3353" t="s">
        <v>403</v>
      </c>
      <c r="D444" s="3046"/>
      <c r="E444" s="1004">
        <v>2.8659419631849797E-2</v>
      </c>
      <c r="F444" s="867"/>
      <c r="G444" s="867"/>
      <c r="H444" s="3354" t="s">
        <v>404</v>
      </c>
      <c r="I444" s="3046"/>
      <c r="J444" s="1005">
        <v>3.2997733794564658E-2</v>
      </c>
      <c r="K444" s="867"/>
      <c r="L444" s="867"/>
      <c r="M444" s="3355" t="s">
        <v>394</v>
      </c>
      <c r="N444" s="3046"/>
      <c r="O444" s="1006">
        <v>3.6091891411094458E-2</v>
      </c>
      <c r="P444" s="867"/>
      <c r="Q444" s="867"/>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3065"/>
      <c r="C445" s="3353" t="s">
        <v>405</v>
      </c>
      <c r="D445" s="3046"/>
      <c r="E445" s="1004">
        <v>-2.5083188125200193E-2</v>
      </c>
      <c r="F445" s="867"/>
      <c r="G445" s="867"/>
      <c r="H445" s="3354" t="s">
        <v>396</v>
      </c>
      <c r="I445" s="3046"/>
      <c r="J445" s="1005">
        <v>3.0119940619660748E-2</v>
      </c>
      <c r="K445" s="867"/>
      <c r="L445" s="867"/>
      <c r="M445" s="3355" t="s">
        <v>395</v>
      </c>
      <c r="N445" s="3046"/>
      <c r="O445" s="1006">
        <v>3.4747449552019423E-2</v>
      </c>
      <c r="P445" s="867"/>
      <c r="Q445" s="867"/>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353" t="s">
        <v>406</v>
      </c>
      <c r="D446" s="3046"/>
      <c r="E446" s="1004">
        <v>2.0276664308648489E-2</v>
      </c>
      <c r="F446" s="867"/>
      <c r="G446" s="867"/>
      <c r="H446" s="3354" t="s">
        <v>397</v>
      </c>
      <c r="I446" s="3046"/>
      <c r="J446" s="1005">
        <v>2.7534025476481719E-2</v>
      </c>
      <c r="K446" s="867"/>
      <c r="L446" s="867"/>
      <c r="M446" s="3355" t="s">
        <v>376</v>
      </c>
      <c r="N446" s="3046"/>
      <c r="O446" s="1006">
        <v>-3.3169545217552408E-2</v>
      </c>
      <c r="P446" s="867"/>
      <c r="Q446" s="867"/>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353" t="s">
        <v>378</v>
      </c>
      <c r="D447" s="3046"/>
      <c r="E447" s="1004">
        <v>-1.9785734076169952E-2</v>
      </c>
      <c r="F447" s="867"/>
      <c r="G447" s="867"/>
      <c r="H447" s="3354" t="s">
        <v>391</v>
      </c>
      <c r="I447" s="3046"/>
      <c r="J447" s="1005">
        <v>-2.6440114199776391E-2</v>
      </c>
      <c r="K447" s="867"/>
      <c r="L447" s="867"/>
      <c r="M447" s="3355" t="s">
        <v>398</v>
      </c>
      <c r="N447" s="3046"/>
      <c r="O447" s="1006">
        <v>-3.0320294187006786E-2</v>
      </c>
      <c r="P447" s="867"/>
      <c r="Q447" s="867"/>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353" t="s">
        <v>407</v>
      </c>
      <c r="D448" s="3046"/>
      <c r="E448" s="1004">
        <v>1.5122119150784043E-2</v>
      </c>
      <c r="F448" s="867"/>
      <c r="G448" s="867"/>
      <c r="H448" s="3354" t="s">
        <v>407</v>
      </c>
      <c r="I448" s="3046"/>
      <c r="J448" s="1005">
        <v>-2.5691218973110368E-2</v>
      </c>
      <c r="K448" s="867"/>
      <c r="L448" s="867"/>
      <c r="M448" s="3355" t="s">
        <v>404</v>
      </c>
      <c r="N448" s="3046"/>
      <c r="O448" s="1006">
        <v>2.8919926604523302E-2</v>
      </c>
      <c r="P448" s="867"/>
      <c r="Q448" s="867"/>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353" t="s">
        <v>392</v>
      </c>
      <c r="D449" s="3046"/>
      <c r="E449" s="1004">
        <v>1.4407452461431613E-2</v>
      </c>
      <c r="F449" s="867"/>
      <c r="G449" s="867"/>
      <c r="H449" s="3354" t="s">
        <v>406</v>
      </c>
      <c r="I449" s="3046"/>
      <c r="J449" s="1005">
        <v>-2.4920499340391124E-2</v>
      </c>
      <c r="K449" s="867"/>
      <c r="L449" s="867"/>
      <c r="M449" s="3355" t="s">
        <v>407</v>
      </c>
      <c r="N449" s="3046"/>
      <c r="O449" s="1006">
        <v>-2.7662764342867342E-2</v>
      </c>
      <c r="P449" s="867"/>
      <c r="Q449" s="867"/>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353" t="s">
        <v>376</v>
      </c>
      <c r="D450" s="3046"/>
      <c r="E450" s="1004">
        <v>1.2803819007068252E-2</v>
      </c>
      <c r="F450" s="867"/>
      <c r="G450" s="867"/>
      <c r="H450" s="3354" t="s">
        <v>405</v>
      </c>
      <c r="I450" s="3046"/>
      <c r="J450" s="1005">
        <v>2.4865947072675598E-2</v>
      </c>
      <c r="K450" s="867"/>
      <c r="L450" s="867"/>
      <c r="M450" s="3355" t="s">
        <v>385</v>
      </c>
      <c r="N450" s="3046"/>
      <c r="O450" s="1006">
        <v>-2.4768285738506042E-2</v>
      </c>
      <c r="P450" s="867"/>
      <c r="Q450" s="867"/>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353" t="s">
        <v>377</v>
      </c>
      <c r="D451" s="3046"/>
      <c r="E451" s="1004">
        <v>1.2431521595219585E-2</v>
      </c>
      <c r="F451" s="867"/>
      <c r="G451" s="867"/>
      <c r="H451" s="3354" t="s">
        <v>392</v>
      </c>
      <c r="I451" s="3046"/>
      <c r="J451" s="1005">
        <v>-1.9318024908035421E-2</v>
      </c>
      <c r="K451" s="867"/>
      <c r="L451" s="867"/>
      <c r="M451" s="3355" t="s">
        <v>364</v>
      </c>
      <c r="N451" s="3046"/>
      <c r="O451" s="1006">
        <v>2.4251521606787833E-2</v>
      </c>
      <c r="P451" s="867"/>
      <c r="Q451" s="867"/>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353" t="s">
        <v>399</v>
      </c>
      <c r="D452" s="3046"/>
      <c r="E452" s="1004">
        <v>1.2236869080873189E-2</v>
      </c>
      <c r="F452" s="867"/>
      <c r="G452" s="867"/>
      <c r="H452" s="3354" t="s">
        <v>403</v>
      </c>
      <c r="I452" s="3046"/>
      <c r="J452" s="1005">
        <v>1.8134887195660754E-2</v>
      </c>
      <c r="K452" s="867"/>
      <c r="L452" s="867"/>
      <c r="M452" s="3355" t="s">
        <v>408</v>
      </c>
      <c r="N452" s="3046"/>
      <c r="O452" s="1006">
        <v>2.1478096377144745E-2</v>
      </c>
      <c r="P452" s="867"/>
      <c r="Q452" s="867"/>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353" t="s">
        <v>408</v>
      </c>
      <c r="D453" s="3046"/>
      <c r="E453" s="1004">
        <v>5.933775604358418E-3</v>
      </c>
      <c r="F453" s="867"/>
      <c r="G453" s="867"/>
      <c r="H453" s="3354" t="s">
        <v>367</v>
      </c>
      <c r="I453" s="3046"/>
      <c r="J453" s="1005">
        <v>-1.8023552876879689E-2</v>
      </c>
      <c r="K453" s="867"/>
      <c r="L453" s="867"/>
      <c r="M453" s="3355" t="s">
        <v>391</v>
      </c>
      <c r="N453" s="3046"/>
      <c r="O453" s="1006">
        <v>2.1466976251304514E-2</v>
      </c>
      <c r="P453" s="867"/>
      <c r="Q453" s="867"/>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353" t="s">
        <v>409</v>
      </c>
      <c r="D454" s="3046"/>
      <c r="E454" s="1004">
        <v>-5.4325424284659835E-3</v>
      </c>
      <c r="F454" s="867"/>
      <c r="G454" s="867"/>
      <c r="H454" s="3354" t="s">
        <v>401</v>
      </c>
      <c r="I454" s="3046"/>
      <c r="J454" s="1005">
        <v>1.1870473232337574E-2</v>
      </c>
      <c r="K454" s="867"/>
      <c r="L454" s="867"/>
      <c r="M454" s="3355" t="s">
        <v>400</v>
      </c>
      <c r="N454" s="3046"/>
      <c r="O454" s="1006">
        <v>1.9327972947739573E-2</v>
      </c>
      <c r="P454" s="867"/>
      <c r="Q454" s="867"/>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359" t="s">
        <v>397</v>
      </c>
      <c r="D455" s="3046"/>
      <c r="E455" s="1007">
        <v>7.4827759020307629E-4</v>
      </c>
      <c r="F455" s="867"/>
      <c r="G455" s="867"/>
      <c r="H455" s="3354" t="s">
        <v>410</v>
      </c>
      <c r="I455" s="3046"/>
      <c r="J455" s="1005">
        <v>8.7496876566694019E-3</v>
      </c>
      <c r="K455" s="867"/>
      <c r="L455" s="867"/>
      <c r="M455" s="3355" t="s">
        <v>410</v>
      </c>
      <c r="N455" s="3046"/>
      <c r="O455" s="1006">
        <v>-1.9223494975861271E-2</v>
      </c>
      <c r="P455" s="867"/>
      <c r="Q455" s="867"/>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047"/>
      <c r="D456" s="3046"/>
      <c r="E456" s="868"/>
      <c r="F456" s="867"/>
      <c r="G456" s="867"/>
      <c r="H456" s="3364" t="s">
        <v>402</v>
      </c>
      <c r="I456" s="3046"/>
      <c r="J456" s="1008">
        <v>5.6667843956998247E-3</v>
      </c>
      <c r="K456" s="867"/>
      <c r="L456" s="867"/>
      <c r="M456" s="3355" t="s">
        <v>406</v>
      </c>
      <c r="N456" s="3046"/>
      <c r="O456" s="1006">
        <v>1.1686892068667161E-2</v>
      </c>
      <c r="P456" s="867"/>
      <c r="Q456" s="867"/>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047"/>
      <c r="D457" s="3046"/>
      <c r="E457" s="868"/>
      <c r="F457" s="867"/>
      <c r="G457" s="867"/>
      <c r="H457" s="3047"/>
      <c r="I457" s="3046"/>
      <c r="J457" s="868"/>
      <c r="K457" s="867"/>
      <c r="L457" s="867"/>
      <c r="M457" s="3355" t="s">
        <v>401</v>
      </c>
      <c r="N457" s="3046"/>
      <c r="O457" s="1006">
        <v>9.6825476034578268E-3</v>
      </c>
      <c r="P457" s="867"/>
      <c r="Q457" s="867"/>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047"/>
      <c r="D458" s="3046"/>
      <c r="E458" s="867"/>
      <c r="F458" s="867"/>
      <c r="G458" s="867"/>
      <c r="H458" s="3047"/>
      <c r="I458" s="3046"/>
      <c r="J458" s="868"/>
      <c r="K458" s="867"/>
      <c r="L458" s="867"/>
      <c r="M458" s="3355" t="s">
        <v>405</v>
      </c>
      <c r="N458" s="3046"/>
      <c r="O458" s="1006">
        <v>-7.4920451908182658E-3</v>
      </c>
      <c r="P458" s="867"/>
      <c r="Q458" s="867"/>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363" t="s">
        <v>240</v>
      </c>
      <c r="D459" s="3046"/>
      <c r="E459" s="3046"/>
      <c r="F459" s="867"/>
      <c r="G459" s="867"/>
      <c r="H459" s="3047"/>
      <c r="I459" s="3046"/>
      <c r="J459" s="867"/>
      <c r="K459" s="867"/>
      <c r="L459" s="867"/>
      <c r="M459" s="3355" t="s">
        <v>399</v>
      </c>
      <c r="N459" s="3046"/>
      <c r="O459" s="1006">
        <v>-5.4930104051301798E-3</v>
      </c>
      <c r="P459" s="867"/>
      <c r="Q459" s="867"/>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047"/>
      <c r="D460" s="3046"/>
      <c r="E460" s="986" t="s">
        <v>241</v>
      </c>
      <c r="F460" s="867"/>
      <c r="G460" s="867"/>
      <c r="H460" s="3361" t="s">
        <v>240</v>
      </c>
      <c r="I460" s="3046"/>
      <c r="J460" s="3046"/>
      <c r="K460" s="867"/>
      <c r="L460" s="867"/>
      <c r="M460" s="3362" t="s">
        <v>409</v>
      </c>
      <c r="N460" s="3046"/>
      <c r="O460" s="1009">
        <v>-2.5919722096817317E-3</v>
      </c>
      <c r="P460" s="867"/>
      <c r="Q460" s="867"/>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356" t="s">
        <v>378</v>
      </c>
      <c r="D461" s="3046"/>
      <c r="E461" s="1001">
        <v>3.9147527293291283E-4</v>
      </c>
      <c r="F461" s="867"/>
      <c r="G461" s="867"/>
      <c r="H461" s="3047"/>
      <c r="I461" s="3046"/>
      <c r="J461" s="987" t="s">
        <v>241</v>
      </c>
      <c r="K461" s="867"/>
      <c r="L461" s="867"/>
      <c r="M461" s="3047"/>
      <c r="N461" s="3046"/>
      <c r="O461" s="868"/>
      <c r="P461" s="867"/>
      <c r="Q461" s="867"/>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353" t="s">
        <v>359</v>
      </c>
      <c r="D462" s="3046"/>
      <c r="E462" s="1004">
        <v>0.68236173852789372</v>
      </c>
      <c r="F462" s="867"/>
      <c r="G462" s="867"/>
      <c r="H462" s="3357" t="s">
        <v>378</v>
      </c>
      <c r="I462" s="3046"/>
      <c r="J462" s="1002">
        <v>3.9274990239004687E-2</v>
      </c>
      <c r="K462" s="867"/>
      <c r="L462" s="867"/>
      <c r="M462" s="3047"/>
      <c r="N462" s="3046"/>
      <c r="O462" s="868"/>
      <c r="P462" s="867"/>
      <c r="Q462" s="867"/>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353" t="s">
        <v>392</v>
      </c>
      <c r="D463" s="3046"/>
      <c r="E463" s="1004">
        <v>2.0757468642841183E-4</v>
      </c>
      <c r="F463" s="867"/>
      <c r="G463" s="867"/>
      <c r="H463" s="3354" t="s">
        <v>359</v>
      </c>
      <c r="I463" s="3046"/>
      <c r="J463" s="1005">
        <v>0.14577627311884361</v>
      </c>
      <c r="K463" s="867"/>
      <c r="L463" s="867"/>
      <c r="M463" s="3047"/>
      <c r="N463" s="3046"/>
      <c r="O463" s="867"/>
      <c r="P463" s="867"/>
      <c r="Q463" s="867"/>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353" t="s">
        <v>383</v>
      </c>
      <c r="D464" s="3046"/>
      <c r="E464" s="1004">
        <v>4.4877279449964023E-2</v>
      </c>
      <c r="F464" s="867"/>
      <c r="G464" s="867"/>
      <c r="H464" s="3354" t="s">
        <v>392</v>
      </c>
      <c r="I464" s="3046"/>
      <c r="J464" s="1005">
        <v>3.7318608634747693E-4</v>
      </c>
      <c r="K464" s="867"/>
      <c r="L464" s="867"/>
      <c r="M464" s="3360" t="s">
        <v>240</v>
      </c>
      <c r="N464" s="3046"/>
      <c r="O464" s="3046"/>
      <c r="P464" s="867"/>
      <c r="Q464" s="867"/>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353" t="s">
        <v>369</v>
      </c>
      <c r="D465" s="3046"/>
      <c r="E465" s="1004">
        <v>0.10645409452347068</v>
      </c>
      <c r="F465" s="867"/>
      <c r="G465" s="867"/>
      <c r="H465" s="3354" t="s">
        <v>383</v>
      </c>
      <c r="I465" s="3046"/>
      <c r="J465" s="1005">
        <v>1.22955183302482E-2</v>
      </c>
      <c r="K465" s="867"/>
      <c r="L465" s="867"/>
      <c r="M465" s="3047"/>
      <c r="N465" s="3046"/>
      <c r="O465" s="988" t="s">
        <v>241</v>
      </c>
      <c r="P465" s="867"/>
      <c r="Q465" s="867"/>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353" t="s">
        <v>363</v>
      </c>
      <c r="D466" s="3046"/>
      <c r="E466" s="1004">
        <v>0.414303347007002</v>
      </c>
      <c r="F466" s="867"/>
      <c r="G466" s="867"/>
      <c r="H466" s="3354" t="s">
        <v>369</v>
      </c>
      <c r="I466" s="3046"/>
      <c r="J466" s="1005">
        <v>0.19696708013308586</v>
      </c>
      <c r="K466" s="867"/>
      <c r="L466" s="867"/>
      <c r="M466" s="3358" t="s">
        <v>378</v>
      </c>
      <c r="N466" s="3046"/>
      <c r="O466" s="1003">
        <v>1.1739937396239256E-2</v>
      </c>
      <c r="P466" s="867"/>
      <c r="Q466" s="867"/>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353" t="s">
        <v>382</v>
      </c>
      <c r="D467" s="3046"/>
      <c r="E467" s="1004">
        <v>1.1518065967061061E-2</v>
      </c>
      <c r="F467" s="867"/>
      <c r="G467" s="867"/>
      <c r="H467" s="3354" t="s">
        <v>363</v>
      </c>
      <c r="I467" s="3046"/>
      <c r="J467" s="1005">
        <v>1.3987882623442277E-2</v>
      </c>
      <c r="K467" s="867"/>
      <c r="L467" s="867"/>
      <c r="M467" s="3355" t="s">
        <v>359</v>
      </c>
      <c r="N467" s="3046"/>
      <c r="O467" s="1006">
        <v>0.6058170399249635</v>
      </c>
      <c r="P467" s="867"/>
      <c r="Q467" s="867"/>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353" t="s">
        <v>408</v>
      </c>
      <c r="D468" s="3046"/>
      <c r="E468" s="1010">
        <v>3.5209692922879111E-5</v>
      </c>
      <c r="F468" s="867"/>
      <c r="G468" s="867"/>
      <c r="H468" s="3354" t="s">
        <v>382</v>
      </c>
      <c r="I468" s="3046"/>
      <c r="J468" s="1005">
        <v>1.6902068054085589E-2</v>
      </c>
      <c r="K468" s="867"/>
      <c r="L468" s="867"/>
      <c r="M468" s="3355" t="s">
        <v>392</v>
      </c>
      <c r="N468" s="3046"/>
      <c r="O468" s="1006">
        <v>7.4192375528110274E-3</v>
      </c>
      <c r="P468" s="867"/>
      <c r="Q468" s="867"/>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353" t="s">
        <v>407</v>
      </c>
      <c r="D469" s="3046"/>
      <c r="E469" s="1004">
        <v>2.2867848761050951E-4</v>
      </c>
      <c r="F469" s="867"/>
      <c r="G469" s="867"/>
      <c r="H469" s="3354" t="s">
        <v>407</v>
      </c>
      <c r="I469" s="3046"/>
      <c r="J469" s="1005">
        <v>6.6003873232430618E-4</v>
      </c>
      <c r="K469" s="867"/>
      <c r="L469" s="867"/>
      <c r="M469" s="3355" t="s">
        <v>383</v>
      </c>
      <c r="N469" s="3046"/>
      <c r="O469" s="1006">
        <v>2.8766233547618311E-2</v>
      </c>
      <c r="P469" s="867"/>
      <c r="Q469" s="867"/>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353" t="s">
        <v>386</v>
      </c>
      <c r="D470" s="3046"/>
      <c r="E470" s="1004">
        <v>2.2788616353777026E-2</v>
      </c>
      <c r="F470" s="867"/>
      <c r="G470" s="867"/>
      <c r="H470" s="3354" t="s">
        <v>384</v>
      </c>
      <c r="I470" s="3046"/>
      <c r="J470" s="1005">
        <v>2.7166791081511036E-3</v>
      </c>
      <c r="K470" s="867"/>
      <c r="L470" s="867"/>
      <c r="M470" s="3355" t="s">
        <v>369</v>
      </c>
      <c r="N470" s="3046"/>
      <c r="O470" s="1006">
        <v>7.5443096060023057E-2</v>
      </c>
      <c r="P470" s="867"/>
      <c r="Q470" s="867"/>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353" t="s">
        <v>384</v>
      </c>
      <c r="D471" s="3046"/>
      <c r="E471" s="1004">
        <v>2.4359274567731865E-2</v>
      </c>
      <c r="F471" s="867"/>
      <c r="G471" s="867"/>
      <c r="H471" s="3354" t="s">
        <v>374</v>
      </c>
      <c r="I471" s="3046"/>
      <c r="J471" s="1005">
        <v>1.3141211076317144E-3</v>
      </c>
      <c r="K471" s="867"/>
      <c r="L471" s="867"/>
      <c r="M471" s="3355" t="s">
        <v>363</v>
      </c>
      <c r="N471" s="3046"/>
      <c r="O471" s="1006">
        <v>0.4514723225108177</v>
      </c>
      <c r="P471" s="867"/>
      <c r="Q471" s="867"/>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353" t="s">
        <v>374</v>
      </c>
      <c r="D472" s="3046"/>
      <c r="E472" s="1004">
        <v>0.14766630946279061</v>
      </c>
      <c r="F472" s="867"/>
      <c r="G472" s="867"/>
      <c r="H472" s="3354" t="s">
        <v>380</v>
      </c>
      <c r="I472" s="3046"/>
      <c r="J472" s="1005">
        <v>1.8915914786473271E-2</v>
      </c>
      <c r="K472" s="867"/>
      <c r="L472" s="867"/>
      <c r="M472" s="3355" t="s">
        <v>382</v>
      </c>
      <c r="N472" s="3046"/>
      <c r="O472" s="1006">
        <v>1.4667541072292466E-2</v>
      </c>
      <c r="P472" s="867"/>
      <c r="Q472" s="867"/>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353" t="s">
        <v>380</v>
      </c>
      <c r="D473" s="3046"/>
      <c r="E473" s="1004">
        <v>1.8021814471431443E-2</v>
      </c>
      <c r="F473" s="867"/>
      <c r="G473" s="867"/>
      <c r="H473" s="3354" t="s">
        <v>391</v>
      </c>
      <c r="I473" s="3046"/>
      <c r="J473" s="1005">
        <v>6.9907963889721716E-4</v>
      </c>
      <c r="K473" s="867"/>
      <c r="L473" s="867"/>
      <c r="M473" s="3355" t="s">
        <v>408</v>
      </c>
      <c r="N473" s="3046"/>
      <c r="O473" s="1006">
        <v>4.6130862398591823E-4</v>
      </c>
      <c r="P473" s="867"/>
      <c r="Q473" s="867"/>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353" t="s">
        <v>391</v>
      </c>
      <c r="D474" s="3046"/>
      <c r="E474" s="1004">
        <v>7.8882477238261771E-3</v>
      </c>
      <c r="F474" s="867"/>
      <c r="G474" s="867"/>
      <c r="H474" s="3354" t="s">
        <v>376</v>
      </c>
      <c r="I474" s="3046"/>
      <c r="J474" s="1005">
        <v>7.1849377921236551E-2</v>
      </c>
      <c r="K474" s="867"/>
      <c r="L474" s="867"/>
      <c r="M474" s="3355" t="s">
        <v>407</v>
      </c>
      <c r="N474" s="3046"/>
      <c r="O474" s="1006">
        <v>7.6522853108901279E-4</v>
      </c>
      <c r="P474" s="867"/>
      <c r="Q474" s="867"/>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353" t="s">
        <v>409</v>
      </c>
      <c r="D475" s="3046"/>
      <c r="E475" s="1010">
        <v>2.9512517237083084E-5</v>
      </c>
      <c r="F475" s="867"/>
      <c r="G475" s="867"/>
      <c r="H475" s="3354" t="s">
        <v>365</v>
      </c>
      <c r="I475" s="3046"/>
      <c r="J475" s="1005">
        <v>0.24633341216026922</v>
      </c>
      <c r="K475" s="867"/>
      <c r="L475" s="867"/>
      <c r="M475" s="3355" t="s">
        <v>386</v>
      </c>
      <c r="N475" s="3046"/>
      <c r="O475" s="1006">
        <v>9.8463998764123858E-3</v>
      </c>
      <c r="P475" s="867"/>
      <c r="Q475" s="867"/>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353" t="s">
        <v>376</v>
      </c>
      <c r="D476" s="3046"/>
      <c r="E476" s="1004">
        <v>1.6393778116576222E-4</v>
      </c>
      <c r="F476" s="867"/>
      <c r="G476" s="867"/>
      <c r="H476" s="3354" t="s">
        <v>390</v>
      </c>
      <c r="I476" s="3046"/>
      <c r="J476" s="1005">
        <v>2.5170707899439342E-3</v>
      </c>
      <c r="K476" s="867"/>
      <c r="L476" s="867"/>
      <c r="M476" s="3355" t="s">
        <v>384</v>
      </c>
      <c r="N476" s="3046"/>
      <c r="O476" s="1006">
        <v>8.3097784147422131E-3</v>
      </c>
      <c r="P476" s="867"/>
      <c r="Q476" s="867"/>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353" t="s">
        <v>365</v>
      </c>
      <c r="D477" s="3046"/>
      <c r="E477" s="1004">
        <v>0.45724702250873434</v>
      </c>
      <c r="F477" s="867"/>
      <c r="G477" s="867"/>
      <c r="H477" s="3354" t="s">
        <v>377</v>
      </c>
      <c r="I477" s="3046"/>
      <c r="J477" s="1005">
        <v>4.6488295937381012E-2</v>
      </c>
      <c r="K477" s="867"/>
      <c r="L477" s="867"/>
      <c r="M477" s="3355" t="s">
        <v>374</v>
      </c>
      <c r="N477" s="3046"/>
      <c r="O477" s="1006">
        <v>9.0252904095925013E-2</v>
      </c>
      <c r="P477" s="867"/>
      <c r="Q477" s="867"/>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353" t="s">
        <v>390</v>
      </c>
      <c r="D478" s="3046"/>
      <c r="E478" s="1004">
        <v>5.1926948913831161E-3</v>
      </c>
      <c r="F478" s="867"/>
      <c r="G478" s="867"/>
      <c r="H478" s="3354" t="s">
        <v>385</v>
      </c>
      <c r="I478" s="3046"/>
      <c r="J478" s="1005">
        <v>1.577507615094419E-2</v>
      </c>
      <c r="K478" s="867"/>
      <c r="L478" s="867"/>
      <c r="M478" s="3355" t="s">
        <v>380</v>
      </c>
      <c r="N478" s="3046"/>
      <c r="O478" s="1006">
        <v>4.5252667290564758E-3</v>
      </c>
      <c r="P478" s="867"/>
      <c r="Q478" s="867"/>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353" t="s">
        <v>377</v>
      </c>
      <c r="D479" s="3046"/>
      <c r="E479" s="1004">
        <v>1.5454272917241087E-4</v>
      </c>
      <c r="F479" s="867"/>
      <c r="G479" s="867"/>
      <c r="H479" s="3354" t="s">
        <v>387</v>
      </c>
      <c r="I479" s="3046"/>
      <c r="J479" s="1005">
        <v>1.563710078489974E-2</v>
      </c>
      <c r="K479" s="867"/>
      <c r="L479" s="867"/>
      <c r="M479" s="3355" t="s">
        <v>391</v>
      </c>
      <c r="N479" s="3046"/>
      <c r="O479" s="1006">
        <v>4.60831069374072E-4</v>
      </c>
      <c r="P479" s="867"/>
      <c r="Q479" s="867"/>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353" t="s">
        <v>385</v>
      </c>
      <c r="D480" s="3046"/>
      <c r="E480" s="1004">
        <v>9.4779365199539559E-3</v>
      </c>
      <c r="F480" s="867"/>
      <c r="G480" s="867"/>
      <c r="H480" s="3354" t="s">
        <v>372</v>
      </c>
      <c r="I480" s="3046"/>
      <c r="J480" s="1005">
        <v>4.4172589034068106E-3</v>
      </c>
      <c r="K480" s="867"/>
      <c r="L480" s="867"/>
      <c r="M480" s="3355" t="s">
        <v>409</v>
      </c>
      <c r="N480" s="3046"/>
      <c r="O480" s="1011">
        <v>6.7183199357623988E-6</v>
      </c>
      <c r="P480" s="867"/>
      <c r="Q480" s="867"/>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353" t="s">
        <v>387</v>
      </c>
      <c r="D481" s="3046"/>
      <c r="E481" s="1004">
        <v>3.9436034982133616E-3</v>
      </c>
      <c r="F481" s="867"/>
      <c r="G481" s="867"/>
      <c r="H481" s="3354" t="s">
        <v>381</v>
      </c>
      <c r="I481" s="3046"/>
      <c r="J481" s="1005">
        <v>2.4191771105719724E-3</v>
      </c>
      <c r="K481" s="867"/>
      <c r="L481" s="867"/>
      <c r="M481" s="3355" t="s">
        <v>376</v>
      </c>
      <c r="N481" s="3046"/>
      <c r="O481" s="1006">
        <v>1.1002187299392538E-3</v>
      </c>
      <c r="P481" s="867"/>
      <c r="Q481" s="867"/>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353" t="s">
        <v>372</v>
      </c>
      <c r="D482" s="3046"/>
      <c r="E482" s="1004">
        <v>0.21680715045715307</v>
      </c>
      <c r="F482" s="867"/>
      <c r="G482" s="867"/>
      <c r="H482" s="3354" t="s">
        <v>399</v>
      </c>
      <c r="I482" s="3046"/>
      <c r="J482" s="1005">
        <v>1.793738250736431E-3</v>
      </c>
      <c r="K482" s="867"/>
      <c r="L482" s="867"/>
      <c r="M482" s="3355" t="s">
        <v>365</v>
      </c>
      <c r="N482" s="3046"/>
      <c r="O482" s="1006">
        <v>0.34830512097714317</v>
      </c>
      <c r="P482" s="867"/>
      <c r="Q482" s="867"/>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353" t="s">
        <v>393</v>
      </c>
      <c r="D483" s="3046"/>
      <c r="E483" s="1004">
        <v>7.6242336965602567E-3</v>
      </c>
      <c r="F483" s="867"/>
      <c r="G483" s="867"/>
      <c r="H483" s="3354" t="s">
        <v>367</v>
      </c>
      <c r="I483" s="3046"/>
      <c r="J483" s="1005">
        <v>3.2484845830567811E-4</v>
      </c>
      <c r="K483" s="867"/>
      <c r="L483" s="867"/>
      <c r="M483" s="3355" t="s">
        <v>390</v>
      </c>
      <c r="N483" s="3046"/>
      <c r="O483" s="1006">
        <v>9.5249799662610081E-3</v>
      </c>
      <c r="P483" s="867"/>
      <c r="Q483" s="867"/>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353" t="s">
        <v>381</v>
      </c>
      <c r="D484" s="3046"/>
      <c r="E484" s="1004">
        <v>5.3097933188678427E-2</v>
      </c>
      <c r="F484" s="867"/>
      <c r="G484" s="867"/>
      <c r="H484" s="3354" t="s">
        <v>401</v>
      </c>
      <c r="I484" s="3046"/>
      <c r="J484" s="1005">
        <v>1.4090813475964284E-4</v>
      </c>
      <c r="K484" s="867"/>
      <c r="L484" s="867"/>
      <c r="M484" s="3355" t="s">
        <v>377</v>
      </c>
      <c r="N484" s="3046"/>
      <c r="O484" s="1006">
        <v>7.2737745554863143E-3</v>
      </c>
      <c r="P484" s="867"/>
      <c r="Q484" s="867"/>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353" t="s">
        <v>399</v>
      </c>
      <c r="D485" s="3046"/>
      <c r="E485" s="1004">
        <v>1.4974096490243024E-4</v>
      </c>
      <c r="F485" s="867"/>
      <c r="G485" s="867"/>
      <c r="H485" s="3354" t="s">
        <v>395</v>
      </c>
      <c r="I485" s="3046"/>
      <c r="J485" s="1005">
        <v>2.9168900092629763E-3</v>
      </c>
      <c r="K485" s="867"/>
      <c r="L485" s="867"/>
      <c r="M485" s="3355" t="s">
        <v>385</v>
      </c>
      <c r="N485" s="3046"/>
      <c r="O485" s="1006">
        <v>6.1346797842428183E-4</v>
      </c>
      <c r="P485" s="867"/>
      <c r="Q485" s="867"/>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353" t="s">
        <v>367</v>
      </c>
      <c r="D486" s="3046"/>
      <c r="E486" s="1004">
        <v>0.30774282557648841</v>
      </c>
      <c r="F486" s="867"/>
      <c r="G486" s="867"/>
      <c r="H486" s="3354" t="s">
        <v>405</v>
      </c>
      <c r="I486" s="3046"/>
      <c r="J486" s="1005">
        <v>6.1831532382110408E-4</v>
      </c>
      <c r="K486" s="867"/>
      <c r="L486" s="867"/>
      <c r="M486" s="3355" t="s">
        <v>387</v>
      </c>
      <c r="N486" s="3046"/>
      <c r="O486" s="1006">
        <v>2.2898698832566032E-3</v>
      </c>
      <c r="P486" s="867"/>
      <c r="Q486" s="867"/>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353" t="s">
        <v>401</v>
      </c>
      <c r="D487" s="3046"/>
      <c r="E487" s="1004">
        <v>8.3921715343026682E-4</v>
      </c>
      <c r="F487" s="867"/>
      <c r="G487" s="867"/>
      <c r="H487" s="3354" t="s">
        <v>403</v>
      </c>
      <c r="I487" s="3046"/>
      <c r="J487" s="1005">
        <v>3.2887413359934035E-4</v>
      </c>
      <c r="K487" s="867"/>
      <c r="L487" s="867"/>
      <c r="M487" s="3355" t="s">
        <v>372</v>
      </c>
      <c r="N487" s="3046"/>
      <c r="O487" s="1006">
        <v>0.1575161100277227</v>
      </c>
      <c r="P487" s="867"/>
      <c r="Q487" s="867"/>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353" t="s">
        <v>395</v>
      </c>
      <c r="D488" s="3046"/>
      <c r="E488" s="1004">
        <v>1.7499901430199326E-3</v>
      </c>
      <c r="F488" s="867"/>
      <c r="G488" s="867"/>
      <c r="H488" s="3354" t="s">
        <v>388</v>
      </c>
      <c r="I488" s="3046"/>
      <c r="J488" s="1005">
        <v>1.2123442943804344E-2</v>
      </c>
      <c r="K488" s="867"/>
      <c r="L488" s="867"/>
      <c r="M488" s="3355" t="s">
        <v>393</v>
      </c>
      <c r="N488" s="3046"/>
      <c r="O488" s="1006">
        <v>4.6508485172199856E-3</v>
      </c>
      <c r="P488" s="867"/>
      <c r="Q488" s="867"/>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353" t="s">
        <v>405</v>
      </c>
      <c r="D489" s="3046"/>
      <c r="E489" s="1004">
        <v>6.2916632652418401E-4</v>
      </c>
      <c r="F489" s="867"/>
      <c r="G489" s="867"/>
      <c r="H489" s="3354" t="s">
        <v>360</v>
      </c>
      <c r="I489" s="3046"/>
      <c r="J489" s="1005">
        <v>0.50904818046427291</v>
      </c>
      <c r="K489" s="867"/>
      <c r="L489" s="867"/>
      <c r="M489" s="3355" t="s">
        <v>381</v>
      </c>
      <c r="N489" s="3046"/>
      <c r="O489" s="1006">
        <v>3.012469883472986E-2</v>
      </c>
      <c r="P489" s="867"/>
      <c r="Q489" s="867"/>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353" t="s">
        <v>403</v>
      </c>
      <c r="D490" s="3046"/>
      <c r="E490" s="1004">
        <v>8.2136233363445759E-4</v>
      </c>
      <c r="F490" s="867"/>
      <c r="G490" s="867"/>
      <c r="H490" s="3354" t="s">
        <v>375</v>
      </c>
      <c r="I490" s="3046"/>
      <c r="J490" s="1005">
        <v>1.6891988304500182E-2</v>
      </c>
      <c r="K490" s="867"/>
      <c r="L490" s="867"/>
      <c r="M490" s="3355" t="s">
        <v>399</v>
      </c>
      <c r="N490" s="3046"/>
      <c r="O490" s="1011">
        <v>3.0173163310868423E-5</v>
      </c>
      <c r="P490" s="867"/>
      <c r="Q490" s="867"/>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353" t="s">
        <v>398</v>
      </c>
      <c r="D491" s="3046"/>
      <c r="E491" s="1004">
        <v>1.1944577009579307E-3</v>
      </c>
      <c r="F491" s="867"/>
      <c r="G491" s="867"/>
      <c r="H491" s="3354" t="s">
        <v>371</v>
      </c>
      <c r="I491" s="3046"/>
      <c r="J491" s="1005">
        <v>0.15664075135329142</v>
      </c>
      <c r="K491" s="867"/>
      <c r="L491" s="867"/>
      <c r="M491" s="3355" t="s">
        <v>367</v>
      </c>
      <c r="N491" s="3046"/>
      <c r="O491" s="1006">
        <v>0.23229177249438743</v>
      </c>
      <c r="P491" s="867"/>
      <c r="Q491" s="867"/>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353" t="s">
        <v>388</v>
      </c>
      <c r="D492" s="3046"/>
      <c r="E492" s="1004">
        <v>1.6369402468812817E-2</v>
      </c>
      <c r="F492" s="867"/>
      <c r="G492" s="867"/>
      <c r="H492" s="3354" t="s">
        <v>361</v>
      </c>
      <c r="I492" s="3046"/>
      <c r="J492" s="1005">
        <v>0.17302917892178785</v>
      </c>
      <c r="K492" s="867"/>
      <c r="L492" s="867"/>
      <c r="M492" s="3355" t="s">
        <v>401</v>
      </c>
      <c r="N492" s="3046"/>
      <c r="O492" s="1011">
        <v>9.3751728093226908E-5</v>
      </c>
      <c r="P492" s="867"/>
      <c r="Q492" s="867"/>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353" t="s">
        <v>360</v>
      </c>
      <c r="D493" s="3046"/>
      <c r="E493" s="1004">
        <v>0.27207748137844689</v>
      </c>
      <c r="F493" s="867"/>
      <c r="G493" s="867"/>
      <c r="H493" s="3354" t="s">
        <v>406</v>
      </c>
      <c r="I493" s="3046"/>
      <c r="J493" s="1005">
        <v>6.2103128737443444E-4</v>
      </c>
      <c r="K493" s="867"/>
      <c r="L493" s="867"/>
      <c r="M493" s="3355" t="s">
        <v>395</v>
      </c>
      <c r="N493" s="3046"/>
      <c r="O493" s="1006">
        <v>1.2073852503701348E-3</v>
      </c>
      <c r="P493" s="867"/>
      <c r="Q493" s="867"/>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353" t="s">
        <v>375</v>
      </c>
      <c r="D494" s="3046"/>
      <c r="E494" s="1004">
        <v>7.51697917050273E-2</v>
      </c>
      <c r="F494" s="867"/>
      <c r="G494" s="867"/>
      <c r="H494" s="3354" t="s">
        <v>400</v>
      </c>
      <c r="I494" s="3046"/>
      <c r="J494" s="1005">
        <v>1.2916199275892785E-3</v>
      </c>
      <c r="K494" s="867"/>
      <c r="L494" s="867"/>
      <c r="M494" s="3355" t="s">
        <v>405</v>
      </c>
      <c r="N494" s="3046"/>
      <c r="O494" s="1011">
        <v>5.6130741141263107E-5</v>
      </c>
      <c r="P494" s="867"/>
      <c r="Q494" s="867"/>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353" t="s">
        <v>371</v>
      </c>
      <c r="D495" s="3046"/>
      <c r="E495" s="1004">
        <v>0.14142960068757618</v>
      </c>
      <c r="F495" s="867"/>
      <c r="G495" s="867"/>
      <c r="H495" s="3354" t="s">
        <v>362</v>
      </c>
      <c r="I495" s="3046"/>
      <c r="J495" s="1005">
        <v>0.47954540063456413</v>
      </c>
      <c r="K495" s="867"/>
      <c r="L495" s="867"/>
      <c r="M495" s="3355" t="s">
        <v>398</v>
      </c>
      <c r="N495" s="3046"/>
      <c r="O495" s="1006">
        <v>9.1932023958663748E-4</v>
      </c>
      <c r="P495" s="867"/>
      <c r="Q495" s="867"/>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353" t="s">
        <v>361</v>
      </c>
      <c r="D496" s="3046"/>
      <c r="E496" s="1004">
        <v>0.57819904290007307</v>
      </c>
      <c r="F496" s="867"/>
      <c r="G496" s="867"/>
      <c r="H496" s="3354" t="s">
        <v>373</v>
      </c>
      <c r="I496" s="3046"/>
      <c r="J496" s="1005">
        <v>2.3784149707811665E-3</v>
      </c>
      <c r="K496" s="867"/>
      <c r="L496" s="867"/>
      <c r="M496" s="3355" t="s">
        <v>388</v>
      </c>
      <c r="N496" s="3046"/>
      <c r="O496" s="1006">
        <v>2.4440640724856359E-2</v>
      </c>
      <c r="P496" s="867"/>
      <c r="Q496" s="867"/>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353" t="s">
        <v>406</v>
      </c>
      <c r="D497" s="3046"/>
      <c r="E497" s="1004">
        <v>4.1114311548561948E-4</v>
      </c>
      <c r="F497" s="867"/>
      <c r="G497" s="867"/>
      <c r="H497" s="3354" t="s">
        <v>364</v>
      </c>
      <c r="I497" s="3046"/>
      <c r="J497" s="1005">
        <v>0.40564417644327327</v>
      </c>
      <c r="K497" s="867"/>
      <c r="L497" s="867"/>
      <c r="M497" s="3355" t="s">
        <v>360</v>
      </c>
      <c r="N497" s="3046"/>
      <c r="O497" s="1006">
        <v>0.17558906863338028</v>
      </c>
      <c r="P497" s="867"/>
      <c r="Q497" s="867"/>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353" t="s">
        <v>400</v>
      </c>
      <c r="D498" s="3046"/>
      <c r="E498" s="1004">
        <v>8.8707588921972159E-4</v>
      </c>
      <c r="F498" s="867"/>
      <c r="G498" s="867"/>
      <c r="H498" s="3354" t="s">
        <v>379</v>
      </c>
      <c r="I498" s="3046"/>
      <c r="J498" s="1005">
        <v>2.0539044080359229E-2</v>
      </c>
      <c r="K498" s="867"/>
      <c r="L498" s="867"/>
      <c r="M498" s="3355" t="s">
        <v>375</v>
      </c>
      <c r="N498" s="3046"/>
      <c r="O498" s="1006">
        <v>9.8853550068993462E-2</v>
      </c>
      <c r="P498" s="867"/>
      <c r="Q498" s="867"/>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353" t="s">
        <v>362</v>
      </c>
      <c r="D499" s="3046"/>
      <c r="E499" s="1004">
        <v>0.14323948582259019</v>
      </c>
      <c r="F499" s="867"/>
      <c r="G499" s="867"/>
      <c r="H499" s="3354" t="s">
        <v>402</v>
      </c>
      <c r="I499" s="3046"/>
      <c r="J499" s="1012">
        <v>3.2112445387347026E-5</v>
      </c>
      <c r="K499" s="867"/>
      <c r="L499" s="867"/>
      <c r="M499" s="3355" t="s">
        <v>371</v>
      </c>
      <c r="N499" s="3046"/>
      <c r="O499" s="1006">
        <v>0.11317859673803844</v>
      </c>
      <c r="P499" s="867"/>
      <c r="Q499" s="867"/>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353" t="s">
        <v>373</v>
      </c>
      <c r="D500" s="3046"/>
      <c r="E500" s="1004">
        <v>0.17272222720101879</v>
      </c>
      <c r="F500" s="867"/>
      <c r="G500" s="867"/>
      <c r="H500" s="3354" t="s">
        <v>404</v>
      </c>
      <c r="I500" s="3046"/>
      <c r="J500" s="1005">
        <v>1.0888504355769544E-3</v>
      </c>
      <c r="K500" s="867"/>
      <c r="L500" s="867"/>
      <c r="M500" s="3355" t="s">
        <v>361</v>
      </c>
      <c r="N500" s="3046"/>
      <c r="O500" s="1006">
        <v>0.35736170773985987</v>
      </c>
      <c r="P500" s="867"/>
      <c r="Q500" s="867"/>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353" t="s">
        <v>364</v>
      </c>
      <c r="D501" s="3046"/>
      <c r="E501" s="1004">
        <v>1.0497227647717683E-2</v>
      </c>
      <c r="F501" s="867"/>
      <c r="G501" s="867"/>
      <c r="H501" s="3354" t="s">
        <v>396</v>
      </c>
      <c r="I501" s="3046"/>
      <c r="J501" s="1005">
        <v>9.072108229318895E-4</v>
      </c>
      <c r="K501" s="867"/>
      <c r="L501" s="867"/>
      <c r="M501" s="3355" t="s">
        <v>406</v>
      </c>
      <c r="N501" s="3046"/>
      <c r="O501" s="1006">
        <v>1.3658344622467539E-4</v>
      </c>
      <c r="P501" s="867"/>
      <c r="Q501" s="867"/>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353" t="s">
        <v>279</v>
      </c>
      <c r="D502" s="3046"/>
      <c r="E502" s="1004">
        <v>0.56958695313934915</v>
      </c>
      <c r="F502" s="867"/>
      <c r="G502" s="867"/>
      <c r="H502" s="3354" t="s">
        <v>410</v>
      </c>
      <c r="I502" s="3046"/>
      <c r="J502" s="1012">
        <v>7.6557034089272887E-5</v>
      </c>
      <c r="K502" s="867"/>
      <c r="L502" s="867"/>
      <c r="M502" s="3355" t="s">
        <v>400</v>
      </c>
      <c r="N502" s="3046"/>
      <c r="O502" s="1006">
        <v>3.7357053826855277E-4</v>
      </c>
      <c r="P502" s="867"/>
      <c r="Q502" s="867"/>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353" t="s">
        <v>289</v>
      </c>
      <c r="D503" s="3046"/>
      <c r="E503" s="1004">
        <v>0.11930890442191722</v>
      </c>
      <c r="F503" s="867"/>
      <c r="G503" s="867"/>
      <c r="H503" s="3354" t="s">
        <v>394</v>
      </c>
      <c r="I503" s="3046"/>
      <c r="J503" s="1005">
        <v>3.447849163320939E-3</v>
      </c>
      <c r="K503" s="867"/>
      <c r="L503" s="867"/>
      <c r="M503" s="3355" t="s">
        <v>362</v>
      </c>
      <c r="N503" s="3046"/>
      <c r="O503" s="1006">
        <v>5.0501946922001301E-2</v>
      </c>
      <c r="P503" s="867"/>
      <c r="Q503" s="867"/>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353" t="s">
        <v>277</v>
      </c>
      <c r="D504" s="3046"/>
      <c r="E504" s="1004">
        <v>0.562435567319581</v>
      </c>
      <c r="F504" s="867"/>
      <c r="G504" s="867"/>
      <c r="H504" s="3354" t="s">
        <v>279</v>
      </c>
      <c r="I504" s="3046"/>
      <c r="J504" s="1005">
        <v>0.40026578618821357</v>
      </c>
      <c r="K504" s="867"/>
      <c r="L504" s="867"/>
      <c r="M504" s="3355" t="s">
        <v>373</v>
      </c>
      <c r="N504" s="3046"/>
      <c r="O504" s="1006">
        <v>3.2756501768924459E-2</v>
      </c>
      <c r="P504" s="867"/>
      <c r="Q504" s="867"/>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353" t="s">
        <v>286</v>
      </c>
      <c r="D505" s="3046"/>
      <c r="E505" s="1004">
        <v>0.35029202402524368</v>
      </c>
      <c r="F505" s="867"/>
      <c r="G505" s="867"/>
      <c r="H505" s="3354" t="s">
        <v>289</v>
      </c>
      <c r="I505" s="3046"/>
      <c r="J505" s="1005">
        <v>0.13176221512909608</v>
      </c>
      <c r="K505" s="867"/>
      <c r="L505" s="867"/>
      <c r="M505" s="3355" t="s">
        <v>364</v>
      </c>
      <c r="N505" s="3046"/>
      <c r="O505" s="1006">
        <v>5.8813630024449719E-4</v>
      </c>
      <c r="P505" s="867"/>
      <c r="Q505" s="867"/>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353" t="s">
        <v>306</v>
      </c>
      <c r="D506" s="3046"/>
      <c r="E506" s="1004">
        <v>6.4181008127247169E-3</v>
      </c>
      <c r="F506" s="867"/>
      <c r="G506" s="867"/>
      <c r="H506" s="3354" t="s">
        <v>277</v>
      </c>
      <c r="I506" s="3046"/>
      <c r="J506" s="1005">
        <v>0.41350879675523572</v>
      </c>
      <c r="K506" s="867"/>
      <c r="L506" s="867"/>
      <c r="M506" s="3355" t="s">
        <v>379</v>
      </c>
      <c r="N506" s="3046"/>
      <c r="O506" s="1006">
        <v>1.8392820043314773E-2</v>
      </c>
      <c r="P506" s="867"/>
      <c r="Q506" s="867"/>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353" t="s">
        <v>302</v>
      </c>
      <c r="D507" s="3046"/>
      <c r="E507" s="1004">
        <v>6.911512504100486E-3</v>
      </c>
      <c r="F507" s="867"/>
      <c r="G507" s="867"/>
      <c r="H507" s="3354" t="s">
        <v>286</v>
      </c>
      <c r="I507" s="3046"/>
      <c r="J507" s="1005">
        <v>0.38480044884236536</v>
      </c>
      <c r="K507" s="867"/>
      <c r="L507" s="867"/>
      <c r="M507" s="3355" t="s">
        <v>402</v>
      </c>
      <c r="N507" s="3046"/>
      <c r="O507" s="1006">
        <v>2.1853245186597655E-3</v>
      </c>
      <c r="P507" s="867"/>
      <c r="Q507" s="867"/>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353" t="s">
        <v>291</v>
      </c>
      <c r="D508" s="3046"/>
      <c r="E508" s="1004">
        <v>8.4167952155398087E-2</v>
      </c>
      <c r="F508" s="867"/>
      <c r="G508" s="867"/>
      <c r="H508" s="3354" t="s">
        <v>306</v>
      </c>
      <c r="I508" s="3046"/>
      <c r="J508" s="1005">
        <v>5.2850718921089151E-3</v>
      </c>
      <c r="K508" s="867"/>
      <c r="L508" s="867"/>
      <c r="M508" s="3355" t="s">
        <v>404</v>
      </c>
      <c r="N508" s="3046"/>
      <c r="O508" s="1006">
        <v>8.363621548110147E-4</v>
      </c>
      <c r="P508" s="867"/>
      <c r="Q508" s="867"/>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353" t="s">
        <v>389</v>
      </c>
      <c r="D509" s="3046"/>
      <c r="E509" s="1004">
        <v>1.0981504719000362E-2</v>
      </c>
      <c r="F509" s="867"/>
      <c r="G509" s="867"/>
      <c r="H509" s="3354" t="s">
        <v>302</v>
      </c>
      <c r="I509" s="3046"/>
      <c r="J509" s="1005">
        <v>5.6804119342213147E-3</v>
      </c>
      <c r="K509" s="867"/>
      <c r="L509" s="867"/>
      <c r="M509" s="3355" t="s">
        <v>396</v>
      </c>
      <c r="N509" s="3046"/>
      <c r="O509" s="1006">
        <v>4.5770820226349622E-3</v>
      </c>
      <c r="P509" s="867"/>
      <c r="Q509" s="867"/>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353" t="s">
        <v>370</v>
      </c>
      <c r="D510" s="3046"/>
      <c r="E510" s="1004">
        <v>0.23532058395267572</v>
      </c>
      <c r="F510" s="867"/>
      <c r="G510" s="867"/>
      <c r="H510" s="3354" t="s">
        <v>291</v>
      </c>
      <c r="I510" s="3046"/>
      <c r="J510" s="1005">
        <v>0.1340015605193354</v>
      </c>
      <c r="K510" s="867"/>
      <c r="L510" s="867"/>
      <c r="M510" s="3355" t="s">
        <v>410</v>
      </c>
      <c r="N510" s="3046"/>
      <c r="O510" s="1006">
        <v>3.6954275908696353E-4</v>
      </c>
      <c r="P510" s="867"/>
      <c r="Q510" s="867"/>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353" t="s">
        <v>368</v>
      </c>
      <c r="D511" s="3046"/>
      <c r="E511" s="1004">
        <v>0.29277741020651071</v>
      </c>
      <c r="F511" s="867"/>
      <c r="G511" s="867"/>
      <c r="H511" s="3354" t="s">
        <v>389</v>
      </c>
      <c r="I511" s="3046"/>
      <c r="J511" s="1005">
        <v>1.1066808301483277E-2</v>
      </c>
      <c r="K511" s="867"/>
      <c r="L511" s="867"/>
      <c r="M511" s="3355" t="s">
        <v>394</v>
      </c>
      <c r="N511" s="3046"/>
      <c r="O511" s="1006">
        <v>1.3026246256302339E-3</v>
      </c>
      <c r="P511" s="867"/>
      <c r="Q511" s="867"/>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353" t="s">
        <v>397</v>
      </c>
      <c r="D512" s="3046"/>
      <c r="E512" s="1010">
        <v>5.5991935200012296E-7</v>
      </c>
      <c r="F512" s="867"/>
      <c r="G512" s="867"/>
      <c r="H512" s="3354" t="s">
        <v>370</v>
      </c>
      <c r="I512" s="3046"/>
      <c r="J512" s="1005">
        <v>9.3597864304628089E-2</v>
      </c>
      <c r="K512" s="867"/>
      <c r="L512" s="867"/>
      <c r="M512" s="3355" t="s">
        <v>279</v>
      </c>
      <c r="N512" s="3046"/>
      <c r="O512" s="1006">
        <v>0.4342452129416266</v>
      </c>
      <c r="P512" s="867"/>
      <c r="Q512" s="867"/>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359" t="s">
        <v>366</v>
      </c>
      <c r="D513" s="3046"/>
      <c r="E513" s="1007">
        <v>0.25626812730554954</v>
      </c>
      <c r="F513" s="867"/>
      <c r="G513" s="867"/>
      <c r="H513" s="3354" t="s">
        <v>368</v>
      </c>
      <c r="I513" s="3046"/>
      <c r="J513" s="1005">
        <v>0.21152607261930417</v>
      </c>
      <c r="K513" s="867"/>
      <c r="L513" s="867"/>
      <c r="M513" s="3355" t="s">
        <v>289</v>
      </c>
      <c r="N513" s="3046"/>
      <c r="O513" s="1006">
        <v>0.11500126435013862</v>
      </c>
      <c r="P513" s="867"/>
      <c r="Q513" s="867"/>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047"/>
      <c r="D514" s="3046"/>
      <c r="E514" s="868"/>
      <c r="F514" s="867"/>
      <c r="G514" s="867"/>
      <c r="H514" s="3354" t="s">
        <v>397</v>
      </c>
      <c r="I514" s="3046"/>
      <c r="J514" s="1005">
        <v>7.5812255893954435E-4</v>
      </c>
      <c r="K514" s="867"/>
      <c r="L514" s="867"/>
      <c r="M514" s="3355" t="s">
        <v>277</v>
      </c>
      <c r="N514" s="3046"/>
      <c r="O514" s="1006">
        <v>0.40903901930915665</v>
      </c>
      <c r="P514" s="867"/>
      <c r="Q514" s="867"/>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047"/>
      <c r="D515" s="3046"/>
      <c r="E515" s="867"/>
      <c r="F515" s="867"/>
      <c r="G515" s="867"/>
      <c r="H515" s="3364" t="s">
        <v>366</v>
      </c>
      <c r="I515" s="3046"/>
      <c r="J515" s="1008">
        <v>0.29493889567080472</v>
      </c>
      <c r="K515" s="867"/>
      <c r="L515" s="867"/>
      <c r="M515" s="3355" t="s">
        <v>286</v>
      </c>
      <c r="N515" s="3046"/>
      <c r="O515" s="1006">
        <v>0.26010842463164641</v>
      </c>
      <c r="P515" s="867"/>
      <c r="Q515" s="867"/>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363" t="s">
        <v>242</v>
      </c>
      <c r="D516" s="3046"/>
      <c r="E516" s="3046"/>
      <c r="F516" s="3046"/>
      <c r="G516" s="3046"/>
      <c r="H516" s="3047"/>
      <c r="I516" s="3046"/>
      <c r="J516" s="868"/>
      <c r="K516" s="867"/>
      <c r="L516" s="867"/>
      <c r="M516" s="3355" t="s">
        <v>306</v>
      </c>
      <c r="N516" s="3046"/>
      <c r="O516" s="1006">
        <v>2.7507402206775637E-3</v>
      </c>
      <c r="P516" s="867"/>
      <c r="Q516" s="867"/>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365" t="s">
        <v>190</v>
      </c>
      <c r="D517" s="3046"/>
      <c r="E517" s="3366" t="s">
        <v>243</v>
      </c>
      <c r="F517" s="3367"/>
      <c r="G517" s="3368"/>
      <c r="H517" s="3047"/>
      <c r="I517" s="3046"/>
      <c r="J517" s="867"/>
      <c r="K517" s="867"/>
      <c r="L517" s="867"/>
      <c r="M517" s="3355" t="s">
        <v>302</v>
      </c>
      <c r="N517" s="3046"/>
      <c r="O517" s="1006">
        <v>5.5950538247530671E-2</v>
      </c>
      <c r="P517" s="867"/>
      <c r="Q517" s="867"/>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046"/>
      <c r="D518" s="3046"/>
      <c r="E518" s="989" t="s">
        <v>175</v>
      </c>
      <c r="F518" s="990" t="s">
        <v>244</v>
      </c>
      <c r="G518" s="991" t="s">
        <v>245</v>
      </c>
      <c r="H518" s="3361" t="s">
        <v>242</v>
      </c>
      <c r="I518" s="3046"/>
      <c r="J518" s="3046"/>
      <c r="K518" s="3046"/>
      <c r="L518" s="3046"/>
      <c r="M518" s="3355" t="s">
        <v>291</v>
      </c>
      <c r="N518" s="3046"/>
      <c r="O518" s="1006">
        <v>6.4979092960829821E-2</v>
      </c>
      <c r="P518" s="867"/>
      <c r="Q518" s="867"/>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371" t="s">
        <v>191</v>
      </c>
      <c r="D519" s="3046"/>
      <c r="E519" s="1013">
        <v>6.4534387334794232</v>
      </c>
      <c r="F519" s="1014">
        <v>12.176299497130987</v>
      </c>
      <c r="G519" s="1015">
        <v>12.176299497130987</v>
      </c>
      <c r="H519" s="3372" t="s">
        <v>190</v>
      </c>
      <c r="I519" s="3046"/>
      <c r="J519" s="3373" t="s">
        <v>243</v>
      </c>
      <c r="K519" s="3374"/>
      <c r="L519" s="3375"/>
      <c r="M519" s="3355" t="s">
        <v>389</v>
      </c>
      <c r="N519" s="3046"/>
      <c r="O519" s="1006">
        <v>4.5347431996175169E-3</v>
      </c>
      <c r="P519" s="867"/>
      <c r="Q519" s="867"/>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047"/>
      <c r="D520" s="3046"/>
      <c r="E520" s="868"/>
      <c r="F520" s="868"/>
      <c r="G520" s="868"/>
      <c r="H520" s="3046"/>
      <c r="I520" s="3046"/>
      <c r="J520" s="992" t="s">
        <v>175</v>
      </c>
      <c r="K520" s="993" t="s">
        <v>244</v>
      </c>
      <c r="L520" s="994" t="s">
        <v>245</v>
      </c>
      <c r="M520" s="3355" t="s">
        <v>370</v>
      </c>
      <c r="N520" s="3046"/>
      <c r="O520" s="1006">
        <v>0.18179053276203791</v>
      </c>
      <c r="P520" s="867"/>
      <c r="Q520" s="867"/>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047"/>
      <c r="D521" s="3046"/>
      <c r="E521" s="867"/>
      <c r="F521" s="867"/>
      <c r="G521" s="867"/>
      <c r="H521" s="3370" t="s">
        <v>191</v>
      </c>
      <c r="I521" s="3046"/>
      <c r="J521" s="1016">
        <v>4.7319410399763138</v>
      </c>
      <c r="K521" s="1017">
        <v>8.7628537777339144</v>
      </c>
      <c r="L521" s="1018">
        <v>8.7628537777339144</v>
      </c>
      <c r="M521" s="3355" t="s">
        <v>368</v>
      </c>
      <c r="N521" s="3046"/>
      <c r="O521" s="1006">
        <v>0.19558201474613693</v>
      </c>
      <c r="P521" s="867"/>
      <c r="Q521" s="867"/>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363" t="s">
        <v>246</v>
      </c>
      <c r="D522" s="3046"/>
      <c r="E522" s="3046"/>
      <c r="F522" s="867"/>
      <c r="G522" s="867"/>
      <c r="H522" s="3047"/>
      <c r="I522" s="3046"/>
      <c r="J522" s="868"/>
      <c r="K522" s="868"/>
      <c r="L522" s="868"/>
      <c r="M522" s="3355" t="s">
        <v>397</v>
      </c>
      <c r="N522" s="3046"/>
      <c r="O522" s="1006">
        <v>3.9868560687292779E-3</v>
      </c>
      <c r="P522" s="867"/>
      <c r="Q522" s="867"/>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047"/>
      <c r="D523" s="3046"/>
      <c r="E523" s="995" t="s">
        <v>190</v>
      </c>
      <c r="F523" s="867"/>
      <c r="G523" s="867"/>
      <c r="H523" s="3047"/>
      <c r="I523" s="3046"/>
      <c r="J523" s="867"/>
      <c r="K523" s="867"/>
      <c r="L523" s="867"/>
      <c r="M523" s="3362" t="s">
        <v>366</v>
      </c>
      <c r="N523" s="3046"/>
      <c r="O523" s="1009">
        <v>0.22707654531365898</v>
      </c>
      <c r="P523" s="867"/>
      <c r="Q523" s="867"/>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046"/>
      <c r="D524" s="3046"/>
      <c r="E524" s="1019" t="s">
        <v>191</v>
      </c>
      <c r="F524" s="867"/>
      <c r="G524" s="867"/>
      <c r="H524" s="3361" t="s">
        <v>246</v>
      </c>
      <c r="I524" s="3046"/>
      <c r="J524" s="3046"/>
      <c r="K524" s="867"/>
      <c r="L524" s="867"/>
      <c r="M524" s="3047"/>
      <c r="N524" s="3046"/>
      <c r="O524" s="868"/>
      <c r="P524" s="867"/>
      <c r="Q524" s="867"/>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356" t="s">
        <v>378</v>
      </c>
      <c r="D525" s="3046"/>
      <c r="E525" s="1001">
        <v>-3.0659211148197137E-3</v>
      </c>
      <c r="F525" s="867"/>
      <c r="G525" s="867"/>
      <c r="H525" s="3047"/>
      <c r="I525" s="3046"/>
      <c r="J525" s="996" t="s">
        <v>190</v>
      </c>
      <c r="K525" s="867"/>
      <c r="L525" s="867"/>
      <c r="M525" s="3047"/>
      <c r="N525" s="3046"/>
      <c r="O525" s="867"/>
      <c r="P525" s="867"/>
      <c r="Q525" s="867"/>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353" t="s">
        <v>359</v>
      </c>
      <c r="D526" s="3046"/>
      <c r="E526" s="1004">
        <v>-0.12800181923467532</v>
      </c>
      <c r="F526" s="867"/>
      <c r="G526" s="867"/>
      <c r="H526" s="3046"/>
      <c r="I526" s="3046"/>
      <c r="J526" s="1020" t="s">
        <v>191</v>
      </c>
      <c r="K526" s="867"/>
      <c r="L526" s="867"/>
      <c r="M526" s="3360" t="s">
        <v>242</v>
      </c>
      <c r="N526" s="3046"/>
      <c r="O526" s="3046"/>
      <c r="P526" s="3046"/>
      <c r="Q526" s="3046"/>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353" t="s">
        <v>392</v>
      </c>
      <c r="D527" s="3046"/>
      <c r="E527" s="1004">
        <v>2.2325233191860987E-3</v>
      </c>
      <c r="F527" s="867"/>
      <c r="G527" s="867"/>
      <c r="H527" s="3357" t="s">
        <v>378</v>
      </c>
      <c r="I527" s="3046"/>
      <c r="J527" s="1002">
        <v>-4.1881161562479313E-2</v>
      </c>
      <c r="K527" s="867"/>
      <c r="L527" s="867"/>
      <c r="M527" s="3369" t="s">
        <v>190</v>
      </c>
      <c r="N527" s="3046"/>
      <c r="O527" s="3376" t="s">
        <v>243</v>
      </c>
      <c r="P527" s="3377"/>
      <c r="Q527" s="3378"/>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353" t="s">
        <v>383</v>
      </c>
      <c r="D528" s="3046"/>
      <c r="E528" s="1004">
        <v>3.2826310207083584E-2</v>
      </c>
      <c r="F528" s="867"/>
      <c r="G528" s="867"/>
      <c r="H528" s="3354" t="s">
        <v>359</v>
      </c>
      <c r="I528" s="3046"/>
      <c r="J528" s="1005">
        <v>-8.0687098173955724E-2</v>
      </c>
      <c r="K528" s="867"/>
      <c r="L528" s="867"/>
      <c r="M528" s="3046"/>
      <c r="N528" s="3046"/>
      <c r="O528" s="997" t="s">
        <v>175</v>
      </c>
      <c r="P528" s="998" t="s">
        <v>244</v>
      </c>
      <c r="Q528" s="999" t="s">
        <v>245</v>
      </c>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353" t="s">
        <v>369</v>
      </c>
      <c r="D529" s="3046"/>
      <c r="E529" s="1004">
        <v>5.0558012595345141E-2</v>
      </c>
      <c r="F529" s="867"/>
      <c r="G529" s="867"/>
      <c r="H529" s="3354" t="s">
        <v>392</v>
      </c>
      <c r="I529" s="3046"/>
      <c r="J529" s="1005">
        <v>-4.0824737131830609E-3</v>
      </c>
      <c r="K529" s="867"/>
      <c r="L529" s="867"/>
      <c r="M529" s="3379" t="s">
        <v>191</v>
      </c>
      <c r="N529" s="3046"/>
      <c r="O529" s="1021">
        <v>4.9424405105690754</v>
      </c>
      <c r="P529" s="1022">
        <v>8.5214491561535777</v>
      </c>
      <c r="Q529" s="1023">
        <v>8.5214491561535777</v>
      </c>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353" t="s">
        <v>363</v>
      </c>
      <c r="D530" s="3046"/>
      <c r="E530" s="1004">
        <v>9.9739693552927833E-2</v>
      </c>
      <c r="F530" s="867"/>
      <c r="G530" s="867"/>
      <c r="H530" s="3354" t="s">
        <v>383</v>
      </c>
      <c r="I530" s="3046"/>
      <c r="J530" s="1005">
        <v>2.3433334726459479E-2</v>
      </c>
      <c r="K530" s="867"/>
      <c r="L530" s="867"/>
      <c r="M530" s="3047"/>
      <c r="N530" s="3046"/>
      <c r="O530" s="868"/>
      <c r="P530" s="868"/>
      <c r="Q530" s="868"/>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353" t="s">
        <v>382</v>
      </c>
      <c r="D531" s="3046"/>
      <c r="E531" s="1004">
        <v>1.6630242779099629E-2</v>
      </c>
      <c r="F531" s="867"/>
      <c r="G531" s="867"/>
      <c r="H531" s="3354" t="s">
        <v>369</v>
      </c>
      <c r="I531" s="3046"/>
      <c r="J531" s="1005">
        <v>9.3790207952353002E-2</v>
      </c>
      <c r="K531" s="867"/>
      <c r="L531" s="867"/>
      <c r="M531" s="3047"/>
      <c r="N531" s="3046"/>
      <c r="O531" s="867"/>
      <c r="P531" s="867"/>
      <c r="Q531" s="867"/>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353" t="s">
        <v>408</v>
      </c>
      <c r="D532" s="3046"/>
      <c r="E532" s="1004">
        <v>9.1947500385723441E-4</v>
      </c>
      <c r="F532" s="867"/>
      <c r="G532" s="867"/>
      <c r="H532" s="3354" t="s">
        <v>363</v>
      </c>
      <c r="I532" s="3046"/>
      <c r="J532" s="1005">
        <v>-2.4994051767841634E-2</v>
      </c>
      <c r="K532" s="867"/>
      <c r="L532" s="867"/>
      <c r="M532" s="3360" t="s">
        <v>246</v>
      </c>
      <c r="N532" s="3046"/>
      <c r="O532" s="3046"/>
      <c r="P532" s="867"/>
      <c r="Q532" s="867"/>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353" t="s">
        <v>407</v>
      </c>
      <c r="D533" s="3046"/>
      <c r="E533" s="1004">
        <v>2.3432653156421667E-3</v>
      </c>
      <c r="F533" s="867"/>
      <c r="G533" s="867"/>
      <c r="H533" s="3354" t="s">
        <v>382</v>
      </c>
      <c r="I533" s="3046"/>
      <c r="J533" s="1005">
        <v>2.7474550657441504E-2</v>
      </c>
      <c r="K533" s="867"/>
      <c r="L533" s="867"/>
      <c r="M533" s="3047"/>
      <c r="N533" s="3046"/>
      <c r="O533" s="1000" t="s">
        <v>190</v>
      </c>
      <c r="P533" s="867"/>
      <c r="Q533" s="867"/>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353" t="s">
        <v>386</v>
      </c>
      <c r="D534" s="3046"/>
      <c r="E534" s="1004">
        <v>-2.3392023262971615E-2</v>
      </c>
      <c r="F534" s="867"/>
      <c r="G534" s="867"/>
      <c r="H534" s="3354" t="s">
        <v>407</v>
      </c>
      <c r="I534" s="3046"/>
      <c r="J534" s="1005">
        <v>-5.4293193334545358E-3</v>
      </c>
      <c r="K534" s="867"/>
      <c r="L534" s="867"/>
      <c r="M534" s="3046"/>
      <c r="N534" s="3046"/>
      <c r="O534" s="1024" t="s">
        <v>191</v>
      </c>
      <c r="P534" s="867"/>
      <c r="Q534" s="867"/>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353" t="s">
        <v>384</v>
      </c>
      <c r="D535" s="3046"/>
      <c r="E535" s="1004">
        <v>-2.4184715558892816E-2</v>
      </c>
      <c r="F535" s="867"/>
      <c r="G535" s="867"/>
      <c r="H535" s="3354" t="s">
        <v>384</v>
      </c>
      <c r="I535" s="3046"/>
      <c r="J535" s="1005">
        <v>-1.1014881943866777E-2</v>
      </c>
      <c r="K535" s="867"/>
      <c r="L535" s="867"/>
      <c r="M535" s="3358" t="s">
        <v>378</v>
      </c>
      <c r="N535" s="3046"/>
      <c r="O535" s="1003">
        <v>-2.1922568706692895E-2</v>
      </c>
      <c r="P535" s="867"/>
      <c r="Q535" s="867"/>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353" t="s">
        <v>374</v>
      </c>
      <c r="D536" s="3046"/>
      <c r="E536" s="1004">
        <v>-5.9545578527144871E-2</v>
      </c>
      <c r="F536" s="867"/>
      <c r="G536" s="867"/>
      <c r="H536" s="3354" t="s">
        <v>374</v>
      </c>
      <c r="I536" s="3046"/>
      <c r="J536" s="1005">
        <v>-7.6608749064834567E-3</v>
      </c>
      <c r="K536" s="867"/>
      <c r="L536" s="867"/>
      <c r="M536" s="3355" t="s">
        <v>359</v>
      </c>
      <c r="N536" s="3046"/>
      <c r="O536" s="1006">
        <v>-0.15748140895047644</v>
      </c>
      <c r="P536" s="867"/>
      <c r="Q536" s="867"/>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353" t="s">
        <v>380</v>
      </c>
      <c r="D537" s="3046"/>
      <c r="E537" s="1004">
        <v>-2.0802142441051386E-2</v>
      </c>
      <c r="F537" s="867"/>
      <c r="G537" s="867"/>
      <c r="H537" s="3354" t="s">
        <v>380</v>
      </c>
      <c r="I537" s="3046"/>
      <c r="J537" s="1005">
        <v>-2.9065269204721949E-2</v>
      </c>
      <c r="K537" s="867"/>
      <c r="L537" s="867"/>
      <c r="M537" s="3355" t="s">
        <v>392</v>
      </c>
      <c r="N537" s="3046"/>
      <c r="O537" s="1006">
        <v>1.7427624250379095E-2</v>
      </c>
      <c r="P537" s="867"/>
      <c r="Q537" s="867"/>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353" t="s">
        <v>391</v>
      </c>
      <c r="D538" s="3046"/>
      <c r="E538" s="1004">
        <v>-1.3762555362614374E-2</v>
      </c>
      <c r="F538" s="867"/>
      <c r="G538" s="867"/>
      <c r="H538" s="3354" t="s">
        <v>391</v>
      </c>
      <c r="I538" s="3046"/>
      <c r="J538" s="1005">
        <v>-5.5875831876190775E-3</v>
      </c>
      <c r="K538" s="867"/>
      <c r="L538" s="867"/>
      <c r="M538" s="3355" t="s">
        <v>383</v>
      </c>
      <c r="N538" s="3046"/>
      <c r="O538" s="1006">
        <v>3.4316267961195183E-2</v>
      </c>
      <c r="P538" s="867"/>
      <c r="Q538" s="867"/>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353" t="s">
        <v>409</v>
      </c>
      <c r="D539" s="3046"/>
      <c r="E539" s="1004">
        <v>-8.4180584225318673E-4</v>
      </c>
      <c r="F539" s="867"/>
      <c r="G539" s="867"/>
      <c r="H539" s="3354" t="s">
        <v>376</v>
      </c>
      <c r="I539" s="3046"/>
      <c r="J539" s="1005">
        <v>-5.6646382620129727E-2</v>
      </c>
      <c r="K539" s="867"/>
      <c r="L539" s="867"/>
      <c r="M539" s="3355" t="s">
        <v>369</v>
      </c>
      <c r="N539" s="3046"/>
      <c r="O539" s="1006">
        <v>5.5573570557796832E-2</v>
      </c>
      <c r="P539" s="867"/>
      <c r="Q539" s="867"/>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353" t="s">
        <v>376</v>
      </c>
      <c r="D540" s="3046"/>
      <c r="E540" s="1004">
        <v>1.9840304581562164E-3</v>
      </c>
      <c r="F540" s="867"/>
      <c r="G540" s="867"/>
      <c r="H540" s="3354" t="s">
        <v>365</v>
      </c>
      <c r="I540" s="3046"/>
      <c r="J540" s="1005">
        <v>0.10488716249876698</v>
      </c>
      <c r="K540" s="867"/>
      <c r="L540" s="867"/>
      <c r="M540" s="3355" t="s">
        <v>363</v>
      </c>
      <c r="N540" s="3046"/>
      <c r="O540" s="1006">
        <v>0.1359484044482287</v>
      </c>
      <c r="P540" s="867"/>
      <c r="Q540" s="867"/>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353" t="s">
        <v>365</v>
      </c>
      <c r="D541" s="3046"/>
      <c r="E541" s="1004">
        <v>0.10478141323540652</v>
      </c>
      <c r="F541" s="867"/>
      <c r="G541" s="867"/>
      <c r="H541" s="3354" t="s">
        <v>390</v>
      </c>
      <c r="I541" s="3046"/>
      <c r="J541" s="1005">
        <v>1.0602502663161133E-2</v>
      </c>
      <c r="K541" s="867"/>
      <c r="L541" s="867"/>
      <c r="M541" s="3355" t="s">
        <v>382</v>
      </c>
      <c r="N541" s="3046"/>
      <c r="O541" s="1006">
        <v>2.4504012528733958E-2</v>
      </c>
      <c r="P541" s="867"/>
      <c r="Q541" s="867"/>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353" t="s">
        <v>390</v>
      </c>
      <c r="D542" s="3046"/>
      <c r="E542" s="1004">
        <v>1.1166195088963335E-2</v>
      </c>
      <c r="F542" s="867"/>
      <c r="G542" s="867"/>
      <c r="H542" s="3354" t="s">
        <v>377</v>
      </c>
      <c r="I542" s="3046"/>
      <c r="J542" s="1005">
        <v>-4.5565116905239102E-2</v>
      </c>
      <c r="K542" s="867"/>
      <c r="L542" s="867"/>
      <c r="M542" s="3355" t="s">
        <v>408</v>
      </c>
      <c r="N542" s="3046"/>
      <c r="O542" s="1006">
        <v>4.345645907364042E-3</v>
      </c>
      <c r="P542" s="867"/>
      <c r="Q542" s="867"/>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353" t="s">
        <v>377</v>
      </c>
      <c r="D543" s="3046"/>
      <c r="E543" s="1004">
        <v>1.9263406857381029E-3</v>
      </c>
      <c r="F543" s="867"/>
      <c r="G543" s="867"/>
      <c r="H543" s="3354" t="s">
        <v>385</v>
      </c>
      <c r="I543" s="3046"/>
      <c r="J543" s="1005">
        <v>-2.6542780005388601E-2</v>
      </c>
      <c r="K543" s="867"/>
      <c r="L543" s="867"/>
      <c r="M543" s="3355" t="s">
        <v>407</v>
      </c>
      <c r="N543" s="3046"/>
      <c r="O543" s="1006">
        <v>-5.596984785899272E-3</v>
      </c>
      <c r="P543" s="867"/>
      <c r="Q543" s="867"/>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353" t="s">
        <v>385</v>
      </c>
      <c r="D544" s="3046"/>
      <c r="E544" s="1004">
        <v>-1.5085708319485927E-2</v>
      </c>
      <c r="F544" s="867"/>
      <c r="G544" s="867"/>
      <c r="H544" s="3354" t="s">
        <v>387</v>
      </c>
      <c r="I544" s="3046"/>
      <c r="J544" s="1005">
        <v>-2.6426447987271687E-2</v>
      </c>
      <c r="K544" s="867"/>
      <c r="L544" s="867"/>
      <c r="M544" s="3355" t="s">
        <v>386</v>
      </c>
      <c r="N544" s="3046"/>
      <c r="O544" s="1006">
        <v>-2.0076929034558291E-2</v>
      </c>
      <c r="P544" s="867"/>
      <c r="Q544" s="867"/>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353" t="s">
        <v>387</v>
      </c>
      <c r="D545" s="3046"/>
      <c r="E545" s="1004">
        <v>-9.7309542383930709E-3</v>
      </c>
      <c r="F545" s="867"/>
      <c r="G545" s="867"/>
      <c r="H545" s="3354" t="s">
        <v>372</v>
      </c>
      <c r="I545" s="3046"/>
      <c r="J545" s="1005">
        <v>-1.4045496721517909E-2</v>
      </c>
      <c r="K545" s="867"/>
      <c r="L545" s="867"/>
      <c r="M545" s="3355" t="s">
        <v>384</v>
      </c>
      <c r="N545" s="3046"/>
      <c r="O545" s="1006">
        <v>-1.844392174724822E-2</v>
      </c>
      <c r="P545" s="867"/>
      <c r="Q545" s="867"/>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353" t="s">
        <v>372</v>
      </c>
      <c r="D546" s="3046"/>
      <c r="E546" s="1004">
        <v>-7.215154070571006E-2</v>
      </c>
      <c r="F546" s="867"/>
      <c r="G546" s="867"/>
      <c r="H546" s="3354" t="s">
        <v>381</v>
      </c>
      <c r="I546" s="3046"/>
      <c r="J546" s="1005">
        <v>-1.0394282298780012E-2</v>
      </c>
      <c r="K546" s="867"/>
      <c r="L546" s="867"/>
      <c r="M546" s="3355" t="s">
        <v>374</v>
      </c>
      <c r="N546" s="3046"/>
      <c r="O546" s="1006">
        <v>-6.0783981210514641E-2</v>
      </c>
      <c r="P546" s="867"/>
      <c r="Q546" s="867"/>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353" t="s">
        <v>393</v>
      </c>
      <c r="D547" s="3046"/>
      <c r="E547" s="1004">
        <v>-1.3530283874688128E-2</v>
      </c>
      <c r="F547" s="867"/>
      <c r="G547" s="867"/>
      <c r="H547" s="3354" t="s">
        <v>399</v>
      </c>
      <c r="I547" s="3046"/>
      <c r="J547" s="1005">
        <v>8.9503539456206836E-3</v>
      </c>
      <c r="K547" s="867"/>
      <c r="L547" s="867"/>
      <c r="M547" s="3355" t="s">
        <v>380</v>
      </c>
      <c r="N547" s="3046"/>
      <c r="O547" s="1006">
        <v>-1.3610705610672265E-2</v>
      </c>
      <c r="P547" s="867"/>
      <c r="Q547" s="867"/>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353" t="s">
        <v>381</v>
      </c>
      <c r="D548" s="3046"/>
      <c r="E548" s="1004">
        <v>-3.5706527529020926E-2</v>
      </c>
      <c r="F548" s="867"/>
      <c r="G548" s="867"/>
      <c r="H548" s="3354" t="s">
        <v>367</v>
      </c>
      <c r="I548" s="3046"/>
      <c r="J548" s="1005">
        <v>-3.8089132397494756E-3</v>
      </c>
      <c r="K548" s="867"/>
      <c r="L548" s="867"/>
      <c r="M548" s="3355" t="s">
        <v>391</v>
      </c>
      <c r="N548" s="3046"/>
      <c r="O548" s="1006">
        <v>4.3433959812766258E-3</v>
      </c>
      <c r="P548" s="867"/>
      <c r="Q548" s="867"/>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353" t="s">
        <v>399</v>
      </c>
      <c r="D549" s="3046"/>
      <c r="E549" s="1004">
        <v>1.8961780821425084E-3</v>
      </c>
      <c r="F549" s="867"/>
      <c r="G549" s="867"/>
      <c r="H549" s="3354" t="s">
        <v>401</v>
      </c>
      <c r="I549" s="3046"/>
      <c r="J549" s="1005">
        <v>2.5085843488018163E-3</v>
      </c>
      <c r="K549" s="867"/>
      <c r="L549" s="867"/>
      <c r="M549" s="3355" t="s">
        <v>409</v>
      </c>
      <c r="N549" s="3046"/>
      <c r="O549" s="1006">
        <v>-5.2443164548748227E-4</v>
      </c>
      <c r="P549" s="867"/>
      <c r="Q549" s="867"/>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353" t="s">
        <v>367</v>
      </c>
      <c r="D550" s="3046"/>
      <c r="E550" s="1004">
        <v>8.5961260883103366E-2</v>
      </c>
      <c r="F550" s="867"/>
      <c r="G550" s="867"/>
      <c r="H550" s="3354" t="s">
        <v>395</v>
      </c>
      <c r="I550" s="3046"/>
      <c r="J550" s="1005">
        <v>1.1413548846345664E-2</v>
      </c>
      <c r="K550" s="867"/>
      <c r="L550" s="867"/>
      <c r="M550" s="3355" t="s">
        <v>376</v>
      </c>
      <c r="N550" s="3046"/>
      <c r="O550" s="1006">
        <v>-6.7111673163534448E-3</v>
      </c>
      <c r="P550" s="867"/>
      <c r="Q550" s="867"/>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353" t="s">
        <v>401</v>
      </c>
      <c r="D551" s="3046"/>
      <c r="E551" s="1004">
        <v>4.4889625755029907E-3</v>
      </c>
      <c r="F551" s="867"/>
      <c r="G551" s="867"/>
      <c r="H551" s="3354" t="s">
        <v>405</v>
      </c>
      <c r="I551" s="3046"/>
      <c r="J551" s="1005">
        <v>5.2549148145768238E-3</v>
      </c>
      <c r="K551" s="867"/>
      <c r="L551" s="867"/>
      <c r="M551" s="3355" t="s">
        <v>365</v>
      </c>
      <c r="N551" s="3046"/>
      <c r="O551" s="1006">
        <v>0.1194093898498419</v>
      </c>
      <c r="P551" s="867"/>
      <c r="Q551" s="867"/>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353" t="s">
        <v>395</v>
      </c>
      <c r="D552" s="3046"/>
      <c r="E552" s="1004">
        <v>6.4822624403435792E-3</v>
      </c>
      <c r="F552" s="867"/>
      <c r="G552" s="867"/>
      <c r="H552" s="3354" t="s">
        <v>403</v>
      </c>
      <c r="I552" s="3046"/>
      <c r="J552" s="1005">
        <v>3.8324414954569101E-3</v>
      </c>
      <c r="K552" s="867"/>
      <c r="L552" s="867"/>
      <c r="M552" s="3355" t="s">
        <v>390</v>
      </c>
      <c r="N552" s="3046"/>
      <c r="O552" s="1006">
        <v>1.9746520698631625E-2</v>
      </c>
      <c r="P552" s="867"/>
      <c r="Q552" s="867"/>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353" t="s">
        <v>405</v>
      </c>
      <c r="D553" s="3046"/>
      <c r="E553" s="1004">
        <v>-3.8867941823128452E-3</v>
      </c>
      <c r="F553" s="867"/>
      <c r="G553" s="867"/>
      <c r="H553" s="3354" t="s">
        <v>388</v>
      </c>
      <c r="I553" s="3046"/>
      <c r="J553" s="1005">
        <v>2.3268782586796984E-2</v>
      </c>
      <c r="K553" s="867"/>
      <c r="L553" s="867"/>
      <c r="M553" s="3355" t="s">
        <v>377</v>
      </c>
      <c r="N553" s="3046"/>
      <c r="O553" s="1006">
        <v>1.7255933860666123E-2</v>
      </c>
      <c r="P553" s="867"/>
      <c r="Q553" s="867"/>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353" t="s">
        <v>403</v>
      </c>
      <c r="D554" s="3046"/>
      <c r="E554" s="1004">
        <v>4.4409532367866529E-3</v>
      </c>
      <c r="F554" s="867"/>
      <c r="G554" s="867"/>
      <c r="H554" s="3354" t="s">
        <v>360</v>
      </c>
      <c r="I554" s="3046"/>
      <c r="J554" s="1005">
        <v>0.15077874357172241</v>
      </c>
      <c r="K554" s="867"/>
      <c r="L554" s="867"/>
      <c r="M554" s="3355" t="s">
        <v>385</v>
      </c>
      <c r="N554" s="3046"/>
      <c r="O554" s="1006">
        <v>-5.0113472656961146E-3</v>
      </c>
      <c r="P554" s="867"/>
      <c r="Q554" s="867"/>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353" t="s">
        <v>398</v>
      </c>
      <c r="D555" s="3046"/>
      <c r="E555" s="1004">
        <v>-5.3554281370651333E-3</v>
      </c>
      <c r="F555" s="867"/>
      <c r="G555" s="867"/>
      <c r="H555" s="3354" t="s">
        <v>375</v>
      </c>
      <c r="I555" s="3046"/>
      <c r="J555" s="1005">
        <v>2.7466357047918787E-2</v>
      </c>
      <c r="K555" s="867"/>
      <c r="L555" s="867"/>
      <c r="M555" s="3355" t="s">
        <v>387</v>
      </c>
      <c r="N555" s="3046"/>
      <c r="O555" s="1006">
        <v>-9.6819748897043045E-3</v>
      </c>
      <c r="P555" s="867"/>
      <c r="Q555" s="867"/>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353" t="s">
        <v>388</v>
      </c>
      <c r="D556" s="3046"/>
      <c r="E556" s="1004">
        <v>1.9825548977998556E-2</v>
      </c>
      <c r="F556" s="867"/>
      <c r="G556" s="867"/>
      <c r="H556" s="3354" t="s">
        <v>371</v>
      </c>
      <c r="I556" s="3046"/>
      <c r="J556" s="1005">
        <v>-8.3639813188142759E-2</v>
      </c>
      <c r="K556" s="867"/>
      <c r="L556" s="867"/>
      <c r="M556" s="3355" t="s">
        <v>372</v>
      </c>
      <c r="N556" s="3046"/>
      <c r="O556" s="1006">
        <v>-8.0301015666069911E-2</v>
      </c>
      <c r="P556" s="867"/>
      <c r="Q556" s="867"/>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353" t="s">
        <v>360</v>
      </c>
      <c r="D557" s="3046"/>
      <c r="E557" s="1004">
        <v>8.0826748428195455E-2</v>
      </c>
      <c r="F557" s="867"/>
      <c r="G557" s="867"/>
      <c r="H557" s="3354" t="s">
        <v>361</v>
      </c>
      <c r="I557" s="3046"/>
      <c r="J557" s="1005">
        <v>-8.7906370422585922E-2</v>
      </c>
      <c r="K557" s="867"/>
      <c r="L557" s="867"/>
      <c r="M557" s="3355" t="s">
        <v>393</v>
      </c>
      <c r="N557" s="3046"/>
      <c r="O557" s="1006">
        <v>-1.3798270244307896E-2</v>
      </c>
      <c r="P557" s="867"/>
      <c r="Q557" s="867"/>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353" t="s">
        <v>375</v>
      </c>
      <c r="D558" s="3046"/>
      <c r="E558" s="1004">
        <v>4.2484497125935244E-2</v>
      </c>
      <c r="F558" s="867"/>
      <c r="G558" s="867"/>
      <c r="H558" s="3354" t="s">
        <v>406</v>
      </c>
      <c r="I558" s="3046"/>
      <c r="J558" s="1005">
        <v>-5.2664433326320269E-3</v>
      </c>
      <c r="K558" s="867"/>
      <c r="L558" s="867"/>
      <c r="M558" s="3355" t="s">
        <v>381</v>
      </c>
      <c r="N558" s="3046"/>
      <c r="O558" s="1006">
        <v>-3.5117202042211998E-2</v>
      </c>
      <c r="P558" s="867"/>
      <c r="Q558" s="867"/>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353" t="s">
        <v>371</v>
      </c>
      <c r="D559" s="3046"/>
      <c r="E559" s="1004">
        <v>5.8274555053013002E-2</v>
      </c>
      <c r="F559" s="867"/>
      <c r="G559" s="867"/>
      <c r="H559" s="3354" t="s">
        <v>400</v>
      </c>
      <c r="I559" s="3046"/>
      <c r="J559" s="1005">
        <v>7.5950046439856858E-3</v>
      </c>
      <c r="K559" s="867"/>
      <c r="L559" s="867"/>
      <c r="M559" s="3355" t="s">
        <v>399</v>
      </c>
      <c r="N559" s="3046"/>
      <c r="O559" s="1006">
        <v>-1.1113963624617734E-3</v>
      </c>
      <c r="P559" s="867"/>
      <c r="Q559" s="867"/>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353" t="s">
        <v>361</v>
      </c>
      <c r="D560" s="3046"/>
      <c r="E560" s="1004">
        <v>-0.11782772510022238</v>
      </c>
      <c r="F560" s="867"/>
      <c r="G560" s="867"/>
      <c r="H560" s="3354" t="s">
        <v>362</v>
      </c>
      <c r="I560" s="3046"/>
      <c r="J560" s="1005">
        <v>0.14634420856653593</v>
      </c>
      <c r="K560" s="867"/>
      <c r="L560" s="867"/>
      <c r="M560" s="3355" t="s">
        <v>367</v>
      </c>
      <c r="N560" s="3046"/>
      <c r="O560" s="1006">
        <v>9.7515906724112589E-2</v>
      </c>
      <c r="P560" s="867"/>
      <c r="Q560" s="867"/>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353" t="s">
        <v>406</v>
      </c>
      <c r="D561" s="3046"/>
      <c r="E561" s="1004">
        <v>3.1419937720112462E-3</v>
      </c>
      <c r="F561" s="867"/>
      <c r="G561" s="867"/>
      <c r="H561" s="3354" t="s">
        <v>373</v>
      </c>
      <c r="I561" s="3046"/>
      <c r="J561" s="1005">
        <v>-1.0306340587785248E-2</v>
      </c>
      <c r="K561" s="867"/>
      <c r="L561" s="867"/>
      <c r="M561" s="3355" t="s">
        <v>401</v>
      </c>
      <c r="N561" s="3046"/>
      <c r="O561" s="1006">
        <v>1.959062042881923E-3</v>
      </c>
      <c r="P561" s="867"/>
      <c r="Q561" s="867"/>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353" t="s">
        <v>400</v>
      </c>
      <c r="D562" s="3046"/>
      <c r="E562" s="1004">
        <v>4.6151858693902568E-3</v>
      </c>
      <c r="F562" s="867"/>
      <c r="G562" s="867"/>
      <c r="H562" s="3354" t="s">
        <v>364</v>
      </c>
      <c r="I562" s="3046"/>
      <c r="J562" s="1005">
        <v>-0.13459635473246762</v>
      </c>
      <c r="K562" s="867"/>
      <c r="L562" s="867"/>
      <c r="M562" s="3355" t="s">
        <v>395</v>
      </c>
      <c r="N562" s="3046"/>
      <c r="O562" s="1006">
        <v>7.0304234269920598E-3</v>
      </c>
      <c r="P562" s="867"/>
      <c r="Q562" s="867"/>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353" t="s">
        <v>362</v>
      </c>
      <c r="D563" s="3046"/>
      <c r="E563" s="1004">
        <v>5.8646241618953765E-2</v>
      </c>
      <c r="F563" s="867"/>
      <c r="G563" s="867"/>
      <c r="H563" s="3354" t="s">
        <v>379</v>
      </c>
      <c r="I563" s="3046"/>
      <c r="J563" s="1005">
        <v>-3.0286618621211403E-2</v>
      </c>
      <c r="K563" s="867"/>
      <c r="L563" s="867"/>
      <c r="M563" s="3355" t="s">
        <v>405</v>
      </c>
      <c r="N563" s="3046"/>
      <c r="O563" s="1006">
        <v>-1.5158594574475976E-3</v>
      </c>
      <c r="P563" s="867"/>
      <c r="Q563" s="867"/>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353" t="s">
        <v>373</v>
      </c>
      <c r="D564" s="3046"/>
      <c r="E564" s="1004">
        <v>-6.4399563444220487E-2</v>
      </c>
      <c r="F564" s="867"/>
      <c r="G564" s="867"/>
      <c r="H564" s="3354" t="s">
        <v>402</v>
      </c>
      <c r="I564" s="3046"/>
      <c r="J564" s="1005">
        <v>1.1975602290531053E-3</v>
      </c>
      <c r="K564" s="867"/>
      <c r="L564" s="867"/>
      <c r="M564" s="3355" t="s">
        <v>398</v>
      </c>
      <c r="N564" s="3046"/>
      <c r="O564" s="1006">
        <v>-6.134680654662183E-3</v>
      </c>
      <c r="P564" s="867"/>
      <c r="Q564" s="867"/>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353" t="s">
        <v>364</v>
      </c>
      <c r="D565" s="3046"/>
      <c r="E565" s="1004">
        <v>1.5876183737677494E-2</v>
      </c>
      <c r="F565" s="867"/>
      <c r="G565" s="867"/>
      <c r="H565" s="3354" t="s">
        <v>404</v>
      </c>
      <c r="I565" s="3046"/>
      <c r="J565" s="1005">
        <v>6.9734034122136534E-3</v>
      </c>
      <c r="K565" s="867"/>
      <c r="L565" s="867"/>
      <c r="M565" s="3355" t="s">
        <v>388</v>
      </c>
      <c r="N565" s="3046"/>
      <c r="O565" s="1006">
        <v>3.1631139889380072E-2</v>
      </c>
      <c r="P565" s="867"/>
      <c r="Q565" s="867"/>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353" t="s">
        <v>279</v>
      </c>
      <c r="D566" s="3046"/>
      <c r="E566" s="1004">
        <v>0.11694692987039952</v>
      </c>
      <c r="F566" s="867"/>
      <c r="G566" s="867"/>
      <c r="H566" s="3354" t="s">
        <v>396</v>
      </c>
      <c r="I566" s="3046"/>
      <c r="J566" s="1005">
        <v>6.3652400495276479E-3</v>
      </c>
      <c r="K566" s="867"/>
      <c r="L566" s="867"/>
      <c r="M566" s="3355" t="s">
        <v>360</v>
      </c>
      <c r="N566" s="3046"/>
      <c r="O566" s="1006">
        <v>8.478270857372687E-2</v>
      </c>
      <c r="P566" s="867"/>
      <c r="Q566" s="867"/>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353" t="s">
        <v>289</v>
      </c>
      <c r="D567" s="3046"/>
      <c r="E567" s="1004">
        <v>5.3523590272574979E-2</v>
      </c>
      <c r="F567" s="867"/>
      <c r="G567" s="867"/>
      <c r="H567" s="3354" t="s">
        <v>410</v>
      </c>
      <c r="I567" s="3046"/>
      <c r="J567" s="1005">
        <v>1.8490694585478599E-3</v>
      </c>
      <c r="K567" s="867"/>
      <c r="L567" s="867"/>
      <c r="M567" s="3355" t="s">
        <v>375</v>
      </c>
      <c r="N567" s="3046"/>
      <c r="O567" s="1006">
        <v>6.3614290031584142E-2</v>
      </c>
      <c r="P567" s="867"/>
      <c r="Q567" s="867"/>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353" t="s">
        <v>277</v>
      </c>
      <c r="D568" s="3046"/>
      <c r="E568" s="1004">
        <v>0.11621045377852531</v>
      </c>
      <c r="F568" s="867"/>
      <c r="G568" s="867"/>
      <c r="H568" s="3354" t="s">
        <v>394</v>
      </c>
      <c r="I568" s="3046"/>
      <c r="J568" s="1005">
        <v>1.2408943419641718E-2</v>
      </c>
      <c r="K568" s="867"/>
      <c r="L568" s="867"/>
      <c r="M568" s="3355" t="s">
        <v>371</v>
      </c>
      <c r="N568" s="3046"/>
      <c r="O568" s="1006">
        <v>6.8067641341484242E-2</v>
      </c>
      <c r="P568" s="867"/>
      <c r="Q568" s="867"/>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353" t="s">
        <v>286</v>
      </c>
      <c r="D569" s="3046"/>
      <c r="E569" s="1004">
        <v>9.1711528789700347E-2</v>
      </c>
      <c r="F569" s="867"/>
      <c r="G569" s="867"/>
      <c r="H569" s="3354" t="s">
        <v>279</v>
      </c>
      <c r="I569" s="3046"/>
      <c r="J569" s="1005">
        <v>0.1337010783158451</v>
      </c>
      <c r="K569" s="867"/>
      <c r="L569" s="867"/>
      <c r="M569" s="3355" t="s">
        <v>361</v>
      </c>
      <c r="N569" s="3046"/>
      <c r="O569" s="1006">
        <v>-0.12095186151317547</v>
      </c>
      <c r="P569" s="867"/>
      <c r="Q569" s="867"/>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353" t="s">
        <v>306</v>
      </c>
      <c r="D570" s="3046"/>
      <c r="E570" s="1004">
        <v>-1.2414009570857013E-2</v>
      </c>
      <c r="F570" s="867"/>
      <c r="G570" s="867"/>
      <c r="H570" s="3354" t="s">
        <v>289</v>
      </c>
      <c r="I570" s="3046"/>
      <c r="J570" s="1005">
        <v>7.6710730598896562E-2</v>
      </c>
      <c r="K570" s="867"/>
      <c r="L570" s="867"/>
      <c r="M570" s="3355" t="s">
        <v>406</v>
      </c>
      <c r="N570" s="3046"/>
      <c r="O570" s="1006">
        <v>2.3645994410404197E-3</v>
      </c>
      <c r="P570" s="867"/>
      <c r="Q570" s="867"/>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353" t="s">
        <v>302</v>
      </c>
      <c r="D571" s="3046"/>
      <c r="E571" s="1004">
        <v>1.2882357811524655E-2</v>
      </c>
      <c r="F571" s="867"/>
      <c r="G571" s="867"/>
      <c r="H571" s="3354" t="s">
        <v>277</v>
      </c>
      <c r="I571" s="3046"/>
      <c r="J571" s="1005">
        <v>0.13589486663945211</v>
      </c>
      <c r="K571" s="867"/>
      <c r="L571" s="867"/>
      <c r="M571" s="3355" t="s">
        <v>400</v>
      </c>
      <c r="N571" s="3046"/>
      <c r="O571" s="1006">
        <v>3.9106131690220675E-3</v>
      </c>
      <c r="P571" s="867"/>
      <c r="Q571" s="867"/>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353" t="s">
        <v>291</v>
      </c>
      <c r="D572" s="3046"/>
      <c r="E572" s="1004">
        <v>4.4955433407498011E-2</v>
      </c>
      <c r="F572" s="867"/>
      <c r="G572" s="867"/>
      <c r="H572" s="3354" t="s">
        <v>286</v>
      </c>
      <c r="I572" s="3046"/>
      <c r="J572" s="1005">
        <v>0.13109268549873965</v>
      </c>
      <c r="K572" s="867"/>
      <c r="L572" s="867"/>
      <c r="M572" s="3355" t="s">
        <v>362</v>
      </c>
      <c r="N572" s="3046"/>
      <c r="O572" s="1006">
        <v>4.5468707587825785E-2</v>
      </c>
      <c r="P572" s="867"/>
      <c r="Q572" s="867"/>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353" t="s">
        <v>389</v>
      </c>
      <c r="D573" s="3046"/>
      <c r="E573" s="1004">
        <v>1.6238269124091487E-2</v>
      </c>
      <c r="F573" s="867"/>
      <c r="G573" s="867"/>
      <c r="H573" s="3354" t="s">
        <v>306</v>
      </c>
      <c r="I573" s="3046"/>
      <c r="J573" s="1005">
        <v>1.5363357090902453E-2</v>
      </c>
      <c r="K573" s="867"/>
      <c r="L573" s="867"/>
      <c r="M573" s="3355" t="s">
        <v>373</v>
      </c>
      <c r="N573" s="3046"/>
      <c r="O573" s="1006">
        <v>-3.6619069695165388E-2</v>
      </c>
      <c r="P573" s="867"/>
      <c r="Q573" s="867"/>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353" t="s">
        <v>370</v>
      </c>
      <c r="D574" s="3046"/>
      <c r="E574" s="1004">
        <v>7.5168999069029574E-2</v>
      </c>
      <c r="F574" s="867"/>
      <c r="G574" s="867"/>
      <c r="H574" s="3354" t="s">
        <v>302</v>
      </c>
      <c r="I574" s="3046"/>
      <c r="J574" s="1005">
        <v>1.5927609185996103E-2</v>
      </c>
      <c r="K574" s="867"/>
      <c r="L574" s="867"/>
      <c r="M574" s="3355" t="s">
        <v>364</v>
      </c>
      <c r="N574" s="3046"/>
      <c r="O574" s="1006">
        <v>4.9067907959494091E-3</v>
      </c>
      <c r="P574" s="867"/>
      <c r="Q574" s="867"/>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353" t="s">
        <v>368</v>
      </c>
      <c r="D575" s="3046"/>
      <c r="E575" s="1004">
        <v>8.3845081469391791E-2</v>
      </c>
      <c r="F575" s="867"/>
      <c r="G575" s="867"/>
      <c r="H575" s="3354" t="s">
        <v>291</v>
      </c>
      <c r="I575" s="3046"/>
      <c r="J575" s="1005">
        <v>7.7359847209142241E-2</v>
      </c>
      <c r="K575" s="867"/>
      <c r="L575" s="867"/>
      <c r="M575" s="3355" t="s">
        <v>379</v>
      </c>
      <c r="N575" s="3046"/>
      <c r="O575" s="1006">
        <v>-2.7439911743741142E-2</v>
      </c>
      <c r="P575" s="867"/>
      <c r="Q575" s="867"/>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353" t="s">
        <v>397</v>
      </c>
      <c r="D576" s="3046"/>
      <c r="E576" s="1004">
        <v>1.1595021214366384E-4</v>
      </c>
      <c r="F576" s="867"/>
      <c r="G576" s="867"/>
      <c r="H576" s="3354" t="s">
        <v>389</v>
      </c>
      <c r="I576" s="3046"/>
      <c r="J576" s="1005">
        <v>2.2231658821782584E-2</v>
      </c>
      <c r="K576" s="867"/>
      <c r="L576" s="867"/>
      <c r="M576" s="3355" t="s">
        <v>402</v>
      </c>
      <c r="N576" s="3046"/>
      <c r="O576" s="1006">
        <v>9.4583747797808201E-3</v>
      </c>
      <c r="P576" s="867"/>
      <c r="Q576" s="867"/>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359" t="s">
        <v>366</v>
      </c>
      <c r="D577" s="3046"/>
      <c r="E577" s="1007">
        <v>7.8443345284466087E-2</v>
      </c>
      <c r="F577" s="867"/>
      <c r="G577" s="867"/>
      <c r="H577" s="3354" t="s">
        <v>370</v>
      </c>
      <c r="I577" s="3046"/>
      <c r="J577" s="1005">
        <v>6.4653738886788117E-2</v>
      </c>
      <c r="K577" s="867"/>
      <c r="L577" s="867"/>
      <c r="M577" s="3355" t="s">
        <v>404</v>
      </c>
      <c r="N577" s="3046"/>
      <c r="O577" s="1006">
        <v>5.8513454117818907E-3</v>
      </c>
      <c r="P577" s="867"/>
      <c r="Q577" s="867"/>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047"/>
      <c r="D578" s="3046"/>
      <c r="E578" s="868"/>
      <c r="F578" s="867"/>
      <c r="G578" s="867"/>
      <c r="H578" s="3354" t="s">
        <v>368</v>
      </c>
      <c r="I578" s="3046"/>
      <c r="J578" s="1005">
        <v>9.7194710002968948E-2</v>
      </c>
      <c r="K578" s="867"/>
      <c r="L578" s="867"/>
      <c r="M578" s="3355" t="s">
        <v>396</v>
      </c>
      <c r="N578" s="3046"/>
      <c r="O578" s="1006">
        <v>1.3688406598161165E-2</v>
      </c>
      <c r="P578" s="867"/>
      <c r="Q578" s="867"/>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047"/>
      <c r="D579" s="3046"/>
      <c r="E579" s="867"/>
      <c r="F579" s="867"/>
      <c r="G579" s="867"/>
      <c r="H579" s="3354" t="s">
        <v>397</v>
      </c>
      <c r="I579" s="3046"/>
      <c r="J579" s="1005">
        <v>5.8187592034366379E-3</v>
      </c>
      <c r="K579" s="867"/>
      <c r="L579" s="867"/>
      <c r="M579" s="3355" t="s">
        <v>410</v>
      </c>
      <c r="N579" s="3046"/>
      <c r="O579" s="1006">
        <v>-3.8894742252846802E-3</v>
      </c>
      <c r="P579" s="867"/>
      <c r="Q579" s="867"/>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363" t="s">
        <v>247</v>
      </c>
      <c r="D580" s="3046"/>
      <c r="E580" s="3046"/>
      <c r="F580" s="867"/>
      <c r="G580" s="867"/>
      <c r="H580" s="3364" t="s">
        <v>366</v>
      </c>
      <c r="I580" s="3046"/>
      <c r="J580" s="1008">
        <v>0.11476955565681722</v>
      </c>
      <c r="K580" s="867"/>
      <c r="L580" s="867"/>
      <c r="M580" s="3355" t="s">
        <v>394</v>
      </c>
      <c r="N580" s="3046"/>
      <c r="O580" s="1006">
        <v>7.3024432633866584E-3</v>
      </c>
      <c r="P580" s="867"/>
      <c r="Q580" s="867"/>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380" t="s">
        <v>190</v>
      </c>
      <c r="D581" s="3046"/>
      <c r="E581" s="1025" t="s">
        <v>191</v>
      </c>
      <c r="F581" s="867"/>
      <c r="G581" s="867"/>
      <c r="H581" s="3047"/>
      <c r="I581" s="3046"/>
      <c r="J581" s="868"/>
      <c r="K581" s="867"/>
      <c r="L581" s="867"/>
      <c r="M581" s="3355" t="s">
        <v>279</v>
      </c>
      <c r="N581" s="3046"/>
      <c r="O581" s="1006">
        <v>0.13332944432681518</v>
      </c>
      <c r="P581" s="867"/>
      <c r="Q581" s="867"/>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371" t="s">
        <v>191</v>
      </c>
      <c r="D582" s="3046"/>
      <c r="E582" s="1026">
        <v>1</v>
      </c>
      <c r="F582" s="867"/>
      <c r="G582" s="867"/>
      <c r="H582" s="3047"/>
      <c r="I582" s="3046"/>
      <c r="J582" s="867"/>
      <c r="K582" s="867"/>
      <c r="L582" s="867"/>
      <c r="M582" s="3355" t="s">
        <v>289</v>
      </c>
      <c r="N582" s="3046"/>
      <c r="O582" s="1006">
        <v>6.8613544787951397E-2</v>
      </c>
      <c r="P582" s="867"/>
      <c r="Q582" s="867"/>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047"/>
      <c r="D583" s="3046"/>
      <c r="E583" s="868"/>
      <c r="F583" s="867"/>
      <c r="G583" s="867"/>
      <c r="H583" s="3361" t="s">
        <v>247</v>
      </c>
      <c r="I583" s="3046"/>
      <c r="J583" s="3046"/>
      <c r="K583" s="867"/>
      <c r="L583" s="867"/>
      <c r="M583" s="3355" t="s">
        <v>277</v>
      </c>
      <c r="N583" s="3046"/>
      <c r="O583" s="1006">
        <v>0.12940197910413581</v>
      </c>
      <c r="P583" s="867"/>
      <c r="Q583" s="867"/>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047"/>
      <c r="D584" s="3046"/>
      <c r="E584" s="867"/>
      <c r="F584" s="867"/>
      <c r="G584" s="867"/>
      <c r="H584" s="3381" t="s">
        <v>190</v>
      </c>
      <c r="I584" s="3046"/>
      <c r="J584" s="1027" t="s">
        <v>191</v>
      </c>
      <c r="K584" s="867"/>
      <c r="L584" s="867"/>
      <c r="M584" s="3355" t="s">
        <v>286</v>
      </c>
      <c r="N584" s="3046"/>
      <c r="O584" s="1006">
        <v>0.10318955954761472</v>
      </c>
      <c r="P584" s="867"/>
      <c r="Q584" s="867"/>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047"/>
      <c r="D585" s="3046"/>
      <c r="E585" s="867"/>
      <c r="F585" s="867"/>
      <c r="G585" s="867"/>
      <c r="H585" s="3370" t="s">
        <v>191</v>
      </c>
      <c r="I585" s="3046"/>
      <c r="J585" s="1028">
        <v>1</v>
      </c>
      <c r="K585" s="867"/>
      <c r="L585" s="867"/>
      <c r="M585" s="3355" t="s">
        <v>306</v>
      </c>
      <c r="N585" s="3046"/>
      <c r="O585" s="1006">
        <v>1.0611660281741446E-2</v>
      </c>
      <c r="P585" s="867"/>
      <c r="Q585" s="867"/>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047"/>
      <c r="D586" s="3046"/>
      <c r="E586" s="867"/>
      <c r="F586" s="867"/>
      <c r="G586" s="867"/>
      <c r="H586" s="3047"/>
      <c r="I586" s="3046"/>
      <c r="J586" s="868"/>
      <c r="K586" s="867"/>
      <c r="L586" s="867"/>
      <c r="M586" s="3355" t="s">
        <v>302</v>
      </c>
      <c r="N586" s="3046"/>
      <c r="O586" s="1006">
        <v>4.7858676438342414E-2</v>
      </c>
      <c r="P586" s="867"/>
      <c r="Q586" s="867"/>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047"/>
      <c r="D587" s="3046"/>
      <c r="E587" s="867"/>
      <c r="F587" s="867"/>
      <c r="G587" s="867"/>
      <c r="H587" s="3047"/>
      <c r="I587" s="3046"/>
      <c r="J587" s="867"/>
      <c r="K587" s="867"/>
      <c r="L587" s="867"/>
      <c r="M587" s="3355" t="s">
        <v>291</v>
      </c>
      <c r="N587" s="3046"/>
      <c r="O587" s="1006">
        <v>5.1575728581813474E-2</v>
      </c>
      <c r="P587" s="867"/>
      <c r="Q587" s="867"/>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047"/>
      <c r="D588" s="3046"/>
      <c r="E588" s="867"/>
      <c r="F588" s="867"/>
      <c r="G588" s="867"/>
      <c r="H588" s="3047"/>
      <c r="I588" s="3046"/>
      <c r="J588" s="867"/>
      <c r="K588" s="867"/>
      <c r="L588" s="867"/>
      <c r="M588" s="3355" t="s">
        <v>389</v>
      </c>
      <c r="N588" s="3046"/>
      <c r="O588" s="1006">
        <v>1.3624949411487767E-2</v>
      </c>
      <c r="P588" s="867"/>
      <c r="Q588" s="867"/>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047"/>
      <c r="D589" s="3046"/>
      <c r="E589" s="867"/>
      <c r="F589" s="867"/>
      <c r="G589" s="867"/>
      <c r="H589" s="3047"/>
      <c r="I589" s="3046"/>
      <c r="J589" s="867"/>
      <c r="K589" s="867"/>
      <c r="L589" s="867"/>
      <c r="M589" s="3355" t="s">
        <v>370</v>
      </c>
      <c r="N589" s="3046"/>
      <c r="O589" s="1006">
        <v>8.6266897734958409E-2</v>
      </c>
      <c r="P589" s="867"/>
      <c r="Q589" s="867"/>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047"/>
      <c r="D590" s="3046"/>
      <c r="E590" s="867"/>
      <c r="F590" s="867"/>
      <c r="G590" s="867"/>
      <c r="H590" s="3047"/>
      <c r="I590" s="3046"/>
      <c r="J590" s="867"/>
      <c r="K590" s="867"/>
      <c r="L590" s="867"/>
      <c r="M590" s="3355" t="s">
        <v>368</v>
      </c>
      <c r="N590" s="3046"/>
      <c r="O590" s="1006">
        <v>8.9479388432585585E-2</v>
      </c>
      <c r="P590" s="867"/>
      <c r="Q590" s="867"/>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047"/>
      <c r="D591" s="3046"/>
      <c r="E591" s="867"/>
      <c r="F591" s="867"/>
      <c r="G591" s="867"/>
      <c r="H591" s="3047"/>
      <c r="I591" s="3046"/>
      <c r="J591" s="867"/>
      <c r="K591" s="867"/>
      <c r="L591" s="867"/>
      <c r="M591" s="3355" t="s">
        <v>397</v>
      </c>
      <c r="N591" s="3046"/>
      <c r="O591" s="1006">
        <v>1.277538003018216E-2</v>
      </c>
      <c r="P591" s="867"/>
      <c r="Q591" s="867"/>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047"/>
      <c r="D592" s="3046"/>
      <c r="E592" s="867"/>
      <c r="F592" s="867"/>
      <c r="G592" s="867"/>
      <c r="H592" s="3047"/>
      <c r="I592" s="3046"/>
      <c r="J592" s="867"/>
      <c r="K592" s="867"/>
      <c r="L592" s="867"/>
      <c r="M592" s="3362" t="s">
        <v>366</v>
      </c>
      <c r="N592" s="3046"/>
      <c r="O592" s="1009">
        <v>9.6415018411978581E-2</v>
      </c>
      <c r="P592" s="867"/>
      <c r="Q592" s="867"/>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047"/>
      <c r="D593" s="3046"/>
      <c r="E593" s="867"/>
      <c r="F593" s="867"/>
      <c r="G593" s="867"/>
      <c r="H593" s="3047"/>
      <c r="I593" s="3046"/>
      <c r="J593" s="867"/>
      <c r="K593" s="867"/>
      <c r="L593" s="867"/>
      <c r="M593" s="3047"/>
      <c r="N593" s="3046"/>
      <c r="O593" s="868"/>
      <c r="P593" s="867"/>
      <c r="Q593" s="867"/>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047"/>
      <c r="D594" s="3046"/>
      <c r="E594" s="867"/>
      <c r="F594" s="867"/>
      <c r="G594" s="867"/>
      <c r="H594" s="3047"/>
      <c r="I594" s="3046"/>
      <c r="J594" s="867"/>
      <c r="K594" s="867"/>
      <c r="L594" s="867"/>
      <c r="M594" s="3047"/>
      <c r="N594" s="3046"/>
      <c r="O594" s="867"/>
      <c r="P594" s="867"/>
      <c r="Q594" s="867"/>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047"/>
      <c r="D595" s="3046"/>
      <c r="E595" s="867"/>
      <c r="F595" s="867"/>
      <c r="G595" s="867"/>
      <c r="H595" s="3047"/>
      <c r="I595" s="3046"/>
      <c r="J595" s="867"/>
      <c r="K595" s="867"/>
      <c r="L595" s="867"/>
      <c r="M595" s="3360" t="s">
        <v>247</v>
      </c>
      <c r="N595" s="3046"/>
      <c r="O595" s="3046"/>
      <c r="P595" s="867"/>
      <c r="Q595" s="867"/>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047"/>
      <c r="D596" s="3046"/>
      <c r="E596" s="867"/>
      <c r="F596" s="867"/>
      <c r="G596" s="867"/>
      <c r="H596" s="3047"/>
      <c r="I596" s="3046"/>
      <c r="J596" s="867"/>
      <c r="K596" s="867"/>
      <c r="L596" s="867"/>
      <c r="M596" s="3382" t="s">
        <v>190</v>
      </c>
      <c r="N596" s="3046"/>
      <c r="O596" s="1029" t="s">
        <v>191</v>
      </c>
      <c r="P596" s="867"/>
      <c r="Q596" s="867"/>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047"/>
      <c r="D597" s="3046"/>
      <c r="E597" s="867"/>
      <c r="F597" s="867"/>
      <c r="G597" s="867"/>
      <c r="H597" s="3047"/>
      <c r="I597" s="3046"/>
      <c r="J597" s="867"/>
      <c r="K597" s="867"/>
      <c r="L597" s="867"/>
      <c r="M597" s="3379" t="s">
        <v>191</v>
      </c>
      <c r="N597" s="3046"/>
      <c r="O597" s="1030">
        <v>1</v>
      </c>
      <c r="P597" s="867"/>
      <c r="Q597" s="867"/>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047"/>
      <c r="D598" s="3046"/>
      <c r="E598" s="867"/>
      <c r="F598" s="867"/>
      <c r="G598" s="867"/>
      <c r="H598" s="3047"/>
      <c r="I598" s="3046"/>
      <c r="J598" s="867"/>
      <c r="K598" s="867"/>
      <c r="L598" s="867"/>
      <c r="M598" s="3047"/>
      <c r="N598" s="3046"/>
      <c r="O598" s="868"/>
      <c r="P598" s="867"/>
      <c r="Q598" s="867"/>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047"/>
      <c r="D599" s="3046"/>
      <c r="E599" s="867"/>
      <c r="F599" s="867"/>
      <c r="G599" s="867"/>
      <c r="H599" s="3047"/>
      <c r="I599" s="3046"/>
      <c r="J599" s="867"/>
      <c r="K599" s="867"/>
      <c r="L599" s="867"/>
      <c r="M599" s="3047"/>
      <c r="N599" s="3046"/>
      <c r="O599" s="867"/>
      <c r="P599" s="867"/>
      <c r="Q599" s="867"/>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047"/>
      <c r="D600" s="3046"/>
      <c r="E600" s="867"/>
      <c r="F600" s="867"/>
      <c r="G600" s="867"/>
      <c r="H600" s="3047"/>
      <c r="I600" s="3046"/>
      <c r="J600" s="867"/>
      <c r="K600" s="867"/>
      <c r="L600" s="867"/>
      <c r="M600" s="3047"/>
      <c r="N600" s="3046"/>
      <c r="O600" s="867"/>
      <c r="P600" s="867"/>
      <c r="Q600" s="867"/>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047"/>
      <c r="D601" s="3046"/>
      <c r="E601" s="867"/>
      <c r="F601" s="867"/>
      <c r="G601" s="867"/>
      <c r="H601" s="3047"/>
      <c r="I601" s="3046"/>
      <c r="J601" s="867"/>
      <c r="K601" s="867"/>
      <c r="L601" s="867"/>
      <c r="M601" s="3047"/>
      <c r="N601" s="3046"/>
      <c r="O601" s="867"/>
      <c r="P601" s="867"/>
      <c r="Q601" s="867"/>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047"/>
      <c r="D602" s="3046"/>
      <c r="E602" s="867"/>
      <c r="F602" s="867"/>
      <c r="G602" s="867"/>
      <c r="H602" s="3047"/>
      <c r="I602" s="3046"/>
      <c r="J602" s="867"/>
      <c r="K602" s="867"/>
      <c r="L602" s="867"/>
      <c r="M602" s="3047"/>
      <c r="N602" s="3046"/>
      <c r="O602" s="867"/>
      <c r="P602" s="867"/>
      <c r="Q602" s="867"/>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047"/>
      <c r="D603" s="3046"/>
      <c r="E603" s="867"/>
      <c r="F603" s="867"/>
      <c r="G603" s="867"/>
      <c r="H603" s="3047"/>
      <c r="I603" s="3046"/>
      <c r="J603" s="867"/>
      <c r="K603" s="867"/>
      <c r="L603" s="867"/>
      <c r="M603" s="3047"/>
      <c r="N603" s="3046"/>
      <c r="O603" s="867"/>
      <c r="P603" s="867"/>
      <c r="Q603" s="867"/>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047"/>
      <c r="D604" s="3046"/>
      <c r="E604" s="867"/>
      <c r="F604" s="867"/>
      <c r="G604" s="867"/>
      <c r="H604" s="3047"/>
      <c r="I604" s="3046"/>
      <c r="J604" s="867"/>
      <c r="K604" s="867"/>
      <c r="L604" s="867"/>
      <c r="M604" s="3047"/>
      <c r="N604" s="3046"/>
      <c r="O604" s="867"/>
      <c r="P604" s="867"/>
      <c r="Q604" s="867"/>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047"/>
      <c r="D605" s="3046"/>
      <c r="E605" s="867"/>
      <c r="F605" s="867"/>
      <c r="G605" s="867"/>
      <c r="H605" s="3047"/>
      <c r="I605" s="3046"/>
      <c r="J605" s="867"/>
      <c r="K605" s="867"/>
      <c r="L605" s="867"/>
      <c r="M605" s="3047"/>
      <c r="N605" s="3046"/>
      <c r="O605" s="867"/>
      <c r="P605" s="867"/>
      <c r="Q605" s="867"/>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047"/>
      <c r="D606" s="3046"/>
      <c r="E606" s="867"/>
      <c r="F606" s="867"/>
      <c r="G606" s="867"/>
      <c r="H606" s="3047"/>
      <c r="I606" s="3046"/>
      <c r="J606" s="867"/>
      <c r="K606" s="867"/>
      <c r="L606" s="867"/>
      <c r="M606" s="3047"/>
      <c r="N606" s="3046"/>
      <c r="O606" s="867"/>
      <c r="P606" s="867"/>
      <c r="Q606" s="867"/>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047"/>
      <c r="D607" s="3046"/>
      <c r="E607" s="867"/>
      <c r="F607" s="867"/>
      <c r="G607" s="867"/>
      <c r="H607" s="3047"/>
      <c r="I607" s="3046"/>
      <c r="J607" s="867"/>
      <c r="K607" s="867"/>
      <c r="L607" s="867"/>
      <c r="M607" s="3047"/>
      <c r="N607" s="3046"/>
      <c r="O607" s="867"/>
      <c r="P607" s="867"/>
      <c r="Q607" s="867"/>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047"/>
      <c r="D608" s="3046"/>
      <c r="E608" s="867"/>
      <c r="F608" s="867"/>
      <c r="G608" s="867"/>
      <c r="H608" s="3047"/>
      <c r="I608" s="3046"/>
      <c r="J608" s="867"/>
      <c r="K608" s="867"/>
      <c r="L608" s="867"/>
      <c r="M608" s="3047"/>
      <c r="N608" s="3046"/>
      <c r="O608" s="867"/>
      <c r="P608" s="867"/>
      <c r="Q608" s="867"/>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047"/>
      <c r="D609" s="3046"/>
      <c r="E609" s="867"/>
      <c r="F609" s="867"/>
      <c r="G609" s="867"/>
      <c r="H609" s="3047"/>
      <c r="I609" s="3046"/>
      <c r="J609" s="867"/>
      <c r="K609" s="867"/>
      <c r="L609" s="867"/>
      <c r="M609" s="3047"/>
      <c r="N609" s="3046"/>
      <c r="O609" s="867"/>
      <c r="P609" s="867"/>
      <c r="Q609" s="867"/>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047"/>
      <c r="D610" s="3046"/>
      <c r="E610" s="867"/>
      <c r="F610" s="867"/>
      <c r="G610" s="867"/>
      <c r="H610" s="3047"/>
      <c r="I610" s="3046"/>
      <c r="J610" s="867"/>
      <c r="K610" s="867"/>
      <c r="L610" s="867"/>
      <c r="M610" s="3047"/>
      <c r="N610" s="3046"/>
      <c r="O610" s="867"/>
      <c r="P610" s="867"/>
      <c r="Q610" s="867"/>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047"/>
      <c r="D611" s="3046"/>
      <c r="E611" s="867"/>
      <c r="F611" s="867"/>
      <c r="G611" s="867"/>
      <c r="H611" s="3047"/>
      <c r="I611" s="3046"/>
      <c r="J611" s="867"/>
      <c r="K611" s="867"/>
      <c r="L611" s="867"/>
      <c r="M611" s="3047"/>
      <c r="N611" s="3046"/>
      <c r="O611" s="867"/>
      <c r="P611" s="867"/>
      <c r="Q611" s="867"/>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047"/>
      <c r="D612" s="3046"/>
      <c r="E612" s="867"/>
      <c r="F612" s="867"/>
      <c r="G612" s="867"/>
      <c r="H612" s="3047"/>
      <c r="I612" s="3046"/>
      <c r="J612" s="867"/>
      <c r="K612" s="867"/>
      <c r="L612" s="867"/>
      <c r="M612" s="3047"/>
      <c r="N612" s="3046"/>
      <c r="O612" s="867"/>
      <c r="P612" s="867"/>
      <c r="Q612" s="867"/>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047"/>
      <c r="D613" s="3046"/>
      <c r="E613" s="867"/>
      <c r="F613" s="867"/>
      <c r="G613" s="867"/>
      <c r="H613" s="3047"/>
      <c r="I613" s="3046"/>
      <c r="J613" s="867"/>
      <c r="K613" s="867"/>
      <c r="L613" s="867"/>
      <c r="M613" s="3047"/>
      <c r="N613" s="3046"/>
      <c r="O613" s="867"/>
      <c r="P613" s="867"/>
      <c r="Q613" s="867"/>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047"/>
      <c r="D614" s="3046"/>
      <c r="E614" s="867"/>
      <c r="F614" s="867"/>
      <c r="G614" s="867"/>
      <c r="H614" s="3047"/>
      <c r="I614" s="3046"/>
      <c r="J614" s="867"/>
      <c r="K614" s="867"/>
      <c r="L614" s="867"/>
      <c r="M614" s="3047"/>
      <c r="N614" s="3046"/>
      <c r="O614" s="867"/>
      <c r="P614" s="867"/>
      <c r="Q614" s="867"/>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047"/>
      <c r="D615" s="3046"/>
      <c r="E615" s="867"/>
      <c r="F615" s="867"/>
      <c r="G615" s="867"/>
      <c r="H615" s="3047"/>
      <c r="I615" s="3046"/>
      <c r="J615" s="867"/>
      <c r="K615" s="867"/>
      <c r="L615" s="867"/>
      <c r="M615" s="3047"/>
      <c r="N615" s="3046"/>
      <c r="O615" s="867"/>
      <c r="P615" s="867"/>
      <c r="Q615" s="867"/>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047"/>
      <c r="D616" s="3046"/>
      <c r="E616" s="867"/>
      <c r="F616" s="867"/>
      <c r="G616" s="867"/>
      <c r="H616" s="3047"/>
      <c r="I616" s="3046"/>
      <c r="J616" s="867"/>
      <c r="K616" s="867"/>
      <c r="L616" s="867"/>
      <c r="M616" s="3047"/>
      <c r="N616" s="3046"/>
      <c r="O616" s="867"/>
      <c r="P616" s="867"/>
      <c r="Q616" s="867"/>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047"/>
      <c r="D617" s="3046"/>
      <c r="E617" s="867"/>
      <c r="F617" s="867"/>
      <c r="G617" s="867"/>
      <c r="H617" s="3047"/>
      <c r="I617" s="3046"/>
      <c r="J617" s="867"/>
      <c r="K617" s="867"/>
      <c r="L617" s="867"/>
      <c r="M617" s="3047"/>
      <c r="N617" s="3046"/>
      <c r="O617" s="867"/>
      <c r="P617" s="867"/>
      <c r="Q617" s="867"/>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047"/>
      <c r="D618" s="3046"/>
      <c r="E618" s="867"/>
      <c r="F618" s="867"/>
      <c r="G618" s="867"/>
      <c r="H618" s="3047"/>
      <c r="I618" s="3046"/>
      <c r="J618" s="867"/>
      <c r="K618" s="867"/>
      <c r="L618" s="867"/>
      <c r="M618" s="3047"/>
      <c r="N618" s="3046"/>
      <c r="O618" s="867"/>
      <c r="P618" s="867"/>
      <c r="Q618" s="867"/>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047"/>
      <c r="D619" s="3046"/>
      <c r="E619" s="867"/>
      <c r="F619" s="867"/>
      <c r="G619" s="867"/>
      <c r="H619" s="3047"/>
      <c r="I619" s="3046"/>
      <c r="J619" s="867"/>
      <c r="K619" s="867"/>
      <c r="L619" s="867"/>
      <c r="M619" s="3047"/>
      <c r="N619" s="3046"/>
      <c r="O619" s="867"/>
      <c r="P619" s="867"/>
      <c r="Q619" s="867"/>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047"/>
      <c r="D620" s="3046"/>
      <c r="E620" s="867"/>
      <c r="F620" s="867"/>
      <c r="G620" s="867"/>
      <c r="H620" s="3047"/>
      <c r="I620" s="3046"/>
      <c r="J620" s="867"/>
      <c r="K620" s="867"/>
      <c r="L620" s="867"/>
      <c r="M620" s="3047"/>
      <c r="N620" s="3046"/>
      <c r="O620" s="867"/>
      <c r="P620" s="867"/>
      <c r="Q620" s="867"/>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047"/>
      <c r="D621" s="3046"/>
      <c r="E621" s="867"/>
      <c r="F621" s="867"/>
      <c r="G621" s="867"/>
      <c r="H621" s="3047"/>
      <c r="I621" s="3046"/>
      <c r="J621" s="867"/>
      <c r="K621" s="867"/>
      <c r="L621" s="867"/>
      <c r="M621" s="3047"/>
      <c r="N621" s="3046"/>
      <c r="O621" s="867"/>
      <c r="P621" s="867"/>
      <c r="Q621" s="867"/>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047"/>
      <c r="D622" s="3046"/>
      <c r="E622" s="867"/>
      <c r="F622" s="867"/>
      <c r="G622" s="867"/>
      <c r="H622" s="3047"/>
      <c r="I622" s="3046"/>
      <c r="J622" s="867"/>
      <c r="K622" s="867"/>
      <c r="L622" s="867"/>
      <c r="M622" s="3047"/>
      <c r="N622" s="3046"/>
      <c r="O622" s="867"/>
      <c r="P622" s="867"/>
      <c r="Q622" s="867"/>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047"/>
      <c r="D623" s="3046"/>
      <c r="E623" s="867"/>
      <c r="F623" s="867"/>
      <c r="G623" s="867"/>
      <c r="H623" s="3047"/>
      <c r="I623" s="3046"/>
      <c r="J623" s="867"/>
      <c r="K623" s="867"/>
      <c r="L623" s="867"/>
      <c r="M623" s="3047"/>
      <c r="N623" s="3046"/>
      <c r="O623" s="867"/>
      <c r="P623" s="867"/>
      <c r="Q623" s="867"/>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047"/>
      <c r="D624" s="3046"/>
      <c r="E624" s="867"/>
      <c r="F624" s="867"/>
      <c r="G624" s="867"/>
      <c r="H624" s="3047"/>
      <c r="I624" s="3046"/>
      <c r="J624" s="867"/>
      <c r="K624" s="867"/>
      <c r="L624" s="867"/>
      <c r="M624" s="3047"/>
      <c r="N624" s="3046"/>
      <c r="O624" s="867"/>
      <c r="P624" s="867"/>
      <c r="Q624" s="867"/>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047"/>
      <c r="D625" s="3046"/>
      <c r="E625" s="867"/>
      <c r="F625" s="867"/>
      <c r="G625" s="867"/>
      <c r="H625" s="3047"/>
      <c r="I625" s="3046"/>
      <c r="J625" s="867"/>
      <c r="K625" s="867"/>
      <c r="L625" s="867"/>
      <c r="M625" s="3047"/>
      <c r="N625" s="3046"/>
      <c r="O625" s="867"/>
      <c r="P625" s="867"/>
      <c r="Q625" s="867"/>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047"/>
      <c r="D626" s="3046"/>
      <c r="E626" s="867"/>
      <c r="F626" s="867"/>
      <c r="G626" s="867"/>
      <c r="H626" s="3047"/>
      <c r="I626" s="3046"/>
      <c r="J626" s="867"/>
      <c r="K626" s="867"/>
      <c r="L626" s="867"/>
      <c r="M626" s="3047"/>
      <c r="N626" s="3046"/>
      <c r="O626" s="867"/>
      <c r="P626" s="867"/>
      <c r="Q626" s="867"/>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047"/>
      <c r="D627" s="3046"/>
      <c r="E627" s="867"/>
      <c r="F627" s="867"/>
      <c r="G627" s="867"/>
      <c r="H627" s="3047"/>
      <c r="I627" s="3046"/>
      <c r="J627" s="867"/>
      <c r="K627" s="867"/>
      <c r="L627" s="867"/>
      <c r="M627" s="3047"/>
      <c r="N627" s="3046"/>
      <c r="O627" s="867"/>
      <c r="P627" s="867"/>
      <c r="Q627" s="867"/>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047"/>
      <c r="D628" s="3046"/>
      <c r="E628" s="867"/>
      <c r="F628" s="867"/>
      <c r="G628" s="867"/>
      <c r="H628" s="3047"/>
      <c r="I628" s="3046"/>
      <c r="J628" s="867"/>
      <c r="K628" s="867"/>
      <c r="L628" s="867"/>
      <c r="M628" s="3047"/>
      <c r="N628" s="3046"/>
      <c r="O628" s="867"/>
      <c r="P628" s="867"/>
      <c r="Q628" s="867"/>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047"/>
      <c r="D629" s="3046"/>
      <c r="E629" s="867"/>
      <c r="F629" s="867"/>
      <c r="G629" s="867"/>
      <c r="H629" s="3047"/>
      <c r="I629" s="3046"/>
      <c r="J629" s="867"/>
      <c r="K629" s="867"/>
      <c r="L629" s="867"/>
      <c r="M629" s="3047"/>
      <c r="N629" s="3046"/>
      <c r="O629" s="867"/>
      <c r="P629" s="867"/>
      <c r="Q629" s="867"/>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047"/>
      <c r="D630" s="3046"/>
      <c r="E630" s="867"/>
      <c r="F630" s="867"/>
      <c r="G630" s="867"/>
      <c r="H630" s="3047"/>
      <c r="I630" s="3046"/>
      <c r="J630" s="867"/>
      <c r="K630" s="867"/>
      <c r="L630" s="867"/>
      <c r="M630" s="3047"/>
      <c r="N630" s="3046"/>
      <c r="O630" s="867"/>
      <c r="P630" s="867"/>
      <c r="Q630" s="867"/>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047"/>
      <c r="D631" s="3046"/>
      <c r="E631" s="867"/>
      <c r="F631" s="867"/>
      <c r="G631" s="867"/>
      <c r="H631" s="3047"/>
      <c r="I631" s="3046"/>
      <c r="J631" s="867"/>
      <c r="K631" s="867"/>
      <c r="L631" s="867"/>
      <c r="M631" s="3047"/>
      <c r="N631" s="3046"/>
      <c r="O631" s="867"/>
      <c r="P631" s="867"/>
      <c r="Q631" s="867"/>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047"/>
      <c r="D632" s="3046"/>
      <c r="E632" s="867"/>
      <c r="F632" s="867"/>
      <c r="G632" s="867"/>
      <c r="H632" s="3047"/>
      <c r="I632" s="3046"/>
      <c r="J632" s="867"/>
      <c r="K632" s="867"/>
      <c r="L632" s="867"/>
      <c r="M632" s="3047"/>
      <c r="N632" s="3046"/>
      <c r="O632" s="867"/>
      <c r="P632" s="867"/>
      <c r="Q632" s="867"/>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047"/>
      <c r="D633" s="3046"/>
      <c r="E633" s="867"/>
      <c r="F633" s="867"/>
      <c r="G633" s="867"/>
      <c r="H633" s="3047"/>
      <c r="I633" s="3046"/>
      <c r="J633" s="867"/>
      <c r="K633" s="867"/>
      <c r="L633" s="867"/>
      <c r="M633" s="3047"/>
      <c r="N633" s="3046"/>
      <c r="O633" s="867"/>
      <c r="P633" s="867"/>
      <c r="Q633" s="867"/>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047"/>
      <c r="D634" s="3046"/>
      <c r="E634" s="867"/>
      <c r="F634" s="867"/>
      <c r="G634" s="867"/>
      <c r="H634" s="3047"/>
      <c r="I634" s="3046"/>
      <c r="J634" s="867"/>
      <c r="K634" s="867"/>
      <c r="L634" s="867"/>
      <c r="M634" s="3047"/>
      <c r="N634" s="3046"/>
      <c r="O634" s="867"/>
      <c r="P634" s="867"/>
      <c r="Q634" s="867"/>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047"/>
      <c r="D635" s="3046"/>
      <c r="E635" s="867"/>
      <c r="F635" s="867"/>
      <c r="G635" s="867"/>
      <c r="H635" s="3047"/>
      <c r="I635" s="3046"/>
      <c r="J635" s="867"/>
      <c r="K635" s="867"/>
      <c r="L635" s="867"/>
      <c r="M635" s="3047"/>
      <c r="N635" s="3046"/>
      <c r="O635" s="867"/>
      <c r="P635" s="867"/>
      <c r="Q635" s="867"/>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047"/>
      <c r="D636" s="3046"/>
      <c r="E636" s="867"/>
      <c r="F636" s="867"/>
      <c r="G636" s="867"/>
      <c r="H636" s="3047"/>
      <c r="I636" s="3046"/>
      <c r="J636" s="867"/>
      <c r="K636" s="867"/>
      <c r="L636" s="867"/>
      <c r="M636" s="3047"/>
      <c r="N636" s="3046"/>
      <c r="O636" s="867"/>
      <c r="P636" s="867"/>
      <c r="Q636" s="867"/>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047"/>
      <c r="D637" s="3046"/>
      <c r="E637" s="867"/>
      <c r="F637" s="867"/>
      <c r="G637" s="867"/>
      <c r="H637" s="3047"/>
      <c r="I637" s="3046"/>
      <c r="J637" s="867"/>
      <c r="K637" s="867"/>
      <c r="L637" s="867"/>
      <c r="M637" s="3047"/>
      <c r="N637" s="3046"/>
      <c r="O637" s="867"/>
      <c r="P637" s="867"/>
      <c r="Q637" s="867"/>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047"/>
      <c r="D638" s="3046"/>
      <c r="E638" s="867"/>
      <c r="F638" s="867"/>
      <c r="G638" s="867"/>
      <c r="H638" s="3047"/>
      <c r="I638" s="3046"/>
      <c r="J638" s="867"/>
      <c r="K638" s="867"/>
      <c r="L638" s="867"/>
      <c r="M638" s="3047"/>
      <c r="N638" s="3046"/>
      <c r="O638" s="867"/>
      <c r="P638" s="867"/>
      <c r="Q638" s="867"/>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047"/>
      <c r="D639" s="3046"/>
      <c r="E639" s="867"/>
      <c r="F639" s="867"/>
      <c r="G639" s="867"/>
      <c r="H639" s="3047"/>
      <c r="I639" s="3046"/>
      <c r="J639" s="867"/>
      <c r="K639" s="867"/>
      <c r="L639" s="867"/>
      <c r="M639" s="3047"/>
      <c r="N639" s="3046"/>
      <c r="O639" s="867"/>
      <c r="P639" s="867"/>
      <c r="Q639" s="867"/>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047"/>
      <c r="D640" s="3046"/>
      <c r="E640" s="867"/>
      <c r="F640" s="867"/>
      <c r="G640" s="867"/>
      <c r="H640" s="3047"/>
      <c r="I640" s="3046"/>
      <c r="J640" s="867"/>
      <c r="K640" s="867"/>
      <c r="L640" s="867"/>
      <c r="M640" s="3047"/>
      <c r="N640" s="3046"/>
      <c r="O640" s="867"/>
      <c r="P640" s="867"/>
      <c r="Q640" s="867"/>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047"/>
      <c r="D641" s="3046"/>
      <c r="E641" s="867"/>
      <c r="F641" s="867"/>
      <c r="G641" s="867"/>
      <c r="H641" s="3047"/>
      <c r="I641" s="3046"/>
      <c r="J641" s="867"/>
      <c r="K641" s="867"/>
      <c r="L641" s="867"/>
      <c r="M641" s="3047"/>
      <c r="N641" s="3046"/>
      <c r="O641" s="867"/>
      <c r="P641" s="867"/>
      <c r="Q641" s="867"/>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047"/>
      <c r="D642" s="3046"/>
      <c r="E642" s="867"/>
      <c r="F642" s="867"/>
      <c r="G642" s="867"/>
      <c r="H642" s="3047"/>
      <c r="I642" s="3046"/>
      <c r="J642" s="867"/>
      <c r="K642" s="867"/>
      <c r="L642" s="867"/>
      <c r="M642" s="3047"/>
      <c r="N642" s="3046"/>
      <c r="O642" s="867"/>
      <c r="P642" s="867"/>
      <c r="Q642" s="867"/>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047"/>
      <c r="D643" s="3046"/>
      <c r="E643" s="867"/>
      <c r="F643" s="867"/>
      <c r="G643" s="867"/>
      <c r="H643" s="3047"/>
      <c r="I643" s="3046"/>
      <c r="J643" s="867"/>
      <c r="K643" s="867"/>
      <c r="L643" s="867"/>
      <c r="M643" s="3047"/>
      <c r="N643" s="3046"/>
      <c r="O643" s="867"/>
      <c r="P643" s="867"/>
      <c r="Q643" s="867"/>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047"/>
      <c r="D644" s="3046"/>
      <c r="E644" s="867"/>
      <c r="F644" s="867"/>
      <c r="G644" s="867"/>
      <c r="H644" s="3047"/>
      <c r="I644" s="3046"/>
      <c r="J644" s="867"/>
      <c r="K644" s="867"/>
      <c r="L644" s="867"/>
      <c r="M644" s="3047"/>
      <c r="N644" s="3046"/>
      <c r="O644" s="867"/>
      <c r="P644" s="867"/>
      <c r="Q644" s="867"/>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047"/>
      <c r="D645" s="3046"/>
      <c r="E645" s="867"/>
      <c r="F645" s="867"/>
      <c r="G645" s="867"/>
      <c r="H645" s="3047"/>
      <c r="I645" s="3046"/>
      <c r="J645" s="867"/>
      <c r="K645" s="867"/>
      <c r="L645" s="867"/>
      <c r="M645" s="3047"/>
      <c r="N645" s="3046"/>
      <c r="O645" s="867"/>
      <c r="P645" s="867"/>
      <c r="Q645" s="867"/>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047"/>
      <c r="D646" s="3046"/>
      <c r="E646" s="867"/>
      <c r="F646" s="867"/>
      <c r="G646" s="867"/>
      <c r="H646" s="3047"/>
      <c r="I646" s="3046"/>
      <c r="J646" s="867"/>
      <c r="K646" s="867"/>
      <c r="L646" s="867"/>
      <c r="M646" s="3047"/>
      <c r="N646" s="3046"/>
      <c r="O646" s="867"/>
      <c r="P646" s="867"/>
      <c r="Q646" s="867"/>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047"/>
      <c r="D647" s="3046"/>
      <c r="E647" s="867"/>
      <c r="F647" s="867"/>
      <c r="G647" s="867"/>
      <c r="H647" s="3047"/>
      <c r="I647" s="3046"/>
      <c r="J647" s="867"/>
      <c r="K647" s="867"/>
      <c r="L647" s="867"/>
      <c r="M647" s="3047"/>
      <c r="N647" s="3046"/>
      <c r="O647" s="867"/>
      <c r="P647" s="867"/>
      <c r="Q647" s="867"/>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047"/>
      <c r="D648" s="3046"/>
      <c r="E648" s="867"/>
      <c r="F648" s="867"/>
      <c r="G648" s="867"/>
      <c r="H648" s="3047"/>
      <c r="I648" s="3046"/>
      <c r="J648" s="867"/>
      <c r="K648" s="867"/>
      <c r="L648" s="867"/>
      <c r="M648" s="3047"/>
      <c r="N648" s="3046"/>
      <c r="O648" s="867"/>
      <c r="P648" s="867"/>
      <c r="Q648" s="867"/>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047"/>
      <c r="D649" s="3046"/>
      <c r="E649" s="867"/>
      <c r="F649" s="867"/>
      <c r="G649" s="867"/>
      <c r="H649" s="3047"/>
      <c r="I649" s="3046"/>
      <c r="J649" s="867"/>
      <c r="K649" s="867"/>
      <c r="L649" s="867"/>
      <c r="M649" s="3047"/>
      <c r="N649" s="3046"/>
      <c r="O649" s="867"/>
      <c r="P649" s="867"/>
      <c r="Q649" s="867"/>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047"/>
      <c r="D650" s="3046"/>
      <c r="E650" s="867"/>
      <c r="F650" s="867"/>
      <c r="G650" s="867"/>
      <c r="H650" s="3047"/>
      <c r="I650" s="3046"/>
      <c r="J650" s="867"/>
      <c r="K650" s="867"/>
      <c r="L650" s="867"/>
      <c r="M650" s="3047"/>
      <c r="N650" s="3046"/>
      <c r="O650" s="867"/>
      <c r="P650" s="867"/>
      <c r="Q650" s="867"/>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047"/>
      <c r="D651" s="3046"/>
      <c r="E651" s="867"/>
      <c r="F651" s="867"/>
      <c r="G651" s="867"/>
      <c r="H651" s="3047"/>
      <c r="I651" s="3046"/>
      <c r="J651" s="867"/>
      <c r="K651" s="867"/>
      <c r="L651" s="867"/>
      <c r="M651" s="3047"/>
      <c r="N651" s="3046"/>
      <c r="O651" s="867"/>
      <c r="P651" s="867"/>
      <c r="Q651" s="867"/>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047"/>
      <c r="D652" s="3046"/>
      <c r="E652" s="867"/>
      <c r="F652" s="867"/>
      <c r="G652" s="867"/>
      <c r="H652" s="3047"/>
      <c r="I652" s="3046"/>
      <c r="J652" s="867"/>
      <c r="K652" s="867"/>
      <c r="L652" s="867"/>
      <c r="M652" s="3047"/>
      <c r="N652" s="3046"/>
      <c r="O652" s="867"/>
      <c r="P652" s="867"/>
      <c r="Q652" s="867"/>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047"/>
      <c r="D653" s="3046"/>
      <c r="E653" s="867"/>
      <c r="F653" s="867"/>
      <c r="G653" s="867"/>
      <c r="H653" s="3047"/>
      <c r="I653" s="3046"/>
      <c r="J653" s="867"/>
      <c r="K653" s="867"/>
      <c r="L653" s="867"/>
      <c r="M653" s="3047"/>
      <c r="N653" s="3046"/>
      <c r="O653" s="867"/>
      <c r="P653" s="867"/>
      <c r="Q653" s="867"/>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047"/>
      <c r="D654" s="3046"/>
      <c r="E654" s="867"/>
      <c r="F654" s="867"/>
      <c r="G654" s="867"/>
      <c r="H654" s="3047"/>
      <c r="I654" s="3046"/>
      <c r="J654" s="867"/>
      <c r="K654" s="867"/>
      <c r="L654" s="867"/>
      <c r="M654" s="3047"/>
      <c r="N654" s="3046"/>
      <c r="O654" s="867"/>
      <c r="P654" s="867"/>
      <c r="Q654" s="867"/>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047"/>
      <c r="D655" s="3046"/>
      <c r="E655" s="867"/>
      <c r="F655" s="867"/>
      <c r="G655" s="867"/>
      <c r="H655" s="3047"/>
      <c r="I655" s="3046"/>
      <c r="J655" s="867"/>
      <c r="K655" s="867"/>
      <c r="L655" s="867"/>
      <c r="M655" s="3047"/>
      <c r="N655" s="3046"/>
      <c r="O655" s="867"/>
      <c r="P655" s="867"/>
      <c r="Q655" s="867"/>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047"/>
      <c r="D656" s="3046"/>
      <c r="E656" s="867"/>
      <c r="F656" s="867"/>
      <c r="G656" s="867"/>
      <c r="H656" s="3047"/>
      <c r="I656" s="3046"/>
      <c r="J656" s="867"/>
      <c r="K656" s="867"/>
      <c r="L656" s="867"/>
      <c r="M656" s="3047"/>
      <c r="N656" s="3046"/>
      <c r="O656" s="867"/>
      <c r="P656" s="867"/>
      <c r="Q656" s="867"/>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047"/>
      <c r="D657" s="3046"/>
      <c r="E657" s="867"/>
      <c r="F657" s="867"/>
      <c r="G657" s="867"/>
      <c r="H657" s="3047"/>
      <c r="I657" s="3046"/>
      <c r="J657" s="867"/>
      <c r="K657" s="867"/>
      <c r="L657" s="867"/>
      <c r="M657" s="3047"/>
      <c r="N657" s="3046"/>
      <c r="O657" s="867"/>
      <c r="P657" s="867"/>
      <c r="Q657" s="867"/>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047"/>
      <c r="D658" s="3046"/>
      <c r="E658" s="867"/>
      <c r="F658" s="867"/>
      <c r="G658" s="867"/>
      <c r="H658" s="3047"/>
      <c r="I658" s="3046"/>
      <c r="J658" s="867"/>
      <c r="K658" s="867"/>
      <c r="L658" s="867"/>
      <c r="M658" s="3047"/>
      <c r="N658" s="3046"/>
      <c r="O658" s="867"/>
      <c r="P658" s="867"/>
      <c r="Q658" s="867"/>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047"/>
      <c r="D659" s="3046"/>
      <c r="E659" s="867"/>
      <c r="F659" s="867"/>
      <c r="G659" s="867"/>
      <c r="H659" s="3047"/>
      <c r="I659" s="3046"/>
      <c r="J659" s="867"/>
      <c r="K659" s="867"/>
      <c r="L659" s="867"/>
      <c r="M659" s="3047"/>
      <c r="N659" s="3046"/>
      <c r="O659" s="867"/>
      <c r="P659" s="867"/>
      <c r="Q659" s="867"/>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047"/>
      <c r="D660" s="3046"/>
      <c r="E660" s="867"/>
      <c r="F660" s="867"/>
      <c r="G660" s="867"/>
      <c r="H660" s="3047"/>
      <c r="I660" s="3046"/>
      <c r="J660" s="867"/>
      <c r="K660" s="867"/>
      <c r="L660" s="867"/>
      <c r="M660" s="3047"/>
      <c r="N660" s="3046"/>
      <c r="O660" s="867"/>
      <c r="P660" s="867"/>
      <c r="Q660" s="867"/>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047"/>
      <c r="D661" s="3046"/>
      <c r="E661" s="867"/>
      <c r="F661" s="867"/>
      <c r="G661" s="867"/>
      <c r="H661" s="3047"/>
      <c r="I661" s="3046"/>
      <c r="J661" s="867"/>
      <c r="K661" s="867"/>
      <c r="L661" s="867"/>
      <c r="M661" s="3047"/>
      <c r="N661" s="3046"/>
      <c r="O661" s="867"/>
      <c r="P661" s="867"/>
      <c r="Q661" s="867"/>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047"/>
      <c r="D662" s="3046"/>
      <c r="E662" s="867"/>
      <c r="F662" s="867"/>
      <c r="G662" s="867"/>
      <c r="H662" s="3047"/>
      <c r="I662" s="3046"/>
      <c r="J662" s="867"/>
      <c r="K662" s="867"/>
      <c r="L662" s="867"/>
      <c r="M662" s="3047"/>
      <c r="N662" s="3046"/>
      <c r="O662" s="867"/>
      <c r="P662" s="867"/>
      <c r="Q662" s="867"/>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047"/>
      <c r="D663" s="3046"/>
      <c r="E663" s="867"/>
      <c r="F663" s="867"/>
      <c r="G663" s="867"/>
      <c r="H663" s="3047"/>
      <c r="I663" s="3046"/>
      <c r="J663" s="867"/>
      <c r="K663" s="867"/>
      <c r="L663" s="867"/>
      <c r="M663" s="3047"/>
      <c r="N663" s="3046"/>
      <c r="O663" s="867"/>
      <c r="P663" s="867"/>
      <c r="Q663" s="867"/>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047"/>
      <c r="D664" s="3046"/>
      <c r="E664" s="867"/>
      <c r="F664" s="867"/>
      <c r="G664" s="867"/>
      <c r="H664" s="3047"/>
      <c r="I664" s="3046"/>
      <c r="J664" s="867"/>
      <c r="K664" s="867"/>
      <c r="L664" s="867"/>
      <c r="M664" s="3047"/>
      <c r="N664" s="3046"/>
      <c r="O664" s="867"/>
      <c r="P664" s="867"/>
      <c r="Q664" s="867"/>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047"/>
      <c r="D665" s="3046"/>
      <c r="E665" s="867"/>
      <c r="F665" s="867"/>
      <c r="G665" s="867"/>
      <c r="H665" s="3047"/>
      <c r="I665" s="3046"/>
      <c r="J665" s="867"/>
      <c r="K665" s="867"/>
      <c r="L665" s="867"/>
      <c r="M665" s="3047"/>
      <c r="N665" s="3046"/>
      <c r="O665" s="867"/>
      <c r="P665" s="867"/>
      <c r="Q665" s="867"/>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047"/>
      <c r="D666" s="3046"/>
      <c r="E666" s="867"/>
      <c r="F666" s="867"/>
      <c r="G666" s="867"/>
      <c r="H666" s="3047"/>
      <c r="I666" s="3046"/>
      <c r="J666" s="867"/>
      <c r="K666" s="867"/>
      <c r="L666" s="867"/>
      <c r="M666" s="3047"/>
      <c r="N666" s="3046"/>
      <c r="O666" s="867"/>
      <c r="P666" s="867"/>
      <c r="Q666" s="867"/>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047"/>
      <c r="D667" s="3046"/>
      <c r="E667" s="867"/>
      <c r="F667" s="867"/>
      <c r="G667" s="867"/>
      <c r="H667" s="3047"/>
      <c r="I667" s="3046"/>
      <c r="J667" s="867"/>
      <c r="K667" s="867"/>
      <c r="L667" s="867"/>
      <c r="M667" s="3047"/>
      <c r="N667" s="3046"/>
      <c r="O667" s="867"/>
      <c r="P667" s="867"/>
      <c r="Q667" s="867"/>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3047"/>
      <c r="D668" s="3046"/>
      <c r="E668" s="867"/>
      <c r="F668" s="867"/>
      <c r="G668" s="867"/>
      <c r="H668" s="3047"/>
      <c r="I668" s="3046"/>
      <c r="J668" s="867"/>
      <c r="K668" s="867"/>
      <c r="L668" s="867"/>
      <c r="M668" s="3047"/>
      <c r="N668" s="3046"/>
      <c r="O668" s="867"/>
      <c r="P668" s="867"/>
      <c r="Q668" s="867"/>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3047"/>
      <c r="D669" s="3046"/>
      <c r="E669" s="867"/>
      <c r="F669" s="867"/>
      <c r="G669" s="867"/>
      <c r="H669" s="3047"/>
      <c r="I669" s="3046"/>
      <c r="J669" s="867"/>
      <c r="K669" s="867"/>
      <c r="L669" s="867"/>
      <c r="M669" s="3047"/>
      <c r="N669" s="3046"/>
      <c r="O669" s="867"/>
      <c r="P669" s="867"/>
      <c r="Q669" s="867"/>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047"/>
      <c r="D670" s="3046"/>
      <c r="E670" s="867"/>
      <c r="F670" s="867"/>
      <c r="G670" s="867"/>
      <c r="H670" s="3047"/>
      <c r="I670" s="3046"/>
      <c r="J670" s="867"/>
      <c r="K670" s="867"/>
      <c r="L670" s="867"/>
      <c r="M670" s="3047"/>
      <c r="N670" s="3046"/>
      <c r="O670" s="867"/>
      <c r="P670" s="867"/>
      <c r="Q670" s="867"/>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047"/>
      <c r="D671" s="3046"/>
      <c r="E671" s="867"/>
      <c r="F671" s="867"/>
      <c r="G671" s="867"/>
      <c r="H671" s="3047"/>
      <c r="I671" s="3046"/>
      <c r="J671" s="867"/>
      <c r="K671" s="867"/>
      <c r="L671" s="867"/>
      <c r="M671" s="3047"/>
      <c r="N671" s="3046"/>
      <c r="O671" s="867"/>
      <c r="P671" s="867"/>
      <c r="Q671" s="867"/>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047"/>
      <c r="D672" s="3046"/>
      <c r="E672" s="867"/>
      <c r="F672" s="867"/>
      <c r="G672" s="867"/>
      <c r="H672" s="3047"/>
      <c r="I672" s="3046"/>
      <c r="J672" s="867"/>
      <c r="K672" s="867"/>
      <c r="L672" s="867"/>
      <c r="M672" s="3047"/>
      <c r="N672" s="3046"/>
      <c r="O672" s="867"/>
      <c r="P672" s="867"/>
      <c r="Q672" s="867"/>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3047"/>
      <c r="D673" s="3046"/>
      <c r="E673" s="867"/>
      <c r="F673" s="867"/>
      <c r="G673" s="867"/>
      <c r="H673" s="3047"/>
      <c r="I673" s="3046"/>
      <c r="J673" s="867"/>
      <c r="K673" s="867"/>
      <c r="L673" s="867"/>
      <c r="M673" s="3047"/>
      <c r="N673" s="3046"/>
      <c r="O673" s="867"/>
      <c r="P673" s="867"/>
      <c r="Q673" s="867"/>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3047"/>
      <c r="D674" s="3046"/>
      <c r="E674" s="867"/>
      <c r="F674" s="867"/>
      <c r="G674" s="867"/>
      <c r="H674" s="3047"/>
      <c r="I674" s="3046"/>
      <c r="J674" s="867"/>
      <c r="K674" s="867"/>
      <c r="L674" s="867"/>
      <c r="M674" s="3047"/>
      <c r="N674" s="3046"/>
      <c r="O674" s="867"/>
      <c r="P674" s="867"/>
      <c r="Q674" s="867"/>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3047"/>
      <c r="D675" s="3046"/>
      <c r="E675" s="867"/>
      <c r="F675" s="867"/>
      <c r="G675" s="867"/>
      <c r="H675" s="3047"/>
      <c r="I675" s="3046"/>
      <c r="J675" s="867"/>
      <c r="K675" s="867"/>
      <c r="L675" s="867"/>
      <c r="M675" s="3047"/>
      <c r="N675" s="3046"/>
      <c r="O675" s="867"/>
      <c r="P675" s="867"/>
      <c r="Q675" s="867"/>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3047"/>
      <c r="D676" s="3046"/>
      <c r="E676" s="867"/>
      <c r="F676" s="867"/>
      <c r="G676" s="867"/>
      <c r="H676" s="3047"/>
      <c r="I676" s="3046"/>
      <c r="J676" s="867"/>
      <c r="K676" s="867"/>
      <c r="L676" s="867"/>
      <c r="M676" s="3047"/>
      <c r="N676" s="3046"/>
      <c r="O676" s="867"/>
      <c r="P676" s="867"/>
      <c r="Q676" s="867"/>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3047"/>
      <c r="D677" s="3046"/>
      <c r="E677" s="867"/>
      <c r="F677" s="867"/>
      <c r="G677" s="867"/>
      <c r="H677" s="3047"/>
      <c r="I677" s="3046"/>
      <c r="J677" s="867"/>
      <c r="K677" s="867"/>
      <c r="L677" s="867"/>
      <c r="M677" s="3047"/>
      <c r="N677" s="3046"/>
      <c r="O677" s="867"/>
      <c r="P677" s="867"/>
      <c r="Q677" s="867"/>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3047"/>
      <c r="D678" s="3046"/>
      <c r="E678" s="867"/>
      <c r="F678" s="867"/>
      <c r="G678" s="867"/>
      <c r="H678" s="3047"/>
      <c r="I678" s="3046"/>
      <c r="J678" s="867"/>
      <c r="K678" s="867"/>
      <c r="L678" s="867"/>
      <c r="M678" s="3047"/>
      <c r="N678" s="3046"/>
      <c r="O678" s="867"/>
      <c r="P678" s="867"/>
      <c r="Q678" s="867"/>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3047"/>
      <c r="D679" s="3046"/>
      <c r="E679" s="867"/>
      <c r="F679" s="867"/>
      <c r="G679" s="867"/>
      <c r="H679" s="3047"/>
      <c r="I679" s="3046"/>
      <c r="J679" s="867"/>
      <c r="K679" s="867"/>
      <c r="L679" s="867"/>
      <c r="M679" s="3047"/>
      <c r="N679" s="3046"/>
      <c r="O679" s="867"/>
      <c r="P679" s="867"/>
      <c r="Q679" s="867"/>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3047"/>
      <c r="D680" s="3046"/>
      <c r="E680" s="867"/>
      <c r="F680" s="867"/>
      <c r="G680" s="867"/>
      <c r="H680" s="3047"/>
      <c r="I680" s="3046"/>
      <c r="J680" s="867"/>
      <c r="K680" s="867"/>
      <c r="L680" s="867"/>
      <c r="M680" s="3047"/>
      <c r="N680" s="3046"/>
      <c r="O680" s="867"/>
      <c r="P680" s="867"/>
      <c r="Q680" s="867"/>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3047"/>
      <c r="D681" s="3046"/>
      <c r="E681" s="867"/>
      <c r="F681" s="867"/>
      <c r="G681" s="867"/>
      <c r="H681" s="3047"/>
      <c r="I681" s="3046"/>
      <c r="J681" s="867"/>
      <c r="K681" s="867"/>
      <c r="L681" s="867"/>
      <c r="M681" s="3047"/>
      <c r="N681" s="3046"/>
      <c r="O681" s="867"/>
      <c r="P681" s="867"/>
      <c r="Q681" s="867"/>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3047"/>
      <c r="D682" s="3046"/>
      <c r="E682" s="867"/>
      <c r="F682" s="867"/>
      <c r="G682" s="867"/>
      <c r="H682" s="3047"/>
      <c r="I682" s="3046"/>
      <c r="J682" s="867"/>
      <c r="K682" s="867"/>
      <c r="L682" s="867"/>
      <c r="M682" s="3047"/>
      <c r="N682" s="3046"/>
      <c r="O682" s="867"/>
      <c r="P682" s="867"/>
      <c r="Q682" s="867"/>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3047"/>
      <c r="D683" s="3046"/>
      <c r="E683" s="867"/>
      <c r="F683" s="867"/>
      <c r="G683" s="867"/>
      <c r="H683" s="3047"/>
      <c r="I683" s="3046"/>
      <c r="J683" s="867"/>
      <c r="K683" s="867"/>
      <c r="L683" s="867"/>
      <c r="M683" s="3047"/>
      <c r="N683" s="3046"/>
      <c r="O683" s="867"/>
      <c r="P683" s="867"/>
      <c r="Q683" s="867"/>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3047"/>
      <c r="D684" s="3046"/>
      <c r="E684" s="867"/>
      <c r="F684" s="867"/>
      <c r="G684" s="867"/>
      <c r="H684" s="3047"/>
      <c r="I684" s="3046"/>
      <c r="J684" s="867"/>
      <c r="K684" s="867"/>
      <c r="L684" s="867"/>
      <c r="M684" s="3047"/>
      <c r="N684" s="3046"/>
      <c r="O684" s="867"/>
      <c r="P684" s="867"/>
      <c r="Q684" s="867"/>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3047"/>
      <c r="D685" s="3046"/>
      <c r="E685" s="867"/>
      <c r="F685" s="867"/>
      <c r="G685" s="867"/>
      <c r="H685" s="3047"/>
      <c r="I685" s="3046"/>
      <c r="J685" s="867"/>
      <c r="K685" s="867"/>
      <c r="L685" s="867"/>
      <c r="M685" s="3047"/>
      <c r="N685" s="3046"/>
      <c r="O685" s="867"/>
      <c r="P685" s="867"/>
      <c r="Q685" s="867"/>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3047"/>
      <c r="D686" s="3046"/>
      <c r="E686" s="867"/>
      <c r="F686" s="867"/>
      <c r="G686" s="867"/>
      <c r="H686" s="3047"/>
      <c r="I686" s="3046"/>
      <c r="J686" s="867"/>
      <c r="K686" s="867"/>
      <c r="L686" s="867"/>
      <c r="M686" s="3047"/>
      <c r="N686" s="3046"/>
      <c r="O686" s="867"/>
      <c r="P686" s="867"/>
      <c r="Q686" s="867"/>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3047"/>
      <c r="D687" s="3046"/>
      <c r="E687" s="867"/>
      <c r="F687" s="867"/>
      <c r="G687" s="867"/>
      <c r="H687" s="3047"/>
      <c r="I687" s="3046"/>
      <c r="J687" s="867"/>
      <c r="K687" s="867"/>
      <c r="L687" s="867"/>
      <c r="M687" s="3047"/>
      <c r="N687" s="3046"/>
      <c r="O687" s="867"/>
      <c r="P687" s="867"/>
      <c r="Q687" s="867"/>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3047"/>
      <c r="D688" s="3046"/>
      <c r="E688" s="867"/>
      <c r="F688" s="867"/>
      <c r="G688" s="867"/>
      <c r="H688" s="3047"/>
      <c r="I688" s="3046"/>
      <c r="J688" s="867"/>
      <c r="K688" s="867"/>
      <c r="L688" s="867"/>
      <c r="M688" s="3047"/>
      <c r="N688" s="3046"/>
      <c r="O688" s="867"/>
      <c r="P688" s="867"/>
      <c r="Q688" s="867"/>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3047"/>
      <c r="D689" s="3046"/>
      <c r="E689" s="867"/>
      <c r="F689" s="867"/>
      <c r="G689" s="867"/>
      <c r="H689" s="3047"/>
      <c r="I689" s="3046"/>
      <c r="J689" s="867"/>
      <c r="K689" s="867"/>
      <c r="L689" s="867"/>
      <c r="M689" s="3047"/>
      <c r="N689" s="3046"/>
      <c r="O689" s="867"/>
      <c r="P689" s="867"/>
      <c r="Q689" s="867"/>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3047"/>
      <c r="D690" s="3046"/>
      <c r="E690" s="867"/>
      <c r="F690" s="867"/>
      <c r="G690" s="867"/>
      <c r="H690" s="3047"/>
      <c r="I690" s="3046"/>
      <c r="J690" s="867"/>
      <c r="K690" s="867"/>
      <c r="L690" s="867"/>
      <c r="M690" s="3047"/>
      <c r="N690" s="3046"/>
      <c r="O690" s="867"/>
      <c r="P690" s="867"/>
      <c r="Q690" s="867"/>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3047"/>
      <c r="D691" s="3046"/>
      <c r="E691" s="867"/>
      <c r="F691" s="867"/>
      <c r="G691" s="867"/>
      <c r="H691" s="3047"/>
      <c r="I691" s="3046"/>
      <c r="J691" s="867"/>
      <c r="K691" s="867"/>
      <c r="L691" s="867"/>
      <c r="M691" s="3047"/>
      <c r="N691" s="3046"/>
      <c r="O691" s="867"/>
      <c r="P691" s="867"/>
      <c r="Q691" s="867"/>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3047"/>
      <c r="D692" s="3046"/>
      <c r="E692" s="867"/>
      <c r="F692" s="867"/>
      <c r="G692" s="867"/>
      <c r="H692" s="3047"/>
      <c r="I692" s="3046"/>
      <c r="J692" s="867"/>
      <c r="K692" s="867"/>
      <c r="L692" s="867"/>
      <c r="M692" s="3047"/>
      <c r="N692" s="3046"/>
      <c r="O692" s="867"/>
      <c r="P692" s="867"/>
      <c r="Q692" s="867"/>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867"/>
      <c r="D693" s="867"/>
      <c r="E693" s="867"/>
      <c r="F693" s="867"/>
      <c r="G693" s="867"/>
      <c r="H693" s="867"/>
      <c r="I693" s="867"/>
      <c r="J693" s="867"/>
      <c r="K693" s="867"/>
      <c r="L693" s="867"/>
      <c r="M693" s="867"/>
      <c r="N693" s="867"/>
      <c r="O693" s="867"/>
      <c r="P693" s="867"/>
      <c r="Q693" s="867"/>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867"/>
      <c r="D694" s="867"/>
      <c r="E694" s="867"/>
      <c r="F694" s="867"/>
      <c r="G694" s="867"/>
      <c r="H694" s="867"/>
      <c r="I694" s="867"/>
      <c r="J694" s="867"/>
      <c r="K694" s="867"/>
      <c r="L694" s="867"/>
      <c r="M694" s="867"/>
      <c r="N694" s="867"/>
      <c r="O694" s="867"/>
      <c r="P694" s="867"/>
      <c r="Q694" s="867"/>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867"/>
      <c r="D695" s="867"/>
      <c r="E695" s="867"/>
      <c r="F695" s="867"/>
      <c r="G695" s="867"/>
      <c r="H695" s="867"/>
      <c r="I695" s="867"/>
      <c r="J695" s="867"/>
      <c r="K695" s="867"/>
      <c r="L695" s="867"/>
      <c r="M695" s="867"/>
      <c r="N695" s="867"/>
      <c r="O695" s="867"/>
      <c r="P695" s="867"/>
      <c r="Q695" s="867"/>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867"/>
      <c r="D696" s="867"/>
      <c r="E696" s="867"/>
      <c r="F696" s="867"/>
      <c r="G696" s="867"/>
      <c r="H696" s="867"/>
      <c r="I696" s="867"/>
      <c r="J696" s="867"/>
      <c r="K696" s="867"/>
      <c r="L696" s="867"/>
      <c r="M696" s="867"/>
      <c r="N696" s="867"/>
      <c r="O696" s="867"/>
      <c r="P696" s="867"/>
      <c r="Q696" s="867"/>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867"/>
      <c r="D697" s="867"/>
      <c r="E697" s="867"/>
      <c r="F697" s="867"/>
      <c r="G697" s="867"/>
      <c r="H697" s="867"/>
      <c r="I697" s="867"/>
      <c r="J697" s="867"/>
      <c r="K697" s="867"/>
      <c r="L697" s="867"/>
      <c r="M697" s="867"/>
      <c r="N697" s="867"/>
      <c r="O697" s="867"/>
      <c r="P697" s="867"/>
      <c r="Q697" s="867"/>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867"/>
      <c r="D698" s="867"/>
      <c r="E698" s="867"/>
      <c r="F698" s="867"/>
      <c r="G698" s="867"/>
      <c r="H698" s="867"/>
      <c r="I698" s="867"/>
      <c r="J698" s="867"/>
      <c r="K698" s="867"/>
      <c r="L698" s="867"/>
      <c r="M698" s="867"/>
      <c r="N698" s="867"/>
      <c r="O698" s="867"/>
      <c r="P698" s="867"/>
      <c r="Q698" s="867"/>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867"/>
      <c r="D699" s="867"/>
      <c r="E699" s="867"/>
      <c r="F699" s="867"/>
      <c r="G699" s="867"/>
      <c r="H699" s="867"/>
      <c r="I699" s="867"/>
      <c r="J699" s="867"/>
      <c r="K699" s="867"/>
      <c r="L699" s="867"/>
      <c r="M699" s="867"/>
      <c r="N699" s="867"/>
      <c r="O699" s="867"/>
      <c r="P699" s="867"/>
      <c r="Q699" s="867"/>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867"/>
      <c r="D700" s="867"/>
      <c r="E700" s="867"/>
      <c r="F700" s="867"/>
      <c r="G700" s="867"/>
      <c r="H700" s="867"/>
      <c r="I700" s="867"/>
      <c r="J700" s="867"/>
      <c r="K700" s="867"/>
      <c r="L700" s="867"/>
      <c r="M700" s="867"/>
      <c r="N700" s="867"/>
      <c r="O700" s="867"/>
      <c r="P700" s="867"/>
      <c r="Q700" s="867"/>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868"/>
      <c r="D701" s="868"/>
      <c r="E701" s="868"/>
      <c r="F701" s="868"/>
      <c r="G701" s="868"/>
      <c r="H701" s="868"/>
      <c r="I701" s="868"/>
      <c r="J701" s="868"/>
      <c r="K701" s="868"/>
      <c r="L701" s="868"/>
      <c r="M701" s="868"/>
      <c r="N701" s="868"/>
      <c r="O701" s="868"/>
      <c r="P701" s="868"/>
      <c r="Q701" s="868"/>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868"/>
      <c r="D702" s="868"/>
      <c r="E702" s="868"/>
      <c r="F702" s="868"/>
      <c r="G702" s="868"/>
      <c r="H702" s="868"/>
      <c r="I702" s="868"/>
      <c r="J702" s="868"/>
      <c r="K702" s="868"/>
      <c r="L702" s="868"/>
      <c r="M702" s="868"/>
      <c r="N702" s="868"/>
      <c r="O702" s="868"/>
      <c r="P702" s="868"/>
      <c r="Q702" s="868"/>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868"/>
      <c r="D703" s="868"/>
      <c r="E703" s="868"/>
      <c r="F703" s="868"/>
      <c r="G703" s="868"/>
      <c r="H703" s="868"/>
      <c r="I703" s="868"/>
      <c r="J703" s="868"/>
      <c r="K703" s="868"/>
      <c r="L703" s="868"/>
      <c r="M703" s="868"/>
      <c r="N703" s="868"/>
      <c r="O703" s="868"/>
      <c r="P703" s="868"/>
      <c r="Q703" s="868"/>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868"/>
      <c r="D704" s="868"/>
      <c r="E704" s="868"/>
      <c r="F704" s="868"/>
      <c r="G704" s="868"/>
      <c r="H704" s="868"/>
      <c r="I704" s="868"/>
      <c r="J704" s="868"/>
      <c r="K704" s="868"/>
      <c r="L704" s="868"/>
      <c r="M704" s="868"/>
      <c r="N704" s="868"/>
      <c r="O704" s="868"/>
      <c r="P704" s="868"/>
      <c r="Q704" s="868"/>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868"/>
      <c r="D705" s="868"/>
      <c r="E705" s="868"/>
      <c r="F705" s="868"/>
      <c r="G705" s="868"/>
      <c r="H705" s="868"/>
      <c r="I705" s="868"/>
      <c r="J705" s="868"/>
      <c r="K705" s="868"/>
      <c r="L705" s="868"/>
      <c r="M705" s="868"/>
      <c r="N705" s="868"/>
      <c r="O705" s="868"/>
      <c r="P705" s="868"/>
      <c r="Q705" s="868"/>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868"/>
      <c r="D706" s="868"/>
      <c r="E706" s="868"/>
      <c r="F706" s="868"/>
      <c r="G706" s="868"/>
      <c r="H706" s="868"/>
      <c r="I706" s="868"/>
      <c r="J706" s="868"/>
      <c r="K706" s="868"/>
      <c r="L706" s="868"/>
      <c r="M706" s="868"/>
      <c r="N706" s="868"/>
      <c r="O706" s="868"/>
      <c r="P706" s="868"/>
      <c r="Q706" s="868"/>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868"/>
      <c r="D707" s="868"/>
      <c r="E707" s="868"/>
      <c r="F707" s="868"/>
      <c r="G707" s="868"/>
      <c r="H707" s="868"/>
      <c r="I707" s="868"/>
      <c r="J707" s="868"/>
      <c r="K707" s="868"/>
      <c r="L707" s="868"/>
      <c r="M707" s="868"/>
      <c r="N707" s="868"/>
      <c r="O707" s="868"/>
      <c r="P707" s="868"/>
      <c r="Q707" s="868"/>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868"/>
      <c r="D708" s="868"/>
      <c r="E708" s="868"/>
      <c r="F708" s="868"/>
      <c r="G708" s="868"/>
      <c r="H708" s="868"/>
      <c r="I708" s="868"/>
      <c r="J708" s="868"/>
      <c r="K708" s="868"/>
      <c r="L708" s="868"/>
      <c r="M708" s="868"/>
      <c r="N708" s="868"/>
      <c r="O708" s="868"/>
      <c r="P708" s="868"/>
      <c r="Q708" s="868"/>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868"/>
      <c r="D709" s="868"/>
      <c r="E709" s="868"/>
      <c r="F709" s="868"/>
      <c r="G709" s="868"/>
      <c r="H709" s="868"/>
      <c r="I709" s="868"/>
      <c r="J709" s="868"/>
      <c r="K709" s="868"/>
      <c r="L709" s="868"/>
      <c r="M709" s="868"/>
      <c r="N709" s="868"/>
      <c r="O709" s="868"/>
      <c r="P709" s="868"/>
      <c r="Q709" s="868"/>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868"/>
      <c r="D710" s="868"/>
      <c r="E710" s="868"/>
      <c r="F710" s="868"/>
      <c r="G710" s="868"/>
      <c r="H710" s="868"/>
      <c r="I710" s="868"/>
      <c r="J710" s="868"/>
      <c r="K710" s="868"/>
      <c r="L710" s="868"/>
      <c r="M710" s="868"/>
      <c r="N710" s="868"/>
      <c r="O710" s="868"/>
      <c r="P710" s="868"/>
      <c r="Q710" s="868"/>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868"/>
      <c r="D711" s="868"/>
      <c r="E711" s="868"/>
      <c r="F711" s="868"/>
      <c r="G711" s="868"/>
      <c r="H711" s="868"/>
      <c r="I711" s="868"/>
      <c r="J711" s="868"/>
      <c r="K711" s="868"/>
      <c r="L711" s="868"/>
      <c r="M711" s="868"/>
      <c r="N711" s="868"/>
      <c r="O711" s="868"/>
      <c r="P711" s="868"/>
      <c r="Q711" s="868"/>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868"/>
      <c r="D712" s="868"/>
      <c r="E712" s="868"/>
      <c r="F712" s="868"/>
      <c r="G712" s="868"/>
      <c r="H712" s="868"/>
      <c r="I712" s="868"/>
      <c r="J712" s="868"/>
      <c r="K712" s="868"/>
      <c r="L712" s="868"/>
      <c r="M712" s="868"/>
      <c r="N712" s="868"/>
      <c r="O712" s="868"/>
      <c r="P712" s="868"/>
      <c r="Q712" s="868"/>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868"/>
      <c r="D713" s="868"/>
      <c r="E713" s="868"/>
      <c r="F713" s="868"/>
      <c r="G713" s="868"/>
      <c r="H713" s="868"/>
      <c r="I713" s="868"/>
      <c r="J713" s="868"/>
      <c r="K713" s="868"/>
      <c r="L713" s="868"/>
      <c r="M713" s="868"/>
      <c r="N713" s="868"/>
      <c r="O713" s="868"/>
      <c r="P713" s="868"/>
      <c r="Q713" s="868"/>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868"/>
      <c r="D714" s="868"/>
      <c r="E714" s="868"/>
      <c r="F714" s="868"/>
      <c r="G714" s="868"/>
      <c r="H714" s="868"/>
      <c r="I714" s="868"/>
      <c r="J714" s="868"/>
      <c r="K714" s="868"/>
      <c r="L714" s="868"/>
      <c r="M714" s="868"/>
      <c r="N714" s="868"/>
      <c r="O714" s="868"/>
      <c r="P714" s="868"/>
      <c r="Q714" s="868"/>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868"/>
      <c r="D715" s="868"/>
      <c r="E715" s="868"/>
      <c r="F715" s="868"/>
      <c r="G715" s="868"/>
      <c r="H715" s="868"/>
      <c r="I715" s="868"/>
      <c r="J715" s="868"/>
      <c r="K715" s="868"/>
      <c r="L715" s="868"/>
      <c r="M715" s="868"/>
      <c r="N715" s="868"/>
      <c r="O715" s="868"/>
      <c r="P715" s="868"/>
      <c r="Q715" s="868"/>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868"/>
      <c r="D716" s="868"/>
      <c r="E716" s="868"/>
      <c r="F716" s="868"/>
      <c r="G716" s="868"/>
      <c r="H716" s="868"/>
      <c r="I716" s="868"/>
      <c r="J716" s="868"/>
      <c r="K716" s="868"/>
      <c r="L716" s="868"/>
      <c r="M716" s="868"/>
      <c r="N716" s="868"/>
      <c r="O716" s="868"/>
      <c r="P716" s="868"/>
      <c r="Q716" s="868"/>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868"/>
      <c r="D717" s="868"/>
      <c r="E717" s="868"/>
      <c r="F717" s="868"/>
      <c r="G717" s="868"/>
      <c r="H717" s="868"/>
      <c r="I717" s="868"/>
      <c r="J717" s="868"/>
      <c r="K717" s="868"/>
      <c r="L717" s="868"/>
      <c r="M717" s="868"/>
      <c r="N717" s="868"/>
      <c r="O717" s="868"/>
      <c r="P717" s="868"/>
      <c r="Q717" s="868"/>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868"/>
      <c r="D718" s="868"/>
      <c r="E718" s="868"/>
      <c r="F718" s="868"/>
      <c r="G718" s="868"/>
      <c r="H718" s="868"/>
      <c r="I718" s="868"/>
      <c r="J718" s="868"/>
      <c r="K718" s="868"/>
      <c r="L718" s="868"/>
      <c r="M718" s="868"/>
      <c r="N718" s="868"/>
      <c r="O718" s="868"/>
      <c r="P718" s="868"/>
      <c r="Q718" s="868"/>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868"/>
      <c r="D719" s="868"/>
      <c r="E719" s="868"/>
      <c r="F719" s="868"/>
      <c r="G719" s="868"/>
      <c r="H719" s="868"/>
      <c r="I719" s="868"/>
      <c r="J719" s="868"/>
      <c r="K719" s="868"/>
      <c r="L719" s="868"/>
      <c r="M719" s="868"/>
      <c r="N719" s="868"/>
      <c r="O719" s="868"/>
      <c r="P719" s="868"/>
      <c r="Q719" s="868"/>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868"/>
      <c r="D720" s="868"/>
      <c r="E720" s="868"/>
      <c r="F720" s="868"/>
      <c r="G720" s="868"/>
      <c r="H720" s="868"/>
      <c r="I720" s="868"/>
      <c r="J720" s="868"/>
      <c r="K720" s="868"/>
      <c r="L720" s="868"/>
      <c r="M720" s="868"/>
      <c r="N720" s="868"/>
      <c r="O720" s="868"/>
      <c r="P720" s="868"/>
      <c r="Q720" s="868"/>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868"/>
      <c r="D721" s="868"/>
      <c r="E721" s="868"/>
      <c r="F721" s="868"/>
      <c r="G721" s="868"/>
      <c r="H721" s="868"/>
      <c r="I721" s="868"/>
      <c r="J721" s="868"/>
      <c r="K721" s="868"/>
      <c r="L721" s="868"/>
      <c r="M721" s="868"/>
      <c r="N721" s="868"/>
      <c r="O721" s="868"/>
      <c r="P721" s="868"/>
      <c r="Q721" s="868"/>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868"/>
      <c r="D722" s="868"/>
      <c r="E722" s="868"/>
      <c r="F722" s="868"/>
      <c r="G722" s="868"/>
      <c r="H722" s="868"/>
      <c r="I722" s="868"/>
      <c r="J722" s="868"/>
      <c r="K722" s="868"/>
      <c r="L722" s="868"/>
      <c r="M722" s="868"/>
      <c r="N722" s="868"/>
      <c r="O722" s="868"/>
      <c r="P722" s="868"/>
      <c r="Q722" s="868"/>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868"/>
      <c r="D723" s="868"/>
      <c r="E723" s="868"/>
      <c r="F723" s="868"/>
      <c r="G723" s="868"/>
      <c r="H723" s="868"/>
      <c r="I723" s="868"/>
      <c r="J723" s="868"/>
      <c r="K723" s="868"/>
      <c r="L723" s="868"/>
      <c r="M723" s="868"/>
      <c r="N723" s="868"/>
      <c r="O723" s="868"/>
      <c r="P723" s="868"/>
      <c r="Q723" s="868"/>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868"/>
      <c r="D724" s="868"/>
      <c r="E724" s="868"/>
      <c r="F724" s="868"/>
      <c r="G724" s="868"/>
      <c r="H724" s="868"/>
      <c r="I724" s="868"/>
      <c r="J724" s="868"/>
      <c r="K724" s="868"/>
      <c r="L724" s="868"/>
      <c r="M724" s="868"/>
      <c r="N724" s="868"/>
      <c r="O724" s="868"/>
      <c r="P724" s="868"/>
      <c r="Q724" s="868"/>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868"/>
      <c r="D725" s="868"/>
      <c r="E725" s="868"/>
      <c r="F725" s="868"/>
      <c r="G725" s="868"/>
      <c r="H725" s="868"/>
      <c r="I725" s="868"/>
      <c r="J725" s="868"/>
      <c r="K725" s="868"/>
      <c r="L725" s="868"/>
      <c r="M725" s="868"/>
      <c r="N725" s="868"/>
      <c r="O725" s="868"/>
      <c r="P725" s="868"/>
      <c r="Q725" s="868"/>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868"/>
      <c r="D726" s="868"/>
      <c r="E726" s="868"/>
      <c r="F726" s="868"/>
      <c r="G726" s="868"/>
      <c r="H726" s="868"/>
      <c r="I726" s="868"/>
      <c r="J726" s="868"/>
      <c r="K726" s="868"/>
      <c r="L726" s="868"/>
      <c r="M726" s="868"/>
      <c r="N726" s="868"/>
      <c r="O726" s="868"/>
      <c r="P726" s="868"/>
      <c r="Q726" s="868"/>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868"/>
      <c r="D727" s="868"/>
      <c r="E727" s="868"/>
      <c r="F727" s="868"/>
      <c r="G727" s="868"/>
      <c r="H727" s="868"/>
      <c r="I727" s="868"/>
      <c r="J727" s="868"/>
      <c r="K727" s="868"/>
      <c r="L727" s="868"/>
      <c r="M727" s="868"/>
      <c r="N727" s="868"/>
      <c r="O727" s="868"/>
      <c r="P727" s="868"/>
      <c r="Q727" s="868"/>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868"/>
      <c r="D728" s="868"/>
      <c r="E728" s="868"/>
      <c r="F728" s="868"/>
      <c r="G728" s="868"/>
      <c r="H728" s="868"/>
      <c r="I728" s="868"/>
      <c r="J728" s="868"/>
      <c r="K728" s="868"/>
      <c r="L728" s="868"/>
      <c r="M728" s="868"/>
      <c r="N728" s="868"/>
      <c r="O728" s="868"/>
      <c r="P728" s="868"/>
      <c r="Q728" s="868"/>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868"/>
      <c r="D729" s="868"/>
      <c r="E729" s="868"/>
      <c r="F729" s="868"/>
      <c r="G729" s="868"/>
      <c r="H729" s="868"/>
      <c r="I729" s="868"/>
      <c r="J729" s="868"/>
      <c r="K729" s="868"/>
      <c r="L729" s="868"/>
      <c r="M729" s="868"/>
      <c r="N729" s="868"/>
      <c r="O729" s="868"/>
      <c r="P729" s="868"/>
      <c r="Q729" s="868"/>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868"/>
      <c r="D730" s="868"/>
      <c r="E730" s="868"/>
      <c r="F730" s="868"/>
      <c r="G730" s="868"/>
      <c r="H730" s="868"/>
      <c r="I730" s="868"/>
      <c r="J730" s="868"/>
      <c r="K730" s="868"/>
      <c r="L730" s="868"/>
      <c r="M730" s="868"/>
      <c r="N730" s="868"/>
      <c r="O730" s="868"/>
      <c r="P730" s="868"/>
      <c r="Q730" s="868"/>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868"/>
      <c r="D731" s="868"/>
      <c r="E731" s="868"/>
      <c r="F731" s="868"/>
      <c r="G731" s="868"/>
      <c r="H731" s="868"/>
      <c r="I731" s="868"/>
      <c r="J731" s="868"/>
      <c r="K731" s="868"/>
      <c r="L731" s="868"/>
      <c r="M731" s="868"/>
      <c r="N731" s="868"/>
      <c r="O731" s="868"/>
      <c r="P731" s="868"/>
      <c r="Q731" s="868"/>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868"/>
      <c r="D732" s="868"/>
      <c r="E732" s="868"/>
      <c r="F732" s="868"/>
      <c r="G732" s="868"/>
      <c r="H732" s="868"/>
      <c r="I732" s="868"/>
      <c r="J732" s="868"/>
      <c r="K732" s="868"/>
      <c r="L732" s="868"/>
      <c r="M732" s="868"/>
      <c r="N732" s="868"/>
      <c r="O732" s="868"/>
      <c r="P732" s="868"/>
      <c r="Q732" s="868"/>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868"/>
      <c r="D733" s="868"/>
      <c r="E733" s="868"/>
      <c r="F733" s="868"/>
      <c r="G733" s="868"/>
      <c r="H733" s="868"/>
      <c r="I733" s="868"/>
      <c r="J733" s="868"/>
      <c r="K733" s="868"/>
      <c r="L733" s="868"/>
      <c r="M733" s="868"/>
      <c r="N733" s="868"/>
      <c r="O733" s="868"/>
      <c r="P733" s="868"/>
      <c r="Q733" s="868"/>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868"/>
      <c r="D734" s="868"/>
      <c r="E734" s="868"/>
      <c r="F734" s="868"/>
      <c r="G734" s="868"/>
      <c r="H734" s="868"/>
      <c r="I734" s="868"/>
      <c r="J734" s="868"/>
      <c r="K734" s="868"/>
      <c r="L734" s="868"/>
      <c r="M734" s="868"/>
      <c r="N734" s="868"/>
      <c r="O734" s="868"/>
      <c r="P734" s="868"/>
      <c r="Q734" s="868"/>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868"/>
      <c r="D735" s="868"/>
      <c r="E735" s="868"/>
      <c r="F735" s="868"/>
      <c r="G735" s="868"/>
      <c r="H735" s="868"/>
      <c r="I735" s="868"/>
      <c r="J735" s="868"/>
      <c r="K735" s="868"/>
      <c r="L735" s="868"/>
      <c r="M735" s="868"/>
      <c r="N735" s="868"/>
      <c r="O735" s="868"/>
      <c r="P735" s="868"/>
      <c r="Q735" s="868"/>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868"/>
      <c r="D736" s="868"/>
      <c r="E736" s="868"/>
      <c r="F736" s="868"/>
      <c r="G736" s="868"/>
      <c r="H736" s="868"/>
      <c r="I736" s="868"/>
      <c r="J736" s="868"/>
      <c r="K736" s="868"/>
      <c r="L736" s="868"/>
      <c r="M736" s="868"/>
      <c r="N736" s="868"/>
      <c r="O736" s="868"/>
      <c r="P736" s="868"/>
      <c r="Q736" s="868"/>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868"/>
      <c r="D737" s="868"/>
      <c r="E737" s="868"/>
      <c r="F737" s="868"/>
      <c r="G737" s="868"/>
      <c r="H737" s="868"/>
      <c r="I737" s="868"/>
      <c r="J737" s="868"/>
      <c r="K737" s="868"/>
      <c r="L737" s="868"/>
      <c r="M737" s="868"/>
      <c r="N737" s="868"/>
      <c r="O737" s="868"/>
      <c r="P737" s="868"/>
      <c r="Q737" s="868"/>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868"/>
      <c r="D738" s="868"/>
      <c r="E738" s="868"/>
      <c r="F738" s="868"/>
      <c r="G738" s="868"/>
      <c r="H738" s="868"/>
      <c r="I738" s="868"/>
      <c r="J738" s="868"/>
      <c r="K738" s="868"/>
      <c r="L738" s="868"/>
      <c r="M738" s="868"/>
      <c r="N738" s="868"/>
      <c r="O738" s="868"/>
      <c r="P738" s="868"/>
      <c r="Q738" s="868"/>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868"/>
      <c r="D739" s="868"/>
      <c r="E739" s="868"/>
      <c r="F739" s="868"/>
      <c r="G739" s="868"/>
      <c r="H739" s="868"/>
      <c r="I739" s="868"/>
      <c r="J739" s="868"/>
      <c r="K739" s="868"/>
      <c r="L739" s="868"/>
      <c r="M739" s="868"/>
      <c r="N739" s="868"/>
      <c r="O739" s="868"/>
      <c r="P739" s="868"/>
      <c r="Q739" s="868"/>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868"/>
      <c r="D740" s="868"/>
      <c r="E740" s="868"/>
      <c r="F740" s="868"/>
      <c r="G740" s="868"/>
      <c r="H740" s="868"/>
      <c r="I740" s="868"/>
      <c r="J740" s="868"/>
      <c r="K740" s="868"/>
      <c r="L740" s="868"/>
      <c r="M740" s="868"/>
      <c r="N740" s="868"/>
      <c r="O740" s="868"/>
      <c r="P740" s="868"/>
      <c r="Q740" s="868"/>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868"/>
      <c r="D741" s="868"/>
      <c r="E741" s="868"/>
      <c r="F741" s="868"/>
      <c r="G741" s="868"/>
      <c r="H741" s="868"/>
      <c r="I741" s="868"/>
      <c r="J741" s="868"/>
      <c r="K741" s="868"/>
      <c r="L741" s="868"/>
      <c r="M741" s="868"/>
      <c r="N741" s="868"/>
      <c r="O741" s="868"/>
      <c r="P741" s="868"/>
      <c r="Q741" s="868"/>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868"/>
      <c r="D742" s="868"/>
      <c r="E742" s="868"/>
      <c r="F742" s="868"/>
      <c r="G742" s="868"/>
      <c r="H742" s="868"/>
      <c r="I742" s="868"/>
      <c r="J742" s="868"/>
      <c r="K742" s="868"/>
      <c r="L742" s="868"/>
      <c r="M742" s="868"/>
      <c r="N742" s="868"/>
      <c r="O742" s="868"/>
      <c r="P742" s="868"/>
      <c r="Q742" s="868"/>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868"/>
      <c r="D743" s="868"/>
      <c r="E743" s="868"/>
      <c r="F743" s="868"/>
      <c r="G743" s="868"/>
      <c r="H743" s="868"/>
      <c r="I743" s="868"/>
      <c r="J743" s="868"/>
      <c r="K743" s="868"/>
      <c r="L743" s="868"/>
      <c r="M743" s="868"/>
      <c r="N743" s="868"/>
      <c r="O743" s="868"/>
      <c r="P743" s="868"/>
      <c r="Q743" s="868"/>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868"/>
      <c r="D744" s="868"/>
      <c r="E744" s="868"/>
      <c r="F744" s="868"/>
      <c r="G744" s="868"/>
      <c r="H744" s="868"/>
      <c r="I744" s="868"/>
      <c r="J744" s="868"/>
      <c r="K744" s="868"/>
      <c r="L744" s="868"/>
      <c r="M744" s="868"/>
      <c r="N744" s="868"/>
      <c r="O744" s="868"/>
      <c r="P744" s="868"/>
      <c r="Q744" s="868"/>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868"/>
      <c r="D745" s="868"/>
      <c r="E745" s="868"/>
      <c r="F745" s="868"/>
      <c r="G745" s="868"/>
      <c r="H745" s="868"/>
      <c r="I745" s="868"/>
      <c r="J745" s="868"/>
      <c r="K745" s="868"/>
      <c r="L745" s="868"/>
      <c r="M745" s="868"/>
      <c r="N745" s="868"/>
      <c r="O745" s="868"/>
      <c r="P745" s="868"/>
      <c r="Q745" s="868"/>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868"/>
      <c r="D746" s="868"/>
      <c r="E746" s="868"/>
      <c r="F746" s="868"/>
      <c r="G746" s="868"/>
      <c r="H746" s="868"/>
      <c r="I746" s="868"/>
      <c r="J746" s="868"/>
      <c r="K746" s="868"/>
      <c r="L746" s="868"/>
      <c r="M746" s="868"/>
      <c r="N746" s="868"/>
      <c r="O746" s="868"/>
      <c r="P746" s="868"/>
      <c r="Q746" s="868"/>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868"/>
      <c r="D747" s="868"/>
      <c r="E747" s="868"/>
      <c r="F747" s="868"/>
      <c r="G747" s="868"/>
      <c r="H747" s="868"/>
      <c r="I747" s="868"/>
      <c r="J747" s="868"/>
      <c r="K747" s="868"/>
      <c r="L747" s="868"/>
      <c r="M747" s="868"/>
      <c r="N747" s="868"/>
      <c r="O747" s="868"/>
      <c r="P747" s="868"/>
      <c r="Q747" s="868"/>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868"/>
      <c r="D748" s="868"/>
      <c r="E748" s="868"/>
      <c r="F748" s="868"/>
      <c r="G748" s="868"/>
      <c r="H748" s="868"/>
      <c r="I748" s="868"/>
      <c r="J748" s="868"/>
      <c r="K748" s="868"/>
      <c r="L748" s="868"/>
      <c r="M748" s="868"/>
      <c r="N748" s="868"/>
      <c r="O748" s="868"/>
      <c r="P748" s="868"/>
      <c r="Q748" s="868"/>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868"/>
      <c r="D749" s="868"/>
      <c r="E749" s="868"/>
      <c r="F749" s="868"/>
      <c r="G749" s="868"/>
      <c r="H749" s="868"/>
      <c r="I749" s="868"/>
      <c r="J749" s="868"/>
      <c r="K749" s="868"/>
      <c r="L749" s="868"/>
      <c r="M749" s="868"/>
      <c r="N749" s="868"/>
      <c r="O749" s="868"/>
      <c r="P749" s="868"/>
      <c r="Q749" s="868"/>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868"/>
      <c r="D750" s="868"/>
      <c r="E750" s="868"/>
      <c r="F750" s="868"/>
      <c r="G750" s="868"/>
      <c r="H750" s="868"/>
      <c r="I750" s="868"/>
      <c r="J750" s="868"/>
      <c r="K750" s="868"/>
      <c r="L750" s="868"/>
      <c r="M750" s="868"/>
      <c r="N750" s="868"/>
      <c r="O750" s="868"/>
      <c r="P750" s="868"/>
      <c r="Q750" s="868"/>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868"/>
      <c r="D751" s="868"/>
      <c r="E751" s="868"/>
      <c r="F751" s="868"/>
      <c r="G751" s="868"/>
      <c r="H751" s="868"/>
      <c r="I751" s="868"/>
      <c r="J751" s="868"/>
      <c r="K751" s="868"/>
      <c r="L751" s="868"/>
      <c r="M751" s="868"/>
      <c r="N751" s="868"/>
      <c r="O751" s="868"/>
      <c r="P751" s="868"/>
      <c r="Q751" s="868"/>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868"/>
      <c r="D752" s="868"/>
      <c r="E752" s="868"/>
      <c r="F752" s="868"/>
      <c r="G752" s="868"/>
      <c r="H752" s="868"/>
      <c r="I752" s="868"/>
      <c r="J752" s="868"/>
      <c r="K752" s="868"/>
      <c r="L752" s="868"/>
      <c r="M752" s="868"/>
      <c r="N752" s="868"/>
      <c r="O752" s="868"/>
      <c r="P752" s="868"/>
      <c r="Q752" s="868"/>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868"/>
      <c r="D753" s="868"/>
      <c r="E753" s="868"/>
      <c r="F753" s="868"/>
      <c r="G753" s="868"/>
      <c r="H753" s="868"/>
      <c r="I753" s="868"/>
      <c r="J753" s="868"/>
      <c r="K753" s="868"/>
      <c r="L753" s="868"/>
      <c r="M753" s="868"/>
      <c r="N753" s="868"/>
      <c r="O753" s="868"/>
      <c r="P753" s="868"/>
      <c r="Q753" s="868"/>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868"/>
      <c r="D754" s="868"/>
      <c r="E754" s="868"/>
      <c r="F754" s="868"/>
      <c r="G754" s="868"/>
      <c r="H754" s="868"/>
      <c r="I754" s="868"/>
      <c r="J754" s="868"/>
      <c r="K754" s="868"/>
      <c r="L754" s="868"/>
      <c r="M754" s="868"/>
      <c r="N754" s="868"/>
      <c r="O754" s="868"/>
      <c r="P754" s="868"/>
      <c r="Q754" s="868"/>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868"/>
      <c r="D755" s="868"/>
      <c r="E755" s="868"/>
      <c r="F755" s="868"/>
      <c r="G755" s="868"/>
      <c r="H755" s="868"/>
      <c r="I755" s="868"/>
      <c r="J755" s="868"/>
      <c r="K755" s="868"/>
      <c r="L755" s="868"/>
      <c r="M755" s="868"/>
      <c r="N755" s="868"/>
      <c r="O755" s="868"/>
      <c r="P755" s="868"/>
      <c r="Q755" s="868"/>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868"/>
      <c r="D756" s="868"/>
      <c r="E756" s="868"/>
      <c r="F756" s="868"/>
      <c r="G756" s="868"/>
      <c r="H756" s="868"/>
      <c r="I756" s="868"/>
      <c r="J756" s="868"/>
      <c r="K756" s="868"/>
      <c r="L756" s="868"/>
      <c r="M756" s="868"/>
      <c r="N756" s="868"/>
      <c r="O756" s="868"/>
      <c r="P756" s="868"/>
      <c r="Q756" s="868"/>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868"/>
      <c r="D757" s="868"/>
      <c r="E757" s="868"/>
      <c r="F757" s="868"/>
      <c r="G757" s="868"/>
      <c r="H757" s="868"/>
      <c r="I757" s="868"/>
      <c r="J757" s="868"/>
      <c r="K757" s="868"/>
      <c r="L757" s="868"/>
      <c r="M757" s="868"/>
      <c r="N757" s="868"/>
      <c r="O757" s="868"/>
      <c r="P757" s="868"/>
      <c r="Q757" s="868"/>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868"/>
      <c r="D758" s="868"/>
      <c r="E758" s="868"/>
      <c r="F758" s="868"/>
      <c r="G758" s="868"/>
      <c r="H758" s="868"/>
      <c r="I758" s="868"/>
      <c r="J758" s="868"/>
      <c r="K758" s="868"/>
      <c r="L758" s="868"/>
      <c r="M758" s="868"/>
      <c r="N758" s="868"/>
      <c r="O758" s="868"/>
      <c r="P758" s="868"/>
      <c r="Q758" s="868"/>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868"/>
      <c r="D759" s="868"/>
      <c r="E759" s="868"/>
      <c r="F759" s="868"/>
      <c r="G759" s="868"/>
      <c r="H759" s="868"/>
      <c r="I759" s="868"/>
      <c r="J759" s="868"/>
      <c r="K759" s="868"/>
      <c r="L759" s="868"/>
      <c r="M759" s="868"/>
      <c r="N759" s="868"/>
      <c r="O759" s="868"/>
      <c r="P759" s="868"/>
      <c r="Q759" s="868"/>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868"/>
      <c r="D760" s="868"/>
      <c r="E760" s="868"/>
      <c r="F760" s="868"/>
      <c r="G760" s="868"/>
      <c r="H760" s="868"/>
      <c r="I760" s="868"/>
      <c r="J760" s="868"/>
      <c r="K760" s="868"/>
      <c r="L760" s="868"/>
      <c r="M760" s="868"/>
      <c r="N760" s="868"/>
      <c r="O760" s="868"/>
      <c r="P760" s="868"/>
      <c r="Q760" s="868"/>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868"/>
      <c r="D761" s="868"/>
      <c r="E761" s="868"/>
      <c r="F761" s="868"/>
      <c r="G761" s="868"/>
      <c r="H761" s="868"/>
      <c r="I761" s="868"/>
      <c r="J761" s="868"/>
      <c r="K761" s="868"/>
      <c r="L761" s="868"/>
      <c r="M761" s="868"/>
      <c r="N761" s="868"/>
      <c r="O761" s="868"/>
      <c r="P761" s="868"/>
      <c r="Q761" s="868"/>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868"/>
      <c r="D762" s="868"/>
      <c r="E762" s="868"/>
      <c r="F762" s="868"/>
      <c r="G762" s="868"/>
      <c r="H762" s="868"/>
      <c r="I762" s="868"/>
      <c r="J762" s="868"/>
      <c r="K762" s="868"/>
      <c r="L762" s="868"/>
      <c r="M762" s="868"/>
      <c r="N762" s="868"/>
      <c r="O762" s="868"/>
      <c r="P762" s="868"/>
      <c r="Q762" s="868"/>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868"/>
      <c r="D763" s="868"/>
      <c r="E763" s="868"/>
      <c r="F763" s="868"/>
      <c r="G763" s="868"/>
      <c r="H763" s="868"/>
      <c r="I763" s="868"/>
      <c r="J763" s="868"/>
      <c r="K763" s="868"/>
      <c r="L763" s="868"/>
      <c r="M763" s="868"/>
      <c r="N763" s="868"/>
      <c r="O763" s="868"/>
      <c r="P763" s="868"/>
      <c r="Q763" s="868"/>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868"/>
      <c r="D764" s="868"/>
      <c r="E764" s="868"/>
      <c r="F764" s="868"/>
      <c r="G764" s="868"/>
      <c r="H764" s="868"/>
      <c r="I764" s="868"/>
      <c r="J764" s="868"/>
      <c r="K764" s="868"/>
      <c r="L764" s="868"/>
      <c r="M764" s="868"/>
      <c r="N764" s="868"/>
      <c r="O764" s="868"/>
      <c r="P764" s="868"/>
      <c r="Q764" s="868"/>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868"/>
      <c r="D765" s="868"/>
      <c r="E765" s="868"/>
      <c r="F765" s="868"/>
      <c r="G765" s="868"/>
      <c r="H765" s="868"/>
      <c r="I765" s="868"/>
      <c r="J765" s="868"/>
      <c r="K765" s="868"/>
      <c r="L765" s="868"/>
      <c r="M765" s="868"/>
      <c r="N765" s="868"/>
      <c r="O765" s="868"/>
      <c r="P765" s="868"/>
      <c r="Q765" s="868"/>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868"/>
      <c r="D766" s="868"/>
      <c r="E766" s="868"/>
      <c r="F766" s="868"/>
      <c r="G766" s="868"/>
      <c r="H766" s="868"/>
      <c r="I766" s="868"/>
      <c r="J766" s="868"/>
      <c r="K766" s="868"/>
      <c r="L766" s="868"/>
      <c r="M766" s="868"/>
      <c r="N766" s="868"/>
      <c r="O766" s="868"/>
      <c r="P766" s="868"/>
      <c r="Q766" s="868"/>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868"/>
      <c r="D767" s="868"/>
      <c r="E767" s="868"/>
      <c r="F767" s="868"/>
      <c r="G767" s="868"/>
      <c r="H767" s="868"/>
      <c r="I767" s="868"/>
      <c r="J767" s="868"/>
      <c r="K767" s="868"/>
      <c r="L767" s="868"/>
      <c r="M767" s="868"/>
      <c r="N767" s="868"/>
      <c r="O767" s="868"/>
      <c r="P767" s="868"/>
      <c r="Q767" s="868"/>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868"/>
      <c r="D768" s="868"/>
      <c r="E768" s="868"/>
      <c r="F768" s="868"/>
      <c r="G768" s="868"/>
      <c r="H768" s="868"/>
      <c r="I768" s="868"/>
      <c r="J768" s="868"/>
      <c r="K768" s="868"/>
      <c r="L768" s="868"/>
      <c r="M768" s="868"/>
      <c r="N768" s="868"/>
      <c r="O768" s="868"/>
      <c r="P768" s="868"/>
      <c r="Q768" s="868"/>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868"/>
      <c r="D769" s="868"/>
      <c r="E769" s="868"/>
      <c r="F769" s="868"/>
      <c r="G769" s="868"/>
      <c r="H769" s="868"/>
      <c r="I769" s="868"/>
      <c r="J769" s="868"/>
      <c r="K769" s="868"/>
      <c r="L769" s="868"/>
      <c r="M769" s="868"/>
      <c r="N769" s="868"/>
      <c r="O769" s="868"/>
      <c r="P769" s="868"/>
      <c r="Q769" s="868"/>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868"/>
      <c r="D770" s="868"/>
      <c r="E770" s="868"/>
      <c r="F770" s="868"/>
      <c r="G770" s="868"/>
      <c r="H770" s="868"/>
      <c r="I770" s="868"/>
      <c r="J770" s="868"/>
      <c r="K770" s="868"/>
      <c r="L770" s="868"/>
      <c r="M770" s="868"/>
      <c r="N770" s="868"/>
      <c r="O770" s="868"/>
      <c r="P770" s="868"/>
      <c r="Q770" s="868"/>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868"/>
      <c r="D771" s="868"/>
      <c r="E771" s="868"/>
      <c r="F771" s="868"/>
      <c r="G771" s="868"/>
      <c r="H771" s="868"/>
      <c r="I771" s="868"/>
      <c r="J771" s="868"/>
      <c r="K771" s="868"/>
      <c r="L771" s="868"/>
      <c r="M771" s="868"/>
      <c r="N771" s="868"/>
      <c r="O771" s="868"/>
      <c r="P771" s="868"/>
      <c r="Q771" s="868"/>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868"/>
      <c r="D772" s="868"/>
      <c r="E772" s="868"/>
      <c r="F772" s="868"/>
      <c r="G772" s="868"/>
      <c r="H772" s="868"/>
      <c r="I772" s="868"/>
      <c r="J772" s="868"/>
      <c r="K772" s="868"/>
      <c r="L772" s="868"/>
      <c r="M772" s="868"/>
      <c r="N772" s="868"/>
      <c r="O772" s="868"/>
      <c r="P772" s="868"/>
      <c r="Q772" s="868"/>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868"/>
      <c r="D773" s="868"/>
      <c r="E773" s="868"/>
      <c r="F773" s="868"/>
      <c r="G773" s="868"/>
      <c r="H773" s="868"/>
      <c r="I773" s="868"/>
      <c r="J773" s="868"/>
      <c r="K773" s="868"/>
      <c r="L773" s="868"/>
      <c r="M773" s="868"/>
      <c r="N773" s="868"/>
      <c r="O773" s="868"/>
      <c r="P773" s="868"/>
      <c r="Q773" s="868"/>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868"/>
      <c r="D774" s="868"/>
      <c r="E774" s="868"/>
      <c r="F774" s="868"/>
      <c r="G774" s="868"/>
      <c r="H774" s="868"/>
      <c r="I774" s="868"/>
      <c r="J774" s="868"/>
      <c r="K774" s="868"/>
      <c r="L774" s="868"/>
      <c r="M774" s="868"/>
      <c r="N774" s="868"/>
      <c r="O774" s="868"/>
      <c r="P774" s="868"/>
      <c r="Q774" s="868"/>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868"/>
      <c r="D775" s="868"/>
      <c r="E775" s="868"/>
      <c r="F775" s="868"/>
      <c r="G775" s="868"/>
      <c r="H775" s="868"/>
      <c r="I775" s="868"/>
      <c r="J775" s="868"/>
      <c r="K775" s="868"/>
      <c r="L775" s="868"/>
      <c r="M775" s="868"/>
      <c r="N775" s="868"/>
      <c r="O775" s="868"/>
      <c r="P775" s="868"/>
      <c r="Q775" s="868"/>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868"/>
      <c r="D776" s="868"/>
      <c r="E776" s="868"/>
      <c r="F776" s="868"/>
      <c r="G776" s="868"/>
      <c r="H776" s="868"/>
      <c r="I776" s="868"/>
      <c r="J776" s="868"/>
      <c r="K776" s="868"/>
      <c r="L776" s="868"/>
      <c r="M776" s="868"/>
      <c r="N776" s="868"/>
      <c r="O776" s="868"/>
      <c r="P776" s="868"/>
      <c r="Q776" s="868"/>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868"/>
      <c r="D777" s="868"/>
      <c r="E777" s="868"/>
      <c r="F777" s="868"/>
      <c r="G777" s="868"/>
      <c r="H777" s="868"/>
      <c r="I777" s="868"/>
      <c r="J777" s="868"/>
      <c r="K777" s="868"/>
      <c r="L777" s="868"/>
      <c r="M777" s="868"/>
      <c r="N777" s="868"/>
      <c r="O777" s="868"/>
      <c r="P777" s="868"/>
      <c r="Q777" s="868"/>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868"/>
      <c r="D778" s="868"/>
      <c r="E778" s="868"/>
      <c r="F778" s="868"/>
      <c r="G778" s="868"/>
      <c r="H778" s="868"/>
      <c r="I778" s="868"/>
      <c r="J778" s="868"/>
      <c r="K778" s="868"/>
      <c r="L778" s="868"/>
      <c r="M778" s="868"/>
      <c r="N778" s="868"/>
      <c r="O778" s="868"/>
      <c r="P778" s="868"/>
      <c r="Q778" s="868"/>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868"/>
      <c r="D779" s="868"/>
      <c r="E779" s="868"/>
      <c r="F779" s="868"/>
      <c r="G779" s="868"/>
      <c r="H779" s="868"/>
      <c r="I779" s="868"/>
      <c r="J779" s="868"/>
      <c r="K779" s="868"/>
      <c r="L779" s="868"/>
      <c r="M779" s="868"/>
      <c r="N779" s="868"/>
      <c r="O779" s="868"/>
      <c r="P779" s="868"/>
      <c r="Q779" s="868"/>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868"/>
      <c r="D780" s="868"/>
      <c r="E780" s="868"/>
      <c r="F780" s="868"/>
      <c r="G780" s="868"/>
      <c r="H780" s="868"/>
      <c r="I780" s="868"/>
      <c r="J780" s="868"/>
      <c r="K780" s="868"/>
      <c r="L780" s="868"/>
      <c r="M780" s="868"/>
      <c r="N780" s="868"/>
      <c r="O780" s="868"/>
      <c r="P780" s="868"/>
      <c r="Q780" s="868"/>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868"/>
      <c r="D781" s="868"/>
      <c r="E781" s="868"/>
      <c r="F781" s="868"/>
      <c r="G781" s="868"/>
      <c r="H781" s="868"/>
      <c r="I781" s="868"/>
      <c r="J781" s="868"/>
      <c r="K781" s="868"/>
      <c r="L781" s="868"/>
      <c r="M781" s="868"/>
      <c r="N781" s="868"/>
      <c r="O781" s="868"/>
      <c r="P781" s="868"/>
      <c r="Q781" s="868"/>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868"/>
      <c r="D782" s="868"/>
      <c r="E782" s="868"/>
      <c r="F782" s="868"/>
      <c r="G782" s="868"/>
      <c r="H782" s="868"/>
      <c r="I782" s="868"/>
      <c r="J782" s="868"/>
      <c r="K782" s="868"/>
      <c r="L782" s="868"/>
      <c r="M782" s="868"/>
      <c r="N782" s="868"/>
      <c r="O782" s="868"/>
      <c r="P782" s="868"/>
      <c r="Q782" s="868"/>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868"/>
      <c r="D783" s="868"/>
      <c r="E783" s="868"/>
      <c r="F783" s="868"/>
      <c r="G783" s="868"/>
      <c r="H783" s="868"/>
      <c r="I783" s="868"/>
      <c r="J783" s="868"/>
      <c r="K783" s="868"/>
      <c r="L783" s="868"/>
      <c r="M783" s="868"/>
      <c r="N783" s="868"/>
      <c r="O783" s="868"/>
      <c r="P783" s="868"/>
      <c r="Q783" s="868"/>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868"/>
      <c r="D784" s="868"/>
      <c r="E784" s="868"/>
      <c r="F784" s="868"/>
      <c r="G784" s="868"/>
      <c r="H784" s="868"/>
      <c r="I784" s="868"/>
      <c r="J784" s="868"/>
      <c r="K784" s="868"/>
      <c r="L784" s="868"/>
      <c r="M784" s="868"/>
      <c r="N784" s="868"/>
      <c r="O784" s="868"/>
      <c r="P784" s="868"/>
      <c r="Q784" s="868"/>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868"/>
      <c r="D785" s="868"/>
      <c r="E785" s="868"/>
      <c r="F785" s="868"/>
      <c r="G785" s="868"/>
      <c r="H785" s="868"/>
      <c r="I785" s="868"/>
      <c r="J785" s="868"/>
      <c r="K785" s="868"/>
      <c r="L785" s="868"/>
      <c r="M785" s="868"/>
      <c r="N785" s="868"/>
      <c r="O785" s="868"/>
      <c r="P785" s="868"/>
      <c r="Q785" s="868"/>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868"/>
      <c r="D786" s="868"/>
      <c r="E786" s="868"/>
      <c r="F786" s="868"/>
      <c r="G786" s="868"/>
      <c r="H786" s="868"/>
      <c r="I786" s="868"/>
      <c r="J786" s="868"/>
      <c r="K786" s="868"/>
      <c r="L786" s="868"/>
      <c r="M786" s="868"/>
      <c r="N786" s="868"/>
      <c r="O786" s="868"/>
      <c r="P786" s="868"/>
      <c r="Q786" s="868"/>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868"/>
      <c r="D787" s="868"/>
      <c r="E787" s="868"/>
      <c r="F787" s="868"/>
      <c r="G787" s="868"/>
      <c r="H787" s="868"/>
      <c r="I787" s="868"/>
      <c r="J787" s="868"/>
      <c r="K787" s="868"/>
      <c r="L787" s="868"/>
      <c r="M787" s="868"/>
      <c r="N787" s="868"/>
      <c r="O787" s="868"/>
      <c r="P787" s="868"/>
      <c r="Q787" s="868"/>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868"/>
      <c r="D788" s="868"/>
      <c r="E788" s="868"/>
      <c r="F788" s="868"/>
      <c r="G788" s="868"/>
      <c r="H788" s="868"/>
      <c r="I788" s="868"/>
      <c r="J788" s="868"/>
      <c r="K788" s="868"/>
      <c r="L788" s="868"/>
      <c r="M788" s="868"/>
      <c r="N788" s="868"/>
      <c r="O788" s="868"/>
      <c r="P788" s="868"/>
      <c r="Q788" s="868"/>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868"/>
      <c r="D789" s="868"/>
      <c r="E789" s="868"/>
      <c r="F789" s="868"/>
      <c r="G789" s="868"/>
      <c r="H789" s="868"/>
      <c r="I789" s="868"/>
      <c r="J789" s="868"/>
      <c r="K789" s="868"/>
      <c r="L789" s="868"/>
      <c r="M789" s="868"/>
      <c r="N789" s="868"/>
      <c r="O789" s="868"/>
      <c r="P789" s="868"/>
      <c r="Q789" s="868"/>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868"/>
      <c r="D790" s="868"/>
      <c r="E790" s="868"/>
      <c r="F790" s="868"/>
      <c r="G790" s="868"/>
      <c r="H790" s="868"/>
      <c r="I790" s="868"/>
      <c r="J790" s="868"/>
      <c r="K790" s="868"/>
      <c r="L790" s="868"/>
      <c r="M790" s="868"/>
      <c r="N790" s="868"/>
      <c r="O790" s="868"/>
      <c r="P790" s="868"/>
      <c r="Q790" s="868"/>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868"/>
      <c r="D791" s="868"/>
      <c r="E791" s="868"/>
      <c r="F791" s="868"/>
      <c r="G791" s="868"/>
      <c r="H791" s="868"/>
      <c r="I791" s="868"/>
      <c r="J791" s="868"/>
      <c r="K791" s="868"/>
      <c r="L791" s="868"/>
      <c r="M791" s="868"/>
      <c r="N791" s="868"/>
      <c r="O791" s="868"/>
      <c r="P791" s="868"/>
      <c r="Q791" s="868"/>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868"/>
      <c r="D792" s="868"/>
      <c r="E792" s="868"/>
      <c r="F792" s="868"/>
      <c r="G792" s="868"/>
      <c r="H792" s="868"/>
      <c r="I792" s="868"/>
      <c r="J792" s="868"/>
      <c r="K792" s="868"/>
      <c r="L792" s="868"/>
      <c r="M792" s="868"/>
      <c r="N792" s="868"/>
      <c r="O792" s="868"/>
      <c r="P792" s="868"/>
      <c r="Q792" s="868"/>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868"/>
      <c r="D793" s="868"/>
      <c r="E793" s="868"/>
      <c r="F793" s="868"/>
      <c r="G793" s="868"/>
      <c r="H793" s="868"/>
      <c r="I793" s="868"/>
      <c r="J793" s="868"/>
      <c r="K793" s="868"/>
      <c r="L793" s="868"/>
      <c r="M793" s="868"/>
      <c r="N793" s="868"/>
      <c r="O793" s="868"/>
      <c r="P793" s="868"/>
      <c r="Q793" s="868"/>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868"/>
      <c r="D794" s="868"/>
      <c r="E794" s="868"/>
      <c r="F794" s="868"/>
      <c r="G794" s="868"/>
      <c r="H794" s="868"/>
      <c r="I794" s="868"/>
      <c r="J794" s="868"/>
      <c r="K794" s="868"/>
      <c r="L794" s="868"/>
      <c r="M794" s="868"/>
      <c r="N794" s="868"/>
      <c r="O794" s="868"/>
      <c r="P794" s="868"/>
      <c r="Q794" s="868"/>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868"/>
      <c r="D795" s="868"/>
      <c r="E795" s="868"/>
      <c r="F795" s="868"/>
      <c r="G795" s="868"/>
      <c r="H795" s="868"/>
      <c r="I795" s="868"/>
      <c r="J795" s="868"/>
      <c r="K795" s="868"/>
      <c r="L795" s="868"/>
      <c r="M795" s="868"/>
      <c r="N795" s="868"/>
      <c r="O795" s="868"/>
      <c r="P795" s="868"/>
      <c r="Q795" s="868"/>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868"/>
      <c r="D796" s="868"/>
      <c r="E796" s="868"/>
      <c r="F796" s="868"/>
      <c r="G796" s="868"/>
      <c r="H796" s="868"/>
      <c r="I796" s="868"/>
      <c r="J796" s="868"/>
      <c r="K796" s="868"/>
      <c r="L796" s="868"/>
      <c r="M796" s="868"/>
      <c r="N796" s="868"/>
      <c r="O796" s="868"/>
      <c r="P796" s="868"/>
      <c r="Q796" s="868"/>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868"/>
      <c r="D797" s="868"/>
      <c r="E797" s="868"/>
      <c r="F797" s="868"/>
      <c r="G797" s="868"/>
      <c r="H797" s="868"/>
      <c r="I797" s="868"/>
      <c r="J797" s="868"/>
      <c r="K797" s="868"/>
      <c r="L797" s="868"/>
      <c r="M797" s="868"/>
      <c r="N797" s="868"/>
      <c r="O797" s="868"/>
      <c r="P797" s="868"/>
      <c r="Q797" s="868"/>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868"/>
      <c r="D798" s="868"/>
      <c r="E798" s="868"/>
      <c r="F798" s="868"/>
      <c r="G798" s="868"/>
      <c r="H798" s="868"/>
      <c r="I798" s="868"/>
      <c r="J798" s="868"/>
      <c r="K798" s="868"/>
      <c r="L798" s="868"/>
      <c r="M798" s="868"/>
      <c r="N798" s="868"/>
      <c r="O798" s="868"/>
      <c r="P798" s="868"/>
      <c r="Q798" s="868"/>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868"/>
      <c r="D799" s="868"/>
      <c r="E799" s="868"/>
      <c r="F799" s="868"/>
      <c r="G799" s="868"/>
      <c r="H799" s="868"/>
      <c r="I799" s="868"/>
      <c r="J799" s="868"/>
      <c r="K799" s="868"/>
      <c r="L799" s="868"/>
      <c r="M799" s="868"/>
      <c r="N799" s="868"/>
      <c r="O799" s="868"/>
      <c r="P799" s="868"/>
      <c r="Q799" s="868"/>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68"/>
      <c r="D800" s="868"/>
      <c r="E800" s="868"/>
      <c r="F800" s="868"/>
      <c r="G800" s="868"/>
      <c r="H800" s="868"/>
      <c r="I800" s="868"/>
      <c r="J800" s="868"/>
      <c r="K800" s="868"/>
      <c r="L800" s="868"/>
      <c r="M800" s="868"/>
      <c r="N800" s="868"/>
      <c r="O800" s="868"/>
      <c r="P800" s="868"/>
      <c r="Q800" s="868"/>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68"/>
      <c r="D801" s="868"/>
      <c r="E801" s="868"/>
      <c r="F801" s="868"/>
      <c r="G801" s="868"/>
      <c r="H801" s="868"/>
      <c r="I801" s="868"/>
      <c r="J801" s="868"/>
      <c r="K801" s="868"/>
      <c r="L801" s="868"/>
      <c r="M801" s="868"/>
      <c r="N801" s="868"/>
      <c r="O801" s="868"/>
      <c r="P801" s="868"/>
      <c r="Q801" s="868"/>
    </row>
    <row r="802" ht="25.15" customHeight="true" x14ac:dyDescent="0.2">
      <c r="C802" s="868"/>
      <c r="D802" s="868"/>
      <c r="E802" s="868"/>
      <c r="F802" s="868"/>
      <c r="G802" s="868"/>
      <c r="H802" s="868"/>
      <c r="I802" s="868"/>
      <c r="J802" s="868"/>
      <c r="K802" s="868"/>
      <c r="L802" s="868"/>
      <c r="M802" s="868"/>
      <c r="N802" s="868"/>
      <c r="O802" s="868"/>
      <c r="P802" s="868"/>
      <c r="Q802" s="868"/>
    </row>
    <row r="803" ht="25.15" customHeight="true" x14ac:dyDescent="0.2">
      <c r="C803" s="868"/>
      <c r="D803" s="868"/>
      <c r="E803" s="868"/>
      <c r="F803" s="868"/>
      <c r="G803" s="868"/>
      <c r="H803" s="868"/>
      <c r="I803" s="868"/>
      <c r="J803" s="868"/>
      <c r="K803" s="868"/>
      <c r="L803" s="868"/>
      <c r="M803" s="868"/>
      <c r="N803" s="868"/>
      <c r="O803" s="868"/>
      <c r="P803" s="868"/>
      <c r="Q803" s="868"/>
    </row>
    <row r="804" ht="25.15" customHeight="true" x14ac:dyDescent="0.2">
      <c r="C804" s="868"/>
      <c r="D804" s="868"/>
      <c r="E804" s="868"/>
      <c r="F804" s="868"/>
      <c r="G804" s="868"/>
      <c r="H804" s="868"/>
      <c r="I804" s="868"/>
      <c r="J804" s="868"/>
      <c r="K804" s="868"/>
      <c r="L804" s="868"/>
      <c r="M804" s="868"/>
      <c r="N804" s="868"/>
      <c r="O804" s="868"/>
      <c r="P804" s="868"/>
      <c r="Q804" s="868"/>
    </row>
    <row r="805" ht="25.15" customHeight="true" x14ac:dyDescent="0.2">
      <c r="C805" s="868"/>
      <c r="D805" s="868"/>
      <c r="E805" s="868"/>
      <c r="F805" s="868"/>
      <c r="G805" s="868"/>
      <c r="H805" s="868"/>
      <c r="I805" s="868"/>
      <c r="J805" s="868"/>
      <c r="K805" s="868"/>
      <c r="L805" s="868"/>
      <c r="M805" s="868"/>
      <c r="N805" s="868"/>
      <c r="O805" s="868"/>
      <c r="P805" s="868"/>
      <c r="Q805" s="868"/>
    </row>
    <row r="806" ht="25.15" customHeight="true" x14ac:dyDescent="0.2">
      <c r="C806" s="868"/>
      <c r="D806" s="868"/>
      <c r="E806" s="868"/>
      <c r="F806" s="868"/>
      <c r="G806" s="868"/>
      <c r="H806" s="868"/>
      <c r="I806" s="868"/>
      <c r="J806" s="868"/>
      <c r="K806" s="868"/>
      <c r="L806" s="868"/>
      <c r="M806" s="868"/>
      <c r="N806" s="868"/>
      <c r="O806" s="868"/>
      <c r="P806" s="868"/>
      <c r="Q806" s="868"/>
    </row>
    <row r="807" ht="25.15" customHeight="true" x14ac:dyDescent="0.2">
      <c r="C807" s="868"/>
      <c r="D807" s="868"/>
      <c r="E807" s="868"/>
      <c r="F807" s="868"/>
      <c r="G807" s="868"/>
      <c r="H807" s="868"/>
      <c r="I807" s="868"/>
      <c r="J807" s="868"/>
      <c r="K807" s="868"/>
      <c r="L807" s="868"/>
      <c r="M807" s="868"/>
      <c r="N807" s="868"/>
      <c r="O807" s="868"/>
      <c r="P807" s="868"/>
      <c r="Q807" s="868"/>
    </row>
    <row r="808" ht="25.15" customHeight="true" x14ac:dyDescent="0.2">
      <c r="C808" s="868"/>
      <c r="D808" s="868"/>
      <c r="E808" s="868"/>
      <c r="F808" s="868"/>
      <c r="G808" s="868"/>
      <c r="H808" s="868"/>
      <c r="I808" s="868"/>
      <c r="J808" s="868"/>
      <c r="K808" s="868"/>
      <c r="L808" s="868"/>
      <c r="M808" s="868"/>
      <c r="N808" s="868"/>
      <c r="O808" s="868"/>
      <c r="P808" s="868"/>
      <c r="Q808" s="868"/>
    </row>
    <row r="809" ht="25.15" customHeight="true" x14ac:dyDescent="0.2">
      <c r="C809" s="868"/>
      <c r="D809" s="868"/>
      <c r="E809" s="868"/>
      <c r="F809" s="868"/>
      <c r="G809" s="868"/>
      <c r="H809" s="868"/>
      <c r="I809" s="868"/>
      <c r="J809" s="868"/>
      <c r="K809" s="868"/>
      <c r="L809" s="868"/>
      <c r="M809" s="868"/>
      <c r="N809" s="868"/>
      <c r="O809" s="868"/>
      <c r="P809" s="868"/>
      <c r="Q809" s="868"/>
    </row>
    <row r="810" ht="25.15" customHeight="true" x14ac:dyDescent="0.2">
      <c r="C810" s="868"/>
      <c r="D810" s="868"/>
      <c r="E810" s="868"/>
      <c r="F810" s="868"/>
      <c r="G810" s="868"/>
      <c r="H810" s="868"/>
      <c r="I810" s="868"/>
      <c r="J810" s="868"/>
      <c r="K810" s="868"/>
      <c r="L810" s="868"/>
      <c r="M810" s="868"/>
      <c r="N810" s="868"/>
      <c r="O810" s="868"/>
      <c r="P810" s="868"/>
      <c r="Q810" s="868"/>
    </row>
    <row r="811" ht="25.15" customHeight="true" x14ac:dyDescent="0.2">
      <c r="C811" s="868"/>
      <c r="D811" s="868"/>
      <c r="E811" s="868"/>
      <c r="F811" s="868"/>
      <c r="G811" s="868"/>
      <c r="H811" s="868"/>
      <c r="I811" s="868"/>
      <c r="J811" s="868"/>
      <c r="K811" s="868"/>
      <c r="L811" s="868"/>
      <c r="M811" s="868"/>
      <c r="N811" s="868"/>
      <c r="O811" s="868"/>
      <c r="P811" s="868"/>
      <c r="Q811" s="868"/>
    </row>
    <row r="812" ht="25.15" customHeight="true" x14ac:dyDescent="0.2">
      <c r="C812" s="868"/>
      <c r="D812" s="868"/>
      <c r="E812" s="868"/>
      <c r="F812" s="868"/>
      <c r="G812" s="868"/>
      <c r="H812" s="868"/>
      <c r="I812" s="868"/>
      <c r="J812" s="868"/>
      <c r="K812" s="868"/>
      <c r="L812" s="868"/>
      <c r="M812" s="868"/>
      <c r="N812" s="868"/>
      <c r="O812" s="868"/>
      <c r="P812" s="868"/>
      <c r="Q812" s="868"/>
    </row>
    <row r="813" ht="25.15" customHeight="true" x14ac:dyDescent="0.2">
      <c r="C813" s="868"/>
      <c r="D813" s="868"/>
      <c r="E813" s="868"/>
      <c r="F813" s="868"/>
      <c r="G813" s="868"/>
      <c r="H813" s="868"/>
      <c r="I813" s="868"/>
      <c r="J813" s="868"/>
      <c r="K813" s="868"/>
      <c r="L813" s="868"/>
      <c r="M813" s="868"/>
      <c r="N813" s="868"/>
      <c r="O813" s="868"/>
      <c r="P813" s="868"/>
      <c r="Q813" s="868"/>
    </row>
    <row r="814" ht="25.15" customHeight="true" x14ac:dyDescent="0.2">
      <c r="C814" s="868"/>
      <c r="D814" s="868"/>
      <c r="E814" s="868"/>
      <c r="F814" s="868"/>
      <c r="G814" s="868"/>
      <c r="H814" s="868"/>
      <c r="I814" s="868"/>
      <c r="J814" s="868"/>
      <c r="K814" s="868"/>
      <c r="L814" s="868"/>
      <c r="M814" s="868"/>
      <c r="N814" s="868"/>
      <c r="O814" s="868"/>
      <c r="P814" s="868"/>
      <c r="Q814" s="868"/>
    </row>
    <row r="815" ht="25.15" customHeight="true" x14ac:dyDescent="0.2">
      <c r="C815" s="868"/>
      <c r="D815" s="868"/>
      <c r="E815" s="868"/>
      <c r="F815" s="868"/>
      <c r="G815" s="868"/>
      <c r="H815" s="868"/>
      <c r="I815" s="868"/>
      <c r="J815" s="868"/>
      <c r="K815" s="868"/>
      <c r="L815" s="868"/>
      <c r="M815" s="868"/>
      <c r="N815" s="868"/>
      <c r="O815" s="868"/>
      <c r="P815" s="868"/>
      <c r="Q815" s="868"/>
    </row>
    <row r="816" ht="25.15" customHeight="true" x14ac:dyDescent="0.2">
      <c r="C816" s="868"/>
      <c r="D816" s="868"/>
      <c r="E816" s="868"/>
      <c r="F816" s="868"/>
      <c r="G816" s="868"/>
      <c r="H816" s="868"/>
      <c r="I816" s="868"/>
      <c r="J816" s="868"/>
      <c r="K816" s="868"/>
      <c r="L816" s="868"/>
      <c r="M816" s="868"/>
      <c r="N816" s="868"/>
      <c r="O816" s="868"/>
      <c r="P816" s="868"/>
      <c r="Q816" s="868"/>
    </row>
    <row r="817" ht="25.15" customHeight="true" x14ac:dyDescent="0.2">
      <c r="C817" s="868"/>
      <c r="D817" s="868"/>
      <c r="E817" s="868"/>
      <c r="F817" s="868"/>
      <c r="G817" s="868"/>
      <c r="H817" s="868"/>
      <c r="I817" s="868"/>
      <c r="J817" s="868"/>
      <c r="K817" s="868"/>
      <c r="L817" s="868"/>
      <c r="M817" s="868"/>
      <c r="N817" s="868"/>
      <c r="O817" s="868"/>
      <c r="P817" s="868"/>
      <c r="Q817" s="868"/>
    </row>
    <row r="818" ht="25.15" customHeight="true" x14ac:dyDescent="0.2">
      <c r="C818" s="868"/>
      <c r="D818" s="868"/>
      <c r="E818" s="868"/>
      <c r="F818" s="868"/>
      <c r="G818" s="868"/>
      <c r="H818" s="868"/>
      <c r="I818" s="868"/>
      <c r="J818" s="868"/>
      <c r="K818" s="868"/>
      <c r="L818" s="868"/>
      <c r="M818" s="868"/>
      <c r="N818" s="868"/>
      <c r="O818" s="868"/>
      <c r="P818" s="868"/>
      <c r="Q818" s="868"/>
    </row>
    <row r="819" ht="25.15" customHeight="true" x14ac:dyDescent="0.2">
      <c r="C819" s="868"/>
      <c r="D819" s="868"/>
      <c r="E819" s="868"/>
      <c r="F819" s="868"/>
      <c r="G819" s="868"/>
      <c r="H819" s="868"/>
      <c r="I819" s="868"/>
      <c r="J819" s="868"/>
      <c r="K819" s="868"/>
      <c r="L819" s="868"/>
      <c r="M819" s="868"/>
      <c r="N819" s="868"/>
      <c r="O819" s="868"/>
      <c r="P819" s="868"/>
      <c r="Q819" s="868"/>
    </row>
    <row r="820" ht="25.15" customHeight="true" x14ac:dyDescent="0.2">
      <c r="C820" s="868"/>
      <c r="D820" s="868"/>
      <c r="E820" s="868"/>
      <c r="F820" s="868"/>
      <c r="G820" s="868"/>
      <c r="H820" s="868"/>
      <c r="I820" s="868"/>
      <c r="J820" s="868"/>
      <c r="K820" s="868"/>
      <c r="L820" s="868"/>
      <c r="M820" s="868"/>
      <c r="N820" s="868"/>
      <c r="O820" s="868"/>
      <c r="P820" s="868"/>
      <c r="Q820" s="868"/>
    </row>
    <row r="821" ht="25.15" customHeight="true" x14ac:dyDescent="0.2">
      <c r="C821" s="868"/>
      <c r="D821" s="868"/>
      <c r="E821" s="868"/>
      <c r="F821" s="868"/>
      <c r="G821" s="868"/>
      <c r="H821" s="868"/>
      <c r="I821" s="868"/>
      <c r="J821" s="868"/>
      <c r="K821" s="868"/>
      <c r="L821" s="868"/>
      <c r="M821" s="868"/>
      <c r="N821" s="868"/>
      <c r="O821" s="868"/>
      <c r="P821" s="868"/>
      <c r="Q821" s="868"/>
    </row>
    <row r="822" ht="25.15" customHeight="true" x14ac:dyDescent="0.2">
      <c r="C822" s="868"/>
      <c r="D822" s="868"/>
      <c r="E822" s="868"/>
      <c r="F822" s="868"/>
      <c r="G822" s="868"/>
      <c r="H822" s="868"/>
      <c r="I822" s="868"/>
      <c r="J822" s="868"/>
      <c r="K822" s="868"/>
      <c r="L822" s="868"/>
      <c r="M822" s="868"/>
      <c r="N822" s="868"/>
      <c r="O822" s="868"/>
      <c r="P822" s="868"/>
      <c r="Q822" s="868"/>
    </row>
    <row r="823" ht="25.15" customHeight="true" x14ac:dyDescent="0.2">
      <c r="C823" s="868"/>
      <c r="D823" s="868"/>
      <c r="E823" s="868"/>
      <c r="F823" s="868"/>
      <c r="G823" s="868"/>
      <c r="H823" s="868"/>
      <c r="I823" s="868"/>
      <c r="J823" s="868"/>
      <c r="K823" s="868"/>
      <c r="L823" s="868"/>
      <c r="M823" s="868"/>
      <c r="N823" s="868"/>
      <c r="O823" s="868"/>
      <c r="P823" s="868"/>
      <c r="Q823" s="868"/>
    </row>
    <row r="824" ht="25.15" customHeight="true" x14ac:dyDescent="0.2">
      <c r="C824" s="868"/>
      <c r="D824" s="868"/>
      <c r="E824" s="868"/>
      <c r="F824" s="868"/>
      <c r="G824" s="868"/>
      <c r="H824" s="868"/>
      <c r="I824" s="868"/>
      <c r="J824" s="868"/>
      <c r="K824" s="868"/>
      <c r="L824" s="868"/>
      <c r="M824" s="868"/>
      <c r="N824" s="868"/>
      <c r="O824" s="868"/>
      <c r="P824" s="868"/>
      <c r="Q824" s="868"/>
    </row>
    <row r="825" ht="25.15" customHeight="true" x14ac:dyDescent="0.2">
      <c r="C825" s="868"/>
      <c r="D825" s="868"/>
      <c r="E825" s="868"/>
      <c r="F825" s="868"/>
      <c r="G825" s="868"/>
      <c r="H825" s="868"/>
      <c r="I825" s="868"/>
      <c r="J825" s="868"/>
      <c r="K825" s="868"/>
      <c r="L825" s="868"/>
      <c r="M825" s="868"/>
      <c r="N825" s="868"/>
      <c r="O825" s="868"/>
      <c r="P825" s="868"/>
      <c r="Q825" s="868"/>
    </row>
    <row r="826" ht="25.15" customHeight="true" x14ac:dyDescent="0.2">
      <c r="C826" s="868"/>
      <c r="D826" s="868"/>
      <c r="E826" s="868"/>
      <c r="F826" s="868"/>
      <c r="G826" s="868"/>
      <c r="H826" s="868"/>
      <c r="I826" s="868"/>
      <c r="J826" s="868"/>
      <c r="K826" s="868"/>
      <c r="L826" s="868"/>
      <c r="M826" s="868"/>
      <c r="N826" s="868"/>
      <c r="O826" s="868"/>
      <c r="P826" s="868"/>
      <c r="Q826" s="868"/>
    </row>
    <row r="827" ht="25.15" customHeight="true" x14ac:dyDescent="0.2">
      <c r="C827" s="868"/>
      <c r="D827" s="868"/>
      <c r="E827" s="868"/>
      <c r="F827" s="868"/>
      <c r="G827" s="868"/>
      <c r="H827" s="868"/>
      <c r="I827" s="868"/>
      <c r="J827" s="868"/>
      <c r="K827" s="868"/>
      <c r="L827" s="868"/>
      <c r="M827" s="868"/>
      <c r="N827" s="868"/>
      <c r="O827" s="868"/>
      <c r="P827" s="868"/>
      <c r="Q827" s="868"/>
    </row>
    <row r="828" ht="25.15" customHeight="true" x14ac:dyDescent="0.2">
      <c r="C828" s="868"/>
      <c r="D828" s="868"/>
      <c r="E828" s="868"/>
      <c r="F828" s="868"/>
      <c r="G828" s="868"/>
      <c r="H828" s="868"/>
      <c r="I828" s="868"/>
      <c r="J828" s="868"/>
      <c r="K828" s="868"/>
      <c r="L828" s="868"/>
      <c r="M828" s="868"/>
      <c r="N828" s="868"/>
      <c r="O828" s="868"/>
      <c r="P828" s="868"/>
      <c r="Q828" s="868"/>
    </row>
    <row r="829" ht="25.15" customHeight="true" x14ac:dyDescent="0.2">
      <c r="C829" s="868"/>
      <c r="D829" s="868"/>
      <c r="E829" s="868"/>
      <c r="F829" s="868"/>
      <c r="G829" s="868"/>
      <c r="H829" s="868"/>
      <c r="I829" s="868"/>
      <c r="J829" s="868"/>
      <c r="K829" s="868"/>
      <c r="L829" s="868"/>
      <c r="M829" s="868"/>
      <c r="N829" s="868"/>
      <c r="O829" s="868"/>
      <c r="P829" s="868"/>
      <c r="Q829" s="868"/>
    </row>
    <row r="830" ht="25.15" customHeight="true" x14ac:dyDescent="0.2">
      <c r="C830" s="868"/>
      <c r="D830" s="868"/>
      <c r="E830" s="868"/>
      <c r="F830" s="868"/>
      <c r="G830" s="868"/>
      <c r="H830" s="868"/>
      <c r="I830" s="868"/>
      <c r="J830" s="868"/>
      <c r="K830" s="868"/>
      <c r="L830" s="868"/>
      <c r="M830" s="868"/>
      <c r="N830" s="868"/>
      <c r="O830" s="868"/>
      <c r="P830" s="868"/>
      <c r="Q830" s="868"/>
    </row>
    <row r="831" ht="25.15" customHeight="true" x14ac:dyDescent="0.2">
      <c r="C831" s="868"/>
      <c r="D831" s="868"/>
      <c r="E831" s="868"/>
      <c r="F831" s="868"/>
      <c r="G831" s="868"/>
      <c r="H831" s="868"/>
      <c r="I831" s="868"/>
      <c r="J831" s="868"/>
      <c r="K831" s="868"/>
      <c r="L831" s="868"/>
      <c r="M831" s="868"/>
      <c r="N831" s="868"/>
      <c r="O831" s="868"/>
      <c r="P831" s="868"/>
      <c r="Q831" s="868"/>
    </row>
    <row r="832" ht="25.15" customHeight="true" x14ac:dyDescent="0.2">
      <c r="C832" s="868"/>
      <c r="D832" s="868"/>
      <c r="E832" s="868"/>
      <c r="F832" s="868"/>
      <c r="G832" s="868"/>
      <c r="H832" s="868"/>
      <c r="I832" s="868"/>
      <c r="J832" s="868"/>
      <c r="K832" s="868"/>
      <c r="L832" s="868"/>
      <c r="M832" s="868"/>
      <c r="N832" s="868"/>
      <c r="O832" s="868"/>
      <c r="P832" s="868"/>
      <c r="Q832" s="868"/>
    </row>
    <row r="833" ht="25.15" customHeight="true" x14ac:dyDescent="0.2">
      <c r="C833" s="868"/>
      <c r="D833" s="868"/>
      <c r="E833" s="868"/>
      <c r="F833" s="868"/>
      <c r="G833" s="868"/>
      <c r="H833" s="868"/>
      <c r="I833" s="868"/>
      <c r="J833" s="868"/>
      <c r="K833" s="868"/>
      <c r="L833" s="868"/>
      <c r="M833" s="868"/>
      <c r="N833" s="868"/>
      <c r="O833" s="868"/>
      <c r="P833" s="868"/>
      <c r="Q833" s="868"/>
    </row>
    <row r="834" ht="25.15" customHeight="true" x14ac:dyDescent="0.2">
      <c r="C834" s="868"/>
      <c r="D834" s="868"/>
      <c r="E834" s="868"/>
      <c r="F834" s="868"/>
      <c r="G834" s="868"/>
      <c r="H834" s="868"/>
      <c r="I834" s="868"/>
      <c r="J834" s="868"/>
      <c r="K834" s="868"/>
      <c r="L834" s="868"/>
      <c r="M834" s="868"/>
      <c r="N834" s="868"/>
      <c r="O834" s="868"/>
      <c r="P834" s="868"/>
      <c r="Q834" s="868"/>
    </row>
    <row r="835" ht="25.15" customHeight="true" x14ac:dyDescent="0.2">
      <c r="C835" s="868"/>
      <c r="D835" s="868"/>
      <c r="E835" s="868"/>
      <c r="F835" s="868"/>
      <c r="G835" s="868"/>
      <c r="H835" s="868"/>
      <c r="I835" s="868"/>
      <c r="J835" s="868"/>
      <c r="K835" s="868"/>
      <c r="L835" s="868"/>
      <c r="M835" s="868"/>
      <c r="N835" s="868"/>
      <c r="O835" s="868"/>
      <c r="P835" s="868"/>
      <c r="Q835" s="868"/>
    </row>
    <row r="836" ht="25.15" customHeight="true" x14ac:dyDescent="0.2">
      <c r="C836" s="868"/>
      <c r="D836" s="868"/>
      <c r="E836" s="868"/>
      <c r="F836" s="868"/>
      <c r="G836" s="868"/>
      <c r="H836" s="868"/>
      <c r="I836" s="868"/>
      <c r="J836" s="868"/>
      <c r="K836" s="868"/>
      <c r="L836" s="868"/>
      <c r="M836" s="868"/>
      <c r="N836" s="868"/>
      <c r="O836" s="868"/>
      <c r="P836" s="868"/>
      <c r="Q836" s="868"/>
    </row>
    <row r="837" ht="25.15" customHeight="true" x14ac:dyDescent="0.2">
      <c r="C837" s="868"/>
      <c r="D837" s="868"/>
      <c r="E837" s="868"/>
      <c r="F837" s="868"/>
      <c r="G837" s="868"/>
      <c r="H837" s="868"/>
      <c r="I837" s="868"/>
      <c r="J837" s="868"/>
      <c r="K837" s="868"/>
      <c r="L837" s="868"/>
      <c r="M837" s="868"/>
      <c r="N837" s="868"/>
      <c r="O837" s="868"/>
      <c r="P837" s="868"/>
      <c r="Q837" s="868"/>
    </row>
    <row r="838" ht="25.15" customHeight="true" x14ac:dyDescent="0.2">
      <c r="C838" s="868"/>
      <c r="D838" s="868"/>
      <c r="E838" s="868"/>
      <c r="F838" s="868"/>
      <c r="G838" s="868"/>
      <c r="H838" s="868"/>
      <c r="I838" s="868"/>
      <c r="J838" s="868"/>
      <c r="K838" s="868"/>
      <c r="L838" s="868"/>
      <c r="M838" s="868"/>
      <c r="N838" s="868"/>
      <c r="O838" s="868"/>
      <c r="P838" s="868"/>
      <c r="Q838" s="868"/>
    </row>
    <row r="839" ht="25.15" customHeight="true" x14ac:dyDescent="0.2">
      <c r="C839" s="868"/>
      <c r="D839" s="868"/>
      <c r="E839" s="868"/>
      <c r="F839" s="868"/>
      <c r="G839" s="868"/>
      <c r="H839" s="868"/>
      <c r="I839" s="868"/>
      <c r="J839" s="868"/>
      <c r="K839" s="868"/>
      <c r="L839" s="868"/>
      <c r="M839" s="868"/>
      <c r="N839" s="868"/>
      <c r="O839" s="868"/>
      <c r="P839" s="868"/>
      <c r="Q839" s="868"/>
    </row>
    <row r="840" ht="25.15" customHeight="true" x14ac:dyDescent="0.2">
      <c r="C840" s="868"/>
      <c r="D840" s="868"/>
      <c r="E840" s="868"/>
      <c r="F840" s="868"/>
      <c r="G840" s="868"/>
      <c r="H840" s="868"/>
      <c r="I840" s="868"/>
      <c r="J840" s="868"/>
      <c r="K840" s="868"/>
      <c r="L840" s="868"/>
      <c r="M840" s="868"/>
      <c r="N840" s="868"/>
      <c r="O840" s="868"/>
      <c r="P840" s="868"/>
      <c r="Q840" s="868"/>
    </row>
    <row r="841" ht="25.15" customHeight="true" x14ac:dyDescent="0.2">
      <c r="C841" s="868"/>
      <c r="D841" s="868"/>
      <c r="E841" s="868"/>
      <c r="F841" s="868"/>
      <c r="G841" s="868"/>
      <c r="H841" s="868"/>
      <c r="I841" s="868"/>
      <c r="J841" s="868"/>
      <c r="K841" s="868"/>
      <c r="L841" s="868"/>
      <c r="M841" s="868"/>
      <c r="N841" s="868"/>
      <c r="O841" s="868"/>
      <c r="P841" s="868"/>
      <c r="Q841" s="868"/>
    </row>
    <row r="842" ht="25.15" customHeight="true" x14ac:dyDescent="0.2">
      <c r="C842" s="868"/>
      <c r="D842" s="868"/>
      <c r="E842" s="868"/>
      <c r="F842" s="868"/>
      <c r="G842" s="868"/>
      <c r="H842" s="868"/>
      <c r="I842" s="868"/>
      <c r="J842" s="868"/>
      <c r="K842" s="868"/>
      <c r="L842" s="868"/>
      <c r="M842" s="868"/>
      <c r="N842" s="868"/>
      <c r="O842" s="868"/>
      <c r="P842" s="868"/>
      <c r="Q842" s="868"/>
    </row>
    <row r="843" ht="25.15" customHeight="true" x14ac:dyDescent="0.2">
      <c r="C843" s="868"/>
      <c r="D843" s="868"/>
      <c r="E843" s="868"/>
      <c r="F843" s="868"/>
      <c r="G843" s="868"/>
      <c r="H843" s="868"/>
      <c r="I843" s="868"/>
      <c r="J843" s="868"/>
      <c r="K843" s="868"/>
      <c r="L843" s="868"/>
      <c r="M843" s="868"/>
      <c r="N843" s="868"/>
      <c r="O843" s="868"/>
      <c r="P843" s="868"/>
      <c r="Q843" s="868"/>
    </row>
    <row r="844" ht="25.15" customHeight="true" x14ac:dyDescent="0.2">
      <c r="C844" s="868"/>
      <c r="D844" s="868"/>
      <c r="E844" s="868"/>
      <c r="F844" s="868"/>
      <c r="G844" s="868"/>
      <c r="H844" s="868"/>
      <c r="I844" s="868"/>
      <c r="J844" s="868"/>
      <c r="K844" s="868"/>
      <c r="L844" s="868"/>
      <c r="M844" s="868"/>
      <c r="N844" s="868"/>
      <c r="O844" s="868"/>
      <c r="P844" s="868"/>
      <c r="Q844" s="868"/>
    </row>
    <row r="845" ht="25.15" customHeight="true" x14ac:dyDescent="0.2">
      <c r="C845" s="868"/>
      <c r="D845" s="868"/>
      <c r="E845" s="868"/>
      <c r="F845" s="868"/>
      <c r="G845" s="868"/>
      <c r="H845" s="868"/>
      <c r="I845" s="868"/>
      <c r="J845" s="868"/>
      <c r="K845" s="868"/>
      <c r="L845" s="868"/>
      <c r="M845" s="868"/>
      <c r="N845" s="868"/>
      <c r="O845" s="868"/>
      <c r="P845" s="868"/>
      <c r="Q845" s="868"/>
    </row>
    <row r="846" ht="25.15" customHeight="true" x14ac:dyDescent="0.2">
      <c r="C846" s="868"/>
      <c r="D846" s="868"/>
      <c r="E846" s="868"/>
      <c r="F846" s="868"/>
      <c r="G846" s="868"/>
      <c r="H846" s="868"/>
      <c r="I846" s="868"/>
      <c r="J846" s="868"/>
      <c r="K846" s="868"/>
      <c r="L846" s="868"/>
      <c r="M846" s="868"/>
      <c r="N846" s="868"/>
      <c r="O846" s="868"/>
      <c r="P846" s="868"/>
      <c r="Q846" s="868"/>
    </row>
    <row r="847" ht="25.15" customHeight="true" x14ac:dyDescent="0.2">
      <c r="C847" s="868"/>
      <c r="D847" s="868"/>
      <c r="E847" s="868"/>
      <c r="F847" s="868"/>
      <c r="G847" s="868"/>
      <c r="H847" s="868"/>
      <c r="I847" s="868"/>
      <c r="J847" s="868"/>
      <c r="K847" s="868"/>
      <c r="L847" s="868"/>
      <c r="M847" s="868"/>
      <c r="N847" s="868"/>
      <c r="O847" s="868"/>
      <c r="P847" s="868"/>
      <c r="Q847" s="868"/>
    </row>
    <row r="848" ht="25.15" customHeight="true" x14ac:dyDescent="0.2">
      <c r="C848" s="868"/>
      <c r="D848" s="868"/>
      <c r="E848" s="868"/>
      <c r="F848" s="868"/>
      <c r="G848" s="868"/>
      <c r="H848" s="868"/>
      <c r="I848" s="868"/>
      <c r="J848" s="868"/>
      <c r="K848" s="868"/>
      <c r="L848" s="868"/>
      <c r="M848" s="868"/>
      <c r="N848" s="868"/>
      <c r="O848" s="868"/>
      <c r="P848" s="868"/>
      <c r="Q848" s="868"/>
    </row>
    <row r="849" ht="25.15" customHeight="true" x14ac:dyDescent="0.2">
      <c r="C849" s="868"/>
      <c r="D849" s="868"/>
      <c r="E849" s="868"/>
      <c r="F849" s="868"/>
      <c r="G849" s="868"/>
      <c r="H849" s="868"/>
      <c r="I849" s="868"/>
      <c r="J849" s="868"/>
      <c r="K849" s="868"/>
      <c r="L849" s="868"/>
      <c r="M849" s="868"/>
      <c r="N849" s="868"/>
      <c r="O849" s="868"/>
      <c r="P849" s="868"/>
      <c r="Q849" s="868"/>
    </row>
    <row r="850" ht="25.15" customHeight="true" x14ac:dyDescent="0.2">
      <c r="C850" s="868"/>
      <c r="D850" s="868"/>
      <c r="E850" s="868"/>
      <c r="F850" s="868"/>
      <c r="G850" s="868"/>
      <c r="H850" s="868"/>
      <c r="I850" s="868"/>
      <c r="J850" s="868"/>
      <c r="K850" s="868"/>
      <c r="L850" s="868"/>
      <c r="M850" s="868"/>
      <c r="N850" s="868"/>
      <c r="O850" s="868"/>
      <c r="P850" s="868"/>
      <c r="Q850" s="868"/>
    </row>
    <row r="851" ht="25.15" customHeight="true" x14ac:dyDescent="0.2">
      <c r="C851" s="868"/>
      <c r="D851" s="868"/>
      <c r="E851" s="868"/>
      <c r="F851" s="868"/>
      <c r="G851" s="868"/>
      <c r="H851" s="868"/>
      <c r="I851" s="868"/>
      <c r="J851" s="868"/>
      <c r="K851" s="868"/>
      <c r="L851" s="868"/>
      <c r="M851" s="868"/>
      <c r="N851" s="868"/>
      <c r="O851" s="868"/>
      <c r="P851" s="868"/>
      <c r="Q851" s="868"/>
    </row>
    <row r="852" ht="25.15" customHeight="true" x14ac:dyDescent="0.2">
      <c r="C852" s="868"/>
      <c r="D852" s="868"/>
      <c r="E852" s="868"/>
      <c r="F852" s="868"/>
      <c r="G852" s="868"/>
      <c r="H852" s="868"/>
      <c r="I852" s="868"/>
      <c r="J852" s="868"/>
      <c r="K852" s="868"/>
      <c r="L852" s="868"/>
      <c r="M852" s="868"/>
      <c r="N852" s="868"/>
      <c r="O852" s="868"/>
      <c r="P852" s="868"/>
      <c r="Q852" s="868"/>
    </row>
    <row r="853" ht="25.15" customHeight="true" x14ac:dyDescent="0.2">
      <c r="C853" s="868"/>
      <c r="D853" s="868"/>
      <c r="E853" s="868"/>
      <c r="F853" s="868"/>
      <c r="G853" s="868"/>
      <c r="H853" s="868"/>
      <c r="I853" s="868"/>
      <c r="J853" s="868"/>
      <c r="K853" s="868"/>
      <c r="L853" s="868"/>
      <c r="M853" s="868"/>
      <c r="N853" s="868"/>
      <c r="O853" s="868"/>
      <c r="P853" s="868"/>
      <c r="Q853" s="868"/>
    </row>
    <row r="854" ht="25.15" customHeight="true" x14ac:dyDescent="0.2">
      <c r="C854" s="868"/>
      <c r="D854" s="868"/>
      <c r="E854" s="868"/>
      <c r="F854" s="868"/>
      <c r="G854" s="868"/>
      <c r="H854" s="868"/>
      <c r="I854" s="868"/>
      <c r="J854" s="868"/>
      <c r="K854" s="868"/>
      <c r="L854" s="868"/>
      <c r="M854" s="868"/>
      <c r="N854" s="868"/>
      <c r="O854" s="868"/>
      <c r="P854" s="868"/>
      <c r="Q854" s="868"/>
    </row>
    <row r="855" ht="25.15" customHeight="true" x14ac:dyDescent="0.2">
      <c r="C855" s="868"/>
      <c r="D855" s="868"/>
      <c r="E855" s="868"/>
      <c r="F855" s="868"/>
      <c r="G855" s="868"/>
      <c r="H855" s="868"/>
      <c r="I855" s="868"/>
      <c r="J855" s="868"/>
      <c r="K855" s="868"/>
      <c r="L855" s="868"/>
      <c r="M855" s="868"/>
      <c r="N855" s="868"/>
      <c r="O855" s="868"/>
      <c r="P855" s="868"/>
      <c r="Q855" s="868"/>
    </row>
    <row r="856" ht="25.15" customHeight="true" x14ac:dyDescent="0.2">
      <c r="C856" s="868"/>
      <c r="D856" s="868"/>
      <c r="E856" s="868"/>
      <c r="F856" s="868"/>
      <c r="G856" s="868"/>
      <c r="H856" s="868"/>
      <c r="I856" s="868"/>
      <c r="J856" s="868"/>
      <c r="K856" s="868"/>
      <c r="L856" s="868"/>
      <c r="M856" s="868"/>
      <c r="N856" s="868"/>
      <c r="O856" s="868"/>
      <c r="P856" s="868"/>
      <c r="Q856" s="868"/>
    </row>
    <row r="857" ht="25.15" customHeight="true" x14ac:dyDescent="0.2">
      <c r="C857" s="868"/>
      <c r="D857" s="868"/>
      <c r="E857" s="868"/>
      <c r="F857" s="868"/>
      <c r="G857" s="868"/>
      <c r="H857" s="868"/>
      <c r="I857" s="868"/>
      <c r="J857" s="868"/>
      <c r="K857" s="868"/>
      <c r="L857" s="868"/>
      <c r="M857" s="868"/>
      <c r="N857" s="868"/>
      <c r="O857" s="868"/>
      <c r="P857" s="868"/>
      <c r="Q857" s="868"/>
    </row>
    <row r="858" ht="25.15" customHeight="true" x14ac:dyDescent="0.2">
      <c r="C858" s="868"/>
      <c r="D858" s="868"/>
      <c r="E858" s="868"/>
      <c r="F858" s="868"/>
      <c r="G858" s="868"/>
      <c r="H858" s="868"/>
      <c r="I858" s="868"/>
      <c r="J858" s="868"/>
      <c r="K858" s="868"/>
      <c r="L858" s="868"/>
      <c r="M858" s="868"/>
      <c r="N858" s="868"/>
      <c r="O858" s="868"/>
      <c r="P858" s="868"/>
      <c r="Q858" s="868"/>
    </row>
    <row r="859" ht="25.15" customHeight="true" x14ac:dyDescent="0.2">
      <c r="C859" s="868"/>
      <c r="D859" s="868"/>
      <c r="E859" s="868"/>
      <c r="F859" s="868"/>
      <c r="G859" s="868"/>
      <c r="H859" s="868"/>
      <c r="I859" s="868"/>
      <c r="J859" s="868"/>
      <c r="K859" s="868"/>
      <c r="L859" s="868"/>
      <c r="M859" s="868"/>
      <c r="N859" s="868"/>
      <c r="O859" s="868"/>
      <c r="P859" s="868"/>
      <c r="Q859" s="868"/>
    </row>
    <row r="860" ht="25.15" customHeight="true" x14ac:dyDescent="0.2">
      <c r="C860" s="868"/>
      <c r="D860" s="868"/>
      <c r="E860" s="868"/>
      <c r="F860" s="868"/>
      <c r="G860" s="868"/>
      <c r="H860" s="868"/>
      <c r="I860" s="868"/>
      <c r="J860" s="868"/>
      <c r="K860" s="868"/>
      <c r="L860" s="868"/>
      <c r="M860" s="868"/>
      <c r="N860" s="868"/>
      <c r="O860" s="868"/>
      <c r="P860" s="868"/>
      <c r="Q860" s="868"/>
    </row>
    <row r="861" ht="25.15" customHeight="true" x14ac:dyDescent="0.2">
      <c r="C861" s="868"/>
      <c r="D861" s="868"/>
      <c r="E861" s="868"/>
      <c r="F861" s="868"/>
      <c r="G861" s="868"/>
      <c r="H861" s="868"/>
      <c r="I861" s="868"/>
      <c r="J861" s="868"/>
      <c r="K861" s="868"/>
      <c r="L861" s="868"/>
      <c r="M861" s="868"/>
      <c r="N861" s="868"/>
      <c r="O861" s="868"/>
      <c r="P861" s="868"/>
      <c r="Q861" s="868"/>
    </row>
    <row r="862" ht="25.15" customHeight="true" x14ac:dyDescent="0.2">
      <c r="C862" s="868"/>
      <c r="D862" s="868"/>
      <c r="E862" s="868"/>
      <c r="F862" s="868"/>
      <c r="G862" s="868"/>
      <c r="H862" s="868"/>
      <c r="I862" s="868"/>
      <c r="J862" s="868"/>
      <c r="K862" s="868"/>
      <c r="L862" s="868"/>
      <c r="M862" s="868"/>
      <c r="N862" s="868"/>
      <c r="O862" s="868"/>
      <c r="P862" s="868"/>
      <c r="Q862" s="868"/>
    </row>
    <row r="863" ht="25.15" customHeight="true" x14ac:dyDescent="0.2">
      <c r="C863" s="868"/>
      <c r="D863" s="868"/>
      <c r="E863" s="868"/>
      <c r="F863" s="868"/>
      <c r="G863" s="868"/>
      <c r="H863" s="868"/>
      <c r="I863" s="868"/>
      <c r="J863" s="868"/>
      <c r="K863" s="868"/>
      <c r="L863" s="868"/>
      <c r="M863" s="868"/>
      <c r="N863" s="868"/>
      <c r="O863" s="868"/>
      <c r="P863" s="868"/>
      <c r="Q863" s="868"/>
    </row>
    <row r="864" ht="25.15" customHeight="true" x14ac:dyDescent="0.2">
      <c r="C864" s="868"/>
      <c r="D864" s="868"/>
      <c r="E864" s="868"/>
      <c r="F864" s="868"/>
      <c r="G864" s="868"/>
      <c r="H864" s="868"/>
      <c r="I864" s="868"/>
      <c r="J864" s="868"/>
      <c r="K864" s="868"/>
      <c r="L864" s="868"/>
      <c r="M864" s="868"/>
      <c r="N864" s="868"/>
      <c r="O864" s="868"/>
      <c r="P864" s="868"/>
      <c r="Q864" s="868"/>
    </row>
    <row r="865" ht="25.15" customHeight="true" x14ac:dyDescent="0.2">
      <c r="C865" s="868"/>
      <c r="D865" s="868"/>
      <c r="E865" s="868"/>
      <c r="F865" s="868"/>
      <c r="G865" s="868"/>
      <c r="H865" s="868"/>
      <c r="I865" s="868"/>
      <c r="J865" s="868"/>
      <c r="K865" s="868"/>
      <c r="L865" s="868"/>
      <c r="M865" s="868"/>
      <c r="N865" s="868"/>
      <c r="O865" s="868"/>
      <c r="P865" s="868"/>
      <c r="Q865" s="868"/>
    </row>
    <row r="866" ht="25.15" customHeight="true" x14ac:dyDescent="0.2">
      <c r="C866" s="868"/>
      <c r="D866" s="868"/>
      <c r="E866" s="868"/>
      <c r="F866" s="868"/>
      <c r="G866" s="868"/>
      <c r="H866" s="868"/>
      <c r="I866" s="868"/>
      <c r="J866" s="868"/>
      <c r="K866" s="868"/>
      <c r="L866" s="868"/>
      <c r="M866" s="868"/>
      <c r="N866" s="868"/>
      <c r="O866" s="868"/>
      <c r="P866" s="868"/>
      <c r="Q866" s="868"/>
    </row>
    <row r="867" ht="25.15" customHeight="true" x14ac:dyDescent="0.2">
      <c r="C867" s="868"/>
      <c r="D867" s="868"/>
      <c r="E867" s="868"/>
      <c r="F867" s="868"/>
      <c r="G867" s="868"/>
      <c r="H867" s="868"/>
      <c r="I867" s="868"/>
      <c r="J867" s="868"/>
      <c r="K867" s="868"/>
      <c r="L867" s="868"/>
      <c r="M867" s="868"/>
      <c r="N867" s="868"/>
      <c r="O867" s="868"/>
      <c r="P867" s="868"/>
      <c r="Q867" s="868"/>
    </row>
    <row r="868" ht="25.15" customHeight="true" x14ac:dyDescent="0.2">
      <c r="C868" s="868"/>
      <c r="D868" s="868"/>
      <c r="E868" s="868"/>
      <c r="F868" s="868"/>
      <c r="G868" s="868"/>
      <c r="H868" s="868"/>
      <c r="I868" s="868"/>
      <c r="J868" s="868"/>
      <c r="K868" s="868"/>
      <c r="L868" s="868"/>
      <c r="M868" s="868"/>
      <c r="N868" s="868"/>
      <c r="O868" s="868"/>
      <c r="P868" s="868"/>
      <c r="Q868" s="868"/>
    </row>
    <row r="869" ht="25.15" customHeight="true" x14ac:dyDescent="0.2">
      <c r="C869" s="868"/>
      <c r="D869" s="868"/>
      <c r="E869" s="868"/>
      <c r="F869" s="868"/>
      <c r="G869" s="868"/>
      <c r="H869" s="868"/>
      <c r="I869" s="868"/>
      <c r="J869" s="868"/>
      <c r="K869" s="868"/>
      <c r="L869" s="868"/>
      <c r="M869" s="868"/>
      <c r="N869" s="868"/>
      <c r="O869" s="868"/>
      <c r="P869" s="868"/>
      <c r="Q869" s="868"/>
    </row>
    <row r="870" ht="25.15" customHeight="true" x14ac:dyDescent="0.2">
      <c r="C870" s="868"/>
      <c r="D870" s="868"/>
      <c r="E870" s="868"/>
      <c r="F870" s="868"/>
      <c r="G870" s="868"/>
      <c r="H870" s="868"/>
      <c r="I870" s="868"/>
      <c r="J870" s="868"/>
      <c r="K870" s="868"/>
      <c r="L870" s="868"/>
      <c r="M870" s="868"/>
      <c r="N870" s="868"/>
      <c r="O870" s="868"/>
      <c r="P870" s="868"/>
      <c r="Q870" s="868"/>
    </row>
    <row r="871" ht="25.15" customHeight="true" x14ac:dyDescent="0.2">
      <c r="C871" s="868"/>
      <c r="D871" s="868"/>
      <c r="E871" s="868"/>
      <c r="F871" s="868"/>
      <c r="G871" s="868"/>
      <c r="H871" s="868"/>
      <c r="I871" s="868"/>
      <c r="J871" s="868"/>
      <c r="K871" s="868"/>
      <c r="L871" s="868"/>
      <c r="M871" s="868"/>
      <c r="N871" s="868"/>
      <c r="O871" s="868"/>
      <c r="P871" s="868"/>
      <c r="Q871" s="868"/>
    </row>
    <row r="872" ht="25.15" customHeight="true" x14ac:dyDescent="0.2">
      <c r="C872" s="868"/>
      <c r="D872" s="868"/>
      <c r="E872" s="868"/>
      <c r="F872" s="868"/>
      <c r="G872" s="868"/>
      <c r="H872" s="868"/>
      <c r="I872" s="868"/>
      <c r="J872" s="868"/>
      <c r="K872" s="868"/>
      <c r="L872" s="868"/>
      <c r="M872" s="868"/>
      <c r="N872" s="868"/>
      <c r="O872" s="868"/>
      <c r="P872" s="868"/>
      <c r="Q872" s="868"/>
    </row>
    <row r="873" ht="25.15" customHeight="true" x14ac:dyDescent="0.2">
      <c r="C873" s="868"/>
      <c r="D873" s="868"/>
      <c r="E873" s="868"/>
      <c r="F873" s="868"/>
      <c r="G873" s="868"/>
      <c r="H873" s="868"/>
      <c r="I873" s="868"/>
      <c r="J873" s="868"/>
      <c r="K873" s="868"/>
      <c r="L873" s="868"/>
      <c r="M873" s="868"/>
      <c r="N873" s="868"/>
      <c r="O873" s="868"/>
      <c r="P873" s="868"/>
      <c r="Q873" s="868"/>
    </row>
    <row r="874" ht="25.15" customHeight="true" x14ac:dyDescent="0.2">
      <c r="C874" s="868"/>
      <c r="D874" s="868"/>
      <c r="E874" s="868"/>
      <c r="F874" s="868"/>
      <c r="G874" s="868"/>
      <c r="H874" s="868"/>
      <c r="I874" s="868"/>
      <c r="J874" s="868"/>
      <c r="K874" s="868"/>
      <c r="L874" s="868"/>
      <c r="M874" s="868"/>
      <c r="N874" s="868"/>
      <c r="O874" s="868"/>
      <c r="P874" s="868"/>
      <c r="Q874" s="868"/>
    </row>
    <row r="875" ht="25.15" customHeight="true" x14ac:dyDescent="0.2">
      <c r="C875" s="868"/>
      <c r="D875" s="868"/>
      <c r="E875" s="868"/>
      <c r="F875" s="868"/>
      <c r="G875" s="868"/>
      <c r="H875" s="868"/>
      <c r="I875" s="868"/>
      <c r="J875" s="868"/>
      <c r="K875" s="868"/>
      <c r="L875" s="868"/>
      <c r="M875" s="868"/>
      <c r="N875" s="868"/>
      <c r="O875" s="868"/>
      <c r="P875" s="868"/>
      <c r="Q875" s="868"/>
    </row>
    <row r="876" ht="25.15" customHeight="true" x14ac:dyDescent="0.2">
      <c r="C876" s="868"/>
      <c r="D876" s="868"/>
      <c r="E876" s="868"/>
      <c r="F876" s="868"/>
      <c r="G876" s="868"/>
      <c r="H876" s="868"/>
      <c r="I876" s="868"/>
      <c r="J876" s="868"/>
      <c r="K876" s="868"/>
      <c r="L876" s="868"/>
      <c r="M876" s="868"/>
      <c r="N876" s="868"/>
      <c r="O876" s="868"/>
      <c r="P876" s="868"/>
      <c r="Q876" s="868"/>
    </row>
    <row r="877" ht="25.15" customHeight="true" x14ac:dyDescent="0.2">
      <c r="C877" s="868"/>
      <c r="D877" s="868"/>
      <c r="E877" s="868"/>
      <c r="F877" s="868"/>
      <c r="G877" s="868"/>
      <c r="H877" s="868"/>
      <c r="I877" s="868"/>
      <c r="J877" s="868"/>
      <c r="K877" s="868"/>
      <c r="L877" s="868"/>
      <c r="M877" s="868"/>
      <c r="N877" s="868"/>
      <c r="O877" s="868"/>
      <c r="P877" s="868"/>
      <c r="Q877" s="868"/>
    </row>
    <row r="878" ht="25.15" customHeight="true" x14ac:dyDescent="0.2">
      <c r="C878" s="868"/>
      <c r="D878" s="868"/>
      <c r="E878" s="868"/>
      <c r="F878" s="868"/>
      <c r="G878" s="868"/>
      <c r="H878" s="868"/>
      <c r="I878" s="868"/>
      <c r="J878" s="868"/>
      <c r="K878" s="868"/>
      <c r="L878" s="868"/>
      <c r="M878" s="868"/>
      <c r="N878" s="868"/>
      <c r="O878" s="868"/>
      <c r="P878" s="868"/>
      <c r="Q878" s="868"/>
    </row>
    <row r="879" ht="25.15" customHeight="true" x14ac:dyDescent="0.2">
      <c r="C879" s="868"/>
      <c r="D879" s="868"/>
      <c r="E879" s="868"/>
      <c r="F879" s="868"/>
      <c r="G879" s="868"/>
      <c r="H879" s="868"/>
      <c r="I879" s="868"/>
      <c r="J879" s="868"/>
      <c r="K879" s="868"/>
      <c r="L879" s="868"/>
      <c r="M879" s="868"/>
      <c r="N879" s="868"/>
      <c r="O879" s="868"/>
      <c r="P879" s="868"/>
      <c r="Q879" s="868"/>
    </row>
    <row r="880" ht="25.15" customHeight="true" x14ac:dyDescent="0.2">
      <c r="C880" s="868"/>
      <c r="D880" s="868"/>
      <c r="E880" s="868"/>
      <c r="F880" s="868"/>
      <c r="G880" s="868"/>
      <c r="H880" s="868"/>
      <c r="I880" s="868"/>
      <c r="J880" s="868"/>
      <c r="K880" s="868"/>
      <c r="L880" s="868"/>
      <c r="M880" s="868"/>
      <c r="N880" s="868"/>
      <c r="O880" s="868"/>
      <c r="P880" s="868"/>
      <c r="Q880" s="868"/>
    </row>
    <row r="881" ht="25.15" customHeight="true" x14ac:dyDescent="0.2">
      <c r="C881" s="868"/>
      <c r="D881" s="868"/>
      <c r="E881" s="868"/>
      <c r="F881" s="868"/>
      <c r="G881" s="868"/>
      <c r="H881" s="868"/>
      <c r="I881" s="868"/>
      <c r="J881" s="868"/>
      <c r="K881" s="868"/>
      <c r="L881" s="868"/>
      <c r="M881" s="868"/>
      <c r="N881" s="868"/>
      <c r="O881" s="868"/>
      <c r="P881" s="868"/>
      <c r="Q881" s="868"/>
    </row>
    <row r="882" ht="25.15" customHeight="true" x14ac:dyDescent="0.2">
      <c r="C882" s="868"/>
      <c r="D882" s="868"/>
      <c r="E882" s="868"/>
      <c r="F882" s="868"/>
      <c r="G882" s="868"/>
      <c r="H882" s="868"/>
      <c r="I882" s="868"/>
      <c r="J882" s="868"/>
      <c r="K882" s="868"/>
      <c r="L882" s="868"/>
      <c r="M882" s="868"/>
      <c r="N882" s="868"/>
      <c r="O882" s="868"/>
      <c r="P882" s="868"/>
      <c r="Q882" s="868"/>
    </row>
    <row r="883" ht="25.15" customHeight="true" x14ac:dyDescent="0.2">
      <c r="C883" s="868"/>
      <c r="D883" s="868"/>
      <c r="E883" s="868"/>
      <c r="F883" s="868"/>
      <c r="G883" s="868"/>
      <c r="H883" s="868"/>
      <c r="I883" s="868"/>
      <c r="J883" s="868"/>
      <c r="K883" s="868"/>
      <c r="L883" s="868"/>
      <c r="M883" s="868"/>
      <c r="N883" s="868"/>
      <c r="O883" s="868"/>
      <c r="P883" s="868"/>
      <c r="Q883" s="868"/>
    </row>
    <row r="884" ht="25.15" customHeight="true" x14ac:dyDescent="0.2">
      <c r="C884" s="868"/>
      <c r="D884" s="868"/>
      <c r="E884" s="868"/>
      <c r="F884" s="868"/>
      <c r="G884" s="868"/>
      <c r="H884" s="868"/>
      <c r="I884" s="868"/>
      <c r="J884" s="868"/>
      <c r="K884" s="868"/>
      <c r="L884" s="868"/>
      <c r="M884" s="868"/>
      <c r="N884" s="868"/>
      <c r="O884" s="868"/>
      <c r="P884" s="868"/>
      <c r="Q884" s="868"/>
    </row>
    <row r="885" ht="25.15" customHeight="true" x14ac:dyDescent="0.2">
      <c r="C885" s="868"/>
      <c r="D885" s="868"/>
      <c r="E885" s="868"/>
      <c r="F885" s="868"/>
      <c r="G885" s="868"/>
      <c r="H885" s="868"/>
      <c r="I885" s="868"/>
      <c r="J885" s="868"/>
      <c r="K885" s="868"/>
      <c r="L885" s="868"/>
      <c r="M885" s="868"/>
      <c r="N885" s="868"/>
      <c r="O885" s="868"/>
      <c r="P885" s="868"/>
      <c r="Q885" s="868"/>
    </row>
    <row r="886" ht="25.15" customHeight="true" x14ac:dyDescent="0.2">
      <c r="C886" s="868"/>
      <c r="D886" s="868"/>
      <c r="E886" s="868"/>
      <c r="F886" s="868"/>
      <c r="G886" s="868"/>
      <c r="H886" s="868"/>
      <c r="I886" s="868"/>
      <c r="J886" s="868"/>
      <c r="K886" s="868"/>
      <c r="L886" s="868"/>
      <c r="M886" s="868"/>
      <c r="N886" s="868"/>
      <c r="O886" s="868"/>
      <c r="P886" s="868"/>
      <c r="Q886" s="868"/>
    </row>
    <row r="887" ht="25.15" customHeight="true" x14ac:dyDescent="0.2">
      <c r="C887" s="868"/>
      <c r="D887" s="868"/>
      <c r="E887" s="868"/>
      <c r="F887" s="868"/>
      <c r="G887" s="868"/>
      <c r="H887" s="868"/>
      <c r="I887" s="868"/>
      <c r="J887" s="868"/>
      <c r="K887" s="868"/>
      <c r="L887" s="868"/>
      <c r="M887" s="868"/>
      <c r="N887" s="868"/>
      <c r="O887" s="868"/>
      <c r="P887" s="868"/>
      <c r="Q887" s="868"/>
    </row>
    <row r="888" ht="25.15" customHeight="true" x14ac:dyDescent="0.2">
      <c r="C888" s="868"/>
      <c r="D888" s="868"/>
      <c r="E888" s="868"/>
      <c r="F888" s="868"/>
      <c r="G888" s="868"/>
      <c r="H888" s="868"/>
      <c r="I888" s="868"/>
      <c r="J888" s="868"/>
      <c r="K888" s="868"/>
      <c r="L888" s="868"/>
      <c r="M888" s="868"/>
      <c r="N888" s="868"/>
      <c r="O888" s="868"/>
      <c r="P888" s="868"/>
      <c r="Q888" s="868"/>
    </row>
    <row r="889" ht="25.15" customHeight="true" x14ac:dyDescent="0.2">
      <c r="C889" s="868"/>
      <c r="D889" s="868"/>
      <c r="E889" s="868"/>
      <c r="F889" s="868"/>
      <c r="G889" s="868"/>
      <c r="H889" s="868"/>
      <c r="I889" s="868"/>
      <c r="J889" s="868"/>
      <c r="K889" s="868"/>
      <c r="L889" s="868"/>
      <c r="M889" s="868"/>
      <c r="N889" s="868"/>
      <c r="O889" s="868"/>
      <c r="P889" s="868"/>
      <c r="Q889" s="868"/>
    </row>
    <row r="890" ht="25.15" customHeight="true" x14ac:dyDescent="0.2">
      <c r="C890" s="868"/>
      <c r="D890" s="868"/>
      <c r="E890" s="868"/>
      <c r="F890" s="868"/>
      <c r="G890" s="868"/>
      <c r="H890" s="868"/>
      <c r="I890" s="868"/>
      <c r="J890" s="868"/>
      <c r="K890" s="868"/>
      <c r="L890" s="868"/>
      <c r="M890" s="868"/>
      <c r="N890" s="868"/>
      <c r="O890" s="868"/>
      <c r="P890" s="868"/>
      <c r="Q890" s="868"/>
    </row>
    <row r="891" ht="25.15" customHeight="true" x14ac:dyDescent="0.2">
      <c r="C891" s="868"/>
      <c r="D891" s="868"/>
      <c r="E891" s="868"/>
      <c r="F891" s="868"/>
      <c r="G891" s="868"/>
      <c r="H891" s="868"/>
      <c r="I891" s="868"/>
      <c r="J891" s="868"/>
      <c r="K891" s="868"/>
      <c r="L891" s="868"/>
      <c r="M891" s="868"/>
      <c r="N891" s="868"/>
      <c r="O891" s="868"/>
      <c r="P891" s="868"/>
      <c r="Q891" s="868"/>
    </row>
    <row r="892" ht="25.15" customHeight="true" x14ac:dyDescent="0.2">
      <c r="C892" s="868"/>
      <c r="D892" s="868"/>
      <c r="E892" s="868"/>
      <c r="F892" s="868"/>
      <c r="G892" s="868"/>
      <c r="H892" s="868"/>
      <c r="I892" s="868"/>
      <c r="J892" s="868"/>
      <c r="K892" s="868"/>
      <c r="L892" s="868"/>
      <c r="M892" s="868"/>
      <c r="N892" s="868"/>
      <c r="O892" s="868"/>
      <c r="P892" s="868"/>
      <c r="Q892" s="868"/>
    </row>
    <row r="893" ht="25.15" customHeight="true" x14ac:dyDescent="0.2">
      <c r="C893" s="868"/>
      <c r="D893" s="868"/>
      <c r="E893" s="868"/>
      <c r="F893" s="868"/>
      <c r="G893" s="868"/>
      <c r="H893" s="868"/>
      <c r="I893" s="868"/>
      <c r="J893" s="868"/>
      <c r="K893" s="868"/>
      <c r="L893" s="868"/>
      <c r="M893" s="868"/>
      <c r="N893" s="868"/>
      <c r="O893" s="868"/>
      <c r="P893" s="868"/>
      <c r="Q893" s="868"/>
    </row>
    <row r="894" ht="25.15" customHeight="true" x14ac:dyDescent="0.2">
      <c r="C894" s="868"/>
      <c r="D894" s="868"/>
      <c r="E894" s="868"/>
      <c r="F894" s="868"/>
      <c r="G894" s="868"/>
      <c r="H894" s="868"/>
      <c r="I894" s="868"/>
      <c r="J894" s="868"/>
      <c r="K894" s="868"/>
      <c r="L894" s="868"/>
      <c r="M894" s="868"/>
      <c r="N894" s="868"/>
      <c r="O894" s="868"/>
      <c r="P894" s="868"/>
      <c r="Q894" s="868"/>
    </row>
    <row r="895" ht="25.15" customHeight="true" x14ac:dyDescent="0.2">
      <c r="C895" s="868"/>
      <c r="D895" s="868"/>
      <c r="E895" s="868"/>
      <c r="F895" s="868"/>
      <c r="G895" s="868"/>
      <c r="H895" s="868"/>
      <c r="I895" s="868"/>
      <c r="J895" s="868"/>
      <c r="K895" s="868"/>
      <c r="L895" s="868"/>
      <c r="M895" s="868"/>
      <c r="N895" s="868"/>
      <c r="O895" s="868"/>
      <c r="P895" s="868"/>
      <c r="Q895" s="868"/>
    </row>
    <row r="896" ht="25.15" customHeight="true" x14ac:dyDescent="0.2">
      <c r="C896" s="868"/>
      <c r="D896" s="868"/>
      <c r="E896" s="868"/>
      <c r="F896" s="868"/>
      <c r="G896" s="868"/>
      <c r="H896" s="868"/>
      <c r="I896" s="868"/>
      <c r="J896" s="868"/>
      <c r="K896" s="868"/>
      <c r="L896" s="868"/>
      <c r="M896" s="868"/>
      <c r="N896" s="868"/>
      <c r="O896" s="868"/>
      <c r="P896" s="868"/>
      <c r="Q896" s="868"/>
    </row>
    <row r="897" ht="25.15" customHeight="true" x14ac:dyDescent="0.2">
      <c r="C897" s="868"/>
      <c r="D897" s="868"/>
      <c r="E897" s="868"/>
      <c r="F897" s="868"/>
      <c r="G897" s="868"/>
      <c r="H897" s="868"/>
      <c r="I897" s="868"/>
      <c r="J897" s="868"/>
      <c r="K897" s="868"/>
      <c r="L897" s="868"/>
      <c r="M897" s="868"/>
      <c r="N897" s="868"/>
      <c r="O897" s="868"/>
      <c r="P897" s="868"/>
      <c r="Q897" s="868"/>
    </row>
    <row r="898" ht="25.15" customHeight="true" x14ac:dyDescent="0.2">
      <c r="C898" s="868"/>
      <c r="D898" s="868"/>
      <c r="E898" s="868"/>
      <c r="F898" s="868"/>
      <c r="G898" s="868"/>
      <c r="H898" s="868"/>
      <c r="I898" s="868"/>
      <c r="J898" s="868"/>
      <c r="K898" s="868"/>
      <c r="L898" s="868"/>
      <c r="M898" s="868"/>
      <c r="N898" s="868"/>
      <c r="O898" s="868"/>
      <c r="P898" s="868"/>
      <c r="Q898" s="868"/>
    </row>
    <row r="899" ht="25.15" customHeight="true" x14ac:dyDescent="0.2">
      <c r="C899" s="868"/>
      <c r="D899" s="868"/>
      <c r="E899" s="868"/>
      <c r="F899" s="868"/>
      <c r="G899" s="868"/>
      <c r="H899" s="868"/>
      <c r="I899" s="868"/>
      <c r="J899" s="868"/>
      <c r="K899" s="868"/>
      <c r="L899" s="868"/>
      <c r="M899" s="868"/>
      <c r="N899" s="868"/>
      <c r="O899" s="868"/>
      <c r="P899" s="868"/>
      <c r="Q899" s="868"/>
    </row>
    <row r="900" ht="25.15" customHeight="true" x14ac:dyDescent="0.2">
      <c r="C900" s="868"/>
      <c r="D900" s="868"/>
      <c r="E900" s="868"/>
      <c r="F900" s="868"/>
      <c r="G900" s="868"/>
      <c r="H900" s="868"/>
      <c r="I900" s="868"/>
      <c r="J900" s="868"/>
      <c r="K900" s="868"/>
      <c r="L900" s="868"/>
      <c r="M900" s="868"/>
      <c r="N900" s="868"/>
      <c r="O900" s="868"/>
      <c r="P900" s="868"/>
      <c r="Q900" s="868"/>
    </row>
    <row r="901" ht="25.15" customHeight="true" x14ac:dyDescent="0.2">
      <c r="C901" s="868"/>
      <c r="D901" s="868"/>
      <c r="E901" s="868"/>
      <c r="F901" s="868"/>
      <c r="G901" s="868"/>
      <c r="H901" s="868"/>
      <c r="I901" s="868"/>
      <c r="J901" s="868"/>
      <c r="K901" s="868"/>
      <c r="L901" s="868"/>
      <c r="M901" s="868"/>
      <c r="N901" s="868"/>
      <c r="O901" s="868"/>
      <c r="P901" s="868"/>
      <c r="Q901" s="868"/>
    </row>
    <row r="902" ht="25.15" customHeight="true" x14ac:dyDescent="0.2">
      <c r="C902" s="868"/>
      <c r="D902" s="868"/>
      <c r="E902" s="868"/>
      <c r="F902" s="868"/>
      <c r="G902" s="868"/>
      <c r="H902" s="868"/>
      <c r="I902" s="868"/>
      <c r="J902" s="868"/>
      <c r="K902" s="868"/>
      <c r="L902" s="868"/>
      <c r="M902" s="868"/>
      <c r="N902" s="868"/>
      <c r="O902" s="868"/>
      <c r="P902" s="868"/>
      <c r="Q902" s="868"/>
    </row>
    <row r="903" ht="25.15" customHeight="true" x14ac:dyDescent="0.2">
      <c r="C903" s="868"/>
      <c r="D903" s="868"/>
      <c r="E903" s="868"/>
      <c r="F903" s="868"/>
      <c r="G903" s="868"/>
      <c r="H903" s="868"/>
      <c r="I903" s="868"/>
      <c r="J903" s="868"/>
      <c r="K903" s="868"/>
      <c r="L903" s="868"/>
      <c r="M903" s="868"/>
      <c r="N903" s="868"/>
      <c r="O903" s="868"/>
      <c r="P903" s="868"/>
      <c r="Q903" s="868"/>
    </row>
    <row r="904" ht="25.15" customHeight="true" x14ac:dyDescent="0.2">
      <c r="C904" s="868"/>
      <c r="D904" s="868"/>
      <c r="E904" s="868"/>
      <c r="F904" s="868"/>
      <c r="G904" s="868"/>
      <c r="H904" s="868"/>
      <c r="I904" s="868"/>
      <c r="J904" s="868"/>
      <c r="K904" s="868"/>
      <c r="L904" s="868"/>
      <c r="M904" s="868"/>
      <c r="N904" s="868"/>
      <c r="O904" s="868"/>
      <c r="P904" s="868"/>
      <c r="Q904" s="868"/>
    </row>
    <row r="905" ht="25.15" customHeight="true" x14ac:dyDescent="0.2">
      <c r="C905" s="868"/>
      <c r="D905" s="868"/>
      <c r="E905" s="868"/>
      <c r="F905" s="868"/>
      <c r="G905" s="868"/>
      <c r="H905" s="868"/>
      <c r="I905" s="868"/>
      <c r="J905" s="868"/>
      <c r="K905" s="868"/>
      <c r="L905" s="868"/>
      <c r="M905" s="868"/>
      <c r="N905" s="868"/>
      <c r="O905" s="868"/>
      <c r="P905" s="868"/>
      <c r="Q905" s="868"/>
    </row>
    <row r="906" ht="25.15" customHeight="true" x14ac:dyDescent="0.2">
      <c r="C906" s="868"/>
      <c r="D906" s="868"/>
      <c r="E906" s="868"/>
      <c r="F906" s="868"/>
      <c r="G906" s="868"/>
      <c r="H906" s="868"/>
      <c r="I906" s="868"/>
      <c r="J906" s="868"/>
      <c r="K906" s="868"/>
      <c r="L906" s="868"/>
      <c r="M906" s="868"/>
      <c r="N906" s="868"/>
      <c r="O906" s="868"/>
      <c r="P906" s="868"/>
      <c r="Q906" s="868"/>
    </row>
    <row r="907" ht="25.15" customHeight="true" x14ac:dyDescent="0.2">
      <c r="C907" s="868"/>
      <c r="D907" s="868"/>
      <c r="E907" s="868"/>
      <c r="F907" s="868"/>
      <c r="G907" s="868"/>
      <c r="H907" s="868"/>
      <c r="I907" s="868"/>
      <c r="J907" s="868"/>
      <c r="K907" s="868"/>
      <c r="L907" s="868"/>
      <c r="M907" s="868"/>
      <c r="N907" s="868"/>
      <c r="O907" s="868"/>
      <c r="P907" s="868"/>
      <c r="Q907" s="868"/>
    </row>
    <row r="908" ht="25.15" customHeight="true" x14ac:dyDescent="0.2">
      <c r="C908" s="868"/>
      <c r="D908" s="868"/>
      <c r="E908" s="868"/>
      <c r="F908" s="868"/>
      <c r="G908" s="868"/>
      <c r="H908" s="868"/>
      <c r="I908" s="868"/>
      <c r="J908" s="868"/>
      <c r="K908" s="868"/>
      <c r="L908" s="868"/>
      <c r="M908" s="868"/>
      <c r="N908" s="868"/>
      <c r="O908" s="868"/>
      <c r="P908" s="868"/>
      <c r="Q908" s="868"/>
    </row>
    <row r="909" ht="25.15" customHeight="true" x14ac:dyDescent="0.2">
      <c r="C909" s="868"/>
      <c r="D909" s="868"/>
      <c r="E909" s="868"/>
      <c r="F909" s="868"/>
      <c r="G909" s="868"/>
      <c r="H909" s="868"/>
      <c r="I909" s="868"/>
      <c r="J909" s="868"/>
      <c r="K909" s="868"/>
      <c r="L909" s="868"/>
      <c r="M909" s="868"/>
      <c r="N909" s="868"/>
      <c r="O909" s="868"/>
      <c r="P909" s="868"/>
      <c r="Q909" s="868"/>
    </row>
    <row r="910" ht="25.15" customHeight="true" x14ac:dyDescent="0.2">
      <c r="C910" s="868"/>
      <c r="D910" s="868"/>
      <c r="E910" s="868"/>
      <c r="F910" s="868"/>
      <c r="G910" s="868"/>
      <c r="H910" s="868"/>
      <c r="I910" s="868"/>
      <c r="J910" s="868"/>
      <c r="K910" s="868"/>
      <c r="L910" s="868"/>
      <c r="M910" s="868"/>
      <c r="N910" s="868"/>
      <c r="O910" s="868"/>
      <c r="P910" s="868"/>
      <c r="Q910" s="868"/>
    </row>
    <row r="911" ht="25.15" customHeight="true" x14ac:dyDescent="0.2">
      <c r="C911" s="868"/>
      <c r="D911" s="868"/>
      <c r="E911" s="868"/>
      <c r="F911" s="868"/>
      <c r="G911" s="868"/>
      <c r="H911" s="868"/>
      <c r="I911" s="868"/>
      <c r="J911" s="868"/>
      <c r="K911" s="868"/>
      <c r="L911" s="868"/>
      <c r="M911" s="868"/>
      <c r="N911" s="868"/>
      <c r="O911" s="868"/>
      <c r="P911" s="868"/>
      <c r="Q911" s="868"/>
    </row>
    <row r="912" ht="25.15" customHeight="true" x14ac:dyDescent="0.2">
      <c r="C912" s="868"/>
      <c r="D912" s="868"/>
      <c r="E912" s="868"/>
      <c r="F912" s="868"/>
      <c r="G912" s="868"/>
      <c r="H912" s="868"/>
      <c r="I912" s="868"/>
      <c r="J912" s="868"/>
      <c r="K912" s="868"/>
      <c r="L912" s="868"/>
      <c r="M912" s="868"/>
      <c r="N912" s="868"/>
      <c r="O912" s="868"/>
      <c r="P912" s="868"/>
      <c r="Q912" s="868"/>
    </row>
    <row r="913" ht="25.15" customHeight="true" x14ac:dyDescent="0.2">
      <c r="C913" s="868"/>
      <c r="D913" s="868"/>
      <c r="E913" s="868"/>
      <c r="F913" s="868"/>
      <c r="G913" s="868"/>
      <c r="H913" s="868"/>
      <c r="I913" s="868"/>
      <c r="J913" s="868"/>
      <c r="K913" s="868"/>
      <c r="L913" s="868"/>
      <c r="M913" s="868"/>
      <c r="N913" s="868"/>
      <c r="O913" s="868"/>
      <c r="P913" s="868"/>
      <c r="Q913" s="868"/>
    </row>
    <row r="914" ht="25.15" customHeight="true" x14ac:dyDescent="0.2">
      <c r="C914" s="868"/>
      <c r="D914" s="868"/>
      <c r="E914" s="868"/>
      <c r="F914" s="868"/>
      <c r="G914" s="868"/>
      <c r="H914" s="868"/>
      <c r="I914" s="868"/>
      <c r="J914" s="868"/>
      <c r="K914" s="868"/>
      <c r="L914" s="868"/>
      <c r="M914" s="868"/>
      <c r="N914" s="868"/>
      <c r="O914" s="868"/>
      <c r="P914" s="868"/>
      <c r="Q914" s="868"/>
    </row>
    <row r="915" ht="25.15" customHeight="true" x14ac:dyDescent="0.2">
      <c r="C915" s="868"/>
      <c r="D915" s="868"/>
      <c r="E915" s="868"/>
      <c r="F915" s="868"/>
      <c r="G915" s="868"/>
      <c r="H915" s="868"/>
      <c r="I915" s="868"/>
      <c r="J915" s="868"/>
      <c r="K915" s="868"/>
      <c r="L915" s="868"/>
      <c r="M915" s="868"/>
      <c r="N915" s="868"/>
      <c r="O915" s="868"/>
      <c r="P915" s="868"/>
      <c r="Q915" s="868"/>
    </row>
    <row r="916" ht="25.15" customHeight="true" x14ac:dyDescent="0.2">
      <c r="C916" s="868"/>
      <c r="D916" s="868"/>
      <c r="E916" s="868"/>
      <c r="F916" s="868"/>
      <c r="G916" s="868"/>
      <c r="H916" s="868"/>
      <c r="I916" s="868"/>
      <c r="J916" s="868"/>
      <c r="K916" s="868"/>
      <c r="L916" s="868"/>
      <c r="M916" s="868"/>
      <c r="N916" s="868"/>
      <c r="O916" s="868"/>
      <c r="P916" s="868"/>
      <c r="Q916" s="868"/>
    </row>
    <row r="917" ht="25.15" customHeight="true" x14ac:dyDescent="0.2">
      <c r="C917" s="868"/>
      <c r="D917" s="868"/>
      <c r="E917" s="868"/>
      <c r="F917" s="868"/>
      <c r="G917" s="868"/>
      <c r="H917" s="868"/>
      <c r="I917" s="868"/>
      <c r="J917" s="868"/>
      <c r="K917" s="868"/>
      <c r="L917" s="868"/>
      <c r="M917" s="868"/>
      <c r="N917" s="868"/>
      <c r="O917" s="868"/>
      <c r="P917" s="868"/>
      <c r="Q917" s="868"/>
    </row>
    <row r="918" ht="25.15" customHeight="true" x14ac:dyDescent="0.2">
      <c r="C918" s="868"/>
      <c r="D918" s="868"/>
      <c r="E918" s="868"/>
      <c r="F918" s="868"/>
      <c r="G918" s="868"/>
      <c r="H918" s="868"/>
      <c r="I918" s="868"/>
      <c r="J918" s="868"/>
      <c r="K918" s="868"/>
      <c r="L918" s="868"/>
      <c r="M918" s="868"/>
      <c r="N918" s="868"/>
      <c r="O918" s="868"/>
      <c r="P918" s="868"/>
      <c r="Q918" s="868"/>
    </row>
    <row r="919" ht="25.15" customHeight="true" x14ac:dyDescent="0.2">
      <c r="C919" s="868"/>
      <c r="D919" s="868"/>
      <c r="E919" s="868"/>
      <c r="F919" s="868"/>
      <c r="G919" s="868"/>
      <c r="H919" s="868"/>
      <c r="I919" s="868"/>
      <c r="J919" s="868"/>
      <c r="K919" s="868"/>
      <c r="L919" s="868"/>
      <c r="M919" s="868"/>
      <c r="N919" s="868"/>
      <c r="O919" s="868"/>
      <c r="P919" s="868"/>
      <c r="Q919" s="868"/>
    </row>
    <row r="920" ht="25.15" customHeight="true" x14ac:dyDescent="0.2">
      <c r="C920" s="868"/>
      <c r="D920" s="868"/>
      <c r="E920" s="868"/>
      <c r="F920" s="868"/>
      <c r="G920" s="868"/>
      <c r="H920" s="868"/>
      <c r="I920" s="868"/>
      <c r="J920" s="868"/>
      <c r="K920" s="868"/>
      <c r="L920" s="868"/>
      <c r="M920" s="868"/>
      <c r="N920" s="868"/>
      <c r="O920" s="868"/>
      <c r="P920" s="868"/>
      <c r="Q920" s="868"/>
    </row>
    <row r="921" ht="25.15" customHeight="true" x14ac:dyDescent="0.2">
      <c r="C921" s="868"/>
      <c r="D921" s="868"/>
      <c r="E921" s="868"/>
      <c r="F921" s="868"/>
      <c r="G921" s="868"/>
      <c r="H921" s="868"/>
      <c r="I921" s="868"/>
      <c r="J921" s="868"/>
      <c r="K921" s="868"/>
      <c r="L921" s="868"/>
      <c r="M921" s="868"/>
      <c r="N921" s="868"/>
      <c r="O921" s="868"/>
      <c r="P921" s="868"/>
      <c r="Q921" s="868"/>
    </row>
    <row r="922" ht="25.15" customHeight="true" x14ac:dyDescent="0.2">
      <c r="C922" s="868"/>
      <c r="D922" s="868"/>
      <c r="E922" s="868"/>
      <c r="F922" s="868"/>
      <c r="G922" s="868"/>
      <c r="H922" s="868"/>
      <c r="I922" s="868"/>
      <c r="J922" s="868"/>
      <c r="K922" s="868"/>
      <c r="L922" s="868"/>
      <c r="M922" s="868"/>
      <c r="N922" s="868"/>
      <c r="O922" s="868"/>
      <c r="P922" s="868"/>
      <c r="Q922" s="868"/>
    </row>
    <row r="923" ht="25.15" customHeight="true" x14ac:dyDescent="0.2">
      <c r="C923" s="868"/>
      <c r="D923" s="868"/>
      <c r="E923" s="868"/>
      <c r="F923" s="868"/>
      <c r="G923" s="868"/>
      <c r="H923" s="868"/>
      <c r="I923" s="868"/>
      <c r="J923" s="868"/>
      <c r="K923" s="868"/>
      <c r="L923" s="868"/>
      <c r="M923" s="868"/>
      <c r="N923" s="868"/>
      <c r="O923" s="868"/>
      <c r="P923" s="868"/>
      <c r="Q923" s="868"/>
    </row>
    <row r="924" ht="25.15" customHeight="true" x14ac:dyDescent="0.2">
      <c r="C924" s="868"/>
      <c r="D924" s="868"/>
      <c r="E924" s="868"/>
      <c r="F924" s="868"/>
      <c r="G924" s="868"/>
      <c r="H924" s="868"/>
      <c r="I924" s="868"/>
      <c r="J924" s="868"/>
      <c r="K924" s="868"/>
      <c r="L924" s="868"/>
      <c r="M924" s="868"/>
      <c r="N924" s="868"/>
      <c r="O924" s="868"/>
      <c r="P924" s="868"/>
      <c r="Q924" s="868"/>
    </row>
    <row r="925" ht="25.15" customHeight="true" x14ac:dyDescent="0.2">
      <c r="C925" s="868"/>
      <c r="D925" s="868"/>
      <c r="E925" s="868"/>
      <c r="F925" s="868"/>
      <c r="G925" s="868"/>
      <c r="H925" s="868"/>
      <c r="I925" s="868"/>
      <c r="J925" s="868"/>
      <c r="K925" s="868"/>
      <c r="L925" s="868"/>
      <c r="M925" s="868"/>
      <c r="N925" s="868"/>
      <c r="O925" s="868"/>
      <c r="P925" s="868"/>
      <c r="Q925" s="868"/>
    </row>
    <row r="926" ht="25.15" customHeight="true" x14ac:dyDescent="0.2">
      <c r="C926" s="868"/>
      <c r="D926" s="868"/>
      <c r="E926" s="868"/>
      <c r="F926" s="868"/>
      <c r="G926" s="868"/>
      <c r="H926" s="868"/>
      <c r="I926" s="868"/>
      <c r="J926" s="868"/>
      <c r="K926" s="868"/>
      <c r="L926" s="868"/>
      <c r="M926" s="868"/>
      <c r="N926" s="868"/>
      <c r="O926" s="868"/>
      <c r="P926" s="868"/>
      <c r="Q926" s="868"/>
    </row>
    <row r="927" ht="25.15" customHeight="true" x14ac:dyDescent="0.2">
      <c r="C927" s="868"/>
      <c r="D927" s="868"/>
      <c r="E927" s="868"/>
      <c r="F927" s="868"/>
      <c r="G927" s="868"/>
      <c r="H927" s="868"/>
      <c r="I927" s="868"/>
      <c r="J927" s="868"/>
      <c r="K927" s="868"/>
      <c r="L927" s="868"/>
      <c r="M927" s="868"/>
      <c r="N927" s="868"/>
      <c r="O927" s="868"/>
      <c r="P927" s="868"/>
      <c r="Q927" s="868"/>
    </row>
    <row r="928" ht="25.15" customHeight="true" x14ac:dyDescent="0.2">
      <c r="C928" s="868"/>
      <c r="D928" s="868"/>
      <c r="E928" s="868"/>
      <c r="F928" s="868"/>
      <c r="G928" s="868"/>
      <c r="H928" s="868"/>
      <c r="I928" s="868"/>
      <c r="J928" s="868"/>
      <c r="K928" s="868"/>
      <c r="L928" s="868"/>
      <c r="M928" s="868"/>
      <c r="N928" s="868"/>
      <c r="O928" s="868"/>
      <c r="P928" s="868"/>
      <c r="Q928" s="868"/>
    </row>
    <row r="929" ht="25.15" customHeight="true" x14ac:dyDescent="0.2">
      <c r="C929" s="868"/>
      <c r="D929" s="868"/>
      <c r="E929" s="868"/>
      <c r="F929" s="868"/>
      <c r="G929" s="868"/>
      <c r="H929" s="868"/>
      <c r="I929" s="868"/>
      <c r="J929" s="868"/>
      <c r="K929" s="868"/>
      <c r="L929" s="868"/>
      <c r="M929" s="868"/>
      <c r="N929" s="868"/>
      <c r="O929" s="868"/>
      <c r="P929" s="868"/>
      <c r="Q929" s="868"/>
    </row>
    <row r="930" ht="25.15" customHeight="true" x14ac:dyDescent="0.2">
      <c r="C930" s="868"/>
      <c r="D930" s="868"/>
      <c r="E930" s="868"/>
      <c r="F930" s="868"/>
      <c r="G930" s="868"/>
      <c r="H930" s="868"/>
      <c r="I930" s="868"/>
      <c r="J930" s="868"/>
      <c r="K930" s="868"/>
      <c r="L930" s="868"/>
      <c r="M930" s="868"/>
      <c r="N930" s="868"/>
      <c r="O930" s="868"/>
      <c r="P930" s="868"/>
      <c r="Q930" s="868"/>
    </row>
    <row r="931" ht="25.15" customHeight="true" x14ac:dyDescent="0.2">
      <c r="C931" s="868"/>
      <c r="D931" s="868"/>
      <c r="E931" s="868"/>
      <c r="F931" s="868"/>
      <c r="G931" s="868"/>
      <c r="H931" s="868"/>
      <c r="I931" s="868"/>
      <c r="J931" s="868"/>
      <c r="K931" s="868"/>
      <c r="L931" s="868"/>
      <c r="M931" s="868"/>
      <c r="N931" s="868"/>
      <c r="O931" s="868"/>
      <c r="P931" s="868"/>
      <c r="Q931" s="868"/>
    </row>
    <row r="932" ht="25.15" customHeight="true" x14ac:dyDescent="0.2">
      <c r="C932" s="868"/>
      <c r="D932" s="868"/>
      <c r="E932" s="868"/>
      <c r="F932" s="868"/>
      <c r="G932" s="868"/>
      <c r="H932" s="868"/>
      <c r="I932" s="868"/>
      <c r="J932" s="868"/>
      <c r="K932" s="868"/>
      <c r="L932" s="868"/>
      <c r="M932" s="868"/>
      <c r="N932" s="868"/>
      <c r="O932" s="868"/>
      <c r="P932" s="868"/>
      <c r="Q932" s="868"/>
    </row>
    <row r="933" ht="25.15" customHeight="true" x14ac:dyDescent="0.2">
      <c r="C933" s="868"/>
      <c r="D933" s="868"/>
      <c r="E933" s="868"/>
      <c r="F933" s="868"/>
      <c r="G933" s="868"/>
      <c r="H933" s="868"/>
      <c r="I933" s="868"/>
      <c r="J933" s="868"/>
      <c r="K933" s="868"/>
      <c r="L933" s="868"/>
      <c r="M933" s="868"/>
      <c r="N933" s="868"/>
      <c r="O933" s="868"/>
      <c r="P933" s="868"/>
      <c r="Q933" s="868"/>
    </row>
    <row r="934" ht="25.15" customHeight="true" x14ac:dyDescent="0.2">
      <c r="C934" s="868"/>
      <c r="D934" s="868"/>
      <c r="E934" s="868"/>
      <c r="F934" s="868"/>
      <c r="G934" s="868"/>
      <c r="H934" s="868"/>
      <c r="I934" s="868"/>
      <c r="J934" s="868"/>
      <c r="K934" s="868"/>
      <c r="L934" s="868"/>
      <c r="M934" s="868"/>
      <c r="N934" s="868"/>
      <c r="O934" s="868"/>
      <c r="P934" s="868"/>
      <c r="Q934" s="868"/>
    </row>
    <row r="935" ht="25.15" customHeight="true" x14ac:dyDescent="0.2">
      <c r="C935" s="868"/>
      <c r="D935" s="868"/>
      <c r="E935" s="868"/>
      <c r="F935" s="868"/>
      <c r="G935" s="868"/>
      <c r="H935" s="868"/>
      <c r="I935" s="868"/>
      <c r="J935" s="868"/>
      <c r="K935" s="868"/>
      <c r="L935" s="868"/>
      <c r="M935" s="868"/>
      <c r="N935" s="868"/>
      <c r="O935" s="868"/>
      <c r="P935" s="868"/>
      <c r="Q935" s="868"/>
    </row>
    <row r="936" ht="25.15" customHeight="true" x14ac:dyDescent="0.2">
      <c r="C936" s="868"/>
      <c r="D936" s="868"/>
      <c r="E936" s="868"/>
      <c r="F936" s="868"/>
      <c r="G936" s="868"/>
      <c r="H936" s="868"/>
      <c r="I936" s="868"/>
      <c r="J936" s="868"/>
      <c r="K936" s="868"/>
      <c r="L936" s="868"/>
      <c r="M936" s="868"/>
      <c r="N936" s="868"/>
      <c r="O936" s="868"/>
      <c r="P936" s="868"/>
      <c r="Q936" s="868"/>
    </row>
    <row r="937" ht="25.15" customHeight="true" x14ac:dyDescent="0.2">
      <c r="C937" s="868"/>
      <c r="D937" s="868"/>
      <c r="E937" s="868"/>
      <c r="F937" s="868"/>
      <c r="G937" s="868"/>
      <c r="H937" s="868"/>
      <c r="I937" s="868"/>
      <c r="J937" s="868"/>
      <c r="K937" s="868"/>
      <c r="L937" s="868"/>
      <c r="M937" s="868"/>
      <c r="N937" s="868"/>
      <c r="O937" s="868"/>
      <c r="P937" s="868"/>
      <c r="Q937" s="868"/>
    </row>
    <row r="938" ht="25.15" customHeight="true" x14ac:dyDescent="0.2">
      <c r="C938" s="868"/>
      <c r="D938" s="868"/>
      <c r="E938" s="868"/>
      <c r="F938" s="868"/>
      <c r="G938" s="868"/>
      <c r="H938" s="868"/>
      <c r="I938" s="868"/>
      <c r="J938" s="868"/>
      <c r="K938" s="868"/>
      <c r="L938" s="868"/>
      <c r="M938" s="868"/>
      <c r="N938" s="868"/>
      <c r="O938" s="868"/>
      <c r="P938" s="868"/>
      <c r="Q938" s="868"/>
    </row>
    <row r="939" ht="25.15" customHeight="true" x14ac:dyDescent="0.2">
      <c r="C939" s="868"/>
      <c r="D939" s="868"/>
      <c r="E939" s="868"/>
      <c r="F939" s="868"/>
      <c r="G939" s="868"/>
      <c r="H939" s="868"/>
      <c r="I939" s="868"/>
      <c r="J939" s="868"/>
      <c r="K939" s="868"/>
      <c r="L939" s="868"/>
      <c r="M939" s="868"/>
      <c r="N939" s="868"/>
      <c r="O939" s="868"/>
      <c r="P939" s="868"/>
      <c r="Q939" s="868"/>
    </row>
    <row r="940" ht="25.15" customHeight="true" x14ac:dyDescent="0.2">
      <c r="C940" s="868"/>
      <c r="D940" s="868"/>
      <c r="E940" s="868"/>
      <c r="F940" s="868"/>
      <c r="G940" s="868"/>
      <c r="H940" s="868"/>
      <c r="I940" s="868"/>
      <c r="J940" s="868"/>
      <c r="K940" s="868"/>
      <c r="L940" s="868"/>
      <c r="M940" s="868"/>
      <c r="N940" s="868"/>
      <c r="O940" s="868"/>
      <c r="P940" s="868"/>
      <c r="Q940" s="868"/>
    </row>
    <row r="941" ht="25.15" customHeight="true" x14ac:dyDescent="0.2">
      <c r="C941" s="868"/>
      <c r="D941" s="868"/>
      <c r="E941" s="868"/>
      <c r="F941" s="868"/>
      <c r="G941" s="868"/>
      <c r="H941" s="868"/>
      <c r="I941" s="868"/>
      <c r="J941" s="868"/>
      <c r="K941" s="868"/>
      <c r="L941" s="868"/>
      <c r="M941" s="868"/>
      <c r="N941" s="868"/>
      <c r="O941" s="868"/>
      <c r="P941" s="868"/>
      <c r="Q941" s="868"/>
    </row>
    <row r="942" ht="25.15" customHeight="true" x14ac:dyDescent="0.2">
      <c r="C942" s="868"/>
      <c r="D942" s="868"/>
      <c r="E942" s="868"/>
      <c r="F942" s="868"/>
      <c r="G942" s="868"/>
      <c r="H942" s="868"/>
      <c r="I942" s="868"/>
      <c r="J942" s="868"/>
      <c r="K942" s="868"/>
      <c r="L942" s="868"/>
      <c r="M942" s="868"/>
      <c r="N942" s="868"/>
      <c r="O942" s="868"/>
      <c r="P942" s="868"/>
      <c r="Q942" s="868"/>
    </row>
    <row r="943" ht="25.15" customHeight="true" x14ac:dyDescent="0.2">
      <c r="C943" s="868"/>
      <c r="D943" s="868"/>
      <c r="E943" s="868"/>
      <c r="F943" s="868"/>
      <c r="G943" s="868"/>
      <c r="H943" s="868"/>
      <c r="I943" s="868"/>
      <c r="J943" s="868"/>
      <c r="K943" s="868"/>
      <c r="L943" s="868"/>
      <c r="M943" s="868"/>
      <c r="N943" s="868"/>
      <c r="O943" s="868"/>
      <c r="P943" s="868"/>
      <c r="Q943" s="868"/>
    </row>
    <row r="944" ht="25.15" customHeight="true" x14ac:dyDescent="0.2">
      <c r="C944" s="868"/>
      <c r="D944" s="868"/>
      <c r="E944" s="868"/>
      <c r="F944" s="868"/>
      <c r="G944" s="868"/>
      <c r="H944" s="868"/>
      <c r="I944" s="868"/>
      <c r="J944" s="868"/>
      <c r="K944" s="868"/>
      <c r="L944" s="868"/>
      <c r="M944" s="868"/>
      <c r="N944" s="868"/>
      <c r="O944" s="868"/>
      <c r="P944" s="868"/>
      <c r="Q944" s="868"/>
    </row>
    <row r="945" ht="25.15" customHeight="true" x14ac:dyDescent="0.2">
      <c r="C945" s="868"/>
      <c r="D945" s="868"/>
      <c r="E945" s="868"/>
      <c r="F945" s="868"/>
      <c r="G945" s="868"/>
      <c r="H945" s="868"/>
      <c r="I945" s="868"/>
      <c r="J945" s="868"/>
      <c r="K945" s="868"/>
      <c r="L945" s="868"/>
      <c r="M945" s="868"/>
      <c r="N945" s="868"/>
      <c r="O945" s="868"/>
      <c r="P945" s="868"/>
      <c r="Q945" s="868"/>
    </row>
    <row r="946" ht="25.15" customHeight="true" x14ac:dyDescent="0.2">
      <c r="C946" s="868"/>
      <c r="D946" s="868"/>
      <c r="E946" s="868"/>
      <c r="F946" s="868"/>
      <c r="G946" s="868"/>
      <c r="H946" s="868"/>
      <c r="I946" s="868"/>
      <c r="J946" s="868"/>
      <c r="K946" s="868"/>
      <c r="L946" s="868"/>
      <c r="M946" s="868"/>
      <c r="N946" s="868"/>
      <c r="O946" s="868"/>
      <c r="P946" s="868"/>
      <c r="Q946" s="868"/>
    </row>
    <row r="947" ht="25.15" customHeight="true" x14ac:dyDescent="0.2">
      <c r="C947" s="868"/>
      <c r="D947" s="868"/>
      <c r="E947" s="868"/>
      <c r="F947" s="868"/>
      <c r="G947" s="868"/>
      <c r="H947" s="868"/>
      <c r="I947" s="868"/>
      <c r="J947" s="868"/>
      <c r="K947" s="868"/>
      <c r="L947" s="868"/>
      <c r="M947" s="868"/>
      <c r="N947" s="868"/>
      <c r="O947" s="868"/>
      <c r="P947" s="868"/>
      <c r="Q947" s="868"/>
    </row>
    <row r="948" ht="25.15" customHeight="true" x14ac:dyDescent="0.2">
      <c r="C948" s="868"/>
      <c r="D948" s="868"/>
      <c r="E948" s="868"/>
      <c r="F948" s="868"/>
      <c r="G948" s="868"/>
      <c r="H948" s="868"/>
      <c r="I948" s="868"/>
      <c r="J948" s="868"/>
      <c r="K948" s="868"/>
      <c r="L948" s="868"/>
      <c r="M948" s="868"/>
      <c r="N948" s="868"/>
      <c r="O948" s="868"/>
      <c r="P948" s="868"/>
      <c r="Q948" s="868"/>
    </row>
    <row r="949" ht="25.15" customHeight="true" x14ac:dyDescent="0.2">
      <c r="C949" s="868"/>
      <c r="D949" s="868"/>
      <c r="E949" s="868"/>
      <c r="F949" s="868"/>
      <c r="G949" s="868"/>
      <c r="H949" s="868"/>
      <c r="I949" s="868"/>
      <c r="J949" s="868"/>
      <c r="K949" s="868"/>
      <c r="L949" s="868"/>
      <c r="M949" s="868"/>
      <c r="N949" s="868"/>
      <c r="O949" s="868"/>
      <c r="P949" s="868"/>
      <c r="Q949" s="868"/>
    </row>
    <row r="950" ht="25.15" customHeight="true" x14ac:dyDescent="0.2">
      <c r="C950" s="868"/>
      <c r="D950" s="868"/>
      <c r="E950" s="868"/>
      <c r="F950" s="868"/>
      <c r="G950" s="868"/>
      <c r="H950" s="868"/>
      <c r="I950" s="868"/>
      <c r="J950" s="868"/>
      <c r="K950" s="868"/>
      <c r="L950" s="868"/>
      <c r="M950" s="868"/>
      <c r="N950" s="868"/>
      <c r="O950" s="868"/>
      <c r="P950" s="868"/>
      <c r="Q950" s="868"/>
    </row>
    <row r="951" ht="25.15" customHeight="true" x14ac:dyDescent="0.2">
      <c r="C951" s="868"/>
      <c r="D951" s="868"/>
      <c r="E951" s="868"/>
      <c r="F951" s="868"/>
      <c r="G951" s="868"/>
      <c r="H951" s="868"/>
      <c r="I951" s="868"/>
      <c r="J951" s="868"/>
      <c r="K951" s="868"/>
      <c r="L951" s="868"/>
      <c r="M951" s="868"/>
      <c r="N951" s="868"/>
      <c r="O951" s="868"/>
      <c r="P951" s="868"/>
      <c r="Q951" s="868"/>
    </row>
    <row r="952" ht="25.15" customHeight="true" x14ac:dyDescent="0.2">
      <c r="C952" s="868"/>
      <c r="D952" s="868"/>
      <c r="E952" s="868"/>
      <c r="F952" s="868"/>
      <c r="G952" s="868"/>
      <c r="H952" s="868"/>
      <c r="I952" s="868"/>
      <c r="J952" s="868"/>
      <c r="K952" s="868"/>
      <c r="L952" s="868"/>
      <c r="M952" s="868"/>
      <c r="N952" s="868"/>
      <c r="O952" s="868"/>
      <c r="P952" s="868"/>
      <c r="Q952" s="868"/>
    </row>
    <row r="953" ht="25.15" customHeight="true" x14ac:dyDescent="0.2">
      <c r="C953" s="868"/>
      <c r="D953" s="868"/>
      <c r="E953" s="868"/>
      <c r="F953" s="868"/>
      <c r="G953" s="868"/>
      <c r="H953" s="868"/>
      <c r="I953" s="868"/>
      <c r="J953" s="868"/>
      <c r="K953" s="868"/>
      <c r="L953" s="868"/>
      <c r="M953" s="868"/>
      <c r="N953" s="868"/>
      <c r="O953" s="868"/>
      <c r="P953" s="868"/>
      <c r="Q953" s="868"/>
    </row>
    <row r="954" ht="25.15" customHeight="true" x14ac:dyDescent="0.2">
      <c r="C954" s="868"/>
      <c r="D954" s="868"/>
      <c r="E954" s="868"/>
      <c r="F954" s="868"/>
      <c r="G954" s="868"/>
      <c r="H954" s="868"/>
      <c r="I954" s="868"/>
      <c r="J954" s="868"/>
      <c r="K954" s="868"/>
      <c r="L954" s="868"/>
      <c r="M954" s="868"/>
      <c r="N954" s="868"/>
      <c r="O954" s="868"/>
      <c r="P954" s="868"/>
      <c r="Q954" s="868"/>
    </row>
    <row r="955" ht="25.15" customHeight="true" x14ac:dyDescent="0.2">
      <c r="C955" s="868"/>
      <c r="D955" s="868"/>
      <c r="E955" s="868"/>
      <c r="F955" s="868"/>
      <c r="G955" s="868"/>
      <c r="H955" s="868"/>
      <c r="I955" s="868"/>
      <c r="J955" s="868"/>
      <c r="K955" s="868"/>
      <c r="L955" s="868"/>
      <c r="M955" s="868"/>
      <c r="N955" s="868"/>
      <c r="O955" s="868"/>
      <c r="P955" s="868"/>
      <c r="Q955" s="868"/>
    </row>
    <row r="956" ht="25.15" customHeight="true" x14ac:dyDescent="0.2">
      <c r="C956" s="868"/>
      <c r="D956" s="868"/>
      <c r="E956" s="868"/>
      <c r="F956" s="868"/>
      <c r="G956" s="868"/>
      <c r="H956" s="868"/>
      <c r="I956" s="868"/>
      <c r="J956" s="868"/>
      <c r="K956" s="868"/>
      <c r="L956" s="868"/>
      <c r="M956" s="868"/>
      <c r="N956" s="868"/>
      <c r="O956" s="868"/>
      <c r="P956" s="868"/>
      <c r="Q956" s="868"/>
    </row>
    <row r="957" ht="25.15" customHeight="true" x14ac:dyDescent="0.2">
      <c r="C957" s="868"/>
      <c r="D957" s="868"/>
      <c r="E957" s="868"/>
      <c r="F957" s="868"/>
      <c r="G957" s="868"/>
      <c r="H957" s="868"/>
      <c r="I957" s="868"/>
      <c r="J957" s="868"/>
      <c r="K957" s="868"/>
      <c r="L957" s="868"/>
      <c r="M957" s="868"/>
      <c r="N957" s="868"/>
      <c r="O957" s="868"/>
      <c r="P957" s="868"/>
      <c r="Q957" s="868"/>
    </row>
    <row r="958" ht="25.15" customHeight="true" x14ac:dyDescent="0.2">
      <c r="C958" s="868"/>
      <c r="D958" s="868"/>
      <c r="E958" s="868"/>
      <c r="F958" s="868"/>
      <c r="G958" s="868"/>
      <c r="H958" s="868"/>
      <c r="I958" s="868"/>
      <c r="J958" s="868"/>
      <c r="K958" s="868"/>
      <c r="L958" s="868"/>
      <c r="M958" s="868"/>
      <c r="N958" s="868"/>
      <c r="O958" s="868"/>
      <c r="P958" s="868"/>
      <c r="Q958" s="868"/>
    </row>
    <row r="959" ht="25.15" customHeight="true" x14ac:dyDescent="0.2">
      <c r="C959" s="868"/>
      <c r="D959" s="868"/>
      <c r="E959" s="868"/>
      <c r="F959" s="868"/>
      <c r="G959" s="868"/>
      <c r="H959" s="868"/>
      <c r="I959" s="868"/>
      <c r="J959" s="868"/>
      <c r="K959" s="868"/>
      <c r="L959" s="868"/>
      <c r="M959" s="868"/>
      <c r="N959" s="868"/>
      <c r="O959" s="868"/>
      <c r="P959" s="868"/>
      <c r="Q959" s="868"/>
    </row>
    <row r="960" ht="25.15" customHeight="true" x14ac:dyDescent="0.2">
      <c r="C960" s="868"/>
      <c r="D960" s="868"/>
      <c r="E960" s="868"/>
      <c r="F960" s="868"/>
      <c r="G960" s="868"/>
      <c r="H960" s="868"/>
      <c r="I960" s="868"/>
      <c r="J960" s="868"/>
      <c r="K960" s="868"/>
      <c r="L960" s="868"/>
      <c r="M960" s="868"/>
      <c r="N960" s="868"/>
      <c r="O960" s="868"/>
      <c r="P960" s="868"/>
      <c r="Q960" s="868"/>
    </row>
    <row r="961" ht="25.15" customHeight="true" x14ac:dyDescent="0.2">
      <c r="C961" s="868"/>
      <c r="D961" s="868"/>
      <c r="E961" s="868"/>
      <c r="F961" s="868"/>
      <c r="G961" s="868"/>
      <c r="H961" s="868"/>
      <c r="I961" s="868"/>
      <c r="J961" s="868"/>
      <c r="K961" s="868"/>
      <c r="L961" s="868"/>
      <c r="M961" s="868"/>
      <c r="N961" s="868"/>
      <c r="O961" s="868"/>
      <c r="P961" s="868"/>
      <c r="Q961" s="868"/>
    </row>
    <row r="962" ht="25.15" customHeight="true" x14ac:dyDescent="0.2">
      <c r="C962" s="868"/>
      <c r="D962" s="868"/>
      <c r="E962" s="868"/>
      <c r="F962" s="868"/>
      <c r="G962" s="868"/>
      <c r="H962" s="868"/>
      <c r="I962" s="868"/>
      <c r="J962" s="868"/>
      <c r="K962" s="868"/>
      <c r="L962" s="868"/>
      <c r="M962" s="868"/>
      <c r="N962" s="868"/>
      <c r="O962" s="868"/>
      <c r="P962" s="868"/>
      <c r="Q962" s="868"/>
    </row>
    <row r="963" ht="25.15" customHeight="true" x14ac:dyDescent="0.2">
      <c r="C963" s="868"/>
      <c r="D963" s="868"/>
      <c r="E963" s="868"/>
      <c r="F963" s="868"/>
      <c r="G963" s="868"/>
      <c r="H963" s="868"/>
      <c r="I963" s="868"/>
      <c r="J963" s="868"/>
      <c r="K963" s="868"/>
      <c r="L963" s="868"/>
      <c r="M963" s="868"/>
      <c r="N963" s="868"/>
      <c r="O963" s="868"/>
      <c r="P963" s="868"/>
      <c r="Q963" s="868"/>
    </row>
    <row r="964" ht="25.15" customHeight="true" x14ac:dyDescent="0.2">
      <c r="C964" s="868"/>
      <c r="D964" s="868"/>
      <c r="E964" s="868"/>
      <c r="F964" s="868"/>
      <c r="G964" s="868"/>
      <c r="H964" s="868"/>
      <c r="I964" s="868"/>
      <c r="J964" s="868"/>
      <c r="K964" s="868"/>
      <c r="L964" s="868"/>
      <c r="M964" s="868"/>
      <c r="N964" s="868"/>
      <c r="O964" s="868"/>
      <c r="P964" s="868"/>
      <c r="Q964" s="868"/>
    </row>
    <row r="965" ht="25.15" customHeight="true" x14ac:dyDescent="0.2">
      <c r="C965" s="868"/>
      <c r="D965" s="868"/>
      <c r="E965" s="868"/>
      <c r="F965" s="868"/>
      <c r="G965" s="868"/>
      <c r="H965" s="868"/>
      <c r="I965" s="868"/>
      <c r="J965" s="868"/>
      <c r="K965" s="868"/>
      <c r="L965" s="868"/>
      <c r="M965" s="868"/>
      <c r="N965" s="868"/>
      <c r="O965" s="868"/>
      <c r="P965" s="868"/>
      <c r="Q965" s="868"/>
    </row>
    <row r="966" ht="25.15" customHeight="true" x14ac:dyDescent="0.2">
      <c r="C966" s="868"/>
      <c r="D966" s="868"/>
      <c r="E966" s="868"/>
      <c r="F966" s="868"/>
      <c r="G966" s="868"/>
      <c r="H966" s="868"/>
      <c r="I966" s="868"/>
      <c r="J966" s="868"/>
      <c r="K966" s="868"/>
      <c r="L966" s="868"/>
      <c r="M966" s="868"/>
      <c r="N966" s="868"/>
      <c r="O966" s="868"/>
      <c r="P966" s="868"/>
      <c r="Q966" s="868"/>
    </row>
    <row r="967" ht="25.15" customHeight="true" x14ac:dyDescent="0.2">
      <c r="C967" s="868"/>
      <c r="D967" s="868"/>
      <c r="E967" s="868"/>
      <c r="F967" s="868"/>
      <c r="G967" s="868"/>
      <c r="H967" s="868"/>
      <c r="I967" s="868"/>
      <c r="J967" s="868"/>
      <c r="K967" s="868"/>
      <c r="L967" s="868"/>
      <c r="M967" s="868"/>
      <c r="N967" s="868"/>
      <c r="O967" s="868"/>
      <c r="P967" s="868"/>
      <c r="Q967" s="868"/>
    </row>
    <row r="968" ht="25.15" customHeight="true" x14ac:dyDescent="0.2">
      <c r="C968" s="868"/>
      <c r="D968" s="868"/>
      <c r="E968" s="868"/>
      <c r="F968" s="868"/>
      <c r="G968" s="868"/>
      <c r="H968" s="868"/>
      <c r="I968" s="868"/>
      <c r="J968" s="868"/>
      <c r="K968" s="868"/>
      <c r="L968" s="868"/>
      <c r="M968" s="868"/>
      <c r="N968" s="868"/>
      <c r="O968" s="868"/>
      <c r="P968" s="868"/>
      <c r="Q968" s="868"/>
    </row>
    <row r="969" ht="25.15" customHeight="true" x14ac:dyDescent="0.2">
      <c r="C969" s="868"/>
      <c r="D969" s="868"/>
      <c r="E969" s="868"/>
      <c r="F969" s="868"/>
      <c r="G969" s="868"/>
      <c r="H969" s="868"/>
      <c r="I969" s="868"/>
      <c r="J969" s="868"/>
      <c r="K969" s="868"/>
      <c r="L969" s="868"/>
      <c r="M969" s="868"/>
      <c r="N969" s="868"/>
      <c r="O969" s="868"/>
      <c r="P969" s="868"/>
      <c r="Q969" s="868"/>
    </row>
    <row r="970" ht="25.15" customHeight="true" x14ac:dyDescent="0.2">
      <c r="C970" s="868"/>
      <c r="D970" s="868"/>
      <c r="E970" s="868"/>
      <c r="F970" s="868"/>
      <c r="G970" s="868"/>
      <c r="H970" s="868"/>
      <c r="I970" s="868"/>
      <c r="J970" s="868"/>
      <c r="K970" s="868"/>
      <c r="L970" s="868"/>
      <c r="M970" s="868"/>
      <c r="N970" s="868"/>
      <c r="O970" s="868"/>
      <c r="P970" s="868"/>
      <c r="Q970" s="868"/>
    </row>
    <row r="971" ht="25.15" customHeight="true" x14ac:dyDescent="0.2">
      <c r="C971" s="868"/>
      <c r="D971" s="868"/>
      <c r="E971" s="868"/>
      <c r="F971" s="868"/>
      <c r="G971" s="868"/>
      <c r="H971" s="868"/>
      <c r="I971" s="868"/>
      <c r="J971" s="868"/>
      <c r="K971" s="868"/>
      <c r="L971" s="868"/>
      <c r="M971" s="868"/>
      <c r="N971" s="868"/>
      <c r="O971" s="868"/>
      <c r="P971" s="868"/>
      <c r="Q971" s="868"/>
    </row>
    <row r="972" ht="25.15" customHeight="true" x14ac:dyDescent="0.2">
      <c r="C972" s="868"/>
      <c r="D972" s="868"/>
      <c r="E972" s="868"/>
      <c r="F972" s="868"/>
      <c r="G972" s="868"/>
      <c r="H972" s="868"/>
      <c r="I972" s="868"/>
      <c r="J972" s="868"/>
      <c r="K972" s="868"/>
      <c r="L972" s="868"/>
      <c r="M972" s="868"/>
      <c r="N972" s="868"/>
      <c r="O972" s="868"/>
      <c r="P972" s="868"/>
      <c r="Q972" s="868"/>
    </row>
    <row r="973" ht="25.15" customHeight="true" x14ac:dyDescent="0.2">
      <c r="C973" s="868"/>
      <c r="D973" s="868"/>
      <c r="E973" s="868"/>
      <c r="F973" s="868"/>
      <c r="G973" s="868"/>
      <c r="H973" s="868"/>
      <c r="I973" s="868"/>
      <c r="J973" s="868"/>
      <c r="K973" s="868"/>
      <c r="L973" s="868"/>
      <c r="M973" s="868"/>
      <c r="N973" s="868"/>
      <c r="O973" s="868"/>
      <c r="P973" s="868"/>
      <c r="Q973" s="868"/>
    </row>
    <row r="974" ht="25.15" customHeight="true" x14ac:dyDescent="0.2">
      <c r="C974" s="868"/>
      <c r="D974" s="868"/>
      <c r="E974" s="868"/>
      <c r="F974" s="868"/>
      <c r="G974" s="868"/>
      <c r="H974" s="868"/>
      <c r="I974" s="868"/>
      <c r="J974" s="868"/>
      <c r="K974" s="868"/>
      <c r="L974" s="868"/>
      <c r="M974" s="868"/>
      <c r="N974" s="868"/>
      <c r="O974" s="868"/>
      <c r="P974" s="868"/>
      <c r="Q974" s="868"/>
    </row>
    <row r="975" ht="25.15" customHeight="true" x14ac:dyDescent="0.2">
      <c r="C975" s="868"/>
      <c r="D975" s="868"/>
      <c r="E975" s="868"/>
      <c r="F975" s="868"/>
      <c r="G975" s="868"/>
      <c r="H975" s="868"/>
      <c r="I975" s="868"/>
      <c r="J975" s="868"/>
      <c r="K975" s="868"/>
      <c r="L975" s="868"/>
      <c r="M975" s="868"/>
      <c r="N975" s="868"/>
      <c r="O975" s="868"/>
      <c r="P975" s="868"/>
      <c r="Q975" s="868"/>
    </row>
    <row r="976" ht="25.15" customHeight="true" x14ac:dyDescent="0.2">
      <c r="C976" s="868"/>
      <c r="D976" s="868"/>
      <c r="E976" s="868"/>
      <c r="F976" s="868"/>
      <c r="G976" s="868"/>
      <c r="H976" s="868"/>
      <c r="I976" s="868"/>
      <c r="J976" s="868"/>
      <c r="K976" s="868"/>
      <c r="L976" s="868"/>
      <c r="M976" s="868"/>
      <c r="N976" s="868"/>
      <c r="O976" s="868"/>
      <c r="P976" s="868"/>
      <c r="Q976" s="868"/>
    </row>
    <row r="977" ht="25.15" customHeight="true" x14ac:dyDescent="0.2">
      <c r="C977" s="868"/>
      <c r="D977" s="868"/>
      <c r="E977" s="868"/>
      <c r="F977" s="868"/>
      <c r="G977" s="868"/>
      <c r="H977" s="868"/>
      <c r="I977" s="868"/>
      <c r="J977" s="868"/>
      <c r="K977" s="868"/>
      <c r="L977" s="868"/>
      <c r="M977" s="868"/>
      <c r="N977" s="868"/>
      <c r="O977" s="868"/>
      <c r="P977" s="868"/>
      <c r="Q977" s="868"/>
    </row>
    <row r="978" ht="25.15" customHeight="true" x14ac:dyDescent="0.2">
      <c r="C978" s="868"/>
      <c r="D978" s="868"/>
      <c r="E978" s="868"/>
      <c r="F978" s="868"/>
      <c r="G978" s="868"/>
      <c r="H978" s="868"/>
      <c r="I978" s="868"/>
      <c r="J978" s="868"/>
      <c r="K978" s="868"/>
      <c r="L978" s="868"/>
      <c r="M978" s="868"/>
      <c r="N978" s="868"/>
      <c r="O978" s="868"/>
      <c r="P978" s="868"/>
      <c r="Q978" s="868"/>
    </row>
    <row r="979" ht="25.15" customHeight="true" x14ac:dyDescent="0.2">
      <c r="C979" s="868"/>
      <c r="D979" s="868"/>
      <c r="E979" s="868"/>
      <c r="F979" s="868"/>
      <c r="G979" s="868"/>
      <c r="H979" s="868"/>
      <c r="I979" s="868"/>
      <c r="J979" s="868"/>
      <c r="K979" s="868"/>
      <c r="L979" s="868"/>
      <c r="M979" s="868"/>
      <c r="N979" s="868"/>
      <c r="O979" s="868"/>
      <c r="P979" s="868"/>
      <c r="Q979" s="868"/>
    </row>
    <row r="980" ht="25.15" customHeight="true" x14ac:dyDescent="0.2">
      <c r="C980" s="868"/>
      <c r="D980" s="868"/>
      <c r="E980" s="868"/>
      <c r="F980" s="868"/>
      <c r="G980" s="868"/>
      <c r="H980" s="868"/>
      <c r="I980" s="868"/>
      <c r="J980" s="868"/>
      <c r="K980" s="868"/>
      <c r="L980" s="868"/>
      <c r="M980" s="868"/>
      <c r="N980" s="868"/>
      <c r="O980" s="868"/>
      <c r="P980" s="868"/>
      <c r="Q980" s="868"/>
    </row>
    <row r="981" ht="25.15" customHeight="true" x14ac:dyDescent="0.2">
      <c r="C981" s="868"/>
      <c r="D981" s="868"/>
      <c r="E981" s="868"/>
      <c r="F981" s="868"/>
      <c r="G981" s="868"/>
      <c r="H981" s="868"/>
      <c r="I981" s="868"/>
      <c r="J981" s="868"/>
      <c r="K981" s="868"/>
      <c r="L981" s="868"/>
      <c r="M981" s="868"/>
      <c r="N981" s="868"/>
      <c r="O981" s="868"/>
      <c r="P981" s="868"/>
      <c r="Q981" s="868"/>
    </row>
    <row r="982" ht="25.15" customHeight="true" x14ac:dyDescent="0.2">
      <c r="C982" s="868"/>
      <c r="D982" s="868"/>
      <c r="E982" s="868"/>
      <c r="F982" s="868"/>
      <c r="G982" s="868"/>
      <c r="H982" s="868"/>
      <c r="I982" s="868"/>
      <c r="J982" s="868"/>
      <c r="K982" s="868"/>
      <c r="L982" s="868"/>
      <c r="M982" s="868"/>
      <c r="N982" s="868"/>
      <c r="O982" s="868"/>
      <c r="P982" s="868"/>
      <c r="Q982" s="868"/>
    </row>
    <row r="983" ht="25.15" customHeight="true" x14ac:dyDescent="0.2">
      <c r="C983" s="868"/>
      <c r="D983" s="868"/>
      <c r="E983" s="868"/>
      <c r="F983" s="868"/>
      <c r="G983" s="868"/>
      <c r="H983" s="868"/>
      <c r="I983" s="868"/>
      <c r="J983" s="868"/>
      <c r="K983" s="868"/>
      <c r="L983" s="868"/>
      <c r="M983" s="868"/>
      <c r="N983" s="868"/>
      <c r="O983" s="868"/>
      <c r="P983" s="868"/>
      <c r="Q983" s="868"/>
    </row>
    <row r="984" ht="25.15" customHeight="true" x14ac:dyDescent="0.2">
      <c r="C984" s="868"/>
      <c r="D984" s="868"/>
      <c r="E984" s="868"/>
      <c r="F984" s="868"/>
      <c r="G984" s="868"/>
      <c r="H984" s="868"/>
      <c r="I984" s="868"/>
      <c r="J984" s="868"/>
      <c r="K984" s="868"/>
      <c r="L984" s="868"/>
      <c r="M984" s="868"/>
      <c r="N984" s="868"/>
      <c r="O984" s="868"/>
      <c r="P984" s="868"/>
      <c r="Q984" s="868"/>
    </row>
    <row r="985" ht="25.15" customHeight="true" x14ac:dyDescent="0.2">
      <c r="C985" s="868"/>
      <c r="D985" s="868"/>
      <c r="E985" s="868"/>
      <c r="F985" s="868"/>
      <c r="G985" s="868"/>
      <c r="H985" s="868"/>
      <c r="I985" s="868"/>
      <c r="J985" s="868"/>
      <c r="K985" s="868"/>
      <c r="L985" s="868"/>
      <c r="M985" s="868"/>
      <c r="N985" s="868"/>
      <c r="O985" s="868"/>
      <c r="P985" s="868"/>
      <c r="Q985" s="868"/>
    </row>
    <row r="986" ht="25.15" customHeight="true" x14ac:dyDescent="0.2">
      <c r="C986" s="868"/>
      <c r="D986" s="868"/>
      <c r="E986" s="868"/>
      <c r="F986" s="868"/>
      <c r="G986" s="868"/>
      <c r="H986" s="868"/>
      <c r="I986" s="868"/>
      <c r="J986" s="868"/>
      <c r="K986" s="868"/>
      <c r="L986" s="868"/>
      <c r="M986" s="868"/>
      <c r="N986" s="868"/>
      <c r="O986" s="868"/>
      <c r="P986" s="868"/>
      <c r="Q986" s="868"/>
    </row>
    <row r="987" ht="25.15" customHeight="true" x14ac:dyDescent="0.2">
      <c r="C987" s="868"/>
      <c r="D987" s="868"/>
      <c r="E987" s="868"/>
      <c r="F987" s="868"/>
      <c r="G987" s="868"/>
      <c r="H987" s="868"/>
      <c r="I987" s="868"/>
      <c r="J987" s="868"/>
      <c r="K987" s="868"/>
      <c r="L987" s="868"/>
      <c r="M987" s="868"/>
      <c r="N987" s="868"/>
      <c r="O987" s="868"/>
      <c r="P987" s="868"/>
      <c r="Q987" s="868"/>
    </row>
    <row r="988" ht="25.15" customHeight="true" x14ac:dyDescent="0.2">
      <c r="C988" s="868"/>
      <c r="D988" s="868"/>
      <c r="E988" s="868"/>
      <c r="F988" s="868"/>
      <c r="G988" s="868"/>
      <c r="H988" s="868"/>
      <c r="I988" s="868"/>
      <c r="J988" s="868"/>
      <c r="K988" s="868"/>
      <c r="L988" s="868"/>
      <c r="M988" s="868"/>
      <c r="N988" s="868"/>
      <c r="O988" s="868"/>
      <c r="P988" s="868"/>
      <c r="Q988" s="868"/>
    </row>
    <row r="989" ht="25.15" customHeight="true" x14ac:dyDescent="0.2">
      <c r="C989" s="868"/>
      <c r="D989" s="868"/>
      <c r="E989" s="868"/>
      <c r="F989" s="868"/>
      <c r="G989" s="868"/>
      <c r="H989" s="868"/>
      <c r="I989" s="868"/>
      <c r="J989" s="868"/>
      <c r="K989" s="868"/>
      <c r="L989" s="868"/>
      <c r="M989" s="868"/>
      <c r="N989" s="868"/>
      <c r="O989" s="868"/>
      <c r="P989" s="868"/>
      <c r="Q989" s="868"/>
    </row>
    <row r="990" ht="25.15" customHeight="true" x14ac:dyDescent="0.2">
      <c r="C990" s="868"/>
      <c r="D990" s="868"/>
      <c r="E990" s="868"/>
      <c r="F990" s="868"/>
      <c r="G990" s="868"/>
      <c r="H990" s="868"/>
      <c r="I990" s="868"/>
      <c r="J990" s="868"/>
      <c r="K990" s="868"/>
      <c r="L990" s="868"/>
      <c r="M990" s="868"/>
      <c r="N990" s="868"/>
      <c r="O990" s="868"/>
      <c r="P990" s="868"/>
      <c r="Q990" s="868"/>
    </row>
    <row r="991" ht="25.15" customHeight="true" x14ac:dyDescent="0.2">
      <c r="C991" s="868"/>
      <c r="D991" s="868"/>
      <c r="E991" s="868"/>
      <c r="F991" s="868"/>
      <c r="G991" s="868"/>
      <c r="H991" s="868"/>
      <c r="I991" s="868"/>
      <c r="J991" s="868"/>
      <c r="K991" s="868"/>
      <c r="L991" s="868"/>
      <c r="M991" s="868"/>
      <c r="N991" s="868"/>
      <c r="O991" s="868"/>
      <c r="P991" s="868"/>
      <c r="Q991" s="868"/>
    </row>
    <row r="992" ht="25.15" customHeight="true" x14ac:dyDescent="0.2">
      <c r="C992" s="868"/>
      <c r="D992" s="868"/>
      <c r="E992" s="868"/>
      <c r="F992" s="868"/>
      <c r="G992" s="868"/>
      <c r="H992" s="868"/>
      <c r="I992" s="868"/>
      <c r="J992" s="868"/>
      <c r="K992" s="868"/>
      <c r="L992" s="868"/>
      <c r="M992" s="868"/>
      <c r="N992" s="868"/>
      <c r="O992" s="868"/>
      <c r="P992" s="868"/>
      <c r="Q992" s="868"/>
    </row>
    <row r="993" ht="25.15" customHeight="true" x14ac:dyDescent="0.2">
      <c r="C993" s="868"/>
      <c r="D993" s="868"/>
      <c r="E993" s="868"/>
      <c r="F993" s="868"/>
      <c r="G993" s="868"/>
      <c r="H993" s="868"/>
      <c r="I993" s="868"/>
      <c r="J993" s="868"/>
      <c r="K993" s="868"/>
      <c r="L993" s="868"/>
      <c r="M993" s="868"/>
      <c r="N993" s="868"/>
      <c r="O993" s="868"/>
      <c r="P993" s="868"/>
      <c r="Q993" s="868"/>
    </row>
    <row r="994" ht="25.15" customHeight="true" x14ac:dyDescent="0.2">
      <c r="C994" s="868"/>
      <c r="D994" s="868"/>
      <c r="E994" s="868"/>
      <c r="F994" s="868"/>
      <c r="G994" s="868"/>
      <c r="H994" s="868"/>
      <c r="I994" s="868"/>
      <c r="J994" s="868"/>
      <c r="K994" s="868"/>
      <c r="L994" s="868"/>
      <c r="M994" s="868"/>
      <c r="N994" s="868"/>
      <c r="O994" s="868"/>
      <c r="P994" s="868"/>
      <c r="Q994" s="868"/>
    </row>
    <row r="995" ht="25.15" customHeight="true" x14ac:dyDescent="0.2">
      <c r="C995" s="868"/>
      <c r="D995" s="868"/>
      <c r="E995" s="868"/>
      <c r="F995" s="868"/>
      <c r="G995" s="868"/>
      <c r="H995" s="868"/>
      <c r="I995" s="868"/>
      <c r="J995" s="868"/>
      <c r="K995" s="868"/>
      <c r="L995" s="868"/>
      <c r="M995" s="868"/>
      <c r="N995" s="868"/>
      <c r="O995" s="868"/>
      <c r="P995" s="868"/>
      <c r="Q995" s="868"/>
    </row>
    <row r="996" ht="25.15" customHeight="true" x14ac:dyDescent="0.2">
      <c r="C996" s="868"/>
      <c r="D996" s="868"/>
      <c r="E996" s="868"/>
      <c r="F996" s="868"/>
      <c r="G996" s="868"/>
      <c r="H996" s="868"/>
      <c r="I996" s="868"/>
      <c r="J996" s="868"/>
      <c r="K996" s="868"/>
      <c r="L996" s="868"/>
      <c r="M996" s="868"/>
      <c r="N996" s="868"/>
      <c r="O996" s="868"/>
      <c r="P996" s="868"/>
      <c r="Q996" s="868"/>
    </row>
    <row r="997" ht="25.15" customHeight="true" x14ac:dyDescent="0.2">
      <c r="C997" s="868"/>
      <c r="D997" s="868"/>
      <c r="E997" s="868"/>
      <c r="F997" s="868"/>
      <c r="G997" s="868"/>
      <c r="H997" s="868"/>
      <c r="I997" s="868"/>
      <c r="J997" s="868"/>
      <c r="K997" s="868"/>
      <c r="L997" s="868"/>
      <c r="M997" s="868"/>
      <c r="N997" s="868"/>
      <c r="O997" s="868"/>
      <c r="P997" s="868"/>
      <c r="Q997" s="868"/>
    </row>
    <row r="998" ht="25.15" customHeight="true" x14ac:dyDescent="0.2">
      <c r="C998" s="868"/>
      <c r="D998" s="868"/>
      <c r="E998" s="868"/>
      <c r="F998" s="868"/>
      <c r="G998" s="868"/>
      <c r="H998" s="868"/>
      <c r="I998" s="868"/>
      <c r="J998" s="868"/>
      <c r="K998" s="868"/>
      <c r="L998" s="868"/>
      <c r="M998" s="868"/>
      <c r="N998" s="868"/>
      <c r="O998" s="868"/>
      <c r="P998" s="868"/>
      <c r="Q998" s="868"/>
    </row>
    <row r="999" ht="25.15" customHeight="true" x14ac:dyDescent="0.2">
      <c r="C999" s="868"/>
      <c r="D999" s="868"/>
      <c r="E999" s="868"/>
      <c r="F999" s="868"/>
      <c r="G999" s="868"/>
      <c r="H999" s="868"/>
      <c r="I999" s="868"/>
      <c r="J999" s="868"/>
      <c r="K999" s="868"/>
      <c r="L999" s="868"/>
      <c r="M999" s="868"/>
      <c r="N999" s="868"/>
      <c r="O999" s="868"/>
      <c r="P999" s="868"/>
      <c r="Q999" s="868"/>
    </row>
    <row r="1000" ht="25.15" customHeight="true" x14ac:dyDescent="0.2">
      <c r="C1000" s="868"/>
      <c r="D1000" s="868"/>
      <c r="E1000" s="868"/>
      <c r="F1000" s="868"/>
      <c r="G1000" s="868"/>
      <c r="H1000" s="868"/>
      <c r="I1000" s="868"/>
      <c r="J1000" s="868"/>
      <c r="K1000" s="868"/>
      <c r="L1000" s="868"/>
      <c r="M1000" s="868"/>
      <c r="N1000" s="868"/>
      <c r="O1000" s="868"/>
      <c r="P1000" s="868"/>
      <c r="Q1000" s="868"/>
    </row>
    <row r="1001" ht="25.15" customHeight="true" x14ac:dyDescent="0.2">
      <c r="C1001" s="868"/>
      <c r="D1001" s="868"/>
      <c r="E1001" s="868"/>
      <c r="F1001" s="868"/>
      <c r="G1001" s="868"/>
      <c r="H1001" s="868"/>
      <c r="I1001" s="868"/>
      <c r="J1001" s="868"/>
      <c r="K1001" s="868"/>
      <c r="L1001" s="868"/>
      <c r="M1001" s="868"/>
      <c r="N1001" s="868"/>
      <c r="O1001" s="868"/>
      <c r="P1001" s="868"/>
      <c r="Q1001" s="868"/>
    </row>
    <row r="1002" ht="25.15" customHeight="true" x14ac:dyDescent="0.2">
      <c r="C1002" s="868"/>
      <c r="D1002" s="868"/>
      <c r="E1002" s="868"/>
      <c r="F1002" s="868"/>
      <c r="G1002" s="868"/>
      <c r="H1002" s="868"/>
      <c r="I1002" s="868"/>
      <c r="J1002" s="868"/>
      <c r="K1002" s="868"/>
      <c r="L1002" s="868"/>
      <c r="M1002" s="868"/>
      <c r="N1002" s="868"/>
      <c r="O1002" s="868"/>
      <c r="P1002" s="868"/>
      <c r="Q1002" s="868"/>
    </row>
    <row r="1003" ht="25.15" customHeight="true" x14ac:dyDescent="0.2">
      <c r="C1003" s="868"/>
      <c r="D1003" s="868"/>
      <c r="E1003" s="868"/>
      <c r="F1003" s="868"/>
      <c r="G1003" s="868"/>
      <c r="H1003" s="868"/>
      <c r="I1003" s="868"/>
      <c r="J1003" s="868"/>
      <c r="K1003" s="868"/>
      <c r="L1003" s="868"/>
      <c r="M1003" s="868"/>
      <c r="N1003" s="868"/>
      <c r="O1003" s="868"/>
      <c r="P1003" s="868"/>
      <c r="Q1003" s="868"/>
    </row>
    <row r="1004" ht="25.15" customHeight="true" x14ac:dyDescent="0.2">
      <c r="C1004" s="868"/>
      <c r="D1004" s="868"/>
      <c r="E1004" s="868"/>
      <c r="F1004" s="868"/>
      <c r="G1004" s="868"/>
      <c r="H1004" s="868"/>
      <c r="I1004" s="868"/>
      <c r="J1004" s="868"/>
      <c r="K1004" s="868"/>
      <c r="L1004" s="868"/>
      <c r="M1004" s="868"/>
      <c r="N1004" s="868"/>
      <c r="O1004" s="868"/>
      <c r="P1004" s="868"/>
      <c r="Q1004" s="868"/>
    </row>
    <row r="1005" ht="25.15" customHeight="true" x14ac:dyDescent="0.2">
      <c r="C1005" s="868"/>
      <c r="D1005" s="868"/>
      <c r="E1005" s="868"/>
      <c r="F1005" s="868"/>
      <c r="G1005" s="868"/>
      <c r="H1005" s="868"/>
      <c r="I1005" s="868"/>
      <c r="J1005" s="868"/>
      <c r="K1005" s="868"/>
      <c r="L1005" s="868"/>
      <c r="M1005" s="868"/>
      <c r="N1005" s="868"/>
      <c r="O1005" s="868"/>
      <c r="P1005" s="868"/>
      <c r="Q1005" s="868"/>
    </row>
    <row r="1006" ht="25.15" customHeight="true" x14ac:dyDescent="0.2">
      <c r="C1006" s="868"/>
      <c r="D1006" s="868"/>
      <c r="E1006" s="868"/>
      <c r="F1006" s="868"/>
      <c r="G1006" s="868"/>
      <c r="H1006" s="868"/>
      <c r="I1006" s="868"/>
      <c r="J1006" s="868"/>
      <c r="K1006" s="868"/>
      <c r="L1006" s="868"/>
      <c r="M1006" s="868"/>
      <c r="N1006" s="868"/>
      <c r="O1006" s="868"/>
      <c r="P1006" s="868"/>
      <c r="Q1006" s="868"/>
    </row>
    <row r="1007" ht="25.15" customHeight="true" x14ac:dyDescent="0.2">
      <c r="C1007" s="868"/>
      <c r="D1007" s="868"/>
      <c r="E1007" s="868"/>
      <c r="F1007" s="868"/>
      <c r="G1007" s="868"/>
      <c r="H1007" s="868"/>
      <c r="I1007" s="868"/>
      <c r="J1007" s="868"/>
      <c r="K1007" s="868"/>
      <c r="L1007" s="868"/>
      <c r="M1007" s="868"/>
      <c r="N1007" s="868"/>
      <c r="O1007" s="868"/>
      <c r="P1007" s="868"/>
      <c r="Q1007" s="868"/>
    </row>
    <row r="1008" ht="25.15" customHeight="true" x14ac:dyDescent="0.2">
      <c r="C1008" s="868"/>
      <c r="D1008" s="868"/>
      <c r="E1008" s="868"/>
      <c r="F1008" s="868"/>
      <c r="G1008" s="868"/>
      <c r="H1008" s="868"/>
      <c r="I1008" s="868"/>
      <c r="J1008" s="868"/>
      <c r="K1008" s="868"/>
      <c r="L1008" s="868"/>
      <c r="M1008" s="868"/>
      <c r="N1008" s="868"/>
      <c r="O1008" s="868"/>
      <c r="P1008" s="868"/>
      <c r="Q1008" s="868"/>
    </row>
    <row r="1009" ht="25.15" customHeight="true" x14ac:dyDescent="0.2">
      <c r="C1009" s="868"/>
      <c r="D1009" s="868"/>
      <c r="E1009" s="868"/>
      <c r="F1009" s="868"/>
      <c r="G1009" s="868"/>
      <c r="H1009" s="868"/>
      <c r="I1009" s="868"/>
      <c r="J1009" s="868"/>
      <c r="K1009" s="868"/>
      <c r="L1009" s="868"/>
      <c r="M1009" s="868"/>
      <c r="N1009" s="868"/>
      <c r="O1009" s="868"/>
      <c r="P1009" s="868"/>
      <c r="Q1009" s="868"/>
    </row>
    <row r="1010" ht="25.15" customHeight="true" x14ac:dyDescent="0.2">
      <c r="C1010" s="868"/>
      <c r="D1010" s="868"/>
      <c r="E1010" s="868"/>
      <c r="F1010" s="868"/>
      <c r="G1010" s="868"/>
      <c r="H1010" s="868"/>
      <c r="I1010" s="868"/>
      <c r="J1010" s="868"/>
      <c r="K1010" s="868"/>
      <c r="L1010" s="868"/>
      <c r="M1010" s="868"/>
      <c r="N1010" s="868"/>
      <c r="O1010" s="868"/>
      <c r="P1010" s="868"/>
      <c r="Q1010" s="868"/>
    </row>
    <row r="1011" ht="25.15" customHeight="true" x14ac:dyDescent="0.2">
      <c r="C1011" s="868"/>
      <c r="D1011" s="868"/>
      <c r="E1011" s="868"/>
      <c r="F1011" s="868"/>
      <c r="G1011" s="868"/>
      <c r="H1011" s="868"/>
      <c r="I1011" s="868"/>
      <c r="J1011" s="868"/>
      <c r="K1011" s="868"/>
      <c r="L1011" s="868"/>
      <c r="M1011" s="868"/>
      <c r="N1011" s="868"/>
      <c r="O1011" s="868"/>
      <c r="P1011" s="868"/>
      <c r="Q1011" s="868"/>
    </row>
    <row r="1012" ht="25.15" customHeight="true" x14ac:dyDescent="0.2">
      <c r="C1012" s="868"/>
      <c r="D1012" s="868"/>
      <c r="E1012" s="868"/>
      <c r="F1012" s="868"/>
      <c r="G1012" s="868"/>
      <c r="H1012" s="868"/>
      <c r="I1012" s="868"/>
      <c r="J1012" s="868"/>
      <c r="K1012" s="868"/>
      <c r="L1012" s="868"/>
      <c r="M1012" s="868"/>
      <c r="N1012" s="868"/>
      <c r="O1012" s="868"/>
      <c r="P1012" s="868"/>
      <c r="Q1012" s="868"/>
    </row>
    <row r="1013" ht="25.15" customHeight="true" x14ac:dyDescent="0.2">
      <c r="C1013" s="868"/>
      <c r="D1013" s="868"/>
      <c r="E1013" s="868"/>
      <c r="F1013" s="868"/>
      <c r="G1013" s="868"/>
      <c r="H1013" s="868"/>
      <c r="I1013" s="868"/>
      <c r="J1013" s="868"/>
      <c r="K1013" s="868"/>
      <c r="L1013" s="868"/>
      <c r="M1013" s="868"/>
      <c r="N1013" s="868"/>
      <c r="O1013" s="868"/>
      <c r="P1013" s="868"/>
      <c r="Q1013" s="868"/>
    </row>
    <row r="1014" ht="25.15" customHeight="true" x14ac:dyDescent="0.2">
      <c r="C1014" s="868"/>
      <c r="D1014" s="868"/>
      <c r="E1014" s="868"/>
      <c r="F1014" s="868"/>
      <c r="G1014" s="868"/>
      <c r="H1014" s="868"/>
      <c r="I1014" s="868"/>
      <c r="J1014" s="868"/>
      <c r="K1014" s="868"/>
      <c r="L1014" s="868"/>
      <c r="M1014" s="868"/>
      <c r="N1014" s="868"/>
      <c r="O1014" s="868"/>
      <c r="P1014" s="868"/>
      <c r="Q1014" s="868"/>
    </row>
    <row r="1015" ht="25.15" customHeight="true" x14ac:dyDescent="0.2">
      <c r="C1015" s="868"/>
      <c r="D1015" s="868"/>
      <c r="E1015" s="868"/>
      <c r="F1015" s="868"/>
      <c r="G1015" s="868"/>
      <c r="H1015" s="868"/>
      <c r="I1015" s="868"/>
      <c r="J1015" s="868"/>
      <c r="K1015" s="868"/>
      <c r="L1015" s="868"/>
      <c r="M1015" s="868"/>
      <c r="N1015" s="868"/>
      <c r="O1015" s="868"/>
      <c r="P1015" s="868"/>
      <c r="Q1015" s="868"/>
    </row>
    <row r="1016" ht="25.15" customHeight="true" x14ac:dyDescent="0.2">
      <c r="C1016" s="868"/>
      <c r="D1016" s="868"/>
      <c r="E1016" s="868"/>
      <c r="F1016" s="868"/>
      <c r="G1016" s="868"/>
      <c r="H1016" s="868"/>
      <c r="I1016" s="868"/>
      <c r="J1016" s="868"/>
      <c r="K1016" s="868"/>
      <c r="L1016" s="868"/>
      <c r="M1016" s="868"/>
      <c r="N1016" s="868"/>
      <c r="O1016" s="868"/>
      <c r="P1016" s="868"/>
      <c r="Q1016" s="868"/>
    </row>
    <row r="1017" ht="25.15" customHeight="true" x14ac:dyDescent="0.2">
      <c r="C1017" s="868"/>
      <c r="D1017" s="868"/>
      <c r="E1017" s="868"/>
      <c r="F1017" s="868"/>
      <c r="G1017" s="868"/>
      <c r="H1017" s="868"/>
      <c r="I1017" s="868"/>
      <c r="J1017" s="868"/>
      <c r="K1017" s="868"/>
      <c r="L1017" s="868"/>
      <c r="M1017" s="868"/>
      <c r="N1017" s="868"/>
      <c r="O1017" s="868"/>
      <c r="P1017" s="868"/>
      <c r="Q1017" s="868"/>
    </row>
    <row r="1018" ht="25.15" customHeight="true" x14ac:dyDescent="0.2">
      <c r="C1018" s="868"/>
      <c r="D1018" s="868"/>
      <c r="E1018" s="868"/>
      <c r="F1018" s="868"/>
      <c r="G1018" s="868"/>
      <c r="H1018" s="868"/>
      <c r="I1018" s="868"/>
      <c r="J1018" s="868"/>
      <c r="K1018" s="868"/>
      <c r="L1018" s="868"/>
      <c r="M1018" s="868"/>
      <c r="N1018" s="868"/>
      <c r="O1018" s="868"/>
      <c r="P1018" s="868"/>
      <c r="Q1018" s="868"/>
    </row>
    <row r="1019" ht="25.15" customHeight="true" x14ac:dyDescent="0.2">
      <c r="C1019" s="868"/>
      <c r="D1019" s="868"/>
      <c r="E1019" s="868"/>
      <c r="F1019" s="868"/>
      <c r="G1019" s="868"/>
      <c r="H1019" s="868"/>
      <c r="I1019" s="868"/>
      <c r="J1019" s="868"/>
      <c r="K1019" s="868"/>
      <c r="L1019" s="868"/>
      <c r="M1019" s="868"/>
      <c r="N1019" s="868"/>
      <c r="O1019" s="868"/>
      <c r="P1019" s="868"/>
      <c r="Q1019" s="868"/>
    </row>
    <row r="1020" ht="25.15" customHeight="true" x14ac:dyDescent="0.2">
      <c r="C1020" s="868"/>
      <c r="D1020" s="868"/>
      <c r="E1020" s="868"/>
      <c r="F1020" s="868"/>
      <c r="G1020" s="868"/>
      <c r="H1020" s="868"/>
      <c r="I1020" s="868"/>
      <c r="J1020" s="868"/>
      <c r="K1020" s="868"/>
      <c r="L1020" s="868"/>
      <c r="M1020" s="868"/>
      <c r="N1020" s="868"/>
      <c r="O1020" s="868"/>
      <c r="P1020" s="868"/>
      <c r="Q1020" s="868"/>
    </row>
    <row r="1021" ht="25.15" customHeight="true" x14ac:dyDescent="0.2">
      <c r="C1021" s="868"/>
      <c r="D1021" s="868"/>
      <c r="E1021" s="868"/>
      <c r="F1021" s="868"/>
      <c r="G1021" s="868"/>
      <c r="H1021" s="868"/>
      <c r="I1021" s="868"/>
      <c r="J1021" s="868"/>
      <c r="K1021" s="868"/>
      <c r="L1021" s="868"/>
      <c r="M1021" s="868"/>
      <c r="N1021" s="868"/>
      <c r="O1021" s="868"/>
      <c r="P1021" s="868"/>
      <c r="Q1021" s="868"/>
    </row>
    <row r="1022" ht="25.15" customHeight="true" x14ac:dyDescent="0.2">
      <c r="C1022" s="868"/>
      <c r="D1022" s="868"/>
      <c r="E1022" s="868"/>
      <c r="F1022" s="868"/>
      <c r="G1022" s="868"/>
      <c r="H1022" s="868"/>
      <c r="I1022" s="868"/>
      <c r="J1022" s="868"/>
      <c r="K1022" s="868"/>
      <c r="L1022" s="868"/>
      <c r="M1022" s="868"/>
      <c r="N1022" s="868"/>
      <c r="O1022" s="868"/>
      <c r="P1022" s="868"/>
      <c r="Q1022" s="868"/>
    </row>
    <row r="1023" ht="25.15" customHeight="true" x14ac:dyDescent="0.2">
      <c r="C1023" s="868"/>
      <c r="D1023" s="868"/>
      <c r="E1023" s="868"/>
      <c r="F1023" s="868"/>
      <c r="G1023" s="868"/>
      <c r="H1023" s="868"/>
      <c r="I1023" s="868"/>
      <c r="J1023" s="868"/>
      <c r="K1023" s="868"/>
      <c r="L1023" s="868"/>
      <c r="M1023" s="868"/>
      <c r="N1023" s="868"/>
      <c r="O1023" s="868"/>
      <c r="P1023" s="868"/>
      <c r="Q1023" s="868"/>
    </row>
    <row r="1024" ht="25.15" customHeight="true" x14ac:dyDescent="0.2">
      <c r="C1024" s="868"/>
      <c r="D1024" s="868"/>
      <c r="E1024" s="868"/>
      <c r="F1024" s="868"/>
      <c r="G1024" s="868"/>
      <c r="H1024" s="868"/>
      <c r="I1024" s="868"/>
      <c r="J1024" s="868"/>
      <c r="K1024" s="868"/>
      <c r="L1024" s="868"/>
      <c r="M1024" s="868"/>
      <c r="N1024" s="868"/>
      <c r="O1024" s="868"/>
      <c r="P1024" s="868"/>
      <c r="Q1024" s="868"/>
    </row>
    <row r="1025" s="242" customFormat="true" ht="21" customHeight="true" x14ac:dyDescent="0.2">
      <c r="A1025" s="3337" t="s">
        <v>266</v>
      </c>
      <c r="B1025" s="3338"/>
      <c r="C1025" s="3339"/>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3340" t="s">
        <v>177</v>
      </c>
      <c r="B1026" s="3341"/>
      <c r="C1026" s="820" t="s">
        <v>178</v>
      </c>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821" t="s">
        <v>179</v>
      </c>
      <c r="B1027" s="822" t="s">
        <v>180</v>
      </c>
      <c r="C1027" s="823">
        <v>11632</v>
      </c>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824" t="s">
        <v>181</v>
      </c>
      <c r="B1028" s="825" t="s">
        <v>180</v>
      </c>
      <c r="C1028" s="826">
        <v>11632</v>
      </c>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824" t="s">
        <v>182</v>
      </c>
      <c r="B1029" s="825" t="s">
        <v>180</v>
      </c>
      <c r="C1029" s="826">
        <v>11632</v>
      </c>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824" t="s">
        <v>183</v>
      </c>
      <c r="B1030" s="825" t="s">
        <v>180</v>
      </c>
      <c r="C1030" s="826">
        <v>11632</v>
      </c>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3342" t="s">
        <v>184</v>
      </c>
      <c r="B1031" s="825" t="s">
        <v>185</v>
      </c>
      <c r="C1031" s="826">
        <v>3150</v>
      </c>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3342"/>
      <c r="B1032" s="825" t="s">
        <v>186</v>
      </c>
      <c r="C1032" s="826">
        <v>8482</v>
      </c>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3343"/>
      <c r="B1033" s="827" t="s">
        <v>187</v>
      </c>
      <c r="C1033" s="828">
        <v>0</v>
      </c>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842"/>
      <c r="BB1033" s="136"/>
      <c r="BC1033" s="842"/>
      <c r="BD1033" s="842"/>
      <c r="BE1033" s="842"/>
      <c r="BF1033" s="842"/>
      <c r="BG1033" s="842"/>
      <c r="BH1033" s="842"/>
      <c r="BI1033" s="842"/>
      <c r="BJ1033" s="842"/>
      <c r="BK1033" s="842"/>
      <c r="BL1033" s="842"/>
      <c r="BM1033" s="842"/>
      <c r="BN1033" s="842"/>
      <c r="BO1033" s="842"/>
      <c r="BP1033" s="842"/>
      <c r="BQ1033" s="842"/>
      <c r="BR1033" s="842"/>
      <c r="BS1033" s="842"/>
      <c r="BT1033" s="842"/>
      <c r="BU1033" s="842"/>
      <c r="BV1033" s="842"/>
      <c r="BW1033" s="842"/>
      <c r="BX1033" s="842"/>
      <c r="BY1033" s="842"/>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2.95" customHeight="true" x14ac:dyDescent="0.2">
      <c r="A1034" s="3344" t="s">
        <v>358</v>
      </c>
      <c r="B1034" s="3345"/>
      <c r="C1034" s="3346"/>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63"/>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841"/>
      <c r="BB1035" s="268"/>
      <c r="BC1035" s="841"/>
      <c r="BD1035" s="841"/>
      <c r="BE1035" s="841"/>
      <c r="BF1035" s="841"/>
      <c r="BG1035" s="841"/>
      <c r="BH1035" s="841"/>
      <c r="BI1035" s="841"/>
      <c r="BJ1035" s="841"/>
      <c r="BK1035" s="841"/>
      <c r="BL1035" s="841"/>
      <c r="BM1035" s="841"/>
      <c r="BN1035" s="841"/>
      <c r="BO1035" s="841"/>
      <c r="BP1035" s="841"/>
      <c r="BQ1035" s="841"/>
      <c r="BR1035" s="841"/>
      <c r="BS1035" s="841"/>
      <c r="BT1035" s="841"/>
      <c r="BU1035" s="841"/>
      <c r="BV1035" s="841"/>
      <c r="BW1035" s="841"/>
      <c r="BX1035" s="841"/>
      <c r="BY1035" s="841"/>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Bouenza</v>
      </c>
      <c r="B1037" s="429">
        <f>BR122+BR123</f>
        <v>5703.5590430000011</v>
      </c>
    </row>
    <row r="1038" ht="15" customHeight="true" x14ac:dyDescent="0.2">
      <c r="A1038" s="429" t="str">
        <f>S15</f>
        <v>Brazzaville</v>
      </c>
      <c r="B1038" s="429">
        <f>BS122+BS123</f>
        <v>18396.670032999984</v>
      </c>
    </row>
    <row r="1039" ht="15" customHeight="true" x14ac:dyDescent="0.2">
      <c r="A1039" s="429" t="str">
        <f>T15</f>
        <v>Cuvette</v>
      </c>
      <c r="B1039" s="429">
        <f>BT122+BT123</f>
        <v>1775.4193629999995</v>
      </c>
    </row>
    <row r="1040" ht="15" customHeight="true" x14ac:dyDescent="0.2">
      <c r="A1040" s="429" t="str">
        <f>U15</f>
        <v>Cuvette - Ouest</v>
      </c>
      <c r="B1040" s="429">
        <f>BU122+BU123</f>
        <v>860.84523099999831</v>
      </c>
    </row>
    <row r="1041" ht="15" customHeight="true" x14ac:dyDescent="0.2">
      <c r="A1041" s="429" t="str">
        <f>V15</f>
        <v>Kouilou</v>
      </c>
      <c r="B1041" s="429">
        <f>BV122+BV123</f>
        <v>1337.7705370000008</v>
      </c>
    </row>
    <row r="1042" ht="15" customHeight="true" x14ac:dyDescent="0.2">
      <c r="A1042" s="429" t="str">
        <f>W15</f>
        <v>Lekoumou</v>
      </c>
      <c r="B1042" s="429">
        <f>BW122+BW123</f>
        <v>1070.6268800000014</v>
      </c>
    </row>
    <row r="1043" ht="15" customHeight="true" x14ac:dyDescent="0.2">
      <c r="A1043" s="429" t="str">
        <f>X15</f>
        <v>Likouala</v>
      </c>
      <c r="B1043" s="429">
        <f>BX122+XR123</f>
        <v>266.40079799999995</v>
      </c>
    </row>
    <row r="1044" ht="15" customHeight="true" x14ac:dyDescent="0.2">
      <c r="A1044" s="429" t="str">
        <f>Y15</f>
        <v>Niari</v>
      </c>
      <c r="B1044" s="429">
        <f>BY122+BY123</f>
        <v>2954.7875270000004</v>
      </c>
    </row>
    <row r="1045" ht="15" customHeight="true" x14ac:dyDescent="0.2">
      <c r="A1045" s="429" t="str">
        <f>Z15</f>
        <v>Plateaux</v>
      </c>
      <c r="B1045" s="429">
        <f>BZ122+BZ123</f>
        <v>1884.1936710000007</v>
      </c>
    </row>
    <row r="1046" ht="15" customHeight="true" x14ac:dyDescent="0.2">
      <c r="A1046" s="268" t="str">
        <f>AA15</f>
        <v>Pointe-Noire</v>
      </c>
      <c r="B1046" s="429">
        <f>CA122+CA123</f>
        <v>11642.241441000006</v>
      </c>
    </row>
    <row r="1047" ht="15" customHeight="true" x14ac:dyDescent="0.2">
      <c r="A1047" s="268" t="str">
        <f>AB15</f>
        <v>Pool</v>
      </c>
      <c r="B1047" s="429">
        <f>CB122+CB123</f>
        <v>3355.4734239999925</v>
      </c>
    </row>
    <row r="1048" ht="15" customHeight="true" x14ac:dyDescent="0.2">
      <c r="A1048" s="268" t="str">
        <f>AC15</f>
        <v>Sangha</v>
      </c>
      <c r="B1048" s="429">
        <f>CC122+CC123</f>
        <v>941.5621839999983</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12</v>
      </c>
      <c r="B1072" s="268" t="s">
        <v>140</v>
      </c>
    </row>
    <row r="1100" s="235" customFormat="true" ht="17.1" customHeight="true" x14ac:dyDescent="0.2">
      <c r="A1100" s="1066"/>
      <c r="B1100" s="1061"/>
      <c r="BA1100" s="841"/>
      <c r="BB1100" s="268"/>
      <c r="BC1100" s="841"/>
      <c r="BD1100" s="841"/>
      <c r="BE1100" s="841"/>
      <c r="BF1100" s="841"/>
      <c r="BG1100" s="841"/>
      <c r="BH1100" s="841"/>
      <c r="BI1100" s="841"/>
      <c r="BJ1100" s="841"/>
      <c r="BK1100" s="841"/>
      <c r="BL1100" s="841"/>
      <c r="BM1100" s="841"/>
      <c r="BN1100" s="841"/>
      <c r="BO1100" s="841"/>
      <c r="BP1100" s="841"/>
      <c r="BQ1100" s="841"/>
      <c r="BR1100" s="841"/>
      <c r="BS1100" s="841"/>
      <c r="BT1100" s="841"/>
      <c r="BU1100" s="841"/>
      <c r="BV1100" s="841"/>
      <c r="BW1100" s="841"/>
      <c r="BX1100" s="841"/>
      <c r="BY1100" s="841"/>
    </row>
    <row r="1101" s="235" customFormat="true" ht="17.1" customHeight="true" x14ac:dyDescent="0.2">
      <c r="A1101" s="1067"/>
      <c r="B1101" s="1062"/>
      <c r="BA1101" s="841"/>
      <c r="BB1101" s="268"/>
      <c r="BC1101" s="841"/>
      <c r="BD1101" s="841"/>
      <c r="BE1101" s="841"/>
      <c r="BF1101" s="841"/>
      <c r="BG1101" s="841"/>
      <c r="BH1101" s="841"/>
      <c r="BI1101" s="841"/>
      <c r="BJ1101" s="841"/>
      <c r="BK1101" s="841"/>
      <c r="BL1101" s="841"/>
      <c r="BM1101" s="841"/>
      <c r="BN1101" s="841"/>
      <c r="BO1101" s="841"/>
      <c r="BP1101" s="841"/>
      <c r="BQ1101" s="841"/>
      <c r="BR1101" s="841"/>
      <c r="BS1101" s="841"/>
      <c r="BT1101" s="841"/>
      <c r="BU1101" s="841"/>
      <c r="BV1101" s="841"/>
      <c r="BW1101" s="841"/>
      <c r="BX1101" s="841"/>
      <c r="BY1101" s="841"/>
    </row>
    <row r="1102" s="235" customFormat="true" ht="15" customHeight="true" x14ac:dyDescent="0.2">
      <c r="BA1102" s="841"/>
      <c r="BB1102" s="268"/>
      <c r="BC1102" s="841"/>
      <c r="BD1102" s="841"/>
      <c r="BE1102" s="841"/>
      <c r="BF1102" s="841"/>
      <c r="BG1102" s="841"/>
      <c r="BH1102" s="841"/>
      <c r="BI1102" s="841"/>
      <c r="BJ1102" s="841"/>
      <c r="BK1102" s="841"/>
      <c r="BL1102" s="841"/>
      <c r="BM1102" s="841"/>
      <c r="BN1102" s="841"/>
      <c r="BO1102" s="841"/>
      <c r="BP1102" s="841"/>
      <c r="BQ1102" s="841"/>
      <c r="BR1102" s="841"/>
      <c r="BS1102" s="841"/>
      <c r="BT1102" s="841"/>
      <c r="BU1102" s="841"/>
      <c r="BV1102" s="841"/>
      <c r="BW1102" s="841"/>
      <c r="BX1102" s="841"/>
      <c r="BY1102" s="841"/>
    </row>
    <row r="1103" s="235" customFormat="true" ht="15" customHeight="true" x14ac:dyDescent="0.2">
      <c r="BA1103" s="841"/>
      <c r="BB1103" s="268"/>
      <c r="BC1103" s="841"/>
      <c r="BD1103" s="841"/>
      <c r="BE1103" s="841"/>
      <c r="BF1103" s="841"/>
      <c r="BG1103" s="841"/>
      <c r="BH1103" s="841"/>
      <c r="BI1103" s="841"/>
      <c r="BJ1103" s="841"/>
      <c r="BK1103" s="841"/>
      <c r="BL1103" s="841"/>
      <c r="BM1103" s="841"/>
      <c r="BN1103" s="841"/>
      <c r="BO1103" s="841"/>
      <c r="BP1103" s="841"/>
      <c r="BQ1103" s="841"/>
      <c r="BR1103" s="841"/>
      <c r="BS1103" s="841"/>
      <c r="BT1103" s="841"/>
      <c r="BU1103" s="841"/>
      <c r="BV1103" s="841"/>
      <c r="BW1103" s="841"/>
      <c r="BX1103" s="841"/>
      <c r="BY1103" s="841"/>
    </row>
    <row r="1104" s="235" customFormat="true" ht="15" customHeight="true" x14ac:dyDescent="0.2">
      <c r="BA1104" s="841"/>
      <c r="BB1104" s="268"/>
      <c r="BC1104" s="841"/>
      <c r="BD1104" s="841"/>
      <c r="BE1104" s="841"/>
      <c r="BF1104" s="841"/>
      <c r="BG1104" s="841"/>
      <c r="BH1104" s="841"/>
      <c r="BI1104" s="841"/>
      <c r="BJ1104" s="841"/>
      <c r="BK1104" s="841"/>
      <c r="BL1104" s="841"/>
      <c r="BM1104" s="841"/>
      <c r="BN1104" s="841"/>
      <c r="BO1104" s="841"/>
      <c r="BP1104" s="841"/>
      <c r="BQ1104" s="841"/>
      <c r="BR1104" s="841"/>
      <c r="BS1104" s="841"/>
      <c r="BT1104" s="841"/>
      <c r="BU1104" s="841"/>
      <c r="BV1104" s="841"/>
      <c r="BW1104" s="841"/>
      <c r="BX1104" s="841"/>
      <c r="BY1104" s="841"/>
    </row>
    <row r="1105" s="235" customFormat="true" ht="15" customHeight="true" x14ac:dyDescent="0.2">
      <c r="BA1105" s="841"/>
      <c r="BB1105" s="268"/>
      <c r="BC1105" s="841"/>
      <c r="BD1105" s="841"/>
      <c r="BE1105" s="841"/>
      <c r="BF1105" s="841"/>
      <c r="BG1105" s="841"/>
      <c r="BH1105" s="841"/>
      <c r="BI1105" s="841"/>
      <c r="BJ1105" s="841"/>
      <c r="BK1105" s="841"/>
      <c r="BL1105" s="841"/>
      <c r="BM1105" s="841"/>
      <c r="BN1105" s="841"/>
      <c r="BO1105" s="841"/>
      <c r="BP1105" s="841"/>
      <c r="BQ1105" s="841"/>
      <c r="BR1105" s="841"/>
      <c r="BS1105" s="841"/>
      <c r="BT1105" s="841"/>
      <c r="BU1105" s="841"/>
      <c r="BV1105" s="841"/>
      <c r="BW1105" s="841"/>
      <c r="BX1105" s="841"/>
      <c r="BY1105" s="841"/>
    </row>
    <row r="1106" s="235" customFormat="true" ht="15" customHeight="true" x14ac:dyDescent="0.2">
      <c r="BA1106" s="841"/>
      <c r="BB1106" s="268"/>
      <c r="BC1106" s="841"/>
      <c r="BD1106" s="841"/>
      <c r="BE1106" s="841"/>
      <c r="BF1106" s="841"/>
      <c r="BG1106" s="841"/>
      <c r="BH1106" s="841"/>
      <c r="BI1106" s="841"/>
      <c r="BJ1106" s="841"/>
      <c r="BK1106" s="841"/>
      <c r="BL1106" s="841"/>
      <c r="BM1106" s="841"/>
      <c r="BN1106" s="841"/>
      <c r="BO1106" s="841"/>
      <c r="BP1106" s="841"/>
      <c r="BQ1106" s="841"/>
      <c r="BR1106" s="841"/>
      <c r="BS1106" s="841"/>
      <c r="BT1106" s="841"/>
      <c r="BU1106" s="841"/>
      <c r="BV1106" s="841"/>
      <c r="BW1106" s="841"/>
      <c r="BX1106" s="841"/>
      <c r="BY1106" s="841"/>
    </row>
    <row r="1107" s="235" customFormat="true" ht="15" customHeight="true" x14ac:dyDescent="0.2">
      <c r="BA1107" s="841"/>
      <c r="BB1107" s="268"/>
      <c r="BC1107" s="841"/>
      <c r="BD1107" s="841"/>
      <c r="BE1107" s="841"/>
      <c r="BF1107" s="841"/>
      <c r="BG1107" s="841"/>
      <c r="BH1107" s="841"/>
      <c r="BI1107" s="841"/>
      <c r="BJ1107" s="841"/>
      <c r="BK1107" s="841"/>
      <c r="BL1107" s="841"/>
      <c r="BM1107" s="841"/>
      <c r="BN1107" s="841"/>
      <c r="BO1107" s="841"/>
      <c r="BP1107" s="841"/>
      <c r="BQ1107" s="841"/>
      <c r="BR1107" s="841"/>
      <c r="BS1107" s="841"/>
      <c r="BT1107" s="841"/>
      <c r="BU1107" s="841"/>
      <c r="BV1107" s="841"/>
      <c r="BW1107" s="841"/>
      <c r="BX1107" s="841"/>
      <c r="BY1107" s="841"/>
    </row>
    <row r="1108" s="235" customFormat="true" ht="15" customHeight="true" x14ac:dyDescent="0.2">
      <c r="BA1108" s="841"/>
      <c r="BB1108" s="268"/>
      <c r="BC1108" s="841"/>
      <c r="BD1108" s="841"/>
      <c r="BE1108" s="841"/>
      <c r="BF1108" s="841"/>
      <c r="BG1108" s="841"/>
      <c r="BH1108" s="841"/>
      <c r="BI1108" s="841"/>
      <c r="BJ1108" s="841"/>
      <c r="BK1108" s="841"/>
      <c r="BL1108" s="841"/>
      <c r="BM1108" s="841"/>
      <c r="BN1108" s="841"/>
      <c r="BO1108" s="841"/>
      <c r="BP1108" s="841"/>
      <c r="BQ1108" s="841"/>
      <c r="BR1108" s="841"/>
      <c r="BS1108" s="841"/>
      <c r="BT1108" s="841"/>
      <c r="BU1108" s="841"/>
      <c r="BV1108" s="841"/>
      <c r="BW1108" s="841"/>
      <c r="BX1108" s="841"/>
      <c r="BY1108" s="841"/>
    </row>
    <row r="1109" s="235" customFormat="true" ht="15" customHeight="true" x14ac:dyDescent="0.2">
      <c r="BA1109" s="841"/>
      <c r="BB1109" s="268"/>
      <c r="BC1109" s="841"/>
      <c r="BD1109" s="841"/>
      <c r="BE1109" s="841"/>
      <c r="BF1109" s="841"/>
      <c r="BG1109" s="841"/>
      <c r="BH1109" s="841"/>
      <c r="BI1109" s="841"/>
      <c r="BJ1109" s="841"/>
      <c r="BK1109" s="841"/>
      <c r="BL1109" s="841"/>
      <c r="BM1109" s="841"/>
      <c r="BN1109" s="841"/>
      <c r="BO1109" s="841"/>
      <c r="BP1109" s="841"/>
      <c r="BQ1109" s="841"/>
      <c r="BR1109" s="841"/>
      <c r="BS1109" s="841"/>
      <c r="BT1109" s="841"/>
      <c r="BU1109" s="841"/>
      <c r="BV1109" s="841"/>
      <c r="BW1109" s="841"/>
      <c r="BX1109" s="841"/>
      <c r="BY1109" s="841"/>
    </row>
    <row r="1110" s="235" customFormat="true" ht="15" customHeight="true" x14ac:dyDescent="0.2">
      <c r="BA1110" s="841"/>
      <c r="BB1110" s="268"/>
      <c r="BC1110" s="841"/>
      <c r="BD1110" s="841"/>
      <c r="BE1110" s="841"/>
      <c r="BF1110" s="841"/>
      <c r="BG1110" s="841"/>
      <c r="BH1110" s="841"/>
      <c r="BI1110" s="841"/>
      <c r="BJ1110" s="841"/>
      <c r="BK1110" s="841"/>
      <c r="BL1110" s="841"/>
      <c r="BM1110" s="841"/>
      <c r="BN1110" s="841"/>
      <c r="BO1110" s="841"/>
      <c r="BP1110" s="841"/>
      <c r="BQ1110" s="841"/>
      <c r="BR1110" s="841"/>
      <c r="BS1110" s="841"/>
      <c r="BT1110" s="841"/>
      <c r="BU1110" s="841"/>
      <c r="BV1110" s="841"/>
      <c r="BW1110" s="841"/>
      <c r="BX1110" s="841"/>
      <c r="BY1110" s="841"/>
    </row>
    <row r="1111" s="235" customFormat="true" ht="15" customHeight="true" x14ac:dyDescent="0.2">
      <c r="BA1111" s="841"/>
      <c r="BB1111" s="268"/>
      <c r="BC1111" s="841"/>
      <c r="BD1111" s="841"/>
      <c r="BE1111" s="841"/>
      <c r="BF1111" s="841"/>
      <c r="BG1111" s="841"/>
      <c r="BH1111" s="841"/>
      <c r="BI1111" s="841"/>
      <c r="BJ1111" s="841"/>
      <c r="BK1111" s="841"/>
      <c r="BL1111" s="841"/>
      <c r="BM1111" s="841"/>
      <c r="BN1111" s="841"/>
      <c r="BO1111" s="841"/>
      <c r="BP1111" s="841"/>
      <c r="BQ1111" s="841"/>
      <c r="BR1111" s="841"/>
      <c r="BS1111" s="841"/>
      <c r="BT1111" s="841"/>
      <c r="BU1111" s="841"/>
      <c r="BV1111" s="841"/>
      <c r="BW1111" s="841"/>
      <c r="BX1111" s="841"/>
      <c r="BY1111" s="841"/>
    </row>
    <row r="1112" s="235" customFormat="true" ht="15" customHeight="true" x14ac:dyDescent="0.2">
      <c r="BA1112" s="841"/>
      <c r="BB1112" s="268"/>
      <c r="BC1112" s="841"/>
      <c r="BD1112" s="841"/>
      <c r="BE1112" s="841"/>
      <c r="BF1112" s="841"/>
      <c r="BG1112" s="841"/>
      <c r="BH1112" s="841"/>
      <c r="BI1112" s="841"/>
      <c r="BJ1112" s="841"/>
      <c r="BK1112" s="841"/>
      <c r="BL1112" s="841"/>
      <c r="BM1112" s="841"/>
      <c r="BN1112" s="841"/>
      <c r="BO1112" s="841"/>
      <c r="BP1112" s="841"/>
      <c r="BQ1112" s="841"/>
      <c r="BR1112" s="841"/>
      <c r="BS1112" s="841"/>
      <c r="BT1112" s="841"/>
      <c r="BU1112" s="841"/>
      <c r="BV1112" s="841"/>
      <c r="BW1112" s="841"/>
      <c r="BX1112" s="841"/>
      <c r="BY1112" s="841"/>
    </row>
    <row r="1113" s="235" customFormat="true" ht="15" customHeight="true" x14ac:dyDescent="0.2">
      <c r="BA1113" s="841"/>
      <c r="BB1113" s="268"/>
      <c r="BC1113" s="841"/>
      <c r="BD1113" s="841"/>
      <c r="BE1113" s="841"/>
      <c r="BF1113" s="841"/>
      <c r="BG1113" s="841"/>
      <c r="BH1113" s="841"/>
      <c r="BI1113" s="841"/>
      <c r="BJ1113" s="841"/>
      <c r="BK1113" s="841"/>
      <c r="BL1113" s="841"/>
      <c r="BM1113" s="841"/>
      <c r="BN1113" s="841"/>
      <c r="BO1113" s="841"/>
      <c r="BP1113" s="841"/>
      <c r="BQ1113" s="841"/>
      <c r="BR1113" s="841"/>
      <c r="BS1113" s="841"/>
      <c r="BT1113" s="841"/>
      <c r="BU1113" s="841"/>
      <c r="BV1113" s="841"/>
      <c r="BW1113" s="841"/>
      <c r="BX1113" s="841"/>
      <c r="BY1113" s="841"/>
    </row>
    <row r="1114" s="235" customFormat="true" ht="17.1" customHeight="true" x14ac:dyDescent="0.2">
      <c r="A1114" s="1067"/>
      <c r="B1114" s="1062"/>
      <c r="C1114" s="1063"/>
      <c r="D1114" s="1063"/>
      <c r="E1114" s="1063"/>
      <c r="F1114" s="1063"/>
      <c r="G1114" s="1063"/>
      <c r="H1114" s="1063"/>
      <c r="I1114" s="1063"/>
      <c r="J1114" s="1063"/>
      <c r="K1114" s="1063"/>
      <c r="L1114" s="1063"/>
      <c r="M1114" s="1063"/>
      <c r="N1114" s="1063"/>
      <c r="O1114" s="1063"/>
      <c r="P1114" s="1063"/>
      <c r="Q1114" s="1063"/>
      <c r="R1114" s="1063"/>
      <c r="S1114" s="1063"/>
      <c r="T1114" s="1063"/>
      <c r="U1114" s="1063"/>
      <c r="V1114" s="1063"/>
      <c r="W1114" s="1063"/>
      <c r="X1114" s="1063"/>
      <c r="Y1114" s="1063"/>
      <c r="Z1114" s="1063"/>
      <c r="AA1114" s="1063"/>
      <c r="AB1114" s="1063"/>
      <c r="AC1114" s="1063"/>
      <c r="BA1114" s="841"/>
      <c r="BB1114" s="268"/>
      <c r="BC1114" s="841"/>
      <c r="BD1114" s="841"/>
      <c r="BE1114" s="841"/>
      <c r="BF1114" s="841"/>
      <c r="BG1114" s="841"/>
      <c r="BH1114" s="841"/>
      <c r="BI1114" s="841"/>
      <c r="BJ1114" s="841"/>
      <c r="BK1114" s="841"/>
      <c r="BL1114" s="841"/>
      <c r="BM1114" s="841"/>
      <c r="BN1114" s="841"/>
      <c r="BO1114" s="841"/>
      <c r="BP1114" s="841"/>
      <c r="BQ1114" s="841"/>
      <c r="BR1114" s="841"/>
      <c r="BS1114" s="841"/>
      <c r="BT1114" s="841"/>
      <c r="BU1114" s="841"/>
      <c r="BV1114" s="841"/>
      <c r="BW1114" s="841"/>
      <c r="BX1114" s="841"/>
      <c r="BY1114" s="841"/>
    </row>
    <row r="1115" s="235" customFormat="true" ht="17.1" customHeight="true" x14ac:dyDescent="0.2">
      <c r="A1115" s="1067"/>
      <c r="B1115" s="1062"/>
      <c r="C1115" s="1063"/>
      <c r="D1115" s="1063"/>
      <c r="E1115" s="1063"/>
      <c r="F1115" s="1063"/>
      <c r="G1115" s="1063"/>
      <c r="H1115" s="1063"/>
      <c r="I1115" s="1063"/>
      <c r="J1115" s="1063"/>
      <c r="K1115" s="1063"/>
      <c r="L1115" s="1063"/>
      <c r="M1115" s="1063"/>
      <c r="N1115" s="1063"/>
      <c r="O1115" s="1063"/>
      <c r="P1115" s="1063"/>
      <c r="Q1115" s="1063"/>
      <c r="R1115" s="1063"/>
      <c r="S1115" s="1063"/>
      <c r="T1115" s="1063"/>
      <c r="U1115" s="1063"/>
      <c r="V1115" s="1063"/>
      <c r="W1115" s="1063"/>
      <c r="X1115" s="1063"/>
      <c r="Y1115" s="1063"/>
      <c r="Z1115" s="1063"/>
      <c r="AA1115" s="1063"/>
      <c r="AB1115" s="1063"/>
      <c r="AC1115" s="1063"/>
      <c r="BA1115" s="841"/>
      <c r="BB1115" s="268"/>
      <c r="BC1115" s="841"/>
      <c r="BD1115" s="841"/>
      <c r="BE1115" s="841"/>
      <c r="BF1115" s="841"/>
      <c r="BG1115" s="841"/>
      <c r="BH1115" s="841"/>
      <c r="BI1115" s="841"/>
      <c r="BJ1115" s="841"/>
      <c r="BK1115" s="841"/>
      <c r="BL1115" s="841"/>
      <c r="BM1115" s="841"/>
      <c r="BN1115" s="841"/>
      <c r="BO1115" s="841"/>
      <c r="BP1115" s="841"/>
      <c r="BQ1115" s="841"/>
      <c r="BR1115" s="841"/>
      <c r="BS1115" s="841"/>
      <c r="BT1115" s="841"/>
      <c r="BU1115" s="841"/>
      <c r="BV1115" s="841"/>
      <c r="BW1115" s="841"/>
      <c r="BX1115" s="841"/>
      <c r="BY1115" s="841"/>
    </row>
    <row r="1116" s="235" customFormat="true" ht="17.1" customHeight="true" x14ac:dyDescent="0.2">
      <c r="A1116" s="1067"/>
      <c r="B1116" s="1062"/>
      <c r="C1116" s="1063"/>
      <c r="D1116" s="1063"/>
      <c r="E1116" s="1063"/>
      <c r="F1116" s="1063"/>
      <c r="G1116" s="1063"/>
      <c r="H1116" s="1063"/>
      <c r="I1116" s="1063"/>
      <c r="J1116" s="1063"/>
      <c r="K1116" s="1063"/>
      <c r="L1116" s="1063"/>
      <c r="M1116" s="1063"/>
      <c r="N1116" s="1063"/>
      <c r="O1116" s="1063"/>
      <c r="P1116" s="1063"/>
      <c r="Q1116" s="1063"/>
      <c r="R1116" s="1063"/>
      <c r="S1116" s="1063"/>
      <c r="T1116" s="1063"/>
      <c r="U1116" s="1063"/>
      <c r="V1116" s="1063"/>
      <c r="W1116" s="1063"/>
      <c r="X1116" s="1063"/>
      <c r="Y1116" s="1063"/>
      <c r="Z1116" s="1063"/>
      <c r="AA1116" s="1063"/>
      <c r="AB1116" s="1063"/>
      <c r="AC1116" s="1063"/>
      <c r="BA1116" s="841"/>
      <c r="BB1116" s="268"/>
      <c r="BC1116" s="841"/>
      <c r="BD1116" s="841"/>
      <c r="BE1116" s="841"/>
      <c r="BF1116" s="841"/>
      <c r="BG1116" s="841"/>
      <c r="BH1116" s="841"/>
      <c r="BI1116" s="841"/>
      <c r="BJ1116" s="841"/>
      <c r="BK1116" s="841"/>
      <c r="BL1116" s="841"/>
      <c r="BM1116" s="841"/>
      <c r="BN1116" s="841"/>
      <c r="BO1116" s="841"/>
      <c r="BP1116" s="841"/>
      <c r="BQ1116" s="841"/>
      <c r="BR1116" s="841"/>
      <c r="BS1116" s="841"/>
      <c r="BT1116" s="841"/>
      <c r="BU1116" s="841"/>
      <c r="BV1116" s="841"/>
      <c r="BW1116" s="841"/>
      <c r="BX1116" s="841"/>
      <c r="BY1116" s="841"/>
    </row>
    <row r="1117" s="235" customFormat="true" ht="17.1" customHeight="true" x14ac:dyDescent="0.2">
      <c r="A1117" s="1068"/>
      <c r="B1117" s="1064"/>
      <c r="C1117" s="1065"/>
      <c r="D1117" s="1065"/>
      <c r="E1117" s="1065"/>
      <c r="F1117" s="1065"/>
      <c r="G1117" s="1065"/>
      <c r="H1117" s="1065"/>
      <c r="I1117" s="1065"/>
      <c r="J1117" s="1065"/>
      <c r="K1117" s="1065"/>
      <c r="L1117" s="1065"/>
      <c r="M1117" s="1065"/>
      <c r="N1117" s="1065"/>
      <c r="O1117" s="1065"/>
      <c r="P1117" s="1065"/>
      <c r="Q1117" s="1065"/>
      <c r="R1117" s="1065"/>
      <c r="S1117" s="1065"/>
      <c r="T1117" s="1065"/>
      <c r="U1117" s="1065"/>
      <c r="V1117" s="1065"/>
      <c r="W1117" s="1065"/>
      <c r="X1117" s="1065"/>
      <c r="Y1117" s="1065"/>
      <c r="Z1117" s="1065"/>
      <c r="AA1117" s="1065"/>
      <c r="AB1117" s="1065"/>
      <c r="AC1117" s="1065"/>
      <c r="BA1117" s="841"/>
      <c r="BB1117" s="268"/>
      <c r="BC1117" s="841"/>
      <c r="BD1117" s="841"/>
      <c r="BE1117" s="841"/>
      <c r="BF1117" s="841"/>
      <c r="BG1117" s="841"/>
      <c r="BH1117" s="841"/>
      <c r="BI1117" s="841"/>
      <c r="BJ1117" s="841"/>
      <c r="BK1117" s="841"/>
      <c r="BL1117" s="841"/>
      <c r="BM1117" s="841"/>
      <c r="BN1117" s="841"/>
      <c r="BO1117" s="841"/>
      <c r="BP1117" s="841"/>
      <c r="BQ1117" s="841"/>
      <c r="BR1117" s="841"/>
      <c r="BS1117" s="841"/>
      <c r="BT1117" s="841"/>
      <c r="BU1117" s="841"/>
      <c r="BV1117" s="841"/>
      <c r="BW1117" s="841"/>
      <c r="BX1117" s="841"/>
      <c r="BY1117" s="841"/>
    </row>
    <row r="1118" s="235" customFormat="true" ht="15" customHeight="true" x14ac:dyDescent="0.2">
      <c r="BA1118" s="841"/>
      <c r="BB1118" s="268"/>
      <c r="BC1118" s="841"/>
      <c r="BD1118" s="841"/>
      <c r="BE1118" s="841"/>
      <c r="BF1118" s="841"/>
      <c r="BG1118" s="841"/>
      <c r="BH1118" s="841"/>
      <c r="BI1118" s="841"/>
      <c r="BJ1118" s="841"/>
      <c r="BK1118" s="841"/>
      <c r="BL1118" s="841"/>
      <c r="BM1118" s="841"/>
      <c r="BN1118" s="841"/>
      <c r="BO1118" s="841"/>
      <c r="BP1118" s="841"/>
      <c r="BQ1118" s="841"/>
      <c r="BR1118" s="841"/>
      <c r="BS1118" s="841"/>
      <c r="BT1118" s="841"/>
      <c r="BU1118" s="841"/>
      <c r="BV1118" s="841"/>
      <c r="BW1118" s="841"/>
      <c r="BX1118" s="841"/>
      <c r="BY1118" s="841"/>
    </row>
    <row r="1119" s="235" customFormat="true" ht="15" customHeight="true" x14ac:dyDescent="0.2">
      <c r="BA1119" s="841"/>
      <c r="BB1119" s="268"/>
      <c r="BC1119" s="841"/>
      <c r="BD1119" s="841"/>
      <c r="BE1119" s="841"/>
      <c r="BF1119" s="841"/>
      <c r="BG1119" s="841"/>
      <c r="BH1119" s="841"/>
      <c r="BI1119" s="841"/>
      <c r="BJ1119" s="841"/>
      <c r="BK1119" s="841"/>
      <c r="BL1119" s="841"/>
      <c r="BM1119" s="841"/>
      <c r="BN1119" s="841"/>
      <c r="BO1119" s="841"/>
      <c r="BP1119" s="841"/>
      <c r="BQ1119" s="841"/>
      <c r="BR1119" s="841"/>
      <c r="BS1119" s="841"/>
      <c r="BT1119" s="841"/>
      <c r="BU1119" s="841"/>
      <c r="BV1119" s="841"/>
      <c r="BW1119" s="841"/>
      <c r="BX1119" s="841"/>
      <c r="BY1119" s="841"/>
    </row>
    <row r="1120" s="235" customFormat="true" ht="15" customHeight="true" x14ac:dyDescent="0.2">
      <c r="BA1120" s="841"/>
      <c r="BB1120" s="268"/>
      <c r="BC1120" s="841"/>
      <c r="BD1120" s="841"/>
      <c r="BE1120" s="841"/>
      <c r="BF1120" s="841"/>
      <c r="BG1120" s="841"/>
      <c r="BH1120" s="841"/>
      <c r="BI1120" s="841"/>
      <c r="BJ1120" s="841"/>
      <c r="BK1120" s="841"/>
      <c r="BL1120" s="841"/>
      <c r="BM1120" s="841"/>
      <c r="BN1120" s="841"/>
      <c r="BO1120" s="841"/>
      <c r="BP1120" s="841"/>
      <c r="BQ1120" s="841"/>
      <c r="BR1120" s="841"/>
      <c r="BS1120" s="841"/>
      <c r="BT1120" s="841"/>
      <c r="BU1120" s="841"/>
      <c r="BV1120" s="841"/>
      <c r="BW1120" s="841"/>
      <c r="BX1120" s="841"/>
      <c r="BY1120" s="841"/>
    </row>
    <row r="1121" s="235" customFormat="true" ht="15" customHeight="true" x14ac:dyDescent="0.2">
      <c r="BA1121" s="841"/>
      <c r="BB1121" s="268"/>
      <c r="BC1121" s="841"/>
      <c r="BD1121" s="841"/>
      <c r="BE1121" s="841"/>
      <c r="BF1121" s="841"/>
      <c r="BG1121" s="841"/>
      <c r="BH1121" s="841"/>
      <c r="BI1121" s="841"/>
      <c r="BJ1121" s="841"/>
      <c r="BK1121" s="841"/>
      <c r="BL1121" s="841"/>
      <c r="BM1121" s="841"/>
      <c r="BN1121" s="841"/>
      <c r="BO1121" s="841"/>
      <c r="BP1121" s="841"/>
      <c r="BQ1121" s="841"/>
      <c r="BR1121" s="841"/>
      <c r="BS1121" s="841"/>
      <c r="BT1121" s="841"/>
      <c r="BU1121" s="841"/>
      <c r="BV1121" s="841"/>
      <c r="BW1121" s="841"/>
      <c r="BX1121" s="841"/>
      <c r="BY1121" s="841"/>
    </row>
    <row r="1122" s="235" customFormat="true" ht="15" customHeight="true" x14ac:dyDescent="0.2">
      <c r="BA1122" s="841"/>
      <c r="BB1122" s="268"/>
      <c r="BC1122" s="841"/>
      <c r="BD1122" s="841"/>
      <c r="BE1122" s="841"/>
      <c r="BF1122" s="841"/>
      <c r="BG1122" s="841"/>
      <c r="BH1122" s="841"/>
      <c r="BI1122" s="841"/>
      <c r="BJ1122" s="841"/>
      <c r="BK1122" s="841"/>
      <c r="BL1122" s="841"/>
      <c r="BM1122" s="841"/>
      <c r="BN1122" s="841"/>
      <c r="BO1122" s="841"/>
      <c r="BP1122" s="841"/>
      <c r="BQ1122" s="841"/>
      <c r="BR1122" s="841"/>
      <c r="BS1122" s="841"/>
      <c r="BT1122" s="841"/>
      <c r="BU1122" s="841"/>
      <c r="BV1122" s="841"/>
      <c r="BW1122" s="841"/>
      <c r="BX1122" s="841"/>
      <c r="BY1122" s="841"/>
    </row>
    <row r="1123" s="235" customFormat="true" ht="15" customHeight="true" x14ac:dyDescent="0.2">
      <c r="BA1123" s="841"/>
      <c r="BB1123" s="268"/>
      <c r="BC1123" s="841"/>
      <c r="BD1123" s="841"/>
      <c r="BE1123" s="841"/>
      <c r="BF1123" s="841"/>
      <c r="BG1123" s="841"/>
      <c r="BH1123" s="841"/>
      <c r="BI1123" s="841"/>
      <c r="BJ1123" s="841"/>
      <c r="BK1123" s="841"/>
      <c r="BL1123" s="841"/>
      <c r="BM1123" s="841"/>
      <c r="BN1123" s="841"/>
      <c r="BO1123" s="841"/>
      <c r="BP1123" s="841"/>
      <c r="BQ1123" s="841"/>
      <c r="BR1123" s="841"/>
      <c r="BS1123" s="841"/>
      <c r="BT1123" s="841"/>
      <c r="BU1123" s="841"/>
      <c r="BV1123" s="841"/>
      <c r="BW1123" s="841"/>
      <c r="BX1123" s="841"/>
      <c r="BY1123" s="841"/>
    </row>
    <row r="1124" s="235" customFormat="true" ht="15" customHeight="true" x14ac:dyDescent="0.2">
      <c r="BA1124" s="841"/>
      <c r="BB1124" s="268"/>
      <c r="BC1124" s="841"/>
      <c r="BD1124" s="841"/>
      <c r="BE1124" s="841"/>
      <c r="BF1124" s="841"/>
      <c r="BG1124" s="841"/>
      <c r="BH1124" s="841"/>
      <c r="BI1124" s="841"/>
      <c r="BJ1124" s="841"/>
      <c r="BK1124" s="841"/>
      <c r="BL1124" s="841"/>
      <c r="BM1124" s="841"/>
      <c r="BN1124" s="841"/>
      <c r="BO1124" s="841"/>
      <c r="BP1124" s="841"/>
      <c r="BQ1124" s="841"/>
      <c r="BR1124" s="841"/>
      <c r="BS1124" s="841"/>
      <c r="BT1124" s="841"/>
      <c r="BU1124" s="841"/>
      <c r="BV1124" s="841"/>
      <c r="BW1124" s="841"/>
      <c r="BX1124" s="841"/>
      <c r="BY1124" s="841"/>
    </row>
    <row r="1125" s="235" customFormat="true" ht="15" customHeight="true" x14ac:dyDescent="0.2">
      <c r="BA1125" s="841"/>
      <c r="BB1125" s="268"/>
      <c r="BC1125" s="841"/>
      <c r="BD1125" s="841"/>
      <c r="BE1125" s="841"/>
      <c r="BF1125" s="841"/>
      <c r="BG1125" s="841"/>
      <c r="BH1125" s="841"/>
      <c r="BI1125" s="841"/>
      <c r="BJ1125" s="841"/>
      <c r="BK1125" s="841"/>
      <c r="BL1125" s="841"/>
      <c r="BM1125" s="841"/>
      <c r="BN1125" s="841"/>
      <c r="BO1125" s="841"/>
      <c r="BP1125" s="841"/>
      <c r="BQ1125" s="841"/>
      <c r="BR1125" s="841"/>
      <c r="BS1125" s="841"/>
      <c r="BT1125" s="841"/>
      <c r="BU1125" s="841"/>
      <c r="BV1125" s="841"/>
      <c r="BW1125" s="841"/>
      <c r="BX1125" s="841"/>
      <c r="BY1125" s="841"/>
    </row>
    <row r="1126" s="235" customFormat="true" ht="15" customHeight="true" x14ac:dyDescent="0.2">
      <c r="BA1126" s="841"/>
      <c r="BB1126" s="268"/>
      <c r="BC1126" s="841"/>
      <c r="BD1126" s="841"/>
      <c r="BE1126" s="841"/>
      <c r="BF1126" s="841"/>
      <c r="BG1126" s="841"/>
      <c r="BH1126" s="841"/>
      <c r="BI1126" s="841"/>
      <c r="BJ1126" s="841"/>
      <c r="BK1126" s="841"/>
      <c r="BL1126" s="841"/>
      <c r="BM1126" s="841"/>
      <c r="BN1126" s="841"/>
      <c r="BO1126" s="841"/>
      <c r="BP1126" s="841"/>
      <c r="BQ1126" s="841"/>
      <c r="BR1126" s="841"/>
      <c r="BS1126" s="841"/>
      <c r="BT1126" s="841"/>
      <c r="BU1126" s="841"/>
      <c r="BV1126" s="841"/>
      <c r="BW1126" s="841"/>
      <c r="BX1126" s="841"/>
      <c r="BY1126" s="841"/>
    </row>
    <row r="1127" s="235" customFormat="true" ht="15" customHeight="true" x14ac:dyDescent="0.2">
      <c r="BA1127" s="841"/>
      <c r="BB1127" s="268"/>
      <c r="BC1127" s="841"/>
      <c r="BD1127" s="841"/>
      <c r="BE1127" s="841"/>
      <c r="BF1127" s="841"/>
      <c r="BG1127" s="841"/>
      <c r="BH1127" s="841"/>
      <c r="BI1127" s="841"/>
      <c r="BJ1127" s="841"/>
      <c r="BK1127" s="841"/>
      <c r="BL1127" s="841"/>
      <c r="BM1127" s="841"/>
      <c r="BN1127" s="841"/>
      <c r="BO1127" s="841"/>
      <c r="BP1127" s="841"/>
      <c r="BQ1127" s="841"/>
      <c r="BR1127" s="841"/>
      <c r="BS1127" s="841"/>
      <c r="BT1127" s="841"/>
      <c r="BU1127" s="841"/>
      <c r="BV1127" s="841"/>
      <c r="BW1127" s="841"/>
      <c r="BX1127" s="841"/>
      <c r="BY1127" s="841"/>
    </row>
    <row r="1128" s="235" customFormat="true" ht="15" customHeight="true" x14ac:dyDescent="0.2">
      <c r="BA1128" s="841"/>
      <c r="BB1128" s="268"/>
      <c r="BC1128" s="841"/>
      <c r="BD1128" s="841"/>
      <c r="BE1128" s="841"/>
      <c r="BF1128" s="841"/>
      <c r="BG1128" s="841"/>
      <c r="BH1128" s="841"/>
      <c r="BI1128" s="841"/>
      <c r="BJ1128" s="841"/>
      <c r="BK1128" s="841"/>
      <c r="BL1128" s="841"/>
      <c r="BM1128" s="841"/>
      <c r="BN1128" s="841"/>
      <c r="BO1128" s="841"/>
      <c r="BP1128" s="841"/>
      <c r="BQ1128" s="841"/>
      <c r="BR1128" s="841"/>
      <c r="BS1128" s="841"/>
      <c r="BT1128" s="841"/>
      <c r="BU1128" s="841"/>
      <c r="BV1128" s="841"/>
      <c r="BW1128" s="841"/>
      <c r="BX1128" s="841"/>
      <c r="BY1128" s="841"/>
    </row>
    <row r="1129" s="235" customFormat="true" ht="15" customHeight="true" x14ac:dyDescent="0.2">
      <c r="BA1129" s="841"/>
      <c r="BB1129" s="268"/>
      <c r="BC1129" s="841"/>
      <c r="BD1129" s="841"/>
      <c r="BE1129" s="841"/>
      <c r="BF1129" s="841"/>
      <c r="BG1129" s="841"/>
      <c r="BH1129" s="841"/>
      <c r="BI1129" s="841"/>
      <c r="BJ1129" s="841"/>
      <c r="BK1129" s="841"/>
      <c r="BL1129" s="841"/>
      <c r="BM1129" s="841"/>
      <c r="BN1129" s="841"/>
      <c r="BO1129" s="841"/>
      <c r="BP1129" s="841"/>
      <c r="BQ1129" s="841"/>
      <c r="BR1129" s="841"/>
      <c r="BS1129" s="841"/>
      <c r="BT1129" s="841"/>
      <c r="BU1129" s="841"/>
      <c r="BV1129" s="841"/>
      <c r="BW1129" s="841"/>
      <c r="BX1129" s="841"/>
      <c r="BY1129" s="841"/>
    </row>
    <row r="1130" s="235" customFormat="true" ht="15" customHeight="true" x14ac:dyDescent="0.2">
      <c r="BA1130" s="841"/>
      <c r="BB1130" s="268"/>
      <c r="BC1130" s="841"/>
      <c r="BD1130" s="841"/>
      <c r="BE1130" s="841"/>
      <c r="BF1130" s="841"/>
      <c r="BG1130" s="841"/>
      <c r="BH1130" s="841"/>
      <c r="BI1130" s="841"/>
      <c r="BJ1130" s="841"/>
      <c r="BK1130" s="841"/>
      <c r="BL1130" s="841"/>
      <c r="BM1130" s="841"/>
      <c r="BN1130" s="841"/>
      <c r="BO1130" s="841"/>
      <c r="BP1130" s="841"/>
      <c r="BQ1130" s="841"/>
      <c r="BR1130" s="841"/>
      <c r="BS1130" s="841"/>
      <c r="BT1130" s="841"/>
      <c r="BU1130" s="841"/>
      <c r="BV1130" s="841"/>
      <c r="BW1130" s="841"/>
      <c r="BX1130" s="841"/>
      <c r="BY1130" s="841"/>
    </row>
    <row r="1131" s="235" customFormat="true" ht="15" customHeight="true" x14ac:dyDescent="0.2">
      <c r="BA1131" s="841"/>
      <c r="BB1131" s="268"/>
      <c r="BC1131" s="841"/>
      <c r="BD1131" s="841"/>
      <c r="BE1131" s="841"/>
      <c r="BF1131" s="841"/>
      <c r="BG1131" s="841"/>
      <c r="BH1131" s="841"/>
      <c r="BI1131" s="841"/>
      <c r="BJ1131" s="841"/>
      <c r="BK1131" s="841"/>
      <c r="BL1131" s="841"/>
      <c r="BM1131" s="841"/>
      <c r="BN1131" s="841"/>
      <c r="BO1131" s="841"/>
      <c r="BP1131" s="841"/>
      <c r="BQ1131" s="841"/>
      <c r="BR1131" s="841"/>
      <c r="BS1131" s="841"/>
      <c r="BT1131" s="841"/>
      <c r="BU1131" s="841"/>
      <c r="BV1131" s="841"/>
      <c r="BW1131" s="841"/>
      <c r="BX1131" s="841"/>
      <c r="BY1131" s="841"/>
    </row>
    <row r="1132" s="235" customFormat="true" ht="15" customHeight="true" x14ac:dyDescent="0.2">
      <c r="BA1132" s="841"/>
      <c r="BB1132" s="268"/>
      <c r="BC1132" s="841"/>
      <c r="BD1132" s="841"/>
      <c r="BE1132" s="841"/>
      <c r="BF1132" s="841"/>
      <c r="BG1132" s="841"/>
      <c r="BH1132" s="841"/>
      <c r="BI1132" s="841"/>
      <c r="BJ1132" s="841"/>
      <c r="BK1132" s="841"/>
      <c r="BL1132" s="841"/>
      <c r="BM1132" s="841"/>
      <c r="BN1132" s="841"/>
      <c r="BO1132" s="841"/>
      <c r="BP1132" s="841"/>
      <c r="BQ1132" s="841"/>
      <c r="BR1132" s="841"/>
      <c r="BS1132" s="841"/>
      <c r="BT1132" s="841"/>
      <c r="BU1132" s="841"/>
      <c r="BV1132" s="841"/>
      <c r="BW1132" s="841"/>
      <c r="BX1132" s="841"/>
      <c r="BY1132" s="841"/>
    </row>
    <row r="1133" s="235" customFormat="true" ht="15" customHeight="true" x14ac:dyDescent="0.2">
      <c r="BA1133" s="841"/>
      <c r="BB1133" s="268"/>
      <c r="BC1133" s="841"/>
      <c r="BD1133" s="841"/>
      <c r="BE1133" s="841"/>
      <c r="BF1133" s="841"/>
      <c r="BG1133" s="841"/>
      <c r="BH1133" s="841"/>
      <c r="BI1133" s="841"/>
      <c r="BJ1133" s="841"/>
      <c r="BK1133" s="841"/>
      <c r="BL1133" s="841"/>
      <c r="BM1133" s="841"/>
      <c r="BN1133" s="841"/>
      <c r="BO1133" s="841"/>
      <c r="BP1133" s="841"/>
      <c r="BQ1133" s="841"/>
      <c r="BR1133" s="841"/>
      <c r="BS1133" s="841"/>
      <c r="BT1133" s="841"/>
      <c r="BU1133" s="841"/>
      <c r="BV1133" s="841"/>
      <c r="BW1133" s="841"/>
      <c r="BX1133" s="841"/>
      <c r="BY1133" s="841"/>
    </row>
    <row r="1134" s="235" customFormat="true" ht="15" customHeight="true" x14ac:dyDescent="0.2">
      <c r="BA1134" s="841"/>
      <c r="BB1134" s="268"/>
      <c r="BC1134" s="841"/>
      <c r="BD1134" s="841"/>
      <c r="BE1134" s="841"/>
      <c r="BF1134" s="841"/>
      <c r="BG1134" s="841"/>
      <c r="BH1134" s="841"/>
      <c r="BI1134" s="841"/>
      <c r="BJ1134" s="841"/>
      <c r="BK1134" s="841"/>
      <c r="BL1134" s="841"/>
      <c r="BM1134" s="841"/>
      <c r="BN1134" s="841"/>
      <c r="BO1134" s="841"/>
      <c r="BP1134" s="841"/>
      <c r="BQ1134" s="841"/>
      <c r="BR1134" s="841"/>
      <c r="BS1134" s="841"/>
      <c r="BT1134" s="841"/>
      <c r="BU1134" s="841"/>
      <c r="BV1134" s="841"/>
      <c r="BW1134" s="841"/>
      <c r="BX1134" s="841"/>
      <c r="BY1134" s="841"/>
    </row>
    <row r="1135" s="235" customFormat="true" ht="15" customHeight="true" x14ac:dyDescent="0.2">
      <c r="BA1135" s="841"/>
      <c r="BB1135" s="268"/>
      <c r="BC1135" s="841"/>
      <c r="BD1135" s="841"/>
      <c r="BE1135" s="841"/>
      <c r="BF1135" s="841"/>
      <c r="BG1135" s="841"/>
      <c r="BH1135" s="841"/>
      <c r="BI1135" s="841"/>
      <c r="BJ1135" s="841"/>
      <c r="BK1135" s="841"/>
      <c r="BL1135" s="841"/>
      <c r="BM1135" s="841"/>
      <c r="BN1135" s="841"/>
      <c r="BO1135" s="841"/>
      <c r="BP1135" s="841"/>
      <c r="BQ1135" s="841"/>
      <c r="BR1135" s="841"/>
      <c r="BS1135" s="841"/>
      <c r="BT1135" s="841"/>
      <c r="BU1135" s="841"/>
      <c r="BV1135" s="841"/>
      <c r="BW1135" s="841"/>
      <c r="BX1135" s="841"/>
      <c r="BY1135" s="841"/>
    </row>
    <row r="1136" s="235" customFormat="true" ht="15" customHeight="true" x14ac:dyDescent="0.2">
      <c r="BA1136" s="841"/>
      <c r="BB1136" s="268"/>
      <c r="BC1136" s="841"/>
      <c r="BD1136" s="841"/>
      <c r="BE1136" s="841"/>
      <c r="BF1136" s="841"/>
      <c r="BG1136" s="841"/>
      <c r="BH1136" s="841"/>
      <c r="BI1136" s="841"/>
      <c r="BJ1136" s="841"/>
      <c r="BK1136" s="841"/>
      <c r="BL1136" s="841"/>
      <c r="BM1136" s="841"/>
      <c r="BN1136" s="841"/>
      <c r="BO1136" s="841"/>
      <c r="BP1136" s="841"/>
      <c r="BQ1136" s="841"/>
      <c r="BR1136" s="841"/>
      <c r="BS1136" s="841"/>
      <c r="BT1136" s="841"/>
      <c r="BU1136" s="841"/>
      <c r="BV1136" s="841"/>
      <c r="BW1136" s="841"/>
      <c r="BX1136" s="841"/>
      <c r="BY1136" s="841"/>
    </row>
    <row r="1137" s="235" customFormat="true" ht="15" customHeight="true" x14ac:dyDescent="0.2">
      <c r="BA1137" s="841"/>
      <c r="BB1137" s="268"/>
      <c r="BC1137" s="841"/>
      <c r="BD1137" s="841"/>
      <c r="BE1137" s="841"/>
      <c r="BF1137" s="841"/>
      <c r="BG1137" s="841"/>
      <c r="BH1137" s="841"/>
      <c r="BI1137" s="841"/>
      <c r="BJ1137" s="841"/>
      <c r="BK1137" s="841"/>
      <c r="BL1137" s="841"/>
      <c r="BM1137" s="841"/>
      <c r="BN1137" s="841"/>
      <c r="BO1137" s="841"/>
      <c r="BP1137" s="841"/>
      <c r="BQ1137" s="841"/>
      <c r="BR1137" s="841"/>
      <c r="BS1137" s="841"/>
      <c r="BT1137" s="841"/>
      <c r="BU1137" s="841"/>
      <c r="BV1137" s="841"/>
      <c r="BW1137" s="841"/>
      <c r="BX1137" s="841"/>
      <c r="BY1137" s="841"/>
    </row>
    <row r="1138" s="235" customFormat="true" ht="15" customHeight="true" x14ac:dyDescent="0.2">
      <c r="BA1138" s="841"/>
      <c r="BB1138" s="268"/>
      <c r="BC1138" s="841"/>
      <c r="BD1138" s="841"/>
      <c r="BE1138" s="841"/>
      <c r="BF1138" s="841"/>
      <c r="BG1138" s="841"/>
      <c r="BH1138" s="841"/>
      <c r="BI1138" s="841"/>
      <c r="BJ1138" s="841"/>
      <c r="BK1138" s="841"/>
      <c r="BL1138" s="841"/>
      <c r="BM1138" s="841"/>
      <c r="BN1138" s="841"/>
      <c r="BO1138" s="841"/>
      <c r="BP1138" s="841"/>
      <c r="BQ1138" s="841"/>
      <c r="BR1138" s="841"/>
      <c r="BS1138" s="841"/>
      <c r="BT1138" s="841"/>
      <c r="BU1138" s="841"/>
      <c r="BV1138" s="841"/>
      <c r="BW1138" s="841"/>
      <c r="BX1138" s="841"/>
      <c r="BY1138" s="841"/>
    </row>
    <row r="1139" s="235" customFormat="true" ht="15" customHeight="true" x14ac:dyDescent="0.2">
      <c r="BA1139" s="841"/>
      <c r="BB1139" s="268"/>
      <c r="BC1139" s="841"/>
      <c r="BD1139" s="841"/>
      <c r="BE1139" s="841"/>
      <c r="BF1139" s="841"/>
      <c r="BG1139" s="841"/>
      <c r="BH1139" s="841"/>
      <c r="BI1139" s="841"/>
      <c r="BJ1139" s="841"/>
      <c r="BK1139" s="841"/>
      <c r="BL1139" s="841"/>
      <c r="BM1139" s="841"/>
      <c r="BN1139" s="841"/>
      <c r="BO1139" s="841"/>
      <c r="BP1139" s="841"/>
      <c r="BQ1139" s="841"/>
      <c r="BR1139" s="841"/>
      <c r="BS1139" s="841"/>
      <c r="BT1139" s="841"/>
      <c r="BU1139" s="841"/>
      <c r="BV1139" s="841"/>
      <c r="BW1139" s="841"/>
      <c r="BX1139" s="841"/>
      <c r="BY1139" s="841"/>
    </row>
    <row r="1140" s="235" customFormat="true" ht="15" customHeight="true" x14ac:dyDescent="0.2">
      <c r="BA1140" s="841"/>
      <c r="BB1140" s="268"/>
      <c r="BC1140" s="841"/>
      <c r="BD1140" s="841"/>
      <c r="BE1140" s="841"/>
      <c r="BF1140" s="841"/>
      <c r="BG1140" s="841"/>
      <c r="BH1140" s="841"/>
      <c r="BI1140" s="841"/>
      <c r="BJ1140" s="841"/>
      <c r="BK1140" s="841"/>
      <c r="BL1140" s="841"/>
      <c r="BM1140" s="841"/>
      <c r="BN1140" s="841"/>
      <c r="BO1140" s="841"/>
      <c r="BP1140" s="841"/>
      <c r="BQ1140" s="841"/>
      <c r="BR1140" s="841"/>
      <c r="BS1140" s="841"/>
      <c r="BT1140" s="841"/>
      <c r="BU1140" s="841"/>
      <c r="BV1140" s="841"/>
      <c r="BW1140" s="841"/>
      <c r="BX1140" s="841"/>
      <c r="BY1140" s="841"/>
    </row>
    <row r="1141" s="235" customFormat="true" ht="15" customHeight="true" x14ac:dyDescent="0.2">
      <c r="BA1141" s="841"/>
      <c r="BB1141" s="268"/>
      <c r="BC1141" s="841"/>
      <c r="BD1141" s="841"/>
      <c r="BE1141" s="841"/>
      <c r="BF1141" s="841"/>
      <c r="BG1141" s="841"/>
      <c r="BH1141" s="841"/>
      <c r="BI1141" s="841"/>
      <c r="BJ1141" s="841"/>
      <c r="BK1141" s="841"/>
      <c r="BL1141" s="841"/>
      <c r="BM1141" s="841"/>
      <c r="BN1141" s="841"/>
      <c r="BO1141" s="841"/>
      <c r="BP1141" s="841"/>
      <c r="BQ1141" s="841"/>
      <c r="BR1141" s="841"/>
      <c r="BS1141" s="841"/>
      <c r="BT1141" s="841"/>
      <c r="BU1141" s="841"/>
      <c r="BV1141" s="841"/>
      <c r="BW1141" s="841"/>
      <c r="BX1141" s="841"/>
      <c r="BY1141" s="841"/>
    </row>
    <row r="1142" s="235" customFormat="true" ht="15" customHeight="true" x14ac:dyDescent="0.2">
      <c r="BA1142" s="841"/>
      <c r="BB1142" s="268"/>
      <c r="BC1142" s="841"/>
      <c r="BD1142" s="841"/>
      <c r="BE1142" s="841"/>
      <c r="BF1142" s="841"/>
      <c r="BG1142" s="841"/>
      <c r="BH1142" s="841"/>
      <c r="BI1142" s="841"/>
      <c r="BJ1142" s="841"/>
      <c r="BK1142" s="841"/>
      <c r="BL1142" s="841"/>
      <c r="BM1142" s="841"/>
      <c r="BN1142" s="841"/>
      <c r="BO1142" s="841"/>
      <c r="BP1142" s="841"/>
      <c r="BQ1142" s="841"/>
      <c r="BR1142" s="841"/>
      <c r="BS1142" s="841"/>
      <c r="BT1142" s="841"/>
      <c r="BU1142" s="841"/>
      <c r="BV1142" s="841"/>
      <c r="BW1142" s="841"/>
      <c r="BX1142" s="841"/>
      <c r="BY1142" s="841"/>
    </row>
    <row r="1143" s="235" customFormat="true" ht="15" customHeight="true" x14ac:dyDescent="0.2">
      <c r="BA1143" s="841"/>
      <c r="BB1143" s="268"/>
      <c r="BC1143" s="841"/>
      <c r="BD1143" s="841"/>
      <c r="BE1143" s="841"/>
      <c r="BF1143" s="841"/>
      <c r="BG1143" s="841"/>
      <c r="BH1143" s="841"/>
      <c r="BI1143" s="841"/>
      <c r="BJ1143" s="841"/>
      <c r="BK1143" s="841"/>
      <c r="BL1143" s="841"/>
      <c r="BM1143" s="841"/>
      <c r="BN1143" s="841"/>
      <c r="BO1143" s="841"/>
      <c r="BP1143" s="841"/>
      <c r="BQ1143" s="841"/>
      <c r="BR1143" s="841"/>
      <c r="BS1143" s="841"/>
      <c r="BT1143" s="841"/>
      <c r="BU1143" s="841"/>
      <c r="BV1143" s="841"/>
      <c r="BW1143" s="841"/>
      <c r="BX1143" s="841"/>
      <c r="BY1143" s="841"/>
    </row>
    <row r="1144" s="235" customFormat="true" ht="15" customHeight="true" x14ac:dyDescent="0.2">
      <c r="BA1144" s="841"/>
      <c r="BB1144" s="268"/>
      <c r="BC1144" s="841"/>
      <c r="BD1144" s="841"/>
      <c r="BE1144" s="841"/>
      <c r="BF1144" s="841"/>
      <c r="BG1144" s="841"/>
      <c r="BH1144" s="841"/>
      <c r="BI1144" s="841"/>
      <c r="BJ1144" s="841"/>
      <c r="BK1144" s="841"/>
      <c r="BL1144" s="841"/>
      <c r="BM1144" s="841"/>
      <c r="BN1144" s="841"/>
      <c r="BO1144" s="841"/>
      <c r="BP1144" s="841"/>
      <c r="BQ1144" s="841"/>
      <c r="BR1144" s="841"/>
      <c r="BS1144" s="841"/>
      <c r="BT1144" s="841"/>
      <c r="BU1144" s="841"/>
      <c r="BV1144" s="841"/>
      <c r="BW1144" s="841"/>
      <c r="BX1144" s="841"/>
      <c r="BY1144" s="841"/>
    </row>
    <row r="1145" s="235" customFormat="true" ht="15" customHeight="true" x14ac:dyDescent="0.2">
      <c r="BA1145" s="841"/>
      <c r="BB1145" s="268"/>
      <c r="BC1145" s="841"/>
      <c r="BD1145" s="841"/>
      <c r="BE1145" s="841"/>
      <c r="BF1145" s="841"/>
      <c r="BG1145" s="841"/>
      <c r="BH1145" s="841"/>
      <c r="BI1145" s="841"/>
      <c r="BJ1145" s="841"/>
      <c r="BK1145" s="841"/>
      <c r="BL1145" s="841"/>
      <c r="BM1145" s="841"/>
      <c r="BN1145" s="841"/>
      <c r="BO1145" s="841"/>
      <c r="BP1145" s="841"/>
      <c r="BQ1145" s="841"/>
      <c r="BR1145" s="841"/>
      <c r="BS1145" s="841"/>
      <c r="BT1145" s="841"/>
      <c r="BU1145" s="841"/>
      <c r="BV1145" s="841"/>
      <c r="BW1145" s="841"/>
      <c r="BX1145" s="841"/>
      <c r="BY1145" s="841"/>
    </row>
    <row r="1146" s="235" customFormat="true" ht="15" customHeight="true" x14ac:dyDescent="0.2">
      <c r="BA1146" s="841"/>
      <c r="BB1146" s="268"/>
      <c r="BC1146" s="841"/>
      <c r="BD1146" s="841"/>
      <c r="BE1146" s="841"/>
      <c r="BF1146" s="841"/>
      <c r="BG1146" s="841"/>
      <c r="BH1146" s="841"/>
      <c r="BI1146" s="841"/>
      <c r="BJ1146" s="841"/>
      <c r="BK1146" s="841"/>
      <c r="BL1146" s="841"/>
      <c r="BM1146" s="841"/>
      <c r="BN1146" s="841"/>
      <c r="BO1146" s="841"/>
      <c r="BP1146" s="841"/>
      <c r="BQ1146" s="841"/>
      <c r="BR1146" s="841"/>
      <c r="BS1146" s="841"/>
      <c r="BT1146" s="841"/>
      <c r="BU1146" s="841"/>
      <c r="BV1146" s="841"/>
      <c r="BW1146" s="841"/>
      <c r="BX1146" s="841"/>
      <c r="BY1146" s="841"/>
    </row>
    <row r="1147" s="235" customFormat="true" ht="15" customHeight="true" x14ac:dyDescent="0.2">
      <c r="BA1147" s="841"/>
      <c r="BB1147" s="268"/>
      <c r="BC1147" s="841"/>
      <c r="BD1147" s="841"/>
      <c r="BE1147" s="841"/>
      <c r="BF1147" s="841"/>
      <c r="BG1147" s="841"/>
      <c r="BH1147" s="841"/>
      <c r="BI1147" s="841"/>
      <c r="BJ1147" s="841"/>
      <c r="BK1147" s="841"/>
      <c r="BL1147" s="841"/>
      <c r="BM1147" s="841"/>
      <c r="BN1147" s="841"/>
      <c r="BO1147" s="841"/>
      <c r="BP1147" s="841"/>
      <c r="BQ1147" s="841"/>
      <c r="BR1147" s="841"/>
      <c r="BS1147" s="841"/>
      <c r="BT1147" s="841"/>
      <c r="BU1147" s="841"/>
      <c r="BV1147" s="841"/>
      <c r="BW1147" s="841"/>
      <c r="BX1147" s="841"/>
      <c r="BY1147" s="841"/>
    </row>
    <row r="1148" s="235" customFormat="true" ht="15" customHeight="true" x14ac:dyDescent="0.2">
      <c r="BA1148" s="841"/>
      <c r="BB1148" s="268"/>
      <c r="BC1148" s="841"/>
      <c r="BD1148" s="841"/>
      <c r="BE1148" s="841"/>
      <c r="BF1148" s="841"/>
      <c r="BG1148" s="841"/>
      <c r="BH1148" s="841"/>
      <c r="BI1148" s="841"/>
      <c r="BJ1148" s="841"/>
      <c r="BK1148" s="841"/>
      <c r="BL1148" s="841"/>
      <c r="BM1148" s="841"/>
      <c r="BN1148" s="841"/>
      <c r="BO1148" s="841"/>
      <c r="BP1148" s="841"/>
      <c r="BQ1148" s="841"/>
      <c r="BR1148" s="841"/>
      <c r="BS1148" s="841"/>
      <c r="BT1148" s="841"/>
      <c r="BU1148" s="841"/>
      <c r="BV1148" s="841"/>
      <c r="BW1148" s="841"/>
      <c r="BX1148" s="841"/>
      <c r="BY1148" s="841"/>
    </row>
    <row r="1149" s="235" customFormat="true" ht="15" customHeight="true" x14ac:dyDescent="0.2">
      <c r="BA1149" s="841"/>
      <c r="BB1149" s="268"/>
      <c r="BC1149" s="841"/>
      <c r="BD1149" s="841"/>
      <c r="BE1149" s="841"/>
      <c r="BF1149" s="841"/>
      <c r="BG1149" s="841"/>
      <c r="BH1149" s="841"/>
      <c r="BI1149" s="841"/>
      <c r="BJ1149" s="841"/>
      <c r="BK1149" s="841"/>
      <c r="BL1149" s="841"/>
      <c r="BM1149" s="841"/>
      <c r="BN1149" s="841"/>
      <c r="BO1149" s="841"/>
      <c r="BP1149" s="841"/>
      <c r="BQ1149" s="841"/>
      <c r="BR1149" s="841"/>
      <c r="BS1149" s="841"/>
      <c r="BT1149" s="841"/>
      <c r="BU1149" s="841"/>
      <c r="BV1149" s="841"/>
      <c r="BW1149" s="841"/>
      <c r="BX1149" s="841"/>
      <c r="BY1149" s="841"/>
    </row>
    <row r="1150" s="235" customFormat="true" ht="15" customHeight="true" x14ac:dyDescent="0.2">
      <c r="BA1150" s="841"/>
      <c r="BB1150" s="268"/>
      <c r="BC1150" s="841"/>
      <c r="BD1150" s="841"/>
      <c r="BE1150" s="841"/>
      <c r="BF1150" s="841"/>
      <c r="BG1150" s="841"/>
      <c r="BH1150" s="841"/>
      <c r="BI1150" s="841"/>
      <c r="BJ1150" s="841"/>
      <c r="BK1150" s="841"/>
      <c r="BL1150" s="841"/>
      <c r="BM1150" s="841"/>
      <c r="BN1150" s="841"/>
      <c r="BO1150" s="841"/>
      <c r="BP1150" s="841"/>
      <c r="BQ1150" s="841"/>
      <c r="BR1150" s="841"/>
      <c r="BS1150" s="841"/>
      <c r="BT1150" s="841"/>
      <c r="BU1150" s="841"/>
      <c r="BV1150" s="841"/>
      <c r="BW1150" s="841"/>
      <c r="BX1150" s="841"/>
      <c r="BY1150" s="841"/>
    </row>
    <row r="1151" s="235" customFormat="true" ht="15" customHeight="true" x14ac:dyDescent="0.2">
      <c r="BA1151" s="841"/>
      <c r="BB1151" s="268"/>
      <c r="BC1151" s="841"/>
      <c r="BD1151" s="841"/>
      <c r="BE1151" s="841"/>
      <c r="BF1151" s="841"/>
      <c r="BG1151" s="841"/>
      <c r="BH1151" s="841"/>
      <c r="BI1151" s="841"/>
      <c r="BJ1151" s="841"/>
      <c r="BK1151" s="841"/>
      <c r="BL1151" s="841"/>
      <c r="BM1151" s="841"/>
      <c r="BN1151" s="841"/>
      <c r="BO1151" s="841"/>
      <c r="BP1151" s="841"/>
      <c r="BQ1151" s="841"/>
      <c r="BR1151" s="841"/>
      <c r="BS1151" s="841"/>
      <c r="BT1151" s="841"/>
      <c r="BU1151" s="841"/>
      <c r="BV1151" s="841"/>
      <c r="BW1151" s="841"/>
      <c r="BX1151" s="841"/>
      <c r="BY1151" s="841"/>
    </row>
    <row r="1152" s="235" customFormat="true" ht="15" customHeight="true" x14ac:dyDescent="0.2">
      <c r="BA1152" s="841"/>
      <c r="BB1152" s="268"/>
      <c r="BC1152" s="841"/>
      <c r="BD1152" s="841"/>
      <c r="BE1152" s="841"/>
      <c r="BF1152" s="841"/>
      <c r="BG1152" s="841"/>
      <c r="BH1152" s="841"/>
      <c r="BI1152" s="841"/>
      <c r="BJ1152" s="841"/>
      <c r="BK1152" s="841"/>
      <c r="BL1152" s="841"/>
      <c r="BM1152" s="841"/>
      <c r="BN1152" s="841"/>
      <c r="BO1152" s="841"/>
      <c r="BP1152" s="841"/>
      <c r="BQ1152" s="841"/>
      <c r="BR1152" s="841"/>
      <c r="BS1152" s="841"/>
      <c r="BT1152" s="841"/>
      <c r="BU1152" s="841"/>
      <c r="BV1152" s="841"/>
      <c r="BW1152" s="841"/>
      <c r="BX1152" s="841"/>
      <c r="BY1152" s="841"/>
    </row>
    <row r="1153" s="235" customFormat="true" ht="15" customHeight="true" x14ac:dyDescent="0.2">
      <c r="BA1153" s="841"/>
      <c r="BB1153" s="268"/>
      <c r="BC1153" s="841"/>
      <c r="BD1153" s="841"/>
      <c r="BE1153" s="841"/>
      <c r="BF1153" s="841"/>
      <c r="BG1153" s="841"/>
      <c r="BH1153" s="841"/>
      <c r="BI1153" s="841"/>
      <c r="BJ1153" s="841"/>
      <c r="BK1153" s="841"/>
      <c r="BL1153" s="841"/>
      <c r="BM1153" s="841"/>
      <c r="BN1153" s="841"/>
      <c r="BO1153" s="841"/>
      <c r="BP1153" s="841"/>
      <c r="BQ1153" s="841"/>
      <c r="BR1153" s="841"/>
      <c r="BS1153" s="841"/>
      <c r="BT1153" s="841"/>
      <c r="BU1153" s="841"/>
      <c r="BV1153" s="841"/>
      <c r="BW1153" s="841"/>
      <c r="BX1153" s="841"/>
      <c r="BY1153" s="841"/>
    </row>
    <row r="1154" s="235" customFormat="true" ht="15" customHeight="true" x14ac:dyDescent="0.2">
      <c r="BA1154" s="841"/>
      <c r="BB1154" s="268"/>
      <c r="BC1154" s="841"/>
      <c r="BD1154" s="841"/>
      <c r="BE1154" s="841"/>
      <c r="BF1154" s="841"/>
      <c r="BG1154" s="841"/>
      <c r="BH1154" s="841"/>
      <c r="BI1154" s="841"/>
      <c r="BJ1154" s="841"/>
      <c r="BK1154" s="841"/>
      <c r="BL1154" s="841"/>
      <c r="BM1154" s="841"/>
      <c r="BN1154" s="841"/>
      <c r="BO1154" s="841"/>
      <c r="BP1154" s="841"/>
      <c r="BQ1154" s="841"/>
      <c r="BR1154" s="841"/>
      <c r="BS1154" s="841"/>
      <c r="BT1154" s="841"/>
      <c r="BU1154" s="841"/>
      <c r="BV1154" s="841"/>
      <c r="BW1154" s="841"/>
      <c r="BX1154" s="841"/>
      <c r="BY1154" s="841"/>
    </row>
    <row r="1155" s="235" customFormat="true" ht="15" customHeight="true" x14ac:dyDescent="0.2">
      <c r="BA1155" s="841"/>
      <c r="BB1155" s="268"/>
      <c r="BC1155" s="841"/>
      <c r="BD1155" s="841"/>
      <c r="BE1155" s="841"/>
      <c r="BF1155" s="841"/>
      <c r="BG1155" s="841"/>
      <c r="BH1155" s="841"/>
      <c r="BI1155" s="841"/>
      <c r="BJ1155" s="841"/>
      <c r="BK1155" s="841"/>
      <c r="BL1155" s="841"/>
      <c r="BM1155" s="841"/>
      <c r="BN1155" s="841"/>
      <c r="BO1155" s="841"/>
      <c r="BP1155" s="841"/>
      <c r="BQ1155" s="841"/>
      <c r="BR1155" s="841"/>
      <c r="BS1155" s="841"/>
      <c r="BT1155" s="841"/>
      <c r="BU1155" s="841"/>
      <c r="BV1155" s="841"/>
      <c r="BW1155" s="841"/>
      <c r="BX1155" s="841"/>
      <c r="BY1155" s="841"/>
    </row>
    <row r="1156" s="235" customFormat="true" ht="15" customHeight="true" x14ac:dyDescent="0.2">
      <c r="BA1156" s="841"/>
      <c r="BB1156" s="268"/>
      <c r="BC1156" s="841"/>
      <c r="BD1156" s="841"/>
      <c r="BE1156" s="841"/>
      <c r="BF1156" s="841"/>
      <c r="BG1156" s="841"/>
      <c r="BH1156" s="841"/>
      <c r="BI1156" s="841"/>
      <c r="BJ1156" s="841"/>
      <c r="BK1156" s="841"/>
      <c r="BL1156" s="841"/>
      <c r="BM1156" s="841"/>
      <c r="BN1156" s="841"/>
      <c r="BO1156" s="841"/>
      <c r="BP1156" s="841"/>
      <c r="BQ1156" s="841"/>
      <c r="BR1156" s="841"/>
      <c r="BS1156" s="841"/>
      <c r="BT1156" s="841"/>
      <c r="BU1156" s="841"/>
      <c r="BV1156" s="841"/>
      <c r="BW1156" s="841"/>
      <c r="BX1156" s="841"/>
      <c r="BY1156" s="841"/>
    </row>
    <row r="1157" s="235" customFormat="true" ht="15" customHeight="true" x14ac:dyDescent="0.2">
      <c r="BA1157" s="841"/>
      <c r="BB1157" s="268"/>
      <c r="BC1157" s="841"/>
      <c r="BD1157" s="841"/>
      <c r="BE1157" s="841"/>
      <c r="BF1157" s="841"/>
      <c r="BG1157" s="841"/>
      <c r="BH1157" s="841"/>
      <c r="BI1157" s="841"/>
      <c r="BJ1157" s="841"/>
      <c r="BK1157" s="841"/>
      <c r="BL1157" s="841"/>
      <c r="BM1157" s="841"/>
      <c r="BN1157" s="841"/>
      <c r="BO1157" s="841"/>
      <c r="BP1157" s="841"/>
      <c r="BQ1157" s="841"/>
      <c r="BR1157" s="841"/>
      <c r="BS1157" s="841"/>
      <c r="BT1157" s="841"/>
      <c r="BU1157" s="841"/>
      <c r="BV1157" s="841"/>
      <c r="BW1157" s="841"/>
      <c r="BX1157" s="841"/>
      <c r="BY1157" s="841"/>
    </row>
    <row r="1158" s="235" customFormat="true" ht="15" customHeight="true" x14ac:dyDescent="0.2">
      <c r="BA1158" s="841"/>
      <c r="BB1158" s="268"/>
      <c r="BC1158" s="841"/>
      <c r="BD1158" s="841"/>
      <c r="BE1158" s="841"/>
      <c r="BF1158" s="841"/>
      <c r="BG1158" s="841"/>
      <c r="BH1158" s="841"/>
      <c r="BI1158" s="841"/>
      <c r="BJ1158" s="841"/>
      <c r="BK1158" s="841"/>
      <c r="BL1158" s="841"/>
      <c r="BM1158" s="841"/>
      <c r="BN1158" s="841"/>
      <c r="BO1158" s="841"/>
      <c r="BP1158" s="841"/>
      <c r="BQ1158" s="841"/>
      <c r="BR1158" s="841"/>
      <c r="BS1158" s="841"/>
      <c r="BT1158" s="841"/>
      <c r="BU1158" s="841"/>
      <c r="BV1158" s="841"/>
      <c r="BW1158" s="841"/>
      <c r="BX1158" s="841"/>
      <c r="BY1158" s="841"/>
    </row>
    <row r="1159" s="235" customFormat="true" ht="15" customHeight="true" x14ac:dyDescent="0.2">
      <c r="BA1159" s="841"/>
      <c r="BB1159" s="268"/>
      <c r="BC1159" s="841"/>
      <c r="BD1159" s="841"/>
      <c r="BE1159" s="841"/>
      <c r="BF1159" s="841"/>
      <c r="BG1159" s="841"/>
      <c r="BH1159" s="841"/>
      <c r="BI1159" s="841"/>
      <c r="BJ1159" s="841"/>
      <c r="BK1159" s="841"/>
      <c r="BL1159" s="841"/>
      <c r="BM1159" s="841"/>
      <c r="BN1159" s="841"/>
      <c r="BO1159" s="841"/>
      <c r="BP1159" s="841"/>
      <c r="BQ1159" s="841"/>
      <c r="BR1159" s="841"/>
      <c r="BS1159" s="841"/>
      <c r="BT1159" s="841"/>
      <c r="BU1159" s="841"/>
      <c r="BV1159" s="841"/>
      <c r="BW1159" s="841"/>
      <c r="BX1159" s="841"/>
      <c r="BY1159" s="841"/>
    </row>
    <row r="1160" s="235" customFormat="true" ht="15" customHeight="true" x14ac:dyDescent="0.2">
      <c r="BA1160" s="841"/>
      <c r="BB1160" s="268"/>
      <c r="BC1160" s="841"/>
      <c r="BD1160" s="841"/>
      <c r="BE1160" s="841"/>
      <c r="BF1160" s="841"/>
      <c r="BG1160" s="841"/>
      <c r="BH1160" s="841"/>
      <c r="BI1160" s="841"/>
      <c r="BJ1160" s="841"/>
      <c r="BK1160" s="841"/>
      <c r="BL1160" s="841"/>
      <c r="BM1160" s="841"/>
      <c r="BN1160" s="841"/>
      <c r="BO1160" s="841"/>
      <c r="BP1160" s="841"/>
      <c r="BQ1160" s="841"/>
      <c r="BR1160" s="841"/>
      <c r="BS1160" s="841"/>
      <c r="BT1160" s="841"/>
      <c r="BU1160" s="841"/>
      <c r="BV1160" s="841"/>
      <c r="BW1160" s="841"/>
      <c r="BX1160" s="841"/>
      <c r="BY1160" s="841"/>
    </row>
    <row r="1161" s="235" customFormat="true" ht="15" customHeight="true" x14ac:dyDescent="0.2">
      <c r="BA1161" s="841"/>
      <c r="BB1161" s="268"/>
      <c r="BC1161" s="841"/>
      <c r="BD1161" s="841"/>
      <c r="BE1161" s="841"/>
      <c r="BF1161" s="841"/>
      <c r="BG1161" s="841"/>
      <c r="BH1161" s="841"/>
      <c r="BI1161" s="841"/>
      <c r="BJ1161" s="841"/>
      <c r="BK1161" s="841"/>
      <c r="BL1161" s="841"/>
      <c r="BM1161" s="841"/>
      <c r="BN1161" s="841"/>
      <c r="BO1161" s="841"/>
      <c r="BP1161" s="841"/>
      <c r="BQ1161" s="841"/>
      <c r="BR1161" s="841"/>
      <c r="BS1161" s="841"/>
      <c r="BT1161" s="841"/>
      <c r="BU1161" s="841"/>
      <c r="BV1161" s="841"/>
      <c r="BW1161" s="841"/>
      <c r="BX1161" s="841"/>
      <c r="BY1161" s="841"/>
    </row>
    <row r="1162" s="235" customFormat="true" ht="15" customHeight="true" x14ac:dyDescent="0.2">
      <c r="BA1162" s="841"/>
      <c r="BB1162" s="268"/>
      <c r="BC1162" s="841"/>
      <c r="BD1162" s="841"/>
      <c r="BE1162" s="841"/>
      <c r="BF1162" s="841"/>
      <c r="BG1162" s="841"/>
      <c r="BH1162" s="841"/>
      <c r="BI1162" s="841"/>
      <c r="BJ1162" s="841"/>
      <c r="BK1162" s="841"/>
      <c r="BL1162" s="841"/>
      <c r="BM1162" s="841"/>
      <c r="BN1162" s="841"/>
      <c r="BO1162" s="841"/>
      <c r="BP1162" s="841"/>
      <c r="BQ1162" s="841"/>
      <c r="BR1162" s="841"/>
      <c r="BS1162" s="841"/>
      <c r="BT1162" s="841"/>
      <c r="BU1162" s="841"/>
      <c r="BV1162" s="841"/>
      <c r="BW1162" s="841"/>
      <c r="BX1162" s="841"/>
      <c r="BY1162" s="841"/>
    </row>
    <row r="1163" s="235" customFormat="true" ht="15" customHeight="true" x14ac:dyDescent="0.2">
      <c r="BA1163" s="841"/>
      <c r="BB1163" s="268"/>
      <c r="BC1163" s="841"/>
      <c r="BD1163" s="841"/>
      <c r="BE1163" s="841"/>
      <c r="BF1163" s="841"/>
      <c r="BG1163" s="841"/>
      <c r="BH1163" s="841"/>
      <c r="BI1163" s="841"/>
      <c r="BJ1163" s="841"/>
      <c r="BK1163" s="841"/>
      <c r="BL1163" s="841"/>
      <c r="BM1163" s="841"/>
      <c r="BN1163" s="841"/>
      <c r="BO1163" s="841"/>
      <c r="BP1163" s="841"/>
      <c r="BQ1163" s="841"/>
      <c r="BR1163" s="841"/>
      <c r="BS1163" s="841"/>
      <c r="BT1163" s="841"/>
      <c r="BU1163" s="841"/>
      <c r="BV1163" s="841"/>
      <c r="BW1163" s="841"/>
      <c r="BX1163" s="841"/>
      <c r="BY1163" s="841"/>
    </row>
    <row r="1164" s="235" customFormat="true" ht="15" customHeight="true" x14ac:dyDescent="0.2">
      <c r="BA1164" s="841"/>
      <c r="BB1164" s="268"/>
      <c r="BC1164" s="841"/>
      <c r="BD1164" s="841"/>
      <c r="BE1164" s="841"/>
      <c r="BF1164" s="841"/>
      <c r="BG1164" s="841"/>
      <c r="BH1164" s="841"/>
      <c r="BI1164" s="841"/>
      <c r="BJ1164" s="841"/>
      <c r="BK1164" s="841"/>
      <c r="BL1164" s="841"/>
      <c r="BM1164" s="841"/>
      <c r="BN1164" s="841"/>
      <c r="BO1164" s="841"/>
      <c r="BP1164" s="841"/>
      <c r="BQ1164" s="841"/>
      <c r="BR1164" s="841"/>
      <c r="BS1164" s="841"/>
      <c r="BT1164" s="841"/>
      <c r="BU1164" s="841"/>
      <c r="BV1164" s="841"/>
      <c r="BW1164" s="841"/>
      <c r="BX1164" s="841"/>
      <c r="BY1164" s="841"/>
    </row>
    <row r="1165" s="235" customFormat="true" ht="15" customHeight="true" x14ac:dyDescent="0.2">
      <c r="BA1165" s="841"/>
      <c r="BB1165" s="268"/>
      <c r="BC1165" s="841"/>
      <c r="BD1165" s="841"/>
      <c r="BE1165" s="841"/>
      <c r="BF1165" s="841"/>
      <c r="BG1165" s="841"/>
      <c r="BH1165" s="841"/>
      <c r="BI1165" s="841"/>
      <c r="BJ1165" s="841"/>
      <c r="BK1165" s="841"/>
      <c r="BL1165" s="841"/>
      <c r="BM1165" s="841"/>
      <c r="BN1165" s="841"/>
      <c r="BO1165" s="841"/>
      <c r="BP1165" s="841"/>
      <c r="BQ1165" s="841"/>
      <c r="BR1165" s="841"/>
      <c r="BS1165" s="841"/>
      <c r="BT1165" s="841"/>
      <c r="BU1165" s="841"/>
      <c r="BV1165" s="841"/>
      <c r="BW1165" s="841"/>
      <c r="BX1165" s="841"/>
      <c r="BY1165" s="841"/>
    </row>
    <row r="1166" s="235" customFormat="true" ht="15" customHeight="true" x14ac:dyDescent="0.2">
      <c r="BA1166" s="841"/>
      <c r="BB1166" s="268"/>
      <c r="BC1166" s="841"/>
      <c r="BD1166" s="841"/>
      <c r="BE1166" s="841"/>
      <c r="BF1166" s="841"/>
      <c r="BG1166" s="841"/>
      <c r="BH1166" s="841"/>
      <c r="BI1166" s="841"/>
      <c r="BJ1166" s="841"/>
      <c r="BK1166" s="841"/>
      <c r="BL1166" s="841"/>
      <c r="BM1166" s="841"/>
      <c r="BN1166" s="841"/>
      <c r="BO1166" s="841"/>
      <c r="BP1166" s="841"/>
      <c r="BQ1166" s="841"/>
      <c r="BR1166" s="841"/>
      <c r="BS1166" s="841"/>
      <c r="BT1166" s="841"/>
      <c r="BU1166" s="841"/>
      <c r="BV1166" s="841"/>
      <c r="BW1166" s="841"/>
      <c r="BX1166" s="841"/>
      <c r="BY1166" s="841"/>
    </row>
    <row r="1167" s="235" customFormat="true" ht="15" customHeight="true" x14ac:dyDescent="0.2">
      <c r="BA1167" s="841"/>
      <c r="BB1167" s="268"/>
      <c r="BC1167" s="841"/>
      <c r="BD1167" s="841"/>
      <c r="BE1167" s="841"/>
      <c r="BF1167" s="841"/>
      <c r="BG1167" s="841"/>
      <c r="BH1167" s="841"/>
      <c r="BI1167" s="841"/>
      <c r="BJ1167" s="841"/>
      <c r="BK1167" s="841"/>
      <c r="BL1167" s="841"/>
      <c r="BM1167" s="841"/>
      <c r="BN1167" s="841"/>
      <c r="BO1167" s="841"/>
      <c r="BP1167" s="841"/>
      <c r="BQ1167" s="841"/>
      <c r="BR1167" s="841"/>
      <c r="BS1167" s="841"/>
      <c r="BT1167" s="841"/>
      <c r="BU1167" s="841"/>
      <c r="BV1167" s="841"/>
      <c r="BW1167" s="841"/>
      <c r="BX1167" s="841"/>
      <c r="BY1167" s="841"/>
    </row>
    <row r="1168" s="235" customFormat="true" ht="15" customHeight="true" x14ac:dyDescent="0.2">
      <c r="BA1168" s="841"/>
      <c r="BB1168" s="268"/>
      <c r="BC1168" s="841"/>
      <c r="BD1168" s="841"/>
      <c r="BE1168" s="841"/>
      <c r="BF1168" s="841"/>
      <c r="BG1168" s="841"/>
      <c r="BH1168" s="841"/>
      <c r="BI1168" s="841"/>
      <c r="BJ1168" s="841"/>
      <c r="BK1168" s="841"/>
      <c r="BL1168" s="841"/>
      <c r="BM1168" s="841"/>
      <c r="BN1168" s="841"/>
      <c r="BO1168" s="841"/>
      <c r="BP1168" s="841"/>
      <c r="BQ1168" s="841"/>
      <c r="BR1168" s="841"/>
      <c r="BS1168" s="841"/>
      <c r="BT1168" s="841"/>
      <c r="BU1168" s="841"/>
      <c r="BV1168" s="841"/>
      <c r="BW1168" s="841"/>
      <c r="BX1168" s="841"/>
      <c r="BY1168" s="841"/>
    </row>
    <row r="1169" s="235" customFormat="true" ht="15" customHeight="true" x14ac:dyDescent="0.2">
      <c r="BA1169" s="841"/>
      <c r="BB1169" s="268"/>
      <c r="BC1169" s="841"/>
      <c r="BD1169" s="841"/>
      <c r="BE1169" s="841"/>
      <c r="BF1169" s="841"/>
      <c r="BG1169" s="841"/>
      <c r="BH1169" s="841"/>
      <c r="BI1169" s="841"/>
      <c r="BJ1169" s="841"/>
      <c r="BK1169" s="841"/>
      <c r="BL1169" s="841"/>
      <c r="BM1169" s="841"/>
      <c r="BN1169" s="841"/>
      <c r="BO1169" s="841"/>
      <c r="BP1169" s="841"/>
      <c r="BQ1169" s="841"/>
      <c r="BR1169" s="841"/>
      <c r="BS1169" s="841"/>
      <c r="BT1169" s="841"/>
      <c r="BU1169" s="841"/>
      <c r="BV1169" s="841"/>
      <c r="BW1169" s="841"/>
      <c r="BX1169" s="841"/>
      <c r="BY1169" s="841"/>
    </row>
    <row r="1170" s="235" customFormat="true" ht="15" customHeight="true" x14ac:dyDescent="0.2">
      <c r="A1170" s="450"/>
      <c r="B1170" s="1036"/>
      <c r="C1170" s="1037"/>
      <c r="D1170" s="1037"/>
      <c r="E1170" s="1037"/>
      <c r="F1170" s="1037"/>
      <c r="G1170" s="1037"/>
      <c r="H1170" s="1037"/>
      <c r="I1170" s="1037"/>
      <c r="J1170" s="1037"/>
      <c r="K1170" s="1037"/>
      <c r="L1170" s="1037"/>
      <c r="M1170" s="1037"/>
      <c r="N1170" s="1037"/>
      <c r="O1170" s="1037"/>
      <c r="P1170" s="1037"/>
      <c r="Q1170" s="1037"/>
      <c r="R1170" s="1037"/>
      <c r="S1170" s="1037"/>
      <c r="T1170" s="1037"/>
      <c r="U1170" s="1037"/>
      <c r="V1170" s="1037"/>
      <c r="W1170" s="1037"/>
      <c r="X1170" s="1037"/>
      <c r="Y1170" s="1037"/>
      <c r="Z1170" s="1037"/>
      <c r="AA1170" s="1037"/>
      <c r="AB1170" s="1037"/>
      <c r="BA1170" s="841"/>
      <c r="BB1170" s="268"/>
      <c r="BC1170" s="841"/>
      <c r="BD1170" s="841"/>
      <c r="BE1170" s="841"/>
      <c r="BF1170" s="841"/>
      <c r="BG1170" s="841"/>
      <c r="BH1170" s="841"/>
      <c r="BI1170" s="841"/>
      <c r="BJ1170" s="841"/>
      <c r="BK1170" s="841"/>
      <c r="BL1170" s="841"/>
      <c r="BM1170" s="841"/>
      <c r="BN1170" s="841"/>
      <c r="BO1170" s="841"/>
      <c r="BP1170" s="841"/>
      <c r="BQ1170" s="841"/>
      <c r="BR1170" s="841"/>
      <c r="BS1170" s="841"/>
      <c r="BT1170" s="841"/>
      <c r="BU1170" s="841"/>
      <c r="BV1170" s="841"/>
      <c r="BW1170" s="841"/>
      <c r="BX1170" s="841"/>
      <c r="BY1170" s="841"/>
    </row>
    <row r="1171" s="235" customFormat="true" ht="15" customHeight="true" x14ac:dyDescent="0.2">
      <c r="A1171" s="450"/>
      <c r="B1171" s="1036"/>
      <c r="C1171" s="1037"/>
      <c r="D1171" s="1037"/>
      <c r="E1171" s="1037"/>
      <c r="F1171" s="1037"/>
      <c r="G1171" s="1037"/>
      <c r="H1171" s="1037"/>
      <c r="I1171" s="1037"/>
      <c r="J1171" s="1037"/>
      <c r="K1171" s="1037"/>
      <c r="L1171" s="1037"/>
      <c r="M1171" s="1037"/>
      <c r="N1171" s="1037"/>
      <c r="O1171" s="1037"/>
      <c r="P1171" s="1037"/>
      <c r="Q1171" s="1037"/>
      <c r="R1171" s="1037"/>
      <c r="S1171" s="1037"/>
      <c r="T1171" s="1037"/>
      <c r="U1171" s="1037"/>
      <c r="V1171" s="1037"/>
      <c r="W1171" s="1037"/>
      <c r="X1171" s="1037"/>
      <c r="Y1171" s="1037"/>
      <c r="Z1171" s="1037"/>
      <c r="AA1171" s="1037"/>
      <c r="AB1171" s="1037"/>
      <c r="BA1171" s="841"/>
      <c r="BB1171" s="268"/>
      <c r="BC1171" s="841"/>
      <c r="BD1171" s="841"/>
      <c r="BE1171" s="841"/>
      <c r="BF1171" s="841"/>
      <c r="BG1171" s="841"/>
      <c r="BH1171" s="841"/>
      <c r="BI1171" s="841"/>
      <c r="BJ1171" s="841"/>
      <c r="BK1171" s="841"/>
      <c r="BL1171" s="841"/>
      <c r="BM1171" s="841"/>
      <c r="BN1171" s="841"/>
      <c r="BO1171" s="841"/>
      <c r="BP1171" s="841"/>
      <c r="BQ1171" s="841"/>
      <c r="BR1171" s="841"/>
      <c r="BS1171" s="841"/>
      <c r="BT1171" s="841"/>
      <c r="BU1171" s="841"/>
      <c r="BV1171" s="841"/>
      <c r="BW1171" s="841"/>
      <c r="BX1171" s="841"/>
      <c r="BY1171" s="841"/>
    </row>
    <row r="1172" s="235" customFormat="true" ht="15" customHeight="true" x14ac:dyDescent="0.2">
      <c r="A1172" s="450"/>
      <c r="B1172" s="1036"/>
      <c r="C1172" s="1037"/>
      <c r="D1172" s="1037"/>
      <c r="E1172" s="1037"/>
      <c r="F1172" s="1037"/>
      <c r="G1172" s="1037"/>
      <c r="H1172" s="1037"/>
      <c r="I1172" s="1037"/>
      <c r="J1172" s="1037"/>
      <c r="K1172" s="1037"/>
      <c r="L1172" s="1037"/>
      <c r="M1172" s="1037"/>
      <c r="N1172" s="1037"/>
      <c r="O1172" s="1037"/>
      <c r="P1172" s="1037"/>
      <c r="Q1172" s="1037"/>
      <c r="R1172" s="1037"/>
      <c r="S1172" s="1037"/>
      <c r="T1172" s="1037"/>
      <c r="U1172" s="1037"/>
      <c r="V1172" s="1037"/>
      <c r="W1172" s="1037"/>
      <c r="X1172" s="1037"/>
      <c r="Y1172" s="1037"/>
      <c r="Z1172" s="1037"/>
      <c r="AA1172" s="1037"/>
      <c r="AB1172" s="1037"/>
      <c r="BA1172" s="841"/>
      <c r="BB1172" s="268"/>
      <c r="BC1172" s="841"/>
      <c r="BD1172" s="841"/>
      <c r="BE1172" s="841"/>
      <c r="BF1172" s="841"/>
      <c r="BG1172" s="841"/>
      <c r="BH1172" s="841"/>
      <c r="BI1172" s="841"/>
      <c r="BJ1172" s="841"/>
      <c r="BK1172" s="841"/>
      <c r="BL1172" s="841"/>
      <c r="BM1172" s="841"/>
      <c r="BN1172" s="841"/>
      <c r="BO1172" s="841"/>
      <c r="BP1172" s="841"/>
      <c r="BQ1172" s="841"/>
      <c r="BR1172" s="841"/>
      <c r="BS1172" s="841"/>
      <c r="BT1172" s="841"/>
      <c r="BU1172" s="841"/>
      <c r="BV1172" s="841"/>
      <c r="BW1172" s="841"/>
      <c r="BX1172" s="841"/>
      <c r="BY1172" s="841"/>
    </row>
    <row r="1173" s="235" customFormat="true" ht="15" customHeight="true" x14ac:dyDescent="0.2">
      <c r="A1173" s="450"/>
      <c r="B1173" s="1036"/>
      <c r="C1173" s="1037"/>
      <c r="D1173" s="1037"/>
      <c r="E1173" s="1037"/>
      <c r="F1173" s="1037"/>
      <c r="G1173" s="1037"/>
      <c r="H1173" s="1037"/>
      <c r="I1173" s="1037"/>
      <c r="J1173" s="1037"/>
      <c r="K1173" s="1037"/>
      <c r="L1173" s="1037"/>
      <c r="M1173" s="1037"/>
      <c r="N1173" s="1037"/>
      <c r="O1173" s="1037"/>
      <c r="P1173" s="1037"/>
      <c r="Q1173" s="1037"/>
      <c r="R1173" s="1037"/>
      <c r="S1173" s="1037"/>
      <c r="T1173" s="1037"/>
      <c r="U1173" s="1037"/>
      <c r="V1173" s="1037"/>
      <c r="W1173" s="1037"/>
      <c r="X1173" s="1037"/>
      <c r="Y1173" s="1037"/>
      <c r="Z1173" s="1037"/>
      <c r="AA1173" s="1037"/>
      <c r="AB1173" s="1037"/>
      <c r="BA1173" s="841"/>
      <c r="BB1173" s="268"/>
      <c r="BC1173" s="841"/>
      <c r="BD1173" s="841"/>
      <c r="BE1173" s="841"/>
      <c r="BF1173" s="841"/>
      <c r="BG1173" s="841"/>
      <c r="BH1173" s="841"/>
      <c r="BI1173" s="841"/>
      <c r="BJ1173" s="841"/>
      <c r="BK1173" s="841"/>
      <c r="BL1173" s="841"/>
      <c r="BM1173" s="841"/>
      <c r="BN1173" s="841"/>
      <c r="BO1173" s="841"/>
      <c r="BP1173" s="841"/>
      <c r="BQ1173" s="841"/>
      <c r="BR1173" s="841"/>
      <c r="BS1173" s="841"/>
      <c r="BT1173" s="841"/>
      <c r="BU1173" s="841"/>
      <c r="BV1173" s="841"/>
      <c r="BW1173" s="841"/>
      <c r="BX1173" s="841"/>
      <c r="BY1173" s="841"/>
    </row>
    <row r="1174" s="235" customFormat="true" ht="15" customHeight="true" x14ac:dyDescent="0.2">
      <c r="A1174" s="450"/>
      <c r="B1174" s="1036"/>
      <c r="C1174" s="1037"/>
      <c r="D1174" s="1037"/>
      <c r="E1174" s="1037"/>
      <c r="F1174" s="1037"/>
      <c r="G1174" s="1037"/>
      <c r="H1174" s="1037"/>
      <c r="I1174" s="1037"/>
      <c r="J1174" s="1037"/>
      <c r="K1174" s="1037"/>
      <c r="L1174" s="1037"/>
      <c r="M1174" s="1037"/>
      <c r="N1174" s="1037"/>
      <c r="O1174" s="1037"/>
      <c r="P1174" s="1037"/>
      <c r="Q1174" s="1037"/>
      <c r="R1174" s="1037"/>
      <c r="S1174" s="1037"/>
      <c r="T1174" s="1037"/>
      <c r="U1174" s="1037"/>
      <c r="V1174" s="1037"/>
      <c r="W1174" s="1037"/>
      <c r="X1174" s="1037"/>
      <c r="Y1174" s="1037"/>
      <c r="Z1174" s="1037"/>
      <c r="AA1174" s="1037"/>
      <c r="AB1174" s="1037"/>
      <c r="BA1174" s="841"/>
      <c r="BB1174" s="268"/>
      <c r="BC1174" s="841"/>
      <c r="BD1174" s="841"/>
      <c r="BE1174" s="841"/>
      <c r="BF1174" s="841"/>
      <c r="BG1174" s="841"/>
      <c r="BH1174" s="841"/>
      <c r="BI1174" s="841"/>
      <c r="BJ1174" s="841"/>
      <c r="BK1174" s="841"/>
      <c r="BL1174" s="841"/>
      <c r="BM1174" s="841"/>
      <c r="BN1174" s="841"/>
      <c r="BO1174" s="841"/>
      <c r="BP1174" s="841"/>
      <c r="BQ1174" s="841"/>
      <c r="BR1174" s="841"/>
      <c r="BS1174" s="841"/>
      <c r="BT1174" s="841"/>
      <c r="BU1174" s="841"/>
      <c r="BV1174" s="841"/>
      <c r="BW1174" s="841"/>
      <c r="BX1174" s="841"/>
      <c r="BY1174" s="841"/>
    </row>
    <row r="1175" s="235" customFormat="true" ht="15" customHeight="true" x14ac:dyDescent="0.2">
      <c r="A1175" s="450"/>
      <c r="B1175" s="1036"/>
      <c r="C1175" s="1037"/>
      <c r="D1175" s="1037"/>
      <c r="E1175" s="1037"/>
      <c r="F1175" s="1037"/>
      <c r="G1175" s="1037"/>
      <c r="H1175" s="1037"/>
      <c r="I1175" s="1037"/>
      <c r="J1175" s="1037"/>
      <c r="K1175" s="1037"/>
      <c r="L1175" s="1037"/>
      <c r="M1175" s="1037"/>
      <c r="N1175" s="1037"/>
      <c r="O1175" s="1037"/>
      <c r="P1175" s="1037"/>
      <c r="Q1175" s="1037"/>
      <c r="R1175" s="1037"/>
      <c r="S1175" s="1037"/>
      <c r="T1175" s="1037"/>
      <c r="U1175" s="1037"/>
      <c r="V1175" s="1037"/>
      <c r="W1175" s="1037"/>
      <c r="X1175" s="1037"/>
      <c r="Y1175" s="1037"/>
      <c r="Z1175" s="1037"/>
      <c r="AA1175" s="1037"/>
      <c r="AB1175" s="1037"/>
      <c r="BA1175" s="841"/>
      <c r="BB1175" s="268"/>
      <c r="BC1175" s="841"/>
      <c r="BD1175" s="841"/>
      <c r="BE1175" s="841"/>
      <c r="BF1175" s="841"/>
      <c r="BG1175" s="841"/>
      <c r="BH1175" s="841"/>
      <c r="BI1175" s="841"/>
      <c r="BJ1175" s="841"/>
      <c r="BK1175" s="841"/>
      <c r="BL1175" s="841"/>
      <c r="BM1175" s="841"/>
      <c r="BN1175" s="841"/>
      <c r="BO1175" s="841"/>
      <c r="BP1175" s="841"/>
      <c r="BQ1175" s="841"/>
      <c r="BR1175" s="841"/>
      <c r="BS1175" s="841"/>
      <c r="BT1175" s="841"/>
      <c r="BU1175" s="841"/>
      <c r="BV1175" s="841"/>
      <c r="BW1175" s="841"/>
      <c r="BX1175" s="841"/>
      <c r="BY1175" s="841"/>
    </row>
    <row r="1176" s="235" customFormat="true" ht="15" customHeight="true" x14ac:dyDescent="0.2">
      <c r="A1176" s="1038"/>
      <c r="B1176" s="450"/>
      <c r="C1176" s="1039"/>
      <c r="D1176" s="1040"/>
      <c r="E1176" s="1040"/>
      <c r="F1176" s="1040"/>
      <c r="G1176" s="1040"/>
      <c r="H1176" s="1039"/>
      <c r="I1176" s="1040"/>
      <c r="J1176" s="1040"/>
      <c r="K1176" s="1040"/>
      <c r="L1176" s="1040"/>
      <c r="M1176" s="1039"/>
      <c r="N1176" s="1040"/>
      <c r="O1176" s="1040"/>
      <c r="P1176" s="1040"/>
      <c r="Q1176" s="1040"/>
      <c r="R1176" s="1039"/>
      <c r="S1176" s="1040"/>
      <c r="T1176" s="1040"/>
      <c r="U1176" s="1040"/>
      <c r="BA1176" s="841"/>
      <c r="BB1176" s="268"/>
      <c r="BC1176" s="841"/>
      <c r="BD1176" s="841"/>
      <c r="BE1176" s="841"/>
      <c r="BF1176" s="841"/>
      <c r="BG1176" s="841"/>
      <c r="BH1176" s="841"/>
      <c r="BI1176" s="841"/>
      <c r="BJ1176" s="841"/>
      <c r="BK1176" s="841"/>
      <c r="BL1176" s="841"/>
      <c r="BM1176" s="841"/>
      <c r="BN1176" s="841"/>
      <c r="BO1176" s="841"/>
      <c r="BP1176" s="841"/>
      <c r="BQ1176" s="841"/>
      <c r="BR1176" s="841"/>
      <c r="BS1176" s="841"/>
      <c r="BT1176" s="841"/>
      <c r="BU1176" s="841"/>
      <c r="BV1176" s="841"/>
      <c r="BW1176" s="841"/>
      <c r="BX1176" s="841"/>
      <c r="BY1176" s="841"/>
    </row>
    <row r="1177" s="235" customFormat="true" ht="15" customHeight="true" x14ac:dyDescent="0.2">
      <c r="A1177" s="1040"/>
      <c r="B1177" s="1040"/>
      <c r="C1177" s="1039"/>
      <c r="D1177" s="1039"/>
      <c r="E1177" s="1039"/>
      <c r="F1177" s="1039"/>
      <c r="G1177" s="1039"/>
      <c r="H1177" s="1039"/>
      <c r="I1177" s="1039"/>
      <c r="J1177" s="1039"/>
      <c r="K1177" s="1039"/>
      <c r="L1177" s="1039"/>
      <c r="M1177" s="1039"/>
      <c r="N1177" s="1039"/>
      <c r="O1177" s="1039"/>
      <c r="P1177" s="1039"/>
      <c r="Q1177" s="1039"/>
      <c r="R1177" s="1039"/>
      <c r="S1177" s="1039"/>
      <c r="T1177" s="1039"/>
      <c r="U1177" s="1039"/>
      <c r="BA1177" s="841"/>
      <c r="BB1177" s="268"/>
      <c r="BC1177" s="841"/>
      <c r="BD1177" s="841"/>
      <c r="BE1177" s="841"/>
      <c r="BF1177" s="841"/>
      <c r="BG1177" s="841"/>
      <c r="BH1177" s="841"/>
      <c r="BI1177" s="841"/>
      <c r="BJ1177" s="841"/>
      <c r="BK1177" s="841"/>
      <c r="BL1177" s="841"/>
      <c r="BM1177" s="841"/>
      <c r="BN1177" s="841"/>
      <c r="BO1177" s="841"/>
      <c r="BP1177" s="841"/>
      <c r="BQ1177" s="841"/>
      <c r="BR1177" s="841"/>
      <c r="BS1177" s="841"/>
      <c r="BT1177" s="841"/>
      <c r="BU1177" s="841"/>
      <c r="BV1177" s="841"/>
      <c r="BW1177" s="841"/>
      <c r="BX1177" s="841"/>
      <c r="BY1177" s="841"/>
    </row>
    <row r="1178" s="235" customFormat="true" ht="15" customHeight="true" x14ac:dyDescent="0.2">
      <c r="BA1178" s="841"/>
      <c r="BB1178" s="268"/>
      <c r="BC1178" s="841"/>
      <c r="BD1178" s="841"/>
      <c r="BE1178" s="841"/>
      <c r="BF1178" s="841"/>
      <c r="BG1178" s="841"/>
      <c r="BH1178" s="841"/>
      <c r="BI1178" s="841"/>
      <c r="BJ1178" s="841"/>
      <c r="BK1178" s="841"/>
      <c r="BL1178" s="841"/>
      <c r="BM1178" s="841"/>
      <c r="BN1178" s="841"/>
      <c r="BO1178" s="841"/>
      <c r="BP1178" s="841"/>
      <c r="BQ1178" s="841"/>
      <c r="BR1178" s="841"/>
      <c r="BS1178" s="841"/>
      <c r="BT1178" s="841"/>
      <c r="BU1178" s="841"/>
      <c r="BV1178" s="841"/>
      <c r="BW1178" s="841"/>
      <c r="BX1178" s="841"/>
      <c r="BY1178" s="841"/>
    </row>
    <row r="1179" s="235" customFormat="true" ht="15" customHeight="true" x14ac:dyDescent="0.2">
      <c r="BA1179" s="841"/>
      <c r="BB1179" s="268"/>
      <c r="BC1179" s="841"/>
      <c r="BD1179" s="841"/>
      <c r="BE1179" s="841"/>
      <c r="BF1179" s="841"/>
      <c r="BG1179" s="841"/>
      <c r="BH1179" s="841"/>
      <c r="BI1179" s="841"/>
      <c r="BJ1179" s="841"/>
      <c r="BK1179" s="841"/>
      <c r="BL1179" s="841"/>
      <c r="BM1179" s="841"/>
      <c r="BN1179" s="841"/>
      <c r="BO1179" s="841"/>
      <c r="BP1179" s="841"/>
      <c r="BQ1179" s="841"/>
      <c r="BR1179" s="841"/>
      <c r="BS1179" s="841"/>
      <c r="BT1179" s="841"/>
      <c r="BU1179" s="841"/>
      <c r="BV1179" s="841"/>
      <c r="BW1179" s="841"/>
      <c r="BX1179" s="841"/>
      <c r="BY1179" s="841"/>
    </row>
    <row r="1180" s="235" customFormat="true" ht="15" customHeight="true" x14ac:dyDescent="0.2">
      <c r="BA1180" s="841"/>
      <c r="BB1180" s="268"/>
      <c r="BC1180" s="841"/>
      <c r="BD1180" s="841"/>
      <c r="BE1180" s="841"/>
      <c r="BF1180" s="841"/>
      <c r="BG1180" s="841"/>
      <c r="BH1180" s="841"/>
      <c r="BI1180" s="841"/>
      <c r="BJ1180" s="841"/>
      <c r="BK1180" s="841"/>
      <c r="BL1180" s="841"/>
      <c r="BM1180" s="841"/>
      <c r="BN1180" s="841"/>
      <c r="BO1180" s="841"/>
      <c r="BP1180" s="841"/>
      <c r="BQ1180" s="841"/>
      <c r="BR1180" s="841"/>
      <c r="BS1180" s="841"/>
      <c r="BT1180" s="841"/>
      <c r="BU1180" s="841"/>
      <c r="BV1180" s="841"/>
      <c r="BW1180" s="841"/>
      <c r="BX1180" s="841"/>
      <c r="BY1180" s="841"/>
    </row>
    <row r="1181" s="235" customFormat="true" ht="15" customHeight="true" x14ac:dyDescent="0.2">
      <c r="BA1181" s="841"/>
      <c r="BB1181" s="268"/>
      <c r="BC1181" s="841"/>
      <c r="BD1181" s="841"/>
      <c r="BE1181" s="841"/>
      <c r="BF1181" s="841"/>
      <c r="BG1181" s="841"/>
      <c r="BH1181" s="841"/>
      <c r="BI1181" s="841"/>
      <c r="BJ1181" s="841"/>
      <c r="BK1181" s="841"/>
      <c r="BL1181" s="841"/>
      <c r="BM1181" s="841"/>
      <c r="BN1181" s="841"/>
      <c r="BO1181" s="841"/>
      <c r="BP1181" s="841"/>
      <c r="BQ1181" s="841"/>
      <c r="BR1181" s="841"/>
      <c r="BS1181" s="841"/>
      <c r="BT1181" s="841"/>
      <c r="BU1181" s="841"/>
      <c r="BV1181" s="841"/>
      <c r="BW1181" s="841"/>
      <c r="BX1181" s="841"/>
      <c r="BY1181" s="841"/>
    </row>
    <row r="1182" s="235" customFormat="true" ht="15" customHeight="true" x14ac:dyDescent="0.2">
      <c r="BA1182" s="841"/>
      <c r="BB1182" s="268"/>
      <c r="BC1182" s="841"/>
      <c r="BD1182" s="841"/>
      <c r="BE1182" s="841"/>
      <c r="BF1182" s="841"/>
      <c r="BG1182" s="841"/>
      <c r="BH1182" s="841"/>
      <c r="BI1182" s="841"/>
      <c r="BJ1182" s="841"/>
      <c r="BK1182" s="841"/>
      <c r="BL1182" s="841"/>
      <c r="BM1182" s="841"/>
      <c r="BN1182" s="841"/>
      <c r="BO1182" s="841"/>
      <c r="BP1182" s="841"/>
      <c r="BQ1182" s="841"/>
      <c r="BR1182" s="841"/>
      <c r="BS1182" s="841"/>
      <c r="BT1182" s="841"/>
      <c r="BU1182" s="841"/>
      <c r="BV1182" s="841"/>
      <c r="BW1182" s="841"/>
      <c r="BX1182" s="841"/>
      <c r="BY1182" s="841"/>
    </row>
    <row r="1183" s="235" customFormat="true" ht="15" customHeight="true" x14ac:dyDescent="0.2">
      <c r="BA1183" s="841"/>
      <c r="BB1183" s="268"/>
      <c r="BC1183" s="841"/>
      <c r="BD1183" s="841"/>
      <c r="BE1183" s="841"/>
      <c r="BF1183" s="841"/>
      <c r="BG1183" s="841"/>
      <c r="BH1183" s="841"/>
      <c r="BI1183" s="841"/>
      <c r="BJ1183" s="841"/>
      <c r="BK1183" s="841"/>
      <c r="BL1183" s="841"/>
      <c r="BM1183" s="841"/>
      <c r="BN1183" s="841"/>
      <c r="BO1183" s="841"/>
      <c r="BP1183" s="841"/>
      <c r="BQ1183" s="841"/>
      <c r="BR1183" s="841"/>
      <c r="BS1183" s="841"/>
      <c r="BT1183" s="841"/>
      <c r="BU1183" s="841"/>
      <c r="BV1183" s="841"/>
      <c r="BW1183" s="841"/>
      <c r="BX1183" s="841"/>
      <c r="BY1183" s="841"/>
    </row>
    <row r="1184" s="235" customFormat="true" ht="15" customHeight="true" x14ac:dyDescent="0.2">
      <c r="BA1184" s="841"/>
      <c r="BB1184" s="268"/>
      <c r="BC1184" s="841"/>
      <c r="BD1184" s="841"/>
      <c r="BE1184" s="841"/>
      <c r="BF1184" s="841"/>
      <c r="BG1184" s="841"/>
      <c r="BH1184" s="841"/>
      <c r="BI1184" s="841"/>
      <c r="BJ1184" s="841"/>
      <c r="BK1184" s="841"/>
      <c r="BL1184" s="841"/>
      <c r="BM1184" s="841"/>
      <c r="BN1184" s="841"/>
      <c r="BO1184" s="841"/>
      <c r="BP1184" s="841"/>
      <c r="BQ1184" s="841"/>
      <c r="BR1184" s="841"/>
      <c r="BS1184" s="841"/>
      <c r="BT1184" s="841"/>
      <c r="BU1184" s="841"/>
      <c r="BV1184" s="841"/>
      <c r="BW1184" s="841"/>
      <c r="BX1184" s="841"/>
      <c r="BY1184" s="841"/>
    </row>
    <row r="1185" s="235" customFormat="true" ht="15" customHeight="true" x14ac:dyDescent="0.2">
      <c r="BA1185" s="841"/>
      <c r="BB1185" s="268"/>
      <c r="BC1185" s="841"/>
      <c r="BD1185" s="841"/>
      <c r="BE1185" s="841"/>
      <c r="BF1185" s="841"/>
      <c r="BG1185" s="841"/>
      <c r="BH1185" s="841"/>
      <c r="BI1185" s="841"/>
      <c r="BJ1185" s="841"/>
      <c r="BK1185" s="841"/>
      <c r="BL1185" s="841"/>
      <c r="BM1185" s="841"/>
      <c r="BN1185" s="841"/>
      <c r="BO1185" s="841"/>
      <c r="BP1185" s="841"/>
      <c r="BQ1185" s="841"/>
      <c r="BR1185" s="841"/>
      <c r="BS1185" s="841"/>
      <c r="BT1185" s="841"/>
      <c r="BU1185" s="841"/>
      <c r="BV1185" s="841"/>
      <c r="BW1185" s="841"/>
      <c r="BX1185" s="841"/>
      <c r="BY1185" s="841"/>
    </row>
    <row r="1186" s="235" customFormat="true" ht="15" customHeight="true" x14ac:dyDescent="0.2">
      <c r="BA1186" s="841"/>
      <c r="BB1186" s="268"/>
      <c r="BC1186" s="841"/>
      <c r="BD1186" s="841"/>
      <c r="BE1186" s="841"/>
      <c r="BF1186" s="841"/>
      <c r="BG1186" s="841"/>
      <c r="BH1186" s="841"/>
      <c r="BI1186" s="841"/>
      <c r="BJ1186" s="841"/>
      <c r="BK1186" s="841"/>
      <c r="BL1186" s="841"/>
      <c r="BM1186" s="841"/>
      <c r="BN1186" s="841"/>
      <c r="BO1186" s="841"/>
      <c r="BP1186" s="841"/>
      <c r="BQ1186" s="841"/>
      <c r="BR1186" s="841"/>
      <c r="BS1186" s="841"/>
      <c r="BT1186" s="841"/>
      <c r="BU1186" s="841"/>
      <c r="BV1186" s="841"/>
      <c r="BW1186" s="841"/>
      <c r="BX1186" s="841"/>
      <c r="BY1186" s="841"/>
    </row>
    <row r="1187" s="235" customFormat="true" ht="15" customHeight="true" x14ac:dyDescent="0.2">
      <c r="BA1187" s="841"/>
      <c r="BB1187" s="268"/>
      <c r="BC1187" s="841"/>
      <c r="BD1187" s="841"/>
      <c r="BE1187" s="841"/>
      <c r="BF1187" s="841"/>
      <c r="BG1187" s="841"/>
      <c r="BH1187" s="841"/>
      <c r="BI1187" s="841"/>
      <c r="BJ1187" s="841"/>
      <c r="BK1187" s="841"/>
      <c r="BL1187" s="841"/>
      <c r="BM1187" s="841"/>
      <c r="BN1187" s="841"/>
      <c r="BO1187" s="841"/>
      <c r="BP1187" s="841"/>
      <c r="BQ1187" s="841"/>
      <c r="BR1187" s="841"/>
      <c r="BS1187" s="841"/>
      <c r="BT1187" s="841"/>
      <c r="BU1187" s="841"/>
      <c r="BV1187" s="841"/>
      <c r="BW1187" s="841"/>
      <c r="BX1187" s="841"/>
      <c r="BY1187" s="841"/>
    </row>
    <row r="1188" s="235" customFormat="true" ht="15" customHeight="true" x14ac:dyDescent="0.2">
      <c r="BA1188" s="841"/>
      <c r="BB1188" s="268"/>
      <c r="BC1188" s="841"/>
      <c r="BD1188" s="841"/>
      <c r="BE1188" s="841"/>
      <c r="BF1188" s="841"/>
      <c r="BG1188" s="841"/>
      <c r="BH1188" s="841"/>
      <c r="BI1188" s="841"/>
      <c r="BJ1188" s="841"/>
      <c r="BK1188" s="841"/>
      <c r="BL1188" s="841"/>
      <c r="BM1188" s="841"/>
      <c r="BN1188" s="841"/>
      <c r="BO1188" s="841"/>
      <c r="BP1188" s="841"/>
      <c r="BQ1188" s="841"/>
      <c r="BR1188" s="841"/>
      <c r="BS1188" s="841"/>
      <c r="BT1188" s="841"/>
      <c r="BU1188" s="841"/>
      <c r="BV1188" s="841"/>
      <c r="BW1188" s="841"/>
      <c r="BX1188" s="841"/>
      <c r="BY1188" s="841"/>
    </row>
    <row r="1189" s="235" customFormat="true" ht="15" customHeight="true" x14ac:dyDescent="0.2">
      <c r="BA1189" s="841"/>
      <c r="BB1189" s="268"/>
      <c r="BC1189" s="841"/>
      <c r="BD1189" s="841"/>
      <c r="BE1189" s="841"/>
      <c r="BF1189" s="841"/>
      <c r="BG1189" s="841"/>
      <c r="BH1189" s="841"/>
      <c r="BI1189" s="841"/>
      <c r="BJ1189" s="841"/>
      <c r="BK1189" s="841"/>
      <c r="BL1189" s="841"/>
      <c r="BM1189" s="841"/>
      <c r="BN1189" s="841"/>
      <c r="BO1189" s="841"/>
      <c r="BP1189" s="841"/>
      <c r="BQ1189" s="841"/>
      <c r="BR1189" s="841"/>
      <c r="BS1189" s="841"/>
      <c r="BT1189" s="841"/>
      <c r="BU1189" s="841"/>
      <c r="BV1189" s="841"/>
      <c r="BW1189" s="841"/>
      <c r="BX1189" s="841"/>
      <c r="BY1189" s="841"/>
    </row>
    <row r="1190" s="235" customFormat="true" ht="15" customHeight="true" x14ac:dyDescent="0.2">
      <c r="BA1190" s="841"/>
      <c r="BB1190" s="268"/>
      <c r="BC1190" s="841"/>
      <c r="BD1190" s="841"/>
      <c r="BE1190" s="841"/>
      <c r="BF1190" s="841"/>
      <c r="BG1190" s="841"/>
      <c r="BH1190" s="841"/>
      <c r="BI1190" s="841"/>
      <c r="BJ1190" s="841"/>
      <c r="BK1190" s="841"/>
      <c r="BL1190" s="841"/>
      <c r="BM1190" s="841"/>
      <c r="BN1190" s="841"/>
      <c r="BO1190" s="841"/>
      <c r="BP1190" s="841"/>
      <c r="BQ1190" s="841"/>
      <c r="BR1190" s="841"/>
      <c r="BS1190" s="841"/>
      <c r="BT1190" s="841"/>
      <c r="BU1190" s="841"/>
      <c r="BV1190" s="841"/>
      <c r="BW1190" s="841"/>
      <c r="BX1190" s="841"/>
      <c r="BY1190" s="841"/>
    </row>
    <row r="1191" s="235" customFormat="true" ht="15" customHeight="true" x14ac:dyDescent="0.2">
      <c r="BA1191" s="841"/>
      <c r="BB1191" s="268"/>
      <c r="BC1191" s="841"/>
      <c r="BD1191" s="841"/>
      <c r="BE1191" s="841"/>
      <c r="BF1191" s="841"/>
      <c r="BG1191" s="841"/>
      <c r="BH1191" s="841"/>
      <c r="BI1191" s="841"/>
      <c r="BJ1191" s="841"/>
      <c r="BK1191" s="841"/>
      <c r="BL1191" s="841"/>
      <c r="BM1191" s="841"/>
      <c r="BN1191" s="841"/>
      <c r="BO1191" s="841"/>
      <c r="BP1191" s="841"/>
      <c r="BQ1191" s="841"/>
      <c r="BR1191" s="841"/>
      <c r="BS1191" s="841"/>
      <c r="BT1191" s="841"/>
      <c r="BU1191" s="841"/>
      <c r="BV1191" s="841"/>
      <c r="BW1191" s="841"/>
      <c r="BX1191" s="841"/>
      <c r="BY1191" s="841"/>
    </row>
    <row r="1192" s="235" customFormat="true" ht="15" customHeight="true" x14ac:dyDescent="0.2">
      <c r="BA1192" s="841"/>
      <c r="BB1192" s="268"/>
      <c r="BC1192" s="841"/>
      <c r="BD1192" s="841"/>
      <c r="BE1192" s="841"/>
      <c r="BF1192" s="841"/>
      <c r="BG1192" s="841"/>
      <c r="BH1192" s="841"/>
      <c r="BI1192" s="841"/>
      <c r="BJ1192" s="841"/>
      <c r="BK1192" s="841"/>
      <c r="BL1192" s="841"/>
      <c r="BM1192" s="841"/>
      <c r="BN1192" s="841"/>
      <c r="BO1192" s="841"/>
      <c r="BP1192" s="841"/>
      <c r="BQ1192" s="841"/>
      <c r="BR1192" s="841"/>
      <c r="BS1192" s="841"/>
      <c r="BT1192" s="841"/>
      <c r="BU1192" s="841"/>
      <c r="BV1192" s="841"/>
      <c r="BW1192" s="841"/>
      <c r="BX1192" s="841"/>
      <c r="BY1192" s="841"/>
    </row>
    <row r="1193" s="235" customFormat="true" ht="15" customHeight="true" x14ac:dyDescent="0.2">
      <c r="BA1193" s="841"/>
      <c r="BB1193" s="268"/>
      <c r="BC1193" s="841"/>
      <c r="BD1193" s="841"/>
      <c r="BE1193" s="841"/>
      <c r="BF1193" s="841"/>
      <c r="BG1193" s="841"/>
      <c r="BH1193" s="841"/>
      <c r="BI1193" s="841"/>
      <c r="BJ1193" s="841"/>
      <c r="BK1193" s="841"/>
      <c r="BL1193" s="841"/>
      <c r="BM1193" s="841"/>
      <c r="BN1193" s="841"/>
      <c r="BO1193" s="841"/>
      <c r="BP1193" s="841"/>
      <c r="BQ1193" s="841"/>
      <c r="BR1193" s="841"/>
      <c r="BS1193" s="841"/>
      <c r="BT1193" s="841"/>
      <c r="BU1193" s="841"/>
      <c r="BV1193" s="841"/>
      <c r="BW1193" s="841"/>
      <c r="BX1193" s="841"/>
      <c r="BY1193" s="841"/>
    </row>
    <row r="1194" s="235" customFormat="true" ht="15" customHeight="true" x14ac:dyDescent="0.2">
      <c r="BA1194" s="841"/>
      <c r="BB1194" s="268"/>
      <c r="BC1194" s="841"/>
      <c r="BD1194" s="841"/>
      <c r="BE1194" s="841"/>
      <c r="BF1194" s="841"/>
      <c r="BG1194" s="841"/>
      <c r="BH1194" s="841"/>
      <c r="BI1194" s="841"/>
      <c r="BJ1194" s="841"/>
      <c r="BK1194" s="841"/>
      <c r="BL1194" s="841"/>
      <c r="BM1194" s="841"/>
      <c r="BN1194" s="841"/>
      <c r="BO1194" s="841"/>
      <c r="BP1194" s="841"/>
      <c r="BQ1194" s="841"/>
      <c r="BR1194" s="841"/>
      <c r="BS1194" s="841"/>
      <c r="BT1194" s="841"/>
      <c r="BU1194" s="841"/>
      <c r="BV1194" s="841"/>
      <c r="BW1194" s="841"/>
      <c r="BX1194" s="841"/>
      <c r="BY1194" s="841"/>
    </row>
    <row r="1195" s="235" customFormat="true" ht="15" customHeight="true" x14ac:dyDescent="0.2">
      <c r="BA1195" s="841"/>
      <c r="BB1195" s="268"/>
      <c r="BC1195" s="841"/>
      <c r="BD1195" s="841"/>
      <c r="BE1195" s="841"/>
      <c r="BF1195" s="841"/>
      <c r="BG1195" s="841"/>
      <c r="BH1195" s="841"/>
      <c r="BI1195" s="841"/>
      <c r="BJ1195" s="841"/>
      <c r="BK1195" s="841"/>
      <c r="BL1195" s="841"/>
      <c r="BM1195" s="841"/>
      <c r="BN1195" s="841"/>
      <c r="BO1195" s="841"/>
      <c r="BP1195" s="841"/>
      <c r="BQ1195" s="841"/>
      <c r="BR1195" s="841"/>
      <c r="BS1195" s="841"/>
      <c r="BT1195" s="841"/>
      <c r="BU1195" s="841"/>
      <c r="BV1195" s="841"/>
      <c r="BW1195" s="841"/>
      <c r="BX1195" s="841"/>
      <c r="BY1195" s="841"/>
    </row>
    <row r="1196" s="235" customFormat="true" ht="15" customHeight="true" x14ac:dyDescent="0.2">
      <c r="BA1196" s="841"/>
      <c r="BB1196" s="268"/>
      <c r="BC1196" s="841"/>
      <c r="BD1196" s="841"/>
      <c r="BE1196" s="841"/>
      <c r="BF1196" s="841"/>
      <c r="BG1196" s="841"/>
      <c r="BH1196" s="841"/>
      <c r="BI1196" s="841"/>
      <c r="BJ1196" s="841"/>
      <c r="BK1196" s="841"/>
      <c r="BL1196" s="841"/>
      <c r="BM1196" s="841"/>
      <c r="BN1196" s="841"/>
      <c r="BO1196" s="841"/>
      <c r="BP1196" s="841"/>
      <c r="BQ1196" s="841"/>
      <c r="BR1196" s="841"/>
      <c r="BS1196" s="841"/>
      <c r="BT1196" s="841"/>
      <c r="BU1196" s="841"/>
      <c r="BV1196" s="841"/>
      <c r="BW1196" s="841"/>
      <c r="BX1196" s="841"/>
      <c r="BY1196" s="841"/>
    </row>
    <row r="1197" s="235" customFormat="true" ht="15" customHeight="true" x14ac:dyDescent="0.2">
      <c r="BA1197" s="841"/>
      <c r="BB1197" s="268"/>
      <c r="BC1197" s="841"/>
      <c r="BD1197" s="841"/>
      <c r="BE1197" s="841"/>
      <c r="BF1197" s="841"/>
      <c r="BG1197" s="841"/>
      <c r="BH1197" s="841"/>
      <c r="BI1197" s="841"/>
      <c r="BJ1197" s="841"/>
      <c r="BK1197" s="841"/>
      <c r="BL1197" s="841"/>
      <c r="BM1197" s="841"/>
      <c r="BN1197" s="841"/>
      <c r="BO1197" s="841"/>
      <c r="BP1197" s="841"/>
      <c r="BQ1197" s="841"/>
      <c r="BR1197" s="841"/>
      <c r="BS1197" s="841"/>
      <c r="BT1197" s="841"/>
      <c r="BU1197" s="841"/>
      <c r="BV1197" s="841"/>
      <c r="BW1197" s="841"/>
      <c r="BX1197" s="841"/>
      <c r="BY1197" s="841"/>
    </row>
    <row r="1198" s="235" customFormat="true" ht="15" customHeight="true" x14ac:dyDescent="0.2">
      <c r="BA1198" s="841"/>
      <c r="BB1198" s="268"/>
      <c r="BC1198" s="841"/>
      <c r="BD1198" s="841"/>
      <c r="BE1198" s="841"/>
      <c r="BF1198" s="841"/>
      <c r="BG1198" s="841"/>
      <c r="BH1198" s="841"/>
      <c r="BI1198" s="841"/>
      <c r="BJ1198" s="841"/>
      <c r="BK1198" s="841"/>
      <c r="BL1198" s="841"/>
      <c r="BM1198" s="841"/>
      <c r="BN1198" s="841"/>
      <c r="BO1198" s="841"/>
      <c r="BP1198" s="841"/>
      <c r="BQ1198" s="841"/>
      <c r="BR1198" s="841"/>
      <c r="BS1198" s="841"/>
      <c r="BT1198" s="841"/>
      <c r="BU1198" s="841"/>
      <c r="BV1198" s="841"/>
      <c r="BW1198" s="841"/>
      <c r="BX1198" s="841"/>
      <c r="BY1198" s="841"/>
    </row>
    <row r="1199" s="235" customFormat="true" ht="15" customHeight="true" x14ac:dyDescent="0.2">
      <c r="BA1199" s="841"/>
      <c r="BB1199" s="268"/>
      <c r="BC1199" s="841"/>
      <c r="BD1199" s="841"/>
      <c r="BE1199" s="841"/>
      <c r="BF1199" s="841"/>
      <c r="BG1199" s="841"/>
      <c r="BH1199" s="841"/>
      <c r="BI1199" s="841"/>
      <c r="BJ1199" s="841"/>
      <c r="BK1199" s="841"/>
      <c r="BL1199" s="841"/>
      <c r="BM1199" s="841"/>
      <c r="BN1199" s="841"/>
      <c r="BO1199" s="841"/>
      <c r="BP1199" s="841"/>
      <c r="BQ1199" s="841"/>
      <c r="BR1199" s="841"/>
      <c r="BS1199" s="841"/>
      <c r="BT1199" s="841"/>
      <c r="BU1199" s="841"/>
      <c r="BV1199" s="841"/>
      <c r="BW1199" s="841"/>
      <c r="BX1199" s="841"/>
      <c r="BY1199" s="841"/>
    </row>
    <row r="1200" s="235" customFormat="true" ht="15" customHeight="true" x14ac:dyDescent="0.2">
      <c r="BA1200" s="841"/>
      <c r="BB1200" s="268"/>
      <c r="BC1200" s="841"/>
      <c r="BD1200" s="841"/>
      <c r="BE1200" s="841"/>
      <c r="BF1200" s="841"/>
      <c r="BG1200" s="841"/>
      <c r="BH1200" s="841"/>
      <c r="BI1200" s="841"/>
      <c r="BJ1200" s="841"/>
      <c r="BK1200" s="841"/>
      <c r="BL1200" s="841"/>
      <c r="BM1200" s="841"/>
      <c r="BN1200" s="841"/>
      <c r="BO1200" s="841"/>
      <c r="BP1200" s="841"/>
      <c r="BQ1200" s="841"/>
      <c r="BR1200" s="841"/>
      <c r="BS1200" s="841"/>
      <c r="BT1200" s="841"/>
      <c r="BU1200" s="841"/>
      <c r="BV1200" s="841"/>
      <c r="BW1200" s="841"/>
      <c r="BX1200" s="841"/>
      <c r="BY1200" s="841"/>
    </row>
  </sheetData>
  <mergeCells count="99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341:BA342"/>
    <mergeCell ref="BA343:BA344"/>
    <mergeCell ref="BA345:BA346"/>
    <mergeCell ref="BA347:BA348"/>
    <mergeCell ref="BA349:BA350"/>
    <mergeCell ref="BA351:BA352"/>
    <mergeCell ref="BA353:BA354"/>
    <mergeCell ref="BA261:BA263"/>
    <mergeCell ref="BA264:BA267"/>
    <mergeCell ref="BA268:BA270"/>
    <mergeCell ref="BA271:BA273"/>
    <mergeCell ref="BA274:BA276"/>
    <mergeCell ref="BA277:BA284"/>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BA29:BA30"/>
    <mergeCell ref="A31:A32"/>
    <mergeCell ref="BA31:BA32"/>
    <mergeCell ref="A33:A34"/>
    <mergeCell ref="BA33:BA34"/>
    <mergeCell ref="BA35:BA36"/>
    <mergeCell ref="BA37:BA38"/>
    <mergeCell ref="C133:G133"/>
    <mergeCell ref="H133:L133"/>
    <mergeCell ref="A29:A30"/>
    <mergeCell ref="A35:A36"/>
    <mergeCell ref="A37:A38"/>
    <mergeCell ref="A41:A42"/>
    <mergeCell ref="A43:A44"/>
    <mergeCell ref="A45:A46"/>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A58:A69"/>
    <mergeCell ref="C56:G56"/>
    <mergeCell ref="H56:L56"/>
    <mergeCell ref="M56:Q56"/>
    <mergeCell ref="A124:A127"/>
    <mergeCell ref="A128:A129"/>
    <mergeCell ref="A130:A132"/>
    <mergeCell ref="A108:B108"/>
    <mergeCell ref="C120:G120"/>
    <mergeCell ref="H120:L120"/>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2:D692"/>
    <mergeCell ref="H692:I692"/>
    <mergeCell ref="M692:N692"/>
    <mergeCell ref="C690:D690"/>
    <mergeCell ref="H690:I690"/>
    <mergeCell ref="M690:N690"/>
    <mergeCell ref="C691:D691"/>
    <mergeCell ref="H691:I691"/>
    <mergeCell ref="M691:N691"/>
    <mergeCell ref="C685:D685"/>
    <mergeCell ref="H685:I685"/>
    <mergeCell ref="M685:N685"/>
    <mergeCell ref="C682:D682"/>
    <mergeCell ref="H682:I682"/>
    <mergeCell ref="M682:N682"/>
    <mergeCell ref="C683:D683"/>
    <mergeCell ref="H683:I683"/>
    <mergeCell ref="M683:N683"/>
    <mergeCell ref="C678:D678"/>
    <mergeCell ref="H678:I678"/>
    <mergeCell ref="M678:N678"/>
    <mergeCell ref="C679:D679"/>
    <mergeCell ref="H679:I679"/>
    <mergeCell ref="M679:N679"/>
    <mergeCell ref="C676:D676"/>
    <mergeCell ref="H676:I676"/>
    <mergeCell ref="M676:N676"/>
    <mergeCell ref="C684:D684"/>
    <mergeCell ref="H684:I684"/>
    <mergeCell ref="M684:N684"/>
    <mergeCell ref="C680:D680"/>
    <mergeCell ref="H680:I680"/>
    <mergeCell ref="M680:N680"/>
    <mergeCell ref="C681:D681"/>
    <mergeCell ref="H681:I681"/>
    <mergeCell ref="M681:N681"/>
    <mergeCell ref="C677:D677"/>
    <mergeCell ref="H677:I677"/>
    <mergeCell ref="M677:N677"/>
    <mergeCell ref="C673:D673"/>
    <mergeCell ref="H673:I673"/>
    <mergeCell ref="M673:N673"/>
    <mergeCell ref="C670:D670"/>
    <mergeCell ref="H670:I670"/>
    <mergeCell ref="M670:N670"/>
    <mergeCell ref="C671:D671"/>
    <mergeCell ref="H671:I671"/>
    <mergeCell ref="M671:N671"/>
    <mergeCell ref="C674:D674"/>
    <mergeCell ref="H674:I674"/>
    <mergeCell ref="M674:N674"/>
    <mergeCell ref="C675:D675"/>
    <mergeCell ref="H675:I675"/>
    <mergeCell ref="M675:N675"/>
    <mergeCell ref="C666:D666"/>
    <mergeCell ref="H666:I666"/>
    <mergeCell ref="M666:N666"/>
    <mergeCell ref="C667:D667"/>
    <mergeCell ref="H667:I667"/>
    <mergeCell ref="M667:N667"/>
    <mergeCell ref="C664:D664"/>
    <mergeCell ref="H664:I664"/>
    <mergeCell ref="M664:N664"/>
    <mergeCell ref="C672:D672"/>
    <mergeCell ref="H672:I672"/>
    <mergeCell ref="M672:N672"/>
    <mergeCell ref="C668:D668"/>
    <mergeCell ref="H668:I668"/>
    <mergeCell ref="M668:N668"/>
    <mergeCell ref="C669:D669"/>
    <mergeCell ref="H669:I669"/>
    <mergeCell ref="M669:N669"/>
    <mergeCell ref="C665:D665"/>
    <mergeCell ref="H665:I665"/>
    <mergeCell ref="M665:N665"/>
    <mergeCell ref="C661:D661"/>
    <mergeCell ref="H661:I661"/>
    <mergeCell ref="M661:N661"/>
    <mergeCell ref="C658:D658"/>
    <mergeCell ref="H658:I658"/>
    <mergeCell ref="M658:N658"/>
    <mergeCell ref="C659:D659"/>
    <mergeCell ref="H659:I659"/>
    <mergeCell ref="M659:N659"/>
    <mergeCell ref="C662:D662"/>
    <mergeCell ref="H662:I662"/>
    <mergeCell ref="M662:N662"/>
    <mergeCell ref="C663:D663"/>
    <mergeCell ref="H663:I663"/>
    <mergeCell ref="M663:N663"/>
    <mergeCell ref="C654:D654"/>
    <mergeCell ref="H654:I654"/>
    <mergeCell ref="M654:N654"/>
    <mergeCell ref="C655:D655"/>
    <mergeCell ref="H655:I655"/>
    <mergeCell ref="M655:N655"/>
    <mergeCell ref="C652:D652"/>
    <mergeCell ref="H652:I652"/>
    <mergeCell ref="M652:N652"/>
    <mergeCell ref="C660:D660"/>
    <mergeCell ref="H660:I660"/>
    <mergeCell ref="M660:N660"/>
    <mergeCell ref="C656:D656"/>
    <mergeCell ref="H656:I656"/>
    <mergeCell ref="M656:N656"/>
    <mergeCell ref="C657:D657"/>
    <mergeCell ref="H657:I657"/>
    <mergeCell ref="M657:N657"/>
    <mergeCell ref="C653:D653"/>
    <mergeCell ref="H653:I653"/>
    <mergeCell ref="M653:N653"/>
    <mergeCell ref="C649:D649"/>
    <mergeCell ref="H649:I649"/>
    <mergeCell ref="M649:N649"/>
    <mergeCell ref="C646:D646"/>
    <mergeCell ref="H646:I646"/>
    <mergeCell ref="M646:N646"/>
    <mergeCell ref="C647:D647"/>
    <mergeCell ref="H647:I647"/>
    <mergeCell ref="M647:N647"/>
    <mergeCell ref="C650:D650"/>
    <mergeCell ref="H650:I650"/>
    <mergeCell ref="M650:N650"/>
    <mergeCell ref="C651:D651"/>
    <mergeCell ref="H651:I651"/>
    <mergeCell ref="M651:N651"/>
    <mergeCell ref="C642:D642"/>
    <mergeCell ref="H642:I642"/>
    <mergeCell ref="M642:N642"/>
    <mergeCell ref="C643:D643"/>
    <mergeCell ref="H643:I643"/>
    <mergeCell ref="M643:N643"/>
    <mergeCell ref="C640:D640"/>
    <mergeCell ref="H640:I640"/>
    <mergeCell ref="M640:N640"/>
    <mergeCell ref="C648:D648"/>
    <mergeCell ref="H648:I648"/>
    <mergeCell ref="M648:N648"/>
    <mergeCell ref="C644:D644"/>
    <mergeCell ref="H644:I644"/>
    <mergeCell ref="M644:N644"/>
    <mergeCell ref="C645:D645"/>
    <mergeCell ref="H645:I645"/>
    <mergeCell ref="M645:N645"/>
    <mergeCell ref="C641:D641"/>
    <mergeCell ref="H641:I641"/>
    <mergeCell ref="M641:N641"/>
    <mergeCell ref="C637:D637"/>
    <mergeCell ref="H637:I637"/>
    <mergeCell ref="M637:N637"/>
    <mergeCell ref="C634:D634"/>
    <mergeCell ref="H634:I634"/>
    <mergeCell ref="M634:N634"/>
    <mergeCell ref="C635:D635"/>
    <mergeCell ref="H635:I635"/>
    <mergeCell ref="M635:N635"/>
    <mergeCell ref="C638:D638"/>
    <mergeCell ref="H638:I638"/>
    <mergeCell ref="M638:N638"/>
    <mergeCell ref="C639:D639"/>
    <mergeCell ref="H639:I639"/>
    <mergeCell ref="M639:N639"/>
    <mergeCell ref="C630:D630"/>
    <mergeCell ref="H630:I630"/>
    <mergeCell ref="M630:N630"/>
    <mergeCell ref="C631:D631"/>
    <mergeCell ref="H631:I631"/>
    <mergeCell ref="M631:N631"/>
    <mergeCell ref="C628:D628"/>
    <mergeCell ref="H628:I628"/>
    <mergeCell ref="M628:N628"/>
    <mergeCell ref="C636:D636"/>
    <mergeCell ref="H636:I636"/>
    <mergeCell ref="M636:N636"/>
    <mergeCell ref="C632:D632"/>
    <mergeCell ref="H632:I632"/>
    <mergeCell ref="M632:N632"/>
    <mergeCell ref="C633:D633"/>
    <mergeCell ref="H633:I633"/>
    <mergeCell ref="M633:N633"/>
    <mergeCell ref="C629:D629"/>
    <mergeCell ref="H629:I629"/>
    <mergeCell ref="M629:N629"/>
    <mergeCell ref="C625:D625"/>
    <mergeCell ref="H625:I625"/>
    <mergeCell ref="M625:N625"/>
    <mergeCell ref="C622:D622"/>
    <mergeCell ref="H622:I622"/>
    <mergeCell ref="M622:N622"/>
    <mergeCell ref="C623:D623"/>
    <mergeCell ref="H623:I623"/>
    <mergeCell ref="M623:N623"/>
    <mergeCell ref="C626:D626"/>
    <mergeCell ref="H626:I626"/>
    <mergeCell ref="M626:N626"/>
    <mergeCell ref="C627:D627"/>
    <mergeCell ref="H627:I627"/>
    <mergeCell ref="M627:N627"/>
    <mergeCell ref="C618:D618"/>
    <mergeCell ref="H618:I618"/>
    <mergeCell ref="M618:N618"/>
    <mergeCell ref="C619:D619"/>
    <mergeCell ref="H619:I619"/>
    <mergeCell ref="M619:N619"/>
    <mergeCell ref="C616:D616"/>
    <mergeCell ref="H616:I616"/>
    <mergeCell ref="M616:N616"/>
    <mergeCell ref="C624:D624"/>
    <mergeCell ref="H624:I624"/>
    <mergeCell ref="M624:N624"/>
    <mergeCell ref="C620:D620"/>
    <mergeCell ref="H620:I620"/>
    <mergeCell ref="M620:N620"/>
    <mergeCell ref="C621:D621"/>
    <mergeCell ref="H621:I621"/>
    <mergeCell ref="M621:N621"/>
    <mergeCell ref="C617:D617"/>
    <mergeCell ref="H617:I617"/>
    <mergeCell ref="M617:N617"/>
    <mergeCell ref="C613:D613"/>
    <mergeCell ref="H613:I613"/>
    <mergeCell ref="M613:N613"/>
    <mergeCell ref="C610:D610"/>
    <mergeCell ref="H610:I610"/>
    <mergeCell ref="M610:N610"/>
    <mergeCell ref="C611:D611"/>
    <mergeCell ref="H611:I611"/>
    <mergeCell ref="M611:N611"/>
    <mergeCell ref="C614:D614"/>
    <mergeCell ref="H614:I614"/>
    <mergeCell ref="M614:N614"/>
    <mergeCell ref="C615:D615"/>
    <mergeCell ref="H615:I615"/>
    <mergeCell ref="M615:N615"/>
    <mergeCell ref="C606:D606"/>
    <mergeCell ref="H606:I606"/>
    <mergeCell ref="M606:N606"/>
    <mergeCell ref="C607:D607"/>
    <mergeCell ref="H607:I607"/>
    <mergeCell ref="M607:N607"/>
    <mergeCell ref="C604:D604"/>
    <mergeCell ref="H604:I604"/>
    <mergeCell ref="M604:N604"/>
    <mergeCell ref="C612:D612"/>
    <mergeCell ref="H612:I612"/>
    <mergeCell ref="M612:N612"/>
    <mergeCell ref="C608:D608"/>
    <mergeCell ref="H608:I608"/>
    <mergeCell ref="M608:N608"/>
    <mergeCell ref="C609:D609"/>
    <mergeCell ref="H609:I609"/>
    <mergeCell ref="M609:N609"/>
    <mergeCell ref="C605:D605"/>
    <mergeCell ref="H605:I605"/>
    <mergeCell ref="M605:N605"/>
    <mergeCell ref="C601:D601"/>
    <mergeCell ref="H601:I601"/>
    <mergeCell ref="M601:N601"/>
    <mergeCell ref="C598:D598"/>
    <mergeCell ref="H598:I598"/>
    <mergeCell ref="M598:N598"/>
    <mergeCell ref="C599:D599"/>
    <mergeCell ref="H599:I599"/>
    <mergeCell ref="M599:N599"/>
    <mergeCell ref="C602:D602"/>
    <mergeCell ref="H602:I602"/>
    <mergeCell ref="M602:N602"/>
    <mergeCell ref="C603:D603"/>
    <mergeCell ref="H603:I603"/>
    <mergeCell ref="M603:N603"/>
    <mergeCell ref="C594:D594"/>
    <mergeCell ref="H594:I594"/>
    <mergeCell ref="M594:N594"/>
    <mergeCell ref="C595:D595"/>
    <mergeCell ref="H595:I595"/>
    <mergeCell ref="M595:O595"/>
    <mergeCell ref="C592:D592"/>
    <mergeCell ref="H592:I592"/>
    <mergeCell ref="M592:N592"/>
    <mergeCell ref="C600:D600"/>
    <mergeCell ref="H600:I600"/>
    <mergeCell ref="M600:N600"/>
    <mergeCell ref="C596:D596"/>
    <mergeCell ref="H596:I596"/>
    <mergeCell ref="M596:N596"/>
    <mergeCell ref="C597:D597"/>
    <mergeCell ref="H597:I597"/>
    <mergeCell ref="M597:N597"/>
    <mergeCell ref="C593:D593"/>
    <mergeCell ref="H593:I593"/>
    <mergeCell ref="M593:N593"/>
    <mergeCell ref="C589:D589"/>
    <mergeCell ref="H589:I589"/>
    <mergeCell ref="M589:N589"/>
    <mergeCell ref="C586:D586"/>
    <mergeCell ref="H586:I586"/>
    <mergeCell ref="M586:N586"/>
    <mergeCell ref="C587:D587"/>
    <mergeCell ref="H587:I587"/>
    <mergeCell ref="M587:N587"/>
    <mergeCell ref="C590:D590"/>
    <mergeCell ref="H590:I590"/>
    <mergeCell ref="M590:N590"/>
    <mergeCell ref="C591:D591"/>
    <mergeCell ref="H591:I591"/>
    <mergeCell ref="M591:N591"/>
    <mergeCell ref="C582:D582"/>
    <mergeCell ref="H582:I582"/>
    <mergeCell ref="M582:N582"/>
    <mergeCell ref="C583:D583"/>
    <mergeCell ref="H583:J583"/>
    <mergeCell ref="M583:N583"/>
    <mergeCell ref="C580:E580"/>
    <mergeCell ref="H580:I580"/>
    <mergeCell ref="M580:N580"/>
    <mergeCell ref="C588:D588"/>
    <mergeCell ref="H588:I588"/>
    <mergeCell ref="M588:N588"/>
    <mergeCell ref="C584:D584"/>
    <mergeCell ref="H584:I584"/>
    <mergeCell ref="M584:N584"/>
    <mergeCell ref="C585:D585"/>
    <mergeCell ref="H585:I585"/>
    <mergeCell ref="M585:N585"/>
    <mergeCell ref="C581:D581"/>
    <mergeCell ref="H581:I581"/>
    <mergeCell ref="M581:N581"/>
    <mergeCell ref="C577:D577"/>
    <mergeCell ref="H577:I577"/>
    <mergeCell ref="M577:N577"/>
    <mergeCell ref="C574:D574"/>
    <mergeCell ref="H574:I574"/>
    <mergeCell ref="M574:N574"/>
    <mergeCell ref="C575:D575"/>
    <mergeCell ref="H575:I575"/>
    <mergeCell ref="M575:N575"/>
    <mergeCell ref="C578:D578"/>
    <mergeCell ref="H578:I578"/>
    <mergeCell ref="M578:N578"/>
    <mergeCell ref="C579:D579"/>
    <mergeCell ref="H579:I579"/>
    <mergeCell ref="M579:N579"/>
    <mergeCell ref="C570:D570"/>
    <mergeCell ref="H570:I570"/>
    <mergeCell ref="M570:N570"/>
    <mergeCell ref="C571:D571"/>
    <mergeCell ref="H571:I571"/>
    <mergeCell ref="M571:N571"/>
    <mergeCell ref="C568:D568"/>
    <mergeCell ref="H568:I568"/>
    <mergeCell ref="M568:N568"/>
    <mergeCell ref="C576:D576"/>
    <mergeCell ref="H576:I576"/>
    <mergeCell ref="M576:N576"/>
    <mergeCell ref="C572:D572"/>
    <mergeCell ref="H572:I572"/>
    <mergeCell ref="M572:N572"/>
    <mergeCell ref="C573:D573"/>
    <mergeCell ref="H573:I573"/>
    <mergeCell ref="M573:N573"/>
    <mergeCell ref="C569:D569"/>
    <mergeCell ref="H569:I569"/>
    <mergeCell ref="M569:N569"/>
    <mergeCell ref="C565:D565"/>
    <mergeCell ref="H565:I565"/>
    <mergeCell ref="M565:N565"/>
    <mergeCell ref="C562:D562"/>
    <mergeCell ref="H562:I562"/>
    <mergeCell ref="M562:N562"/>
    <mergeCell ref="C563:D563"/>
    <mergeCell ref="H563:I563"/>
    <mergeCell ref="M563:N563"/>
    <mergeCell ref="C566:D566"/>
    <mergeCell ref="H566:I566"/>
    <mergeCell ref="M566:N566"/>
    <mergeCell ref="C567:D567"/>
    <mergeCell ref="H567:I567"/>
    <mergeCell ref="M567:N567"/>
    <mergeCell ref="C558:D558"/>
    <mergeCell ref="H558:I558"/>
    <mergeCell ref="M558:N558"/>
    <mergeCell ref="C559:D559"/>
    <mergeCell ref="H559:I559"/>
    <mergeCell ref="M559:N559"/>
    <mergeCell ref="C556:D556"/>
    <mergeCell ref="H556:I556"/>
    <mergeCell ref="M556:N556"/>
    <mergeCell ref="C564:D564"/>
    <mergeCell ref="H564:I564"/>
    <mergeCell ref="M564:N564"/>
    <mergeCell ref="C560:D560"/>
    <mergeCell ref="H560:I560"/>
    <mergeCell ref="M560:N560"/>
    <mergeCell ref="C561:D561"/>
    <mergeCell ref="H561:I561"/>
    <mergeCell ref="M561:N561"/>
    <mergeCell ref="C557:D557"/>
    <mergeCell ref="H557:I557"/>
    <mergeCell ref="M557:N557"/>
    <mergeCell ref="C553:D553"/>
    <mergeCell ref="H553:I553"/>
    <mergeCell ref="M553:N553"/>
    <mergeCell ref="C550:D550"/>
    <mergeCell ref="H550:I550"/>
    <mergeCell ref="M550:N550"/>
    <mergeCell ref="C551:D551"/>
    <mergeCell ref="H551:I551"/>
    <mergeCell ref="M551:N551"/>
    <mergeCell ref="C554:D554"/>
    <mergeCell ref="H554:I554"/>
    <mergeCell ref="M554:N554"/>
    <mergeCell ref="C555:D555"/>
    <mergeCell ref="H555:I555"/>
    <mergeCell ref="M555:N555"/>
    <mergeCell ref="C546:D546"/>
    <mergeCell ref="H546:I546"/>
    <mergeCell ref="M546:N546"/>
    <mergeCell ref="C547:D547"/>
    <mergeCell ref="H547:I547"/>
    <mergeCell ref="M547:N547"/>
    <mergeCell ref="C544:D544"/>
    <mergeCell ref="H544:I544"/>
    <mergeCell ref="M544:N544"/>
    <mergeCell ref="C552:D552"/>
    <mergeCell ref="H552:I552"/>
    <mergeCell ref="M552:N552"/>
    <mergeCell ref="C548:D548"/>
    <mergeCell ref="H548:I548"/>
    <mergeCell ref="M548:N548"/>
    <mergeCell ref="C549:D549"/>
    <mergeCell ref="H549:I549"/>
    <mergeCell ref="M549:N549"/>
    <mergeCell ref="C545:D545"/>
    <mergeCell ref="H545:I545"/>
    <mergeCell ref="M545:N545"/>
    <mergeCell ref="C541:D541"/>
    <mergeCell ref="H541:I541"/>
    <mergeCell ref="M541:N541"/>
    <mergeCell ref="C538:D538"/>
    <mergeCell ref="H538:I538"/>
    <mergeCell ref="M538:N538"/>
    <mergeCell ref="C539:D539"/>
    <mergeCell ref="H539:I539"/>
    <mergeCell ref="M539:N539"/>
    <mergeCell ref="C542:D542"/>
    <mergeCell ref="H542:I542"/>
    <mergeCell ref="M542:N542"/>
    <mergeCell ref="C543:D543"/>
    <mergeCell ref="H543:I543"/>
    <mergeCell ref="M543:N543"/>
    <mergeCell ref="C533:D533"/>
    <mergeCell ref="H533:I533"/>
    <mergeCell ref="M533:N534"/>
    <mergeCell ref="C534:D534"/>
    <mergeCell ref="H534:I534"/>
    <mergeCell ref="C535:D535"/>
    <mergeCell ref="H535:I535"/>
    <mergeCell ref="M535:N535"/>
    <mergeCell ref="C531:D531"/>
    <mergeCell ref="C540:D540"/>
    <mergeCell ref="H540:I540"/>
    <mergeCell ref="M540:N540"/>
    <mergeCell ref="C536:D536"/>
    <mergeCell ref="H536:I536"/>
    <mergeCell ref="M536:N536"/>
    <mergeCell ref="C537:D537"/>
    <mergeCell ref="H537:I537"/>
    <mergeCell ref="M537:N537"/>
    <mergeCell ref="H531:I531"/>
    <mergeCell ref="M531:N531"/>
    <mergeCell ref="C532:D532"/>
    <mergeCell ref="H532:I532"/>
    <mergeCell ref="M532:O532"/>
    <mergeCell ref="O527:Q527"/>
    <mergeCell ref="C528:D528"/>
    <mergeCell ref="H528:I528"/>
    <mergeCell ref="C523:D524"/>
    <mergeCell ref="H523:I523"/>
    <mergeCell ref="M523:N523"/>
    <mergeCell ref="H524:J524"/>
    <mergeCell ref="M524:N524"/>
    <mergeCell ref="C525:D525"/>
    <mergeCell ref="H525:I526"/>
    <mergeCell ref="M525:N525"/>
    <mergeCell ref="C526:D526"/>
    <mergeCell ref="M526:Q526"/>
    <mergeCell ref="C529:D529"/>
    <mergeCell ref="H529:I529"/>
    <mergeCell ref="M529:N529"/>
    <mergeCell ref="C530:D530"/>
    <mergeCell ref="H530:I530"/>
    <mergeCell ref="M530:N530"/>
    <mergeCell ref="C519:D519"/>
    <mergeCell ref="H519:I520"/>
    <mergeCell ref="J519:L519"/>
    <mergeCell ref="M519:N519"/>
    <mergeCell ref="C520:D520"/>
    <mergeCell ref="M520:N520"/>
    <mergeCell ref="C516:G516"/>
    <mergeCell ref="H516:I516"/>
    <mergeCell ref="M516:N516"/>
    <mergeCell ref="C527:D527"/>
    <mergeCell ref="H527:I527"/>
    <mergeCell ref="M527:N528"/>
    <mergeCell ref="C521:D521"/>
    <mergeCell ref="H521:I521"/>
    <mergeCell ref="M521:N521"/>
    <mergeCell ref="C522:E522"/>
    <mergeCell ref="H522:I522"/>
    <mergeCell ref="M522:N522"/>
    <mergeCell ref="C517:D518"/>
    <mergeCell ref="E517:G517"/>
    <mergeCell ref="H517:I517"/>
    <mergeCell ref="M517:N517"/>
    <mergeCell ref="H518:L518"/>
    <mergeCell ref="M518:N518"/>
    <mergeCell ref="C513:D513"/>
    <mergeCell ref="H513:I513"/>
    <mergeCell ref="M513:N513"/>
    <mergeCell ref="C514:D514"/>
    <mergeCell ref="H514:I514"/>
    <mergeCell ref="M514:N514"/>
    <mergeCell ref="C515:D515"/>
    <mergeCell ref="H515:I515"/>
    <mergeCell ref="M515:N515"/>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6:D506"/>
    <mergeCell ref="H506:I506"/>
    <mergeCell ref="M506:N506"/>
    <mergeCell ref="C512:D512"/>
    <mergeCell ref="H512:I512"/>
    <mergeCell ref="M512:N512"/>
    <mergeCell ref="C508:D508"/>
    <mergeCell ref="H508:I508"/>
    <mergeCell ref="M508:N508"/>
    <mergeCell ref="C509:D509"/>
    <mergeCell ref="H509:I509"/>
    <mergeCell ref="M509:N509"/>
    <mergeCell ref="C510:D510"/>
    <mergeCell ref="H510:I510"/>
    <mergeCell ref="M510:N510"/>
    <mergeCell ref="C511:D511"/>
    <mergeCell ref="H511:I511"/>
    <mergeCell ref="M511:N511"/>
    <mergeCell ref="C501:D501"/>
    <mergeCell ref="H501:I501"/>
    <mergeCell ref="M501:N501"/>
    <mergeCell ref="C498:D498"/>
    <mergeCell ref="H498:I498"/>
    <mergeCell ref="M498:N498"/>
    <mergeCell ref="C499:D499"/>
    <mergeCell ref="H499:I499"/>
    <mergeCell ref="M499:N499"/>
    <mergeCell ref="C494:D494"/>
    <mergeCell ref="H494:I494"/>
    <mergeCell ref="M494:N494"/>
    <mergeCell ref="C495:D495"/>
    <mergeCell ref="H495:I495"/>
    <mergeCell ref="M495:N495"/>
    <mergeCell ref="C492:D492"/>
    <mergeCell ref="H492:I492"/>
    <mergeCell ref="M492:N492"/>
    <mergeCell ref="C500:D500"/>
    <mergeCell ref="H500:I500"/>
    <mergeCell ref="M500:N500"/>
    <mergeCell ref="C496:D496"/>
    <mergeCell ref="H496:I496"/>
    <mergeCell ref="M496:N496"/>
    <mergeCell ref="C497:D497"/>
    <mergeCell ref="H497:I497"/>
    <mergeCell ref="M497:N497"/>
    <mergeCell ref="C493:D493"/>
    <mergeCell ref="H493:I493"/>
    <mergeCell ref="M493:N493"/>
    <mergeCell ref="C489:D489"/>
    <mergeCell ref="H489:I489"/>
    <mergeCell ref="M489:N489"/>
    <mergeCell ref="C486:D486"/>
    <mergeCell ref="H486:I486"/>
    <mergeCell ref="M486:N486"/>
    <mergeCell ref="C487:D487"/>
    <mergeCell ref="H487:I487"/>
    <mergeCell ref="M487:N487"/>
    <mergeCell ref="C490:D490"/>
    <mergeCell ref="H490:I490"/>
    <mergeCell ref="M490:N490"/>
    <mergeCell ref="C491:D491"/>
    <mergeCell ref="H491:I491"/>
    <mergeCell ref="M491:N491"/>
    <mergeCell ref="C482:D482"/>
    <mergeCell ref="H482:I482"/>
    <mergeCell ref="M482:N482"/>
    <mergeCell ref="C483:D483"/>
    <mergeCell ref="H483:I483"/>
    <mergeCell ref="M483:N483"/>
    <mergeCell ref="C480:D480"/>
    <mergeCell ref="H480:I480"/>
    <mergeCell ref="M480:N480"/>
    <mergeCell ref="C488:D488"/>
    <mergeCell ref="H488:I488"/>
    <mergeCell ref="M488:N488"/>
    <mergeCell ref="C484:D484"/>
    <mergeCell ref="H484:I484"/>
    <mergeCell ref="M484:N484"/>
    <mergeCell ref="C485:D485"/>
    <mergeCell ref="H485:I485"/>
    <mergeCell ref="M485:N485"/>
    <mergeCell ref="C481:D481"/>
    <mergeCell ref="H481:I481"/>
    <mergeCell ref="M481:N481"/>
    <mergeCell ref="C477:D477"/>
    <mergeCell ref="H477:I477"/>
    <mergeCell ref="M477:N477"/>
    <mergeCell ref="C474:D474"/>
    <mergeCell ref="H474:I474"/>
    <mergeCell ref="M474:N474"/>
    <mergeCell ref="C475:D475"/>
    <mergeCell ref="H475:I475"/>
    <mergeCell ref="M475:N475"/>
    <mergeCell ref="C478:D478"/>
    <mergeCell ref="H478:I478"/>
    <mergeCell ref="M478:N478"/>
    <mergeCell ref="C479:D479"/>
    <mergeCell ref="H479:I479"/>
    <mergeCell ref="M479:N479"/>
    <mergeCell ref="C470:D470"/>
    <mergeCell ref="H470:I470"/>
    <mergeCell ref="M470:N470"/>
    <mergeCell ref="C471:D471"/>
    <mergeCell ref="H471:I471"/>
    <mergeCell ref="M471:N471"/>
    <mergeCell ref="C468:D468"/>
    <mergeCell ref="H468:I468"/>
    <mergeCell ref="M468:N468"/>
    <mergeCell ref="C476:D476"/>
    <mergeCell ref="H476:I476"/>
    <mergeCell ref="M476:N476"/>
    <mergeCell ref="C472:D472"/>
    <mergeCell ref="H472:I472"/>
    <mergeCell ref="M472:N472"/>
    <mergeCell ref="C473:D473"/>
    <mergeCell ref="H473:I473"/>
    <mergeCell ref="M473:N473"/>
    <mergeCell ref="C469:D469"/>
    <mergeCell ref="H469:I469"/>
    <mergeCell ref="M469:N469"/>
    <mergeCell ref="C465:D465"/>
    <mergeCell ref="H465:I465"/>
    <mergeCell ref="M465:N465"/>
    <mergeCell ref="C462:D462"/>
    <mergeCell ref="H462:I462"/>
    <mergeCell ref="M462:N462"/>
    <mergeCell ref="C463:D463"/>
    <mergeCell ref="H463:I463"/>
    <mergeCell ref="M463:N463"/>
    <mergeCell ref="C466:D466"/>
    <mergeCell ref="H466:I466"/>
    <mergeCell ref="M466:N466"/>
    <mergeCell ref="C467:D467"/>
    <mergeCell ref="H467:I467"/>
    <mergeCell ref="M467:N467"/>
    <mergeCell ref="C458:D458"/>
    <mergeCell ref="H458:I458"/>
    <mergeCell ref="M458:N458"/>
    <mergeCell ref="C459:E459"/>
    <mergeCell ref="H459:I459"/>
    <mergeCell ref="M459:N459"/>
    <mergeCell ref="C456:D456"/>
    <mergeCell ref="H456:I456"/>
    <mergeCell ref="M456:N456"/>
    <mergeCell ref="C464:D464"/>
    <mergeCell ref="H464:I464"/>
    <mergeCell ref="M464:O464"/>
    <mergeCell ref="C460:D460"/>
    <mergeCell ref="H460:J460"/>
    <mergeCell ref="M460:N460"/>
    <mergeCell ref="C461:D461"/>
    <mergeCell ref="H461:I461"/>
    <mergeCell ref="M461:N461"/>
    <mergeCell ref="C457:D457"/>
    <mergeCell ref="H457:I457"/>
    <mergeCell ref="M457:N457"/>
    <mergeCell ref="C453:D453"/>
    <mergeCell ref="H453:I453"/>
    <mergeCell ref="M453:N453"/>
    <mergeCell ref="C450:D450"/>
    <mergeCell ref="H450:I450"/>
    <mergeCell ref="M450:N450"/>
    <mergeCell ref="C451:D451"/>
    <mergeCell ref="H451:I451"/>
    <mergeCell ref="M451:N451"/>
    <mergeCell ref="C454:D454"/>
    <mergeCell ref="H454:I454"/>
    <mergeCell ref="M454:N454"/>
    <mergeCell ref="C455:D455"/>
    <mergeCell ref="H455:I455"/>
    <mergeCell ref="M455:N455"/>
    <mergeCell ref="C446:D446"/>
    <mergeCell ref="H446:I446"/>
    <mergeCell ref="M446:N446"/>
    <mergeCell ref="C447:D447"/>
    <mergeCell ref="H447:I447"/>
    <mergeCell ref="M447:N447"/>
    <mergeCell ref="C444:D444"/>
    <mergeCell ref="H444:I444"/>
    <mergeCell ref="M444:N444"/>
    <mergeCell ref="C452:D452"/>
    <mergeCell ref="H452:I452"/>
    <mergeCell ref="M452:N452"/>
    <mergeCell ref="C448:D448"/>
    <mergeCell ref="H448:I448"/>
    <mergeCell ref="M448:N448"/>
    <mergeCell ref="C449:D449"/>
    <mergeCell ref="H449:I449"/>
    <mergeCell ref="M449:N449"/>
    <mergeCell ref="C445:D445"/>
    <mergeCell ref="H445:I445"/>
    <mergeCell ref="M445:N445"/>
    <mergeCell ref="C441:D441"/>
    <mergeCell ref="H441:I441"/>
    <mergeCell ref="M441:N441"/>
    <mergeCell ref="C438:D438"/>
    <mergeCell ref="H438:I438"/>
    <mergeCell ref="M438:N438"/>
    <mergeCell ref="C439:D439"/>
    <mergeCell ref="H439:I439"/>
    <mergeCell ref="M439:N439"/>
    <mergeCell ref="C442:D442"/>
    <mergeCell ref="H442:I442"/>
    <mergeCell ref="M442:N442"/>
    <mergeCell ref="C443:D443"/>
    <mergeCell ref="H443:I443"/>
    <mergeCell ref="M443:N443"/>
    <mergeCell ref="C434:D434"/>
    <mergeCell ref="H434:I434"/>
    <mergeCell ref="M434:N434"/>
    <mergeCell ref="C435:D435"/>
    <mergeCell ref="H435:I435"/>
    <mergeCell ref="M435:N435"/>
    <mergeCell ref="C432:D432"/>
    <mergeCell ref="H432:I432"/>
    <mergeCell ref="M432:N432"/>
    <mergeCell ref="C440:D440"/>
    <mergeCell ref="H440:I440"/>
    <mergeCell ref="M440:N440"/>
    <mergeCell ref="C436:D436"/>
    <mergeCell ref="H436:I436"/>
    <mergeCell ref="M436:N436"/>
    <mergeCell ref="C437:D437"/>
    <mergeCell ref="H437:I437"/>
    <mergeCell ref="M437:N437"/>
    <mergeCell ref="C433:D433"/>
    <mergeCell ref="H433:I433"/>
    <mergeCell ref="M433:N433"/>
    <mergeCell ref="C429:D429"/>
    <mergeCell ref="H429:I429"/>
    <mergeCell ref="M429:N429"/>
    <mergeCell ref="C426:D426"/>
    <mergeCell ref="H426:I426"/>
    <mergeCell ref="M426:N426"/>
    <mergeCell ref="C427:D427"/>
    <mergeCell ref="H427:I427"/>
    <mergeCell ref="M427:N427"/>
    <mergeCell ref="C430:D430"/>
    <mergeCell ref="H430:I430"/>
    <mergeCell ref="M430:N430"/>
    <mergeCell ref="C431:D431"/>
    <mergeCell ref="H431:I431"/>
    <mergeCell ref="M431:N431"/>
    <mergeCell ref="M418:N418"/>
    <mergeCell ref="C419:D419"/>
    <mergeCell ref="H419:I419"/>
    <mergeCell ref="M419:N419"/>
    <mergeCell ref="C428:D428"/>
    <mergeCell ref="H428:I428"/>
    <mergeCell ref="M428:N428"/>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7:D417"/>
    <mergeCell ref="H417:I417"/>
    <mergeCell ref="M417:N417"/>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1:D411"/>
    <mergeCell ref="H411:I411"/>
    <mergeCell ref="M411:N411"/>
    <mergeCell ref="C418:D418"/>
    <mergeCell ref="H418:I418"/>
    <mergeCell ref="C408:D408"/>
    <mergeCell ref="H408:I408"/>
    <mergeCell ref="M408:N408"/>
    <mergeCell ref="C409:D409"/>
    <mergeCell ref="H409:I409"/>
    <mergeCell ref="C416:D416"/>
    <mergeCell ref="H416:I416"/>
    <mergeCell ref="M416:N416"/>
    <mergeCell ref="C404:D404"/>
    <mergeCell ref="H404:I404"/>
    <mergeCell ref="M404:N404"/>
    <mergeCell ref="C405:D405"/>
    <mergeCell ref="H405:I405"/>
    <mergeCell ref="M405:N405"/>
    <mergeCell ref="C410:D410"/>
    <mergeCell ref="H410:I410"/>
    <mergeCell ref="M410:N410"/>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220:G220"/>
    <mergeCell ref="H220:L220"/>
    <mergeCell ref="M220:Q220"/>
    <mergeCell ref="A208:B208"/>
    <mergeCell ref="A153:A163"/>
    <mergeCell ref="A203:A205"/>
    <mergeCell ref="BA153:BA164"/>
    <mergeCell ref="M27:Q27"/>
    <mergeCell ref="M14:Q14"/>
    <mergeCell ref="A16:A17"/>
    <mergeCell ref="A18:A21"/>
    <mergeCell ref="A22:A23"/>
    <mergeCell ref="A24:A26"/>
    <mergeCell ref="A39:A40"/>
    <mergeCell ref="A50:A52"/>
    <mergeCell ref="C14:G14"/>
    <mergeCell ref="H14:L14"/>
    <mergeCell ref="C27:G27"/>
    <mergeCell ref="H27:L27"/>
    <mergeCell ref="A151:A152"/>
    <mergeCell ref="M133:Q133"/>
    <mergeCell ref="A135:A139"/>
    <mergeCell ref="M120:Q120"/>
    <mergeCell ref="A122:A123"/>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47625</xdr:rowOff>
                  </from>
                  <to>
                    <xdr:col>1</xdr:col>
                    <xdr:colOff>1704975</xdr:colOff>
                    <xdr:row>399</xdr:row>
                    <xdr:rowOff>238125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56EBF-0009-4907-9219-3C910F9A793B}">
  <sheetPr codeName="Feuil9"/>
  <dimension ref="A1:CZ1072"/>
  <sheetViews>
    <sheetView showGridLines="false" zoomScaleNormal="100" workbookViewId="0"/>
  </sheetViews>
  <sheetFormatPr defaultColWidth="9.140625" defaultRowHeight="15" customHeight="true" x14ac:dyDescent="0.2"/>
  <cols>
    <col min="1" max="1" width="31.5703125" style="268" customWidth="true"/>
    <col min="2" max="2" width="41.5703125" style="268" customWidth="true"/>
    <col min="3" max="7" width="10.7109375" style="268" customWidth="true"/>
    <col min="8" max="17" width="10.7109375" style="844" customWidth="true"/>
    <col min="18" max="25" width="12.5703125" style="844" customWidth="true"/>
    <col min="26" max="52" width="12.5703125" style="235" customWidth="true"/>
    <col min="53" max="53" width="31.5703125" style="844" customWidth="true"/>
    <col min="54" max="54" width="41.5703125" style="268" customWidth="true"/>
    <col min="55" max="69" width="9.140625" style="844" customWidth="true"/>
    <col min="70" max="77" width="12.5703125" style="844" customWidth="true"/>
    <col min="78" max="104" width="12.5703125" style="235" customWidth="true"/>
    <col min="105" max="115" width="10.5703125" style="844" customWidth="true"/>
    <col min="116" max="16384" width="9.140625" style="844"/>
  </cols>
  <sheetData>
    <row r="1" s="111" customFormat="true" ht="18" customHeight="true" x14ac:dyDescent="0.2">
      <c r="A1" s="134"/>
      <c r="B1" s="134"/>
      <c r="C1" s="134"/>
      <c r="D1" s="134"/>
      <c r="E1" s="134"/>
      <c r="F1" s="134"/>
      <c r="G1" s="134"/>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Congo_PR</v>
      </c>
      <c r="B2" s="256"/>
      <c r="C2" s="134"/>
      <c r="D2" s="134"/>
      <c r="E2" s="134"/>
      <c r="F2" s="134"/>
      <c r="G2" s="134"/>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2015</v>
      </c>
      <c r="B3" s="258"/>
      <c r="C3" s="134"/>
      <c r="D3" s="134"/>
      <c r="E3" s="134"/>
      <c r="F3" s="134"/>
      <c r="G3" s="134"/>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C4" s="134"/>
      <c r="D4" s="134"/>
      <c r="E4" s="134"/>
      <c r="F4" s="134"/>
      <c r="G4" s="134"/>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C5" s="134"/>
      <c r="D5" s="134"/>
      <c r="E5" s="134"/>
      <c r="F5" s="134"/>
      <c r="G5" s="134"/>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C6" s="134"/>
      <c r="D6" s="134"/>
      <c r="E6" s="134"/>
      <c r="F6" s="134"/>
      <c r="G6" s="134"/>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C7" s="134"/>
      <c r="D7" s="134"/>
      <c r="E7" s="134"/>
      <c r="F7" s="134"/>
      <c r="G7" s="134"/>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C8" s="134"/>
      <c r="D8" s="134"/>
      <c r="E8" s="134"/>
      <c r="F8" s="134"/>
      <c r="G8" s="134"/>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MICS15</v>
      </c>
      <c r="C9" s="134"/>
      <c r="D9" s="134"/>
      <c r="E9" s="134"/>
      <c r="F9" s="134"/>
      <c r="G9" s="134"/>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399" t="str">
        <f>B1028</f>
        <v/>
      </c>
      <c r="B10" s="248"/>
      <c r="C10" s="134"/>
      <c r="D10" s="134"/>
      <c r="E10" s="134"/>
      <c r="F10" s="134"/>
      <c r="G10" s="134"/>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399" t="str">
        <f>B1027</f>
        <v/>
      </c>
      <c r="B11" s="848"/>
      <c r="C11" s="134"/>
      <c r="D11" s="134"/>
      <c r="E11" s="134"/>
      <c r="F11" s="134"/>
      <c r="G11" s="134"/>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847"/>
      <c r="B12" s="248"/>
      <c r="C12" s="134"/>
      <c r="D12" s="134"/>
      <c r="E12" s="134"/>
      <c r="F12" s="134"/>
      <c r="G12" s="134"/>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400"/>
      <c r="B13" s="249"/>
      <c r="C13" s="134"/>
      <c r="D13" s="134"/>
      <c r="E13" s="134"/>
      <c r="F13" s="134"/>
      <c r="G13" s="134"/>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0" customFormat="true" ht="15" customHeight="true" x14ac:dyDescent="0.2">
      <c r="A14" s="115" t="s">
        <v>96</v>
      </c>
      <c r="B14" s="232"/>
      <c r="C14" s="3010" t="s">
        <v>115</v>
      </c>
      <c r="D14" s="3011"/>
      <c r="E14" s="3011"/>
      <c r="F14" s="3011"/>
      <c r="G14" s="3012"/>
      <c r="H14" s="3484" t="s">
        <v>38</v>
      </c>
      <c r="I14" s="3485"/>
      <c r="J14" s="3485"/>
      <c r="K14" s="3485"/>
      <c r="L14" s="3486"/>
      <c r="M14" s="3487" t="s">
        <v>37</v>
      </c>
      <c r="N14" s="3488"/>
      <c r="O14" s="3488"/>
      <c r="P14" s="3488"/>
      <c r="Q14" s="3489"/>
      <c r="R14" s="743" t="s">
        <v>141</v>
      </c>
      <c r="S14" s="477"/>
      <c r="T14" s="477"/>
      <c r="U14" s="477"/>
      <c r="V14" s="477"/>
      <c r="W14" s="477"/>
      <c r="X14" s="477"/>
      <c r="Y14" s="478"/>
      <c r="Z14" s="464"/>
      <c r="AA14" s="464"/>
      <c r="AB14" s="464"/>
      <c r="AC14" s="464"/>
      <c r="AD14" s="2862"/>
      <c r="AE14" s="2862"/>
      <c r="AF14" s="2862"/>
      <c r="AG14" s="2862"/>
      <c r="AH14" s="2862"/>
      <c r="AI14" s="2862"/>
      <c r="AJ14" s="2862"/>
      <c r="AK14" s="2862"/>
      <c r="AL14" s="2862"/>
      <c r="AM14" s="2862"/>
      <c r="AN14" s="2862"/>
      <c r="AO14" s="2862"/>
      <c r="AP14" s="2862"/>
      <c r="AQ14" s="2862"/>
      <c r="AR14" s="2862"/>
      <c r="AS14" s="2862"/>
      <c r="AT14" s="2862"/>
      <c r="AU14" s="2862"/>
      <c r="AV14" s="2862"/>
      <c r="AW14" s="2862"/>
      <c r="AX14" s="2862"/>
      <c r="AY14" s="2862"/>
      <c r="AZ14" s="239"/>
      <c r="BA14" s="241" t="s">
        <v>131</v>
      </c>
      <c r="BB14" s="115" t="s">
        <v>96</v>
      </c>
      <c r="BC14" s="3107" t="s">
        <v>115</v>
      </c>
      <c r="BD14" s="3108"/>
      <c r="BE14" s="3108"/>
      <c r="BF14" s="3108"/>
      <c r="BG14" s="3109"/>
      <c r="BH14" s="3110" t="s">
        <v>38</v>
      </c>
      <c r="BI14" s="3108"/>
      <c r="BJ14" s="3108"/>
      <c r="BK14" s="3108"/>
      <c r="BL14" s="3109"/>
      <c r="BM14" s="3110" t="s">
        <v>37</v>
      </c>
      <c r="BN14" s="3108"/>
      <c r="BO14" s="3108"/>
      <c r="BP14" s="3108"/>
      <c r="BQ14" s="3109"/>
      <c r="BR14" s="757" t="s">
        <v>141</v>
      </c>
      <c r="BS14" s="483"/>
      <c r="BT14" s="483"/>
      <c r="BU14" s="483"/>
      <c r="BV14" s="483"/>
      <c r="BW14" s="483"/>
      <c r="BX14" s="483"/>
      <c r="BY14" s="484"/>
      <c r="BZ14" s="461"/>
      <c r="CA14" s="461"/>
      <c r="CB14" s="461"/>
      <c r="CC14" s="461"/>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0" customFormat="true" ht="24" x14ac:dyDescent="0.2">
      <c r="A15" s="201" t="s">
        <v>87</v>
      </c>
      <c r="B15" s="276"/>
      <c r="C15" s="401" t="s">
        <v>0</v>
      </c>
      <c r="D15" s="402" t="s">
        <v>1</v>
      </c>
      <c r="E15" s="402" t="s">
        <v>2</v>
      </c>
      <c r="F15" s="402" t="s">
        <v>3</v>
      </c>
      <c r="G15" s="403" t="s">
        <v>4</v>
      </c>
      <c r="H15" s="307" t="s">
        <v>0</v>
      </c>
      <c r="I15" s="306" t="s">
        <v>1</v>
      </c>
      <c r="J15" s="306" t="s">
        <v>2</v>
      </c>
      <c r="K15" s="306" t="s">
        <v>3</v>
      </c>
      <c r="L15" s="308" t="s">
        <v>4</v>
      </c>
      <c r="M15" s="309" t="s">
        <v>0</v>
      </c>
      <c r="N15" s="306" t="s">
        <v>1</v>
      </c>
      <c r="O15" s="306" t="s">
        <v>2</v>
      </c>
      <c r="P15" s="306" t="s">
        <v>3</v>
      </c>
      <c r="Q15" s="308" t="s">
        <v>4</v>
      </c>
      <c r="R15" s="309" t="s">
        <v>412</v>
      </c>
      <c r="S15" s="306" t="s">
        <v>413</v>
      </c>
      <c r="T15" s="306" t="s">
        <v>414</v>
      </c>
      <c r="U15" s="306" t="s">
        <v>415</v>
      </c>
      <c r="V15" s="306" t="s">
        <v>416</v>
      </c>
      <c r="W15" s="306" t="s">
        <v>417</v>
      </c>
      <c r="X15" s="306" t="s">
        <v>418</v>
      </c>
      <c r="Y15" s="306" t="s">
        <v>419</v>
      </c>
      <c r="Z15" s="306" t="s">
        <v>420</v>
      </c>
      <c r="AA15" s="306" t="s">
        <v>421</v>
      </c>
      <c r="AB15" s="306" t="s">
        <v>422</v>
      </c>
      <c r="AC15" s="2855" t="s">
        <v>423</v>
      </c>
      <c r="AD15" s="2863"/>
      <c r="AE15" s="2863"/>
      <c r="AF15" s="2863"/>
      <c r="AG15" s="2863"/>
      <c r="AH15" s="2863"/>
      <c r="AI15" s="2863"/>
      <c r="AJ15" s="2863"/>
      <c r="AK15" s="2863"/>
      <c r="AL15" s="2863"/>
      <c r="AM15" s="2863"/>
      <c r="AN15" s="2863"/>
      <c r="AO15" s="2863"/>
      <c r="AP15" s="2863"/>
      <c r="AQ15" s="2863"/>
      <c r="AR15" s="2863"/>
      <c r="AS15" s="2863"/>
      <c r="AT15" s="2863"/>
      <c r="AU15" s="2863"/>
      <c r="AV15" s="2863"/>
      <c r="AW15" s="2863"/>
      <c r="AX15" s="2863"/>
      <c r="AY15" s="2863"/>
      <c r="AZ15" s="239"/>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412</v>
      </c>
      <c r="BS15" s="180" t="s">
        <v>413</v>
      </c>
      <c r="BT15" s="180" t="s">
        <v>414</v>
      </c>
      <c r="BU15" s="180" t="s">
        <v>415</v>
      </c>
      <c r="BV15" s="180" t="s">
        <v>416</v>
      </c>
      <c r="BW15" s="180" t="s">
        <v>417</v>
      </c>
      <c r="BX15" s="180" t="s">
        <v>418</v>
      </c>
      <c r="BY15" s="181" t="s">
        <v>419</v>
      </c>
      <c r="BZ15" s="181" t="s">
        <v>420</v>
      </c>
      <c r="CA15" s="181" t="s">
        <v>421</v>
      </c>
      <c r="CB15" s="181" t="s">
        <v>422</v>
      </c>
      <c r="CC15" s="181" t="s">
        <v>423</v>
      </c>
      <c r="CD15" s="2571"/>
      <c r="CE15" s="2571"/>
      <c r="CF15" s="2571"/>
      <c r="CG15" s="2571"/>
      <c r="CH15" s="2571"/>
      <c r="CI15" s="2571"/>
      <c r="CJ15" s="2571"/>
      <c r="CK15" s="2571"/>
      <c r="CL15" s="2571"/>
      <c r="CM15" s="2571"/>
      <c r="CN15" s="2571"/>
      <c r="CO15" s="2571"/>
      <c r="CP15" s="2571"/>
      <c r="CQ15" s="2571"/>
      <c r="CR15" s="2571"/>
      <c r="CS15" s="2571"/>
      <c r="CT15" s="2571"/>
      <c r="CU15" s="2571"/>
      <c r="CV15" s="2571"/>
      <c r="CW15" s="2571"/>
      <c r="CX15" s="2571"/>
      <c r="CY15" s="2571"/>
      <c r="CZ15" s="2571"/>
    </row>
    <row r="16" s="130" customFormat="true" ht="15" customHeight="true" x14ac:dyDescent="0.2">
      <c r="A16" s="3481" t="s">
        <v>13</v>
      </c>
      <c r="B16" s="286" t="s">
        <v>14</v>
      </c>
      <c r="C16" s="546">
        <v>44.407013358703047</v>
      </c>
      <c r="D16" s="562">
        <v>85.799947769477129</v>
      </c>
      <c r="E16" s="562">
        <v>97.774652194616465</v>
      </c>
      <c r="F16" s="562">
        <v>96.815347436504112</v>
      </c>
      <c r="G16" s="578">
        <v>96.247592088787925</v>
      </c>
      <c r="H16" s="594">
        <v>97.458535085259967</v>
      </c>
      <c r="I16" s="562">
        <v>98.855228833655971</v>
      </c>
      <c r="J16" s="562">
        <v>97.177670658228593</v>
      </c>
      <c r="K16" s="562">
        <v>97.11671344369978</v>
      </c>
      <c r="L16" s="610">
        <v>96.320900701740669</v>
      </c>
      <c r="M16" s="623">
        <v>30.685123330862663</v>
      </c>
      <c r="N16" s="562">
        <v>48.71736901568557</v>
      </c>
      <c r="O16" s="562">
        <v>52.784333205878411</v>
      </c>
      <c r="P16" s="562">
        <v>67.139298380311658</v>
      </c>
      <c r="Q16" s="610">
        <v>85.926334914160762</v>
      </c>
      <c r="R16" s="623">
        <v>74.230667993025222</v>
      </c>
      <c r="S16" s="562">
        <v>97.068684124863466</v>
      </c>
      <c r="T16" s="562">
        <v>76.581857006134257</v>
      </c>
      <c r="U16" s="562">
        <v>29.754667893778368</v>
      </c>
      <c r="V16" s="562">
        <v>69.27067074417684</v>
      </c>
      <c r="W16" s="562">
        <v>40.719697770605634</v>
      </c>
      <c r="X16" s="562">
        <v>70.111418155823827</v>
      </c>
      <c r="Y16" s="638">
        <v>73.241674883382089</v>
      </c>
      <c r="Z16" s="638">
        <v>55.342741121977554</v>
      </c>
      <c r="AA16" s="638">
        <v>97.92568990100186</v>
      </c>
      <c r="AB16" s="638">
        <v>45.441302221968456</v>
      </c>
      <c r="AC16" s="638">
        <v>63.123947260713962</v>
      </c>
      <c r="AD16" s="2864"/>
      <c r="AE16" s="2864"/>
      <c r="AF16" s="2864"/>
      <c r="AG16" s="2864"/>
      <c r="AH16" s="2864"/>
      <c r="AI16" s="2864"/>
      <c r="AJ16" s="2864"/>
      <c r="AK16" s="2864"/>
      <c r="AL16" s="2864"/>
      <c r="AM16" s="2864"/>
      <c r="AN16" s="2864"/>
      <c r="AO16" s="2864"/>
      <c r="AP16" s="2864"/>
      <c r="AQ16" s="2864"/>
      <c r="AR16" s="2864"/>
      <c r="AS16" s="2864"/>
      <c r="AT16" s="2864"/>
      <c r="AU16" s="2864"/>
      <c r="AV16" s="2864"/>
      <c r="AW16" s="2864"/>
      <c r="AX16" s="2864"/>
      <c r="AY16" s="2864"/>
      <c r="AZ16" s="253"/>
      <c r="BA16" s="3112" t="s">
        <v>13</v>
      </c>
      <c r="BB16" s="161" t="s">
        <v>14</v>
      </c>
      <c r="BC16" s="653">
        <v>4800.3985866160401</v>
      </c>
      <c r="BD16" s="669">
        <v>9284.0247770269343</v>
      </c>
      <c r="BE16" s="669">
        <v>10562.178418652928</v>
      </c>
      <c r="BF16" s="669">
        <v>10471.8590718265</v>
      </c>
      <c r="BG16" s="685">
        <v>10400.869325743823</v>
      </c>
      <c r="BH16" s="701">
        <v>7096.8010525906393</v>
      </c>
      <c r="BI16" s="669">
        <v>7197.1195317717311</v>
      </c>
      <c r="BJ16" s="669">
        <v>7070.3618331292082</v>
      </c>
      <c r="BK16" s="669">
        <v>7075.3511893196401</v>
      </c>
      <c r="BL16" s="685">
        <v>7003.0451950480738</v>
      </c>
      <c r="BM16" s="701">
        <v>1082.8956750061027</v>
      </c>
      <c r="BN16" s="669">
        <v>1721.7649020587787</v>
      </c>
      <c r="BO16" s="669">
        <v>1865.8071748633431</v>
      </c>
      <c r="BP16" s="669">
        <v>2371.1008417342155</v>
      </c>
      <c r="BQ16" s="685">
        <v>3035.0827843444981</v>
      </c>
      <c r="BR16" s="701">
        <v>2684.9565863559797</v>
      </c>
      <c r="BS16" s="669">
        <v>20185.858764973891</v>
      </c>
      <c r="BT16" s="669">
        <v>1461.7588863658848</v>
      </c>
      <c r="BU16" s="669">
        <v>248.36665035065923</v>
      </c>
      <c r="BV16" s="669">
        <v>863.2819244972311</v>
      </c>
      <c r="BW16" s="669">
        <v>441.58710127030508</v>
      </c>
      <c r="BX16" s="669">
        <v>1526.0055812416717</v>
      </c>
      <c r="BY16" s="719">
        <v>2056.7744252846783</v>
      </c>
      <c r="BZ16" s="719">
        <v>1073.1513371382705</v>
      </c>
      <c r="CA16" s="719">
        <v>12638.413571538355</v>
      </c>
      <c r="CB16" s="719">
        <v>1676.5189703152307</v>
      </c>
      <c r="CC16" s="719">
        <v>662.65638053407042</v>
      </c>
      <c r="CD16" s="2894"/>
      <c r="CE16" s="2894"/>
      <c r="CF16" s="2894"/>
      <c r="CG16" s="2894"/>
      <c r="CH16" s="2894"/>
      <c r="CI16" s="2894"/>
      <c r="CJ16" s="2894"/>
      <c r="CK16" s="2894"/>
      <c r="CL16" s="2894"/>
      <c r="CM16" s="2894"/>
      <c r="CN16" s="2894"/>
      <c r="CO16" s="2894"/>
      <c r="CP16" s="2894"/>
      <c r="CQ16" s="2894"/>
      <c r="CR16" s="2894"/>
      <c r="CS16" s="2894"/>
      <c r="CT16" s="2894"/>
      <c r="CU16" s="2894"/>
      <c r="CV16" s="2894"/>
      <c r="CW16" s="2894"/>
      <c r="CX16" s="2894"/>
      <c r="CY16" s="2894"/>
      <c r="CZ16" s="2573"/>
    </row>
    <row r="17" s="130" customFormat="true" ht="15" customHeight="true" x14ac:dyDescent="0.2">
      <c r="A17" s="3482"/>
      <c r="B17" s="287" t="s">
        <v>51</v>
      </c>
      <c r="C17" s="547">
        <v>55.59298664129706</v>
      </c>
      <c r="D17" s="563">
        <v>14.200052230523037</v>
      </c>
      <c r="E17" s="563">
        <v>2.2253478053834561</v>
      </c>
      <c r="F17" s="563">
        <v>3.1846525634958525</v>
      </c>
      <c r="G17" s="579">
        <v>3.7524079112120341</v>
      </c>
      <c r="H17" s="595">
        <v>2.5414649147400459</v>
      </c>
      <c r="I17" s="563">
        <v>1.1447711663440119</v>
      </c>
      <c r="J17" s="563">
        <v>2.8223293417713866</v>
      </c>
      <c r="K17" s="563">
        <v>2.8832865563002326</v>
      </c>
      <c r="L17" s="611">
        <v>3.6790992982593176</v>
      </c>
      <c r="M17" s="624">
        <v>69.314876669137234</v>
      </c>
      <c r="N17" s="563">
        <v>51.28263098431426</v>
      </c>
      <c r="O17" s="563">
        <v>47.215666794121653</v>
      </c>
      <c r="P17" s="563">
        <v>32.860701619688392</v>
      </c>
      <c r="Q17" s="611">
        <v>14.073665085839068</v>
      </c>
      <c r="R17" s="624">
        <v>25.769332006974633</v>
      </c>
      <c r="S17" s="563">
        <v>2.9313158751365305</v>
      </c>
      <c r="T17" s="563">
        <v>23.418142993865793</v>
      </c>
      <c r="U17" s="563">
        <v>70.245332106221497</v>
      </c>
      <c r="V17" s="563">
        <v>30.729329255823107</v>
      </c>
      <c r="W17" s="563">
        <v>59.280302229394465</v>
      </c>
      <c r="X17" s="563">
        <v>29.888581844176226</v>
      </c>
      <c r="Y17" s="639">
        <v>26.758325116617804</v>
      </c>
      <c r="Z17" s="639">
        <v>44.657258878022191</v>
      </c>
      <c r="AA17" s="639">
        <v>2.0743100989981627</v>
      </c>
      <c r="AB17" s="639">
        <v>54.558697778031963</v>
      </c>
      <c r="AC17" s="639">
        <v>36.876052739285939</v>
      </c>
      <c r="AD17" s="2865"/>
      <c r="AE17" s="2865"/>
      <c r="AF17" s="2865"/>
      <c r="AG17" s="2865"/>
      <c r="AH17" s="2865"/>
      <c r="AI17" s="2865"/>
      <c r="AJ17" s="2865"/>
      <c r="AK17" s="2865"/>
      <c r="AL17" s="2865"/>
      <c r="AM17" s="2865"/>
      <c r="AN17" s="2865"/>
      <c r="AO17" s="2865"/>
      <c r="AP17" s="2865"/>
      <c r="AQ17" s="2865"/>
      <c r="AR17" s="2865"/>
      <c r="AS17" s="2865"/>
      <c r="AT17" s="2865"/>
      <c r="AU17" s="2865"/>
      <c r="AV17" s="2865"/>
      <c r="AW17" s="2865"/>
      <c r="AX17" s="2865"/>
      <c r="AY17" s="2865"/>
      <c r="AZ17" s="250"/>
      <c r="BA17" s="3113"/>
      <c r="BB17" s="162" t="s">
        <v>51</v>
      </c>
      <c r="BC17" s="654">
        <v>6009.6024099388114</v>
      </c>
      <c r="BD17" s="670">
        <v>1536.5235081197982</v>
      </c>
      <c r="BE17" s="670">
        <v>240.39482663904553</v>
      </c>
      <c r="BF17" s="670">
        <v>344.46225439134531</v>
      </c>
      <c r="BG17" s="686">
        <v>405.49902074849081</v>
      </c>
      <c r="BH17" s="702">
        <v>185.06609879032766</v>
      </c>
      <c r="BI17" s="670">
        <v>83.344654783688569</v>
      </c>
      <c r="BJ17" s="670">
        <v>205.34439160166676</v>
      </c>
      <c r="BK17" s="670">
        <v>210.05926005820371</v>
      </c>
      <c r="BL17" s="686">
        <v>267.49021733674505</v>
      </c>
      <c r="BM17" s="702">
        <v>2446.1619185703275</v>
      </c>
      <c r="BN17" s="670">
        <v>1812.4261613059482</v>
      </c>
      <c r="BO17" s="670">
        <v>1668.9673719439579</v>
      </c>
      <c r="BP17" s="670">
        <v>1160.5131294203193</v>
      </c>
      <c r="BQ17" s="686">
        <v>497.10881602633037</v>
      </c>
      <c r="BR17" s="702">
        <v>932.08830755263591</v>
      </c>
      <c r="BS17" s="670">
        <v>609.57999775620294</v>
      </c>
      <c r="BT17" s="670">
        <v>446.99462720952727</v>
      </c>
      <c r="BU17" s="670">
        <v>586.3482630784091</v>
      </c>
      <c r="BV17" s="670">
        <v>382.96257584175464</v>
      </c>
      <c r="BW17" s="670">
        <v>642.86864237982195</v>
      </c>
      <c r="BX17" s="670">
        <v>650.5380137689142</v>
      </c>
      <c r="BY17" s="720">
        <v>751.42791110309952</v>
      </c>
      <c r="BZ17" s="720">
        <v>865.94910382651722</v>
      </c>
      <c r="CA17" s="720">
        <v>267.71308870287811</v>
      </c>
      <c r="CB17" s="720">
        <v>2012.8976800393227</v>
      </c>
      <c r="CC17" s="720">
        <v>387.11380857842647</v>
      </c>
      <c r="CD17" s="2895"/>
      <c r="CE17" s="2895"/>
      <c r="CF17" s="2895"/>
      <c r="CG17" s="2895"/>
      <c r="CH17" s="2895"/>
      <c r="CI17" s="2895"/>
      <c r="CJ17" s="2895"/>
      <c r="CK17" s="2895"/>
      <c r="CL17" s="2895"/>
      <c r="CM17" s="2895"/>
      <c r="CN17" s="2895"/>
      <c r="CO17" s="2895"/>
      <c r="CP17" s="2895"/>
      <c r="CQ17" s="2895"/>
      <c r="CR17" s="2895"/>
      <c r="CS17" s="2895"/>
      <c r="CT17" s="2895"/>
      <c r="CU17" s="2895"/>
      <c r="CV17" s="2895"/>
      <c r="CW17" s="2895"/>
      <c r="CX17" s="2895"/>
      <c r="CY17" s="2895"/>
      <c r="CZ17" s="2575"/>
    </row>
    <row r="18" s="130" customFormat="true" ht="15" customHeight="true" x14ac:dyDescent="0.2">
      <c r="A18" s="3482" t="s">
        <v>60</v>
      </c>
      <c r="B18" s="287" t="s">
        <v>15</v>
      </c>
      <c r="C18" s="547">
        <v>33.766928910297686</v>
      </c>
      <c r="D18" s="563">
        <v>64.931406881933853</v>
      </c>
      <c r="E18" s="563">
        <v>86.930755790150613</v>
      </c>
      <c r="F18" s="563">
        <v>89.065913741871768</v>
      </c>
      <c r="G18" s="579">
        <v>91.54488169192669</v>
      </c>
      <c r="H18" s="595">
        <v>80.332190176008169</v>
      </c>
      <c r="I18" s="563">
        <v>89.713274252403323</v>
      </c>
      <c r="J18" s="563">
        <v>88.917866230811526</v>
      </c>
      <c r="K18" s="563">
        <v>92.547939715090024</v>
      </c>
      <c r="L18" s="611">
        <v>91.692550373287816</v>
      </c>
      <c r="M18" s="624">
        <v>23.897211128154382</v>
      </c>
      <c r="N18" s="563">
        <v>37.557181049141946</v>
      </c>
      <c r="O18" s="563">
        <v>38.910648449458215</v>
      </c>
      <c r="P18" s="563">
        <v>50.558927800615862</v>
      </c>
      <c r="Q18" s="611">
        <v>68.571228844657867</v>
      </c>
      <c r="R18" s="624">
        <v>63.545608783759945</v>
      </c>
      <c r="S18" s="563">
        <v>89.722674431622025</v>
      </c>
      <c r="T18" s="563">
        <v>62.257557194975064</v>
      </c>
      <c r="U18" s="563">
        <v>20.154756030982195</v>
      </c>
      <c r="V18" s="563">
        <v>57.7664678589476</v>
      </c>
      <c r="W18" s="563">
        <v>32.98505366198934</v>
      </c>
      <c r="X18" s="563">
        <v>54.60005772566975</v>
      </c>
      <c r="Y18" s="639">
        <v>60.880050576119757</v>
      </c>
      <c r="Z18" s="639">
        <v>45.049432378884724</v>
      </c>
      <c r="AA18" s="639">
        <v>89.132754941364439</v>
      </c>
      <c r="AB18" s="639">
        <v>22.904500044304939</v>
      </c>
      <c r="AC18" s="639">
        <v>44.718513426553507</v>
      </c>
      <c r="AD18" s="2865"/>
      <c r="AE18" s="2865"/>
      <c r="AF18" s="2865"/>
      <c r="AG18" s="2865"/>
      <c r="AH18" s="2865"/>
      <c r="AI18" s="2865"/>
      <c r="AJ18" s="2865"/>
      <c r="AK18" s="2865"/>
      <c r="AL18" s="2865"/>
      <c r="AM18" s="2865"/>
      <c r="AN18" s="2865"/>
      <c r="AO18" s="2865"/>
      <c r="AP18" s="2865"/>
      <c r="AQ18" s="2865"/>
      <c r="AR18" s="2865"/>
      <c r="AS18" s="2865"/>
      <c r="AT18" s="2865"/>
      <c r="AU18" s="2865"/>
      <c r="AV18" s="2865"/>
      <c r="AW18" s="2865"/>
      <c r="AX18" s="2865"/>
      <c r="AY18" s="2865"/>
      <c r="AZ18" s="250"/>
      <c r="BA18" s="3113" t="s">
        <v>60</v>
      </c>
      <c r="BB18" s="162" t="s">
        <v>15</v>
      </c>
      <c r="BC18" s="654">
        <v>3574.4013573085876</v>
      </c>
      <c r="BD18" s="670">
        <v>5039.7169725896156</v>
      </c>
      <c r="BE18" s="670">
        <v>6576.1143826800771</v>
      </c>
      <c r="BF18" s="670">
        <v>7547.1330152209366</v>
      </c>
      <c r="BG18" s="686">
        <v>8731.5052307632886</v>
      </c>
      <c r="BH18" s="702">
        <v>3366.4177546234823</v>
      </c>
      <c r="BI18" s="670">
        <v>4463.9471630237576</v>
      </c>
      <c r="BJ18" s="670">
        <v>4981.8356299278994</v>
      </c>
      <c r="BK18" s="670">
        <v>5399.7684354366502</v>
      </c>
      <c r="BL18" s="686">
        <v>5970.8927359804611</v>
      </c>
      <c r="BM18" s="702">
        <v>835.66925693033329</v>
      </c>
      <c r="BN18" s="670">
        <v>1301.1534387720724</v>
      </c>
      <c r="BO18" s="670">
        <v>1334.0060793191367</v>
      </c>
      <c r="BP18" s="670">
        <v>1644.3145168491903</v>
      </c>
      <c r="BQ18" s="686">
        <v>2170.865947699509</v>
      </c>
      <c r="BR18" s="702">
        <v>1989.0424376277626</v>
      </c>
      <c r="BS18" s="670">
        <v>14384.947531197175</v>
      </c>
      <c r="BT18" s="670">
        <v>984.28362213878336</v>
      </c>
      <c r="BU18" s="670">
        <v>160.99520465639429</v>
      </c>
      <c r="BV18" s="670">
        <v>714.59640680555333</v>
      </c>
      <c r="BW18" s="670">
        <v>333.2471255365345</v>
      </c>
      <c r="BX18" s="670">
        <v>1178.2032316522839</v>
      </c>
      <c r="BY18" s="720">
        <v>1423.6012219227744</v>
      </c>
      <c r="BZ18" s="720">
        <v>758.80778567626783</v>
      </c>
      <c r="CA18" s="720">
        <v>8235.4308227152342</v>
      </c>
      <c r="CB18" s="720">
        <v>842.15540900617646</v>
      </c>
      <c r="CC18" s="720">
        <v>463.56015962757078</v>
      </c>
      <c r="CD18" s="2895"/>
      <c r="CE18" s="2895"/>
      <c r="CF18" s="2895"/>
      <c r="CG18" s="2895"/>
      <c r="CH18" s="2895"/>
      <c r="CI18" s="2895"/>
      <c r="CJ18" s="2895"/>
      <c r="CK18" s="2895"/>
      <c r="CL18" s="2895"/>
      <c r="CM18" s="2895"/>
      <c r="CN18" s="2895"/>
      <c r="CO18" s="2895"/>
      <c r="CP18" s="2895"/>
      <c r="CQ18" s="2895"/>
      <c r="CR18" s="2895"/>
      <c r="CS18" s="2895"/>
      <c r="CT18" s="2895"/>
      <c r="CU18" s="2895"/>
      <c r="CV18" s="2895"/>
      <c r="CW18" s="2895"/>
      <c r="CX18" s="2895"/>
      <c r="CY18" s="2895"/>
      <c r="CZ18" s="2575"/>
    </row>
    <row r="19" s="130" customFormat="true" ht="15" customHeight="true" x14ac:dyDescent="0.2">
      <c r="A19" s="3482"/>
      <c r="B19" s="287" t="s">
        <v>16</v>
      </c>
      <c r="C19" s="547">
        <v>9.4610980876685513</v>
      </c>
      <c r="D19" s="563">
        <v>15.272117714385521</v>
      </c>
      <c r="E19" s="563">
        <v>9.8914247937495219</v>
      </c>
      <c r="F19" s="563">
        <v>6.868986918408682</v>
      </c>
      <c r="G19" s="579">
        <v>4.2036909883227391</v>
      </c>
      <c r="H19" s="595">
        <v>15.251612510768286</v>
      </c>
      <c r="I19" s="563">
        <v>8.6117234236407985</v>
      </c>
      <c r="J19" s="563">
        <v>7.4170619964474795</v>
      </c>
      <c r="K19" s="563">
        <v>3.851803724113307</v>
      </c>
      <c r="L19" s="611">
        <v>4.1997120886196342</v>
      </c>
      <c r="M19" s="624">
        <v>6.1511335525454802</v>
      </c>
      <c r="N19" s="563">
        <v>10.127991621494058</v>
      </c>
      <c r="O19" s="563">
        <v>12.408461942848005</v>
      </c>
      <c r="P19" s="563">
        <v>13.757935596990386</v>
      </c>
      <c r="Q19" s="611">
        <v>15.726575254871378</v>
      </c>
      <c r="R19" s="624">
        <v>6.6761834600004288</v>
      </c>
      <c r="S19" s="563">
        <v>6.4752159284162349</v>
      </c>
      <c r="T19" s="563">
        <v>9.4692978055445707</v>
      </c>
      <c r="U19" s="563">
        <v>6.4411558363458337</v>
      </c>
      <c r="V19" s="563">
        <v>11.275644418896224</v>
      </c>
      <c r="W19" s="563">
        <v>3.3833197114701536</v>
      </c>
      <c r="X19" s="563">
        <v>15.252840186761269</v>
      </c>
      <c r="Y19" s="639">
        <v>6.9852697623408702</v>
      </c>
      <c r="Z19" s="639">
        <v>3.5402943835765708</v>
      </c>
      <c r="AA19" s="639">
        <v>7.96976396218452</v>
      </c>
      <c r="AB19" s="639">
        <v>22.349767150808926</v>
      </c>
      <c r="AC19" s="639">
        <v>17.937565429691244</v>
      </c>
      <c r="AD19" s="2865"/>
      <c r="AE19" s="2865"/>
      <c r="AF19" s="2865"/>
      <c r="AG19" s="2865"/>
      <c r="AH19" s="2865"/>
      <c r="AI19" s="2865"/>
      <c r="AJ19" s="2865"/>
      <c r="AK19" s="2865"/>
      <c r="AL19" s="2865"/>
      <c r="AM19" s="2865"/>
      <c r="AN19" s="2865"/>
      <c r="AO19" s="2865"/>
      <c r="AP19" s="2865"/>
      <c r="AQ19" s="2865"/>
      <c r="AR19" s="2865"/>
      <c r="AS19" s="2865"/>
      <c r="AT19" s="2865"/>
      <c r="AU19" s="2865"/>
      <c r="AV19" s="2865"/>
      <c r="AW19" s="2865"/>
      <c r="AX19" s="2865"/>
      <c r="AY19" s="2865"/>
      <c r="AZ19" s="250"/>
      <c r="BA19" s="3113"/>
      <c r="BB19" s="162" t="s">
        <v>16</v>
      </c>
      <c r="BC19" s="654">
        <v>1001.5054059559136</v>
      </c>
      <c r="BD19" s="670">
        <v>1185.360899272154</v>
      </c>
      <c r="BE19" s="670">
        <v>748.2638366609541</v>
      </c>
      <c r="BF19" s="670">
        <v>582.05384950394614</v>
      </c>
      <c r="BG19" s="686">
        <v>400.94595322732778</v>
      </c>
      <c r="BH19" s="702">
        <v>639.13730013329155</v>
      </c>
      <c r="BI19" s="670">
        <v>428.50156418939031</v>
      </c>
      <c r="BJ19" s="670">
        <v>415.55859682204363</v>
      </c>
      <c r="BK19" s="670">
        <v>224.73593937362503</v>
      </c>
      <c r="BL19" s="686">
        <v>273.47947353478281</v>
      </c>
      <c r="BM19" s="702">
        <v>215.10096628300232</v>
      </c>
      <c r="BN19" s="670">
        <v>350.88019808831751</v>
      </c>
      <c r="BO19" s="670">
        <v>425.40960704523712</v>
      </c>
      <c r="BP19" s="670">
        <v>447.44566801774545</v>
      </c>
      <c r="BQ19" s="686">
        <v>497.88063113285961</v>
      </c>
      <c r="BR19" s="702">
        <v>208.97135895758558</v>
      </c>
      <c r="BS19" s="670">
        <v>1038.150522969825</v>
      </c>
      <c r="BT19" s="670">
        <v>149.7083271989431</v>
      </c>
      <c r="BU19" s="670">
        <v>51.451637544118192</v>
      </c>
      <c r="BV19" s="670">
        <v>139.48464022129545</v>
      </c>
      <c r="BW19" s="670">
        <v>34.181589642759647</v>
      </c>
      <c r="BX19" s="670">
        <v>329.13784982078994</v>
      </c>
      <c r="BY19" s="720">
        <v>163.34149651691163</v>
      </c>
      <c r="BZ19" s="720">
        <v>59.632337190179967</v>
      </c>
      <c r="CA19" s="720">
        <v>736.36722916414715</v>
      </c>
      <c r="CB19" s="720">
        <v>821.75892334145328</v>
      </c>
      <c r="CC19" s="720">
        <v>185.94403205228647</v>
      </c>
      <c r="CD19" s="2895"/>
      <c r="CE19" s="2895"/>
      <c r="CF19" s="2895"/>
      <c r="CG19" s="2895"/>
      <c r="CH19" s="2895"/>
      <c r="CI19" s="2895"/>
      <c r="CJ19" s="2895"/>
      <c r="CK19" s="2895"/>
      <c r="CL19" s="2895"/>
      <c r="CM19" s="2895"/>
      <c r="CN19" s="2895"/>
      <c r="CO19" s="2895"/>
      <c r="CP19" s="2895"/>
      <c r="CQ19" s="2895"/>
      <c r="CR19" s="2895"/>
      <c r="CS19" s="2895"/>
      <c r="CT19" s="2895"/>
      <c r="CU19" s="2895"/>
      <c r="CV19" s="2895"/>
      <c r="CW19" s="2895"/>
      <c r="CX19" s="2895"/>
      <c r="CY19" s="2895"/>
      <c r="CZ19" s="2575"/>
    </row>
    <row r="20" s="130" customFormat="true" ht="15" customHeight="true" x14ac:dyDescent="0.2">
      <c r="A20" s="3482"/>
      <c r="B20" s="287" t="s">
        <v>22</v>
      </c>
      <c r="C20" s="547">
        <v>31.755562979495345</v>
      </c>
      <c r="D20" s="563">
        <v>13.430709271154683</v>
      </c>
      <c r="E20" s="563">
        <v>2.7036331679159473</v>
      </c>
      <c r="F20" s="563">
        <v>4.027919657210715</v>
      </c>
      <c r="G20" s="579">
        <v>4.2514273197506469</v>
      </c>
      <c r="H20" s="595">
        <v>4.3231415829661541</v>
      </c>
      <c r="I20" s="563">
        <v>1.6750023239558531</v>
      </c>
      <c r="J20" s="563">
        <v>3.6650717727410518</v>
      </c>
      <c r="K20" s="563">
        <v>3.600256560796574</v>
      </c>
      <c r="L20" s="611">
        <v>4.1077375380925725</v>
      </c>
      <c r="M20" s="624">
        <v>37.387191754433111</v>
      </c>
      <c r="N20" s="563">
        <v>29.306469435533728</v>
      </c>
      <c r="O20" s="563">
        <v>28.541632795953536</v>
      </c>
      <c r="P20" s="563">
        <v>22.347686716531015</v>
      </c>
      <c r="Q20" s="611">
        <v>11.997254199601047</v>
      </c>
      <c r="R20" s="624">
        <v>19.476808912227632</v>
      </c>
      <c r="S20" s="563">
        <v>3.8021096399617447</v>
      </c>
      <c r="T20" s="563">
        <v>4.6921004828713126</v>
      </c>
      <c r="U20" s="563">
        <v>25.705900649348695</v>
      </c>
      <c r="V20" s="563">
        <v>22.786502830144098</v>
      </c>
      <c r="W20" s="563">
        <v>57.087946495180454</v>
      </c>
      <c r="X20" s="563">
        <v>16.064747498615269</v>
      </c>
      <c r="Y20" s="639">
        <v>20.934857178646322</v>
      </c>
      <c r="Z20" s="639">
        <v>19.372282851340884</v>
      </c>
      <c r="AA20" s="639">
        <v>2.8552752583130334</v>
      </c>
      <c r="AB20" s="639">
        <v>33.611768169133782</v>
      </c>
      <c r="AC20" s="639">
        <v>32.386923365577601</v>
      </c>
      <c r="AD20" s="2865"/>
      <c r="AE20" s="2865"/>
      <c r="AF20" s="2865"/>
      <c r="AG20" s="2865"/>
      <c r="AH20" s="2865"/>
      <c r="AI20" s="2865"/>
      <c r="AJ20" s="2865"/>
      <c r="AK20" s="2865"/>
      <c r="AL20" s="2865"/>
      <c r="AM20" s="2865"/>
      <c r="AN20" s="2865"/>
      <c r="AO20" s="2865"/>
      <c r="AP20" s="2865"/>
      <c r="AQ20" s="2865"/>
      <c r="AR20" s="2865"/>
      <c r="AS20" s="2865"/>
      <c r="AT20" s="2865"/>
      <c r="AU20" s="2865"/>
      <c r="AV20" s="2865"/>
      <c r="AW20" s="2865"/>
      <c r="AX20" s="2865"/>
      <c r="AY20" s="2865"/>
      <c r="AZ20" s="250"/>
      <c r="BA20" s="3113"/>
      <c r="BB20" s="162" t="s">
        <v>22</v>
      </c>
      <c r="BC20" s="654">
        <v>3361.4880321968208</v>
      </c>
      <c r="BD20" s="670">
        <v>1042.4381161312524</v>
      </c>
      <c r="BE20" s="670">
        <v>204.52371314868279</v>
      </c>
      <c r="BF20" s="670">
        <v>341.31177855194511</v>
      </c>
      <c r="BG20" s="686">
        <v>405.49902074849081</v>
      </c>
      <c r="BH20" s="702">
        <v>181.16648567357055</v>
      </c>
      <c r="BI20" s="670">
        <v>83.344654783688569</v>
      </c>
      <c r="BJ20" s="670">
        <v>205.34439160166676</v>
      </c>
      <c r="BK20" s="670">
        <v>210.05926005820371</v>
      </c>
      <c r="BL20" s="686">
        <v>267.49021733674505</v>
      </c>
      <c r="BM20" s="702">
        <v>1307.4047253710635</v>
      </c>
      <c r="BN20" s="670">
        <v>1015.3108518559739</v>
      </c>
      <c r="BO20" s="670">
        <v>978.51650334104409</v>
      </c>
      <c r="BP20" s="670">
        <v>726.80785144225615</v>
      </c>
      <c r="BQ20" s="686">
        <v>379.81571931298225</v>
      </c>
      <c r="BR20" s="702">
        <v>609.64400558057184</v>
      </c>
      <c r="BS20" s="670">
        <v>609.57999775620294</v>
      </c>
      <c r="BT20" s="670">
        <v>74.181478792304219</v>
      </c>
      <c r="BU20" s="670">
        <v>205.33747615486024</v>
      </c>
      <c r="BV20" s="670">
        <v>281.87898013507163</v>
      </c>
      <c r="BW20" s="670">
        <v>576.7580149255698</v>
      </c>
      <c r="BX20" s="670">
        <v>346.65782797602861</v>
      </c>
      <c r="BY20" s="720">
        <v>489.5345516021938</v>
      </c>
      <c r="BZ20" s="720">
        <v>326.30464531247509</v>
      </c>
      <c r="CA20" s="720">
        <v>263.813475586121</v>
      </c>
      <c r="CB20" s="720">
        <v>1235.8415296183614</v>
      </c>
      <c r="CC20" s="720">
        <v>335.72867733743317</v>
      </c>
      <c r="CD20" s="2895"/>
      <c r="CE20" s="2895"/>
      <c r="CF20" s="2895"/>
      <c r="CG20" s="2895"/>
      <c r="CH20" s="2895"/>
      <c r="CI20" s="2895"/>
      <c r="CJ20" s="2895"/>
      <c r="CK20" s="2895"/>
      <c r="CL20" s="2895"/>
      <c r="CM20" s="2895"/>
      <c r="CN20" s="2895"/>
      <c r="CO20" s="2895"/>
      <c r="CP20" s="2895"/>
      <c r="CQ20" s="2895"/>
      <c r="CR20" s="2895"/>
      <c r="CS20" s="2895"/>
      <c r="CT20" s="2895"/>
      <c r="CU20" s="2895"/>
      <c r="CV20" s="2895"/>
      <c r="CW20" s="2895"/>
      <c r="CX20" s="2895"/>
      <c r="CY20" s="2895"/>
      <c r="CZ20" s="2575"/>
    </row>
    <row r="21" s="130" customFormat="true" ht="15" customHeight="true" x14ac:dyDescent="0.2">
      <c r="A21" s="3482"/>
      <c r="B21" s="287" t="s">
        <v>17</v>
      </c>
      <c r="C21" s="547">
        <v>25.016410022539027</v>
      </c>
      <c r="D21" s="563">
        <v>6.3657661325261312</v>
      </c>
      <c r="E21" s="563">
        <v>0.47418624818393812</v>
      </c>
      <c r="F21" s="563">
        <v>3.7179682508836492E-2</v>
      </c>
      <c r="G21" s="579">
        <v>0</v>
      </c>
      <c r="H21" s="595">
        <v>9.3055730257466898E-2</v>
      </c>
      <c r="I21" s="563">
        <v>0</v>
      </c>
      <c r="J21" s="563">
        <v>0</v>
      </c>
      <c r="K21" s="563">
        <v>0</v>
      </c>
      <c r="L21" s="611">
        <v>0</v>
      </c>
      <c r="M21" s="624">
        <v>32.564463564866898</v>
      </c>
      <c r="N21" s="563">
        <v>23.008357893830016</v>
      </c>
      <c r="O21" s="563">
        <v>20.139256811740331</v>
      </c>
      <c r="P21" s="563">
        <v>13.335449885862735</v>
      </c>
      <c r="Q21" s="611">
        <v>3.7049417008695378</v>
      </c>
      <c r="R21" s="624">
        <v>10.301398844011961</v>
      </c>
      <c r="S21" s="563">
        <v>0</v>
      </c>
      <c r="T21" s="563">
        <v>23.581044516609172</v>
      </c>
      <c r="U21" s="563">
        <v>47.698187483323089</v>
      </c>
      <c r="V21" s="563">
        <v>8.1713848920120444</v>
      </c>
      <c r="W21" s="563">
        <v>6.5436801313601318</v>
      </c>
      <c r="X21" s="563">
        <v>14.082354588953812</v>
      </c>
      <c r="Y21" s="639">
        <v>11.199822482893261</v>
      </c>
      <c r="Z21" s="639">
        <v>32.037990386197585</v>
      </c>
      <c r="AA21" s="639">
        <v>4.2205838138222068E-2</v>
      </c>
      <c r="AB21" s="639">
        <v>21.133964635752633</v>
      </c>
      <c r="AC21" s="639">
        <v>4.9569977781777199</v>
      </c>
      <c r="AD21" s="2865"/>
      <c r="AE21" s="2865"/>
      <c r="AF21" s="2865"/>
      <c r="AG21" s="2865"/>
      <c r="AH21" s="2865"/>
      <c r="AI21" s="2865"/>
      <c r="AJ21" s="2865"/>
      <c r="AK21" s="2865"/>
      <c r="AL21" s="2865"/>
      <c r="AM21" s="2865"/>
      <c r="AN21" s="2865"/>
      <c r="AO21" s="2865"/>
      <c r="AP21" s="2865"/>
      <c r="AQ21" s="2865"/>
      <c r="AR21" s="2865"/>
      <c r="AS21" s="2865"/>
      <c r="AT21" s="2865"/>
      <c r="AU21" s="2865"/>
      <c r="AV21" s="2865"/>
      <c r="AW21" s="2865"/>
      <c r="AX21" s="2865"/>
      <c r="AY21" s="2865"/>
      <c r="AZ21" s="250"/>
      <c r="BA21" s="3113"/>
      <c r="BB21" s="162" t="s">
        <v>17</v>
      </c>
      <c r="BC21" s="654">
        <v>2648.1143777420107</v>
      </c>
      <c r="BD21" s="670">
        <v>494.08539198854652</v>
      </c>
      <c r="BE21" s="670">
        <v>35.871113490362731</v>
      </c>
      <c r="BF21" s="670">
        <v>3.1504758394002339</v>
      </c>
      <c r="BG21" s="686">
        <v>0</v>
      </c>
      <c r="BH21" s="702">
        <v>3.8996131167571355</v>
      </c>
      <c r="BI21" s="670">
        <v>0</v>
      </c>
      <c r="BJ21" s="670">
        <v>0</v>
      </c>
      <c r="BK21" s="670">
        <v>0</v>
      </c>
      <c r="BL21" s="686">
        <v>0</v>
      </c>
      <c r="BM21" s="702">
        <v>1138.7571931992611</v>
      </c>
      <c r="BN21" s="670">
        <v>797.11530944997401</v>
      </c>
      <c r="BO21" s="670">
        <v>690.45086860291099</v>
      </c>
      <c r="BP21" s="670">
        <v>433.70527797806415</v>
      </c>
      <c r="BQ21" s="686">
        <v>117.29309671334812</v>
      </c>
      <c r="BR21" s="702">
        <v>322.44430197206452</v>
      </c>
      <c r="BS21" s="670">
        <v>0</v>
      </c>
      <c r="BT21" s="670">
        <v>372.81314841722269</v>
      </c>
      <c r="BU21" s="670">
        <v>381.01078692354866</v>
      </c>
      <c r="BV21" s="670">
        <v>101.0835957066836</v>
      </c>
      <c r="BW21" s="670">
        <v>66.110627454252267</v>
      </c>
      <c r="BX21" s="670">
        <v>303.88018579288467</v>
      </c>
      <c r="BY21" s="720">
        <v>261.89335950090492</v>
      </c>
      <c r="BZ21" s="720">
        <v>539.64445851404082</v>
      </c>
      <c r="CA21" s="720">
        <v>3.8996131167571355</v>
      </c>
      <c r="CB21" s="720">
        <v>777.05615042096099</v>
      </c>
      <c r="CC21" s="720">
        <v>51.385131240993402</v>
      </c>
      <c r="CD21" s="2895"/>
      <c r="CE21" s="2895"/>
      <c r="CF21" s="2895"/>
      <c r="CG21" s="2895"/>
      <c r="CH21" s="2895"/>
      <c r="CI21" s="2895"/>
      <c r="CJ21" s="2895"/>
      <c r="CK21" s="2895"/>
      <c r="CL21" s="2895"/>
      <c r="CM21" s="2895"/>
      <c r="CN21" s="2895"/>
      <c r="CO21" s="2895"/>
      <c r="CP21" s="2895"/>
      <c r="CQ21" s="2895"/>
      <c r="CR21" s="2895"/>
      <c r="CS21" s="2895"/>
      <c r="CT21" s="2895"/>
      <c r="CU21" s="2895"/>
      <c r="CV21" s="2895"/>
      <c r="CW21" s="2895"/>
      <c r="CX21" s="2895"/>
      <c r="CY21" s="2895"/>
      <c r="CZ21" s="2575"/>
    </row>
    <row r="22" s="130" customFormat="true" ht="15" customHeight="true" x14ac:dyDescent="0.2">
      <c r="A22" s="3482" t="s">
        <v>54</v>
      </c>
      <c r="B22" s="287" t="s">
        <v>49</v>
      </c>
      <c r="C22" s="547">
        <v>21.886490651339898</v>
      </c>
      <c r="D22" s="563">
        <v>19.041703954100775</v>
      </c>
      <c r="E22" s="563">
        <v>10.216073149869025</v>
      </c>
      <c r="F22" s="563">
        <v>7.1600500663807063</v>
      </c>
      <c r="G22" s="579">
        <v>4.3903432402704174</v>
      </c>
      <c r="H22" s="595">
        <v>15.956273010760091</v>
      </c>
      <c r="I22" s="563">
        <v>8.7584272841930151</v>
      </c>
      <c r="J22" s="563">
        <v>7.6992448460129133</v>
      </c>
      <c r="K22" s="563">
        <v>3.9956576508344459</v>
      </c>
      <c r="L22" s="611">
        <v>4.3796151856234937</v>
      </c>
      <c r="M22" s="624">
        <v>20.470790048199817</v>
      </c>
      <c r="N22" s="563">
        <v>21.239288974475613</v>
      </c>
      <c r="O22" s="563">
        <v>24.179027750076308</v>
      </c>
      <c r="P22" s="563">
        <v>21.390868382276285</v>
      </c>
      <c r="Q22" s="611">
        <v>18.655972623323891</v>
      </c>
      <c r="R22" s="624">
        <v>9.5072814957861596</v>
      </c>
      <c r="S22" s="563">
        <v>6.7311413006891847</v>
      </c>
      <c r="T22" s="563">
        <v>13.201886246756505</v>
      </c>
      <c r="U22" s="563">
        <v>24.21859370145728</v>
      </c>
      <c r="V22" s="563">
        <v>16.331546134509939</v>
      </c>
      <c r="W22" s="563">
        <v>9.3029173362457733</v>
      </c>
      <c r="X22" s="563">
        <v>21.83565842305147</v>
      </c>
      <c r="Y22" s="639">
        <v>10.292841362132611</v>
      </c>
      <c r="Z22" s="639">
        <v>7.2860965053042417</v>
      </c>
      <c r="AA22" s="639">
        <v>8.2075769528706388</v>
      </c>
      <c r="AB22" s="639">
        <v>49.387093275530916</v>
      </c>
      <c r="AC22" s="639">
        <v>28.628611552354595</v>
      </c>
      <c r="AD22" s="2865"/>
      <c r="AE22" s="2865"/>
      <c r="AF22" s="2865"/>
      <c r="AG22" s="2865"/>
      <c r="AH22" s="2865"/>
      <c r="AI22" s="2865"/>
      <c r="AJ22" s="2865"/>
      <c r="AK22" s="2865"/>
      <c r="AL22" s="2865"/>
      <c r="AM22" s="2865"/>
      <c r="AN22" s="2865"/>
      <c r="AO22" s="2865"/>
      <c r="AP22" s="2865"/>
      <c r="AQ22" s="2865"/>
      <c r="AR22" s="2865"/>
      <c r="AS22" s="2865"/>
      <c r="AT22" s="2865"/>
      <c r="AU22" s="2865"/>
      <c r="AV22" s="2865"/>
      <c r="AW22" s="2865"/>
      <c r="AX22" s="2865"/>
      <c r="AY22" s="2865"/>
      <c r="AZ22" s="250"/>
      <c r="BA22" s="3113" t="s">
        <v>54</v>
      </c>
      <c r="BB22" s="162" t="s">
        <v>49</v>
      </c>
      <c r="BC22" s="654">
        <v>1001.5054059559136</v>
      </c>
      <c r="BD22" s="670">
        <v>1185.360899272154</v>
      </c>
      <c r="BE22" s="670">
        <v>748.2638366609541</v>
      </c>
      <c r="BF22" s="670">
        <v>582.05384950394614</v>
      </c>
      <c r="BG22" s="686">
        <v>400.94595322732778</v>
      </c>
      <c r="BH22" s="702">
        <v>639.13730013329155</v>
      </c>
      <c r="BI22" s="670">
        <v>428.50156418939031</v>
      </c>
      <c r="BJ22" s="670">
        <v>415.55859682204363</v>
      </c>
      <c r="BK22" s="670">
        <v>224.73593937362503</v>
      </c>
      <c r="BL22" s="686">
        <v>273.47947353478281</v>
      </c>
      <c r="BM22" s="702">
        <v>215.10096628300232</v>
      </c>
      <c r="BN22" s="670">
        <v>350.88019808831751</v>
      </c>
      <c r="BO22" s="670">
        <v>425.40960704523712</v>
      </c>
      <c r="BP22" s="670">
        <v>447.44566801774545</v>
      </c>
      <c r="BQ22" s="686">
        <v>497.88063113285961</v>
      </c>
      <c r="BR22" s="702">
        <v>208.97135895758558</v>
      </c>
      <c r="BS22" s="670">
        <v>1038.150522969825</v>
      </c>
      <c r="BT22" s="670">
        <v>149.7083271989431</v>
      </c>
      <c r="BU22" s="670">
        <v>51.451637544118192</v>
      </c>
      <c r="BV22" s="670">
        <v>139.48464022129545</v>
      </c>
      <c r="BW22" s="670">
        <v>34.181589642759647</v>
      </c>
      <c r="BX22" s="670">
        <v>329.13784982078994</v>
      </c>
      <c r="BY22" s="720">
        <v>163.34149651691163</v>
      </c>
      <c r="BZ22" s="720">
        <v>59.632337190179967</v>
      </c>
      <c r="CA22" s="720">
        <v>736.36722916414715</v>
      </c>
      <c r="CB22" s="720">
        <v>821.75892334145328</v>
      </c>
      <c r="CC22" s="720">
        <v>185.94403205228647</v>
      </c>
      <c r="CD22" s="2895"/>
      <c r="CE22" s="2895"/>
      <c r="CF22" s="2895"/>
      <c r="CG22" s="2895"/>
      <c r="CH22" s="2895"/>
      <c r="CI22" s="2895"/>
      <c r="CJ22" s="2895"/>
      <c r="CK22" s="2895"/>
      <c r="CL22" s="2895"/>
      <c r="CM22" s="2895"/>
      <c r="CN22" s="2895"/>
      <c r="CO22" s="2895"/>
      <c r="CP22" s="2895"/>
      <c r="CQ22" s="2895"/>
      <c r="CR22" s="2895"/>
      <c r="CS22" s="2895"/>
      <c r="CT22" s="2895"/>
      <c r="CU22" s="2895"/>
      <c r="CV22" s="2895"/>
      <c r="CW22" s="2895"/>
      <c r="CX22" s="2895"/>
      <c r="CY22" s="2895"/>
      <c r="CZ22" s="2575"/>
    </row>
    <row r="23" s="130" customFormat="true" ht="15" customHeight="true" x14ac:dyDescent="0.2">
      <c r="A23" s="3483"/>
      <c r="B23" s="288" t="s">
        <v>48</v>
      </c>
      <c r="C23" s="548">
        <v>78.113509348660244</v>
      </c>
      <c r="D23" s="564">
        <v>80.958296045899303</v>
      </c>
      <c r="E23" s="564">
        <v>89.783926850130982</v>
      </c>
      <c r="F23" s="564">
        <v>92.839949933619209</v>
      </c>
      <c r="G23" s="580">
        <v>95.609656759729575</v>
      </c>
      <c r="H23" s="596">
        <v>84.043726989239943</v>
      </c>
      <c r="I23" s="564">
        <v>91.241572715806967</v>
      </c>
      <c r="J23" s="564">
        <v>92.300755153987069</v>
      </c>
      <c r="K23" s="564">
        <v>96.004342349165483</v>
      </c>
      <c r="L23" s="612">
        <v>95.620384814376521</v>
      </c>
      <c r="M23" s="625">
        <v>79.529209951800269</v>
      </c>
      <c r="N23" s="564">
        <v>78.760711025524316</v>
      </c>
      <c r="O23" s="564">
        <v>75.820972249923784</v>
      </c>
      <c r="P23" s="564">
        <v>78.609131617723676</v>
      </c>
      <c r="Q23" s="612">
        <v>81.344027376676124</v>
      </c>
      <c r="R23" s="625">
        <v>90.492718504213883</v>
      </c>
      <c r="S23" s="564">
        <v>93.268858699310812</v>
      </c>
      <c r="T23" s="564">
        <v>86.798113753243626</v>
      </c>
      <c r="U23" s="564">
        <v>75.781406298542748</v>
      </c>
      <c r="V23" s="564">
        <v>83.668453865489994</v>
      </c>
      <c r="W23" s="564">
        <v>90.697082663754273</v>
      </c>
      <c r="X23" s="564">
        <v>78.164341576948658</v>
      </c>
      <c r="Y23" s="640">
        <v>89.707158637867408</v>
      </c>
      <c r="Z23" s="640">
        <v>92.713903494695799</v>
      </c>
      <c r="AA23" s="640">
        <v>91.792423047129617</v>
      </c>
      <c r="AB23" s="640">
        <v>50.612906724468857</v>
      </c>
      <c r="AC23" s="640">
        <v>71.371388447645643</v>
      </c>
      <c r="AD23" s="2866"/>
      <c r="AE23" s="2866"/>
      <c r="AF23" s="2866"/>
      <c r="AG23" s="2866"/>
      <c r="AH23" s="2866"/>
      <c r="AI23" s="2866"/>
      <c r="AJ23" s="2866"/>
      <c r="AK23" s="2866"/>
      <c r="AL23" s="2866"/>
      <c r="AM23" s="2866"/>
      <c r="AN23" s="2866"/>
      <c r="AO23" s="2866"/>
      <c r="AP23" s="2866"/>
      <c r="AQ23" s="2866"/>
      <c r="AR23" s="2866"/>
      <c r="AS23" s="2866"/>
      <c r="AT23" s="2866"/>
      <c r="AU23" s="2866"/>
      <c r="AV23" s="2866"/>
      <c r="AW23" s="2866"/>
      <c r="AX23" s="2866"/>
      <c r="AY23" s="2866"/>
      <c r="AZ23" s="251"/>
      <c r="BA23" s="3114"/>
      <c r="BB23" s="163" t="s">
        <v>48</v>
      </c>
      <c r="BC23" s="655">
        <v>3574.4013573085876</v>
      </c>
      <c r="BD23" s="671">
        <v>5039.7169725896156</v>
      </c>
      <c r="BE23" s="671">
        <v>6576.1143826800771</v>
      </c>
      <c r="BF23" s="671">
        <v>7547.1330152209366</v>
      </c>
      <c r="BG23" s="687">
        <v>8731.5052307632886</v>
      </c>
      <c r="BH23" s="703">
        <v>3366.4177546234823</v>
      </c>
      <c r="BI23" s="671">
        <v>4463.9471630237576</v>
      </c>
      <c r="BJ23" s="671">
        <v>4981.8356299278994</v>
      </c>
      <c r="BK23" s="671">
        <v>5399.7684354366502</v>
      </c>
      <c r="BL23" s="687">
        <v>5970.8927359804611</v>
      </c>
      <c r="BM23" s="703">
        <v>835.66925693033329</v>
      </c>
      <c r="BN23" s="671">
        <v>1301.1534387720724</v>
      </c>
      <c r="BO23" s="671">
        <v>1334.0060793191367</v>
      </c>
      <c r="BP23" s="671">
        <v>1644.3145168491903</v>
      </c>
      <c r="BQ23" s="687">
        <v>2170.865947699509</v>
      </c>
      <c r="BR23" s="703">
        <v>1989.0424376277626</v>
      </c>
      <c r="BS23" s="671">
        <v>14384.947531197175</v>
      </c>
      <c r="BT23" s="671">
        <v>984.28362213878336</v>
      </c>
      <c r="BU23" s="671">
        <v>160.99520465639429</v>
      </c>
      <c r="BV23" s="671">
        <v>714.59640680555333</v>
      </c>
      <c r="BW23" s="671">
        <v>333.2471255365345</v>
      </c>
      <c r="BX23" s="671">
        <v>1178.2032316522839</v>
      </c>
      <c r="BY23" s="721">
        <v>1423.6012219227744</v>
      </c>
      <c r="BZ23" s="721">
        <v>758.80778567626783</v>
      </c>
      <c r="CA23" s="721">
        <v>8235.4308227152342</v>
      </c>
      <c r="CB23" s="721">
        <v>842.15540900617646</v>
      </c>
      <c r="CC23" s="721">
        <v>463.56015962757078</v>
      </c>
      <c r="CD23" s="2896"/>
      <c r="CE23" s="2896"/>
      <c r="CF23" s="2896"/>
      <c r="CG23" s="2896"/>
      <c r="CH23" s="2896"/>
      <c r="CI23" s="2896"/>
      <c r="CJ23" s="2896"/>
      <c r="CK23" s="2896"/>
      <c r="CL23" s="2896"/>
      <c r="CM23" s="2896"/>
      <c r="CN23" s="2896"/>
      <c r="CO23" s="2896"/>
      <c r="CP23" s="2896"/>
      <c r="CQ23" s="2896"/>
      <c r="CR23" s="2896"/>
      <c r="CS23" s="2896"/>
      <c r="CT23" s="2896"/>
      <c r="CU23" s="2896"/>
      <c r="CV23" s="2896"/>
      <c r="CW23" s="2896"/>
      <c r="CX23" s="2896"/>
      <c r="CY23" s="2896"/>
      <c r="CZ23" s="2577"/>
    </row>
    <row r="24" s="131" customFormat="true" ht="15" hidden="true" customHeight="true" x14ac:dyDescent="0.2">
      <c r="A24" s="3439"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6"/>
      <c r="AC24" s="339"/>
      <c r="AD24" s="2867"/>
      <c r="AE24" s="2867"/>
      <c r="AF24" s="2867"/>
      <c r="AG24" s="2867"/>
      <c r="AH24" s="2867"/>
      <c r="AI24" s="2867"/>
      <c r="AJ24" s="2867"/>
      <c r="AK24" s="2867"/>
      <c r="AL24" s="2867"/>
      <c r="AM24" s="2867"/>
      <c r="AN24" s="2867"/>
      <c r="AO24" s="2867"/>
      <c r="AP24" s="2867"/>
      <c r="AQ24" s="2867"/>
      <c r="AR24" s="2867"/>
      <c r="AS24" s="2867"/>
      <c r="AT24" s="2867"/>
      <c r="AU24" s="2867"/>
      <c r="AV24" s="2867"/>
      <c r="AW24" s="2867"/>
      <c r="AX24" s="2867"/>
      <c r="AY24" s="2867"/>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440"/>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1"/>
      <c r="AB25" s="341"/>
      <c r="AC25" s="344"/>
      <c r="AD25" s="2867"/>
      <c r="AE25" s="2867"/>
      <c r="AF25" s="2867"/>
      <c r="AG25" s="2867"/>
      <c r="AH25" s="2867"/>
      <c r="AI25" s="2867"/>
      <c r="AJ25" s="2867"/>
      <c r="AK25" s="2867"/>
      <c r="AL25" s="2867"/>
      <c r="AM25" s="2867"/>
      <c r="AN25" s="2867"/>
      <c r="AO25" s="2867"/>
      <c r="AP25" s="2867"/>
      <c r="AQ25" s="2867"/>
      <c r="AR25" s="2867"/>
      <c r="AS25" s="2867"/>
      <c r="AT25" s="2867"/>
      <c r="AU25" s="2867"/>
      <c r="AV25" s="2867"/>
      <c r="AW25" s="2867"/>
      <c r="AX25" s="2867"/>
      <c r="AY25" s="2867"/>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441"/>
      <c r="B26" s="274" t="s">
        <v>46</v>
      </c>
      <c r="C26" s="345"/>
      <c r="D26" s="346"/>
      <c r="E26" s="346"/>
      <c r="F26" s="346"/>
      <c r="G26" s="347"/>
      <c r="H26" s="348"/>
      <c r="I26" s="346"/>
      <c r="J26" s="346"/>
      <c r="K26" s="346"/>
      <c r="L26" s="349"/>
      <c r="M26" s="345"/>
      <c r="N26" s="346"/>
      <c r="O26" s="346"/>
      <c r="P26" s="346"/>
      <c r="Q26" s="349"/>
      <c r="R26" s="479"/>
      <c r="S26" s="438"/>
      <c r="T26" s="438"/>
      <c r="U26" s="438"/>
      <c r="V26" s="438"/>
      <c r="W26" s="438"/>
      <c r="X26" s="438"/>
      <c r="Y26" s="438"/>
      <c r="Z26" s="438"/>
      <c r="AA26" s="438"/>
      <c r="AB26" s="438"/>
      <c r="AC26" s="2856"/>
      <c r="AD26" s="2867"/>
      <c r="AE26" s="2867"/>
      <c r="AF26" s="2867"/>
      <c r="AG26" s="2867"/>
      <c r="AH26" s="2867"/>
      <c r="AI26" s="2867"/>
      <c r="AJ26" s="2867"/>
      <c r="AK26" s="2867"/>
      <c r="AL26" s="2867"/>
      <c r="AM26" s="2867"/>
      <c r="AN26" s="2867"/>
      <c r="AO26" s="2867"/>
      <c r="AP26" s="2867"/>
      <c r="AQ26" s="2867"/>
      <c r="AR26" s="2867"/>
      <c r="AS26" s="2867"/>
      <c r="AT26" s="2867"/>
      <c r="AU26" s="2867"/>
      <c r="AV26" s="2867"/>
      <c r="AW26" s="2867"/>
      <c r="AX26" s="2867"/>
      <c r="AY26" s="2867"/>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0" customFormat="true" ht="15" customHeight="true" x14ac:dyDescent="0.2">
      <c r="B27" s="202"/>
      <c r="C27" s="3002" t="s">
        <v>115</v>
      </c>
      <c r="D27" s="3003"/>
      <c r="E27" s="3003"/>
      <c r="F27" s="3003"/>
      <c r="G27" s="3004"/>
      <c r="H27" s="3491" t="s">
        <v>38</v>
      </c>
      <c r="I27" s="3492"/>
      <c r="J27" s="3492"/>
      <c r="K27" s="3492"/>
      <c r="L27" s="3493"/>
      <c r="M27" s="3494" t="s">
        <v>37</v>
      </c>
      <c r="N27" s="3495"/>
      <c r="O27" s="3495"/>
      <c r="P27" s="3495"/>
      <c r="Q27" s="3496"/>
      <c r="R27" s="744" t="s">
        <v>141</v>
      </c>
      <c r="S27" s="475"/>
      <c r="T27" s="475"/>
      <c r="U27" s="475"/>
      <c r="V27" s="475"/>
      <c r="W27" s="475"/>
      <c r="X27" s="475"/>
      <c r="Y27" s="476"/>
      <c r="Z27" s="464"/>
      <c r="AA27" s="464"/>
      <c r="AB27" s="464"/>
      <c r="AC27" s="464"/>
      <c r="AD27" s="2862"/>
      <c r="AE27" s="2862"/>
      <c r="AF27" s="2862"/>
      <c r="AG27" s="2862"/>
      <c r="AH27" s="2862"/>
      <c r="AI27" s="2862"/>
      <c r="AJ27" s="2862"/>
      <c r="AK27" s="2862"/>
      <c r="AL27" s="2862"/>
      <c r="AM27" s="2862"/>
      <c r="AN27" s="2862"/>
      <c r="AO27" s="2862"/>
      <c r="AP27" s="2862"/>
      <c r="AQ27" s="2862"/>
      <c r="AR27" s="2862"/>
      <c r="AS27" s="2862"/>
      <c r="AT27" s="2862"/>
      <c r="AU27" s="2862"/>
      <c r="AV27" s="2862"/>
      <c r="AW27" s="2862"/>
      <c r="AX27" s="2862"/>
      <c r="AY27" s="2862"/>
      <c r="AZ27" s="239"/>
      <c r="BA27" s="241" t="s">
        <v>131</v>
      </c>
      <c r="BB27" s="115" t="s">
        <v>96</v>
      </c>
      <c r="BC27" s="3115" t="s">
        <v>115</v>
      </c>
      <c r="BD27" s="3116"/>
      <c r="BE27" s="3116"/>
      <c r="BF27" s="3116"/>
      <c r="BG27" s="3117"/>
      <c r="BH27" s="3118" t="s">
        <v>38</v>
      </c>
      <c r="BI27" s="3116"/>
      <c r="BJ27" s="3116"/>
      <c r="BK27" s="3116"/>
      <c r="BL27" s="3117"/>
      <c r="BM27" s="3118" t="s">
        <v>37</v>
      </c>
      <c r="BN27" s="3116"/>
      <c r="BO27" s="3116"/>
      <c r="BP27" s="3116"/>
      <c r="BQ27" s="3117"/>
      <c r="BR27" s="756" t="s">
        <v>141</v>
      </c>
      <c r="BS27" s="501"/>
      <c r="BT27" s="501"/>
      <c r="BU27" s="501"/>
      <c r="BV27" s="501"/>
      <c r="BW27" s="501"/>
      <c r="BX27" s="501"/>
      <c r="BY27" s="502"/>
      <c r="BZ27" s="461"/>
      <c r="CA27" s="461"/>
      <c r="CB27" s="461"/>
      <c r="CC27" s="461"/>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0" customFormat="true" ht="24" x14ac:dyDescent="0.2">
      <c r="A28" s="203" t="s">
        <v>69</v>
      </c>
      <c r="B28" s="277"/>
      <c r="C28" s="404" t="s">
        <v>0</v>
      </c>
      <c r="D28" s="405" t="s">
        <v>1</v>
      </c>
      <c r="E28" s="405" t="s">
        <v>2</v>
      </c>
      <c r="F28" s="405" t="s">
        <v>3</v>
      </c>
      <c r="G28" s="406" t="s">
        <v>4</v>
      </c>
      <c r="H28" s="312" t="s">
        <v>0</v>
      </c>
      <c r="I28" s="310" t="s">
        <v>1</v>
      </c>
      <c r="J28" s="310" t="s">
        <v>2</v>
      </c>
      <c r="K28" s="310" t="s">
        <v>3</v>
      </c>
      <c r="L28" s="313" t="s">
        <v>4</v>
      </c>
      <c r="M28" s="314" t="s">
        <v>0</v>
      </c>
      <c r="N28" s="310" t="s">
        <v>1</v>
      </c>
      <c r="O28" s="310" t="s">
        <v>2</v>
      </c>
      <c r="P28" s="310" t="s">
        <v>3</v>
      </c>
      <c r="Q28" s="311" t="s">
        <v>4</v>
      </c>
      <c r="R28" s="314" t="s">
        <v>412</v>
      </c>
      <c r="S28" s="310" t="s">
        <v>413</v>
      </c>
      <c r="T28" s="310" t="s">
        <v>414</v>
      </c>
      <c r="U28" s="310" t="s">
        <v>415</v>
      </c>
      <c r="V28" s="310" t="s">
        <v>416</v>
      </c>
      <c r="W28" s="310" t="s">
        <v>417</v>
      </c>
      <c r="X28" s="310" t="s">
        <v>418</v>
      </c>
      <c r="Y28" s="310" t="s">
        <v>419</v>
      </c>
      <c r="Z28" s="310" t="s">
        <v>420</v>
      </c>
      <c r="AA28" s="310" t="s">
        <v>421</v>
      </c>
      <c r="AB28" s="310" t="s">
        <v>422</v>
      </c>
      <c r="AC28" s="2857" t="s">
        <v>423</v>
      </c>
      <c r="AD28" s="2868"/>
      <c r="AE28" s="2868"/>
      <c r="AF28" s="2868"/>
      <c r="AG28" s="2868"/>
      <c r="AH28" s="2868"/>
      <c r="AI28" s="2868"/>
      <c r="AJ28" s="2868"/>
      <c r="AK28" s="2868"/>
      <c r="AL28" s="2868"/>
      <c r="AM28" s="2868"/>
      <c r="AN28" s="2868"/>
      <c r="AO28" s="2868"/>
      <c r="AP28" s="2868"/>
      <c r="AQ28" s="2868"/>
      <c r="AR28" s="2868"/>
      <c r="AS28" s="2868"/>
      <c r="AT28" s="2868"/>
      <c r="AU28" s="2868"/>
      <c r="AV28" s="2868"/>
      <c r="AW28" s="2868"/>
      <c r="AX28" s="2868"/>
      <c r="AY28" s="2868"/>
      <c r="AZ28" s="239"/>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412</v>
      </c>
      <c r="BS28" s="182" t="s">
        <v>413</v>
      </c>
      <c r="BT28" s="182" t="s">
        <v>414</v>
      </c>
      <c r="BU28" s="182" t="s">
        <v>415</v>
      </c>
      <c r="BV28" s="182" t="s">
        <v>416</v>
      </c>
      <c r="BW28" s="182" t="s">
        <v>417</v>
      </c>
      <c r="BX28" s="182" t="s">
        <v>418</v>
      </c>
      <c r="BY28" s="183" t="s">
        <v>419</v>
      </c>
      <c r="BZ28" s="183" t="s">
        <v>420</v>
      </c>
      <c r="CA28" s="183" t="s">
        <v>421</v>
      </c>
      <c r="CB28" s="183" t="s">
        <v>422</v>
      </c>
      <c r="CC28" s="183" t="s">
        <v>423</v>
      </c>
      <c r="CD28" s="2581"/>
      <c r="CE28" s="2581"/>
      <c r="CF28" s="2581"/>
      <c r="CG28" s="2581"/>
      <c r="CH28" s="2581"/>
      <c r="CI28" s="2581"/>
      <c r="CJ28" s="2581"/>
      <c r="CK28" s="2581"/>
      <c r="CL28" s="2581"/>
      <c r="CM28" s="2581"/>
      <c r="CN28" s="2581"/>
      <c r="CO28" s="2581"/>
      <c r="CP28" s="2581"/>
      <c r="CQ28" s="2581"/>
      <c r="CR28" s="2581"/>
      <c r="CS28" s="2581"/>
      <c r="CT28" s="2581"/>
      <c r="CU28" s="2581"/>
      <c r="CV28" s="2581"/>
      <c r="CW28" s="2581"/>
      <c r="CX28" s="2581"/>
      <c r="CY28" s="2581"/>
      <c r="CZ28" s="2581"/>
    </row>
    <row r="29" s="130" customFormat="true" ht="15" customHeight="true" x14ac:dyDescent="0.2">
      <c r="A29" s="3490" t="s">
        <v>57</v>
      </c>
      <c r="B29" s="289" t="s">
        <v>49</v>
      </c>
      <c r="C29" s="549">
        <v>5.9256045943798696</v>
      </c>
      <c r="D29" s="565">
        <v>41.416717052616001</v>
      </c>
      <c r="E29" s="565">
        <v>65.577246992572498</v>
      </c>
      <c r="F29" s="565">
        <v>75.06690115991023</v>
      </c>
      <c r="G29" s="581">
        <v>78.849195386401831</v>
      </c>
      <c r="H29" s="597">
        <v>60.795407815942312</v>
      </c>
      <c r="I29" s="565">
        <v>71.011658497239225</v>
      </c>
      <c r="J29" s="565">
        <v>74.538074494243546</v>
      </c>
      <c r="K29" s="565">
        <v>81.259450273615869</v>
      </c>
      <c r="L29" s="613">
        <v>80.587211098428298</v>
      </c>
      <c r="M29" s="626">
        <v>3.7137099706216641</v>
      </c>
      <c r="N29" s="565">
        <v>6.2528708256253065</v>
      </c>
      <c r="O29" s="565">
        <v>7.1917365044900468</v>
      </c>
      <c r="P29" s="565">
        <v>16.869952566634229</v>
      </c>
      <c r="Q29" s="581">
        <v>23.919378796745544</v>
      </c>
      <c r="R29" s="626">
        <v>30.570623444839772</v>
      </c>
      <c r="S29" s="565">
        <v>76.525616425424317</v>
      </c>
      <c r="T29" s="565">
        <v>30.599335682668023</v>
      </c>
      <c r="U29" s="565">
        <v>7.9028674386404196</v>
      </c>
      <c r="V29" s="565">
        <v>6.1510066367776197</v>
      </c>
      <c r="W29" s="565">
        <v>12.117003685825996</v>
      </c>
      <c r="X29" s="565">
        <v>7.7977440024754348</v>
      </c>
      <c r="Y29" s="641">
        <v>44.470375762517456</v>
      </c>
      <c r="Z29" s="641">
        <v>20.50576209310578</v>
      </c>
      <c r="AA29" s="641">
        <v>69.591942888764919</v>
      </c>
      <c r="AB29" s="641">
        <v>3.1270174992091753</v>
      </c>
      <c r="AC29" s="641">
        <v>5.2842606282517943</v>
      </c>
      <c r="AD29" s="2869"/>
      <c r="AE29" s="2869"/>
      <c r="AF29" s="2869"/>
      <c r="AG29" s="2869"/>
      <c r="AH29" s="2869"/>
      <c r="AI29" s="2869"/>
      <c r="AJ29" s="2869"/>
      <c r="AK29" s="2869"/>
      <c r="AL29" s="2869"/>
      <c r="AM29" s="2869"/>
      <c r="AN29" s="2869"/>
      <c r="AO29" s="2869"/>
      <c r="AP29" s="2869"/>
      <c r="AQ29" s="2869"/>
      <c r="AR29" s="2869"/>
      <c r="AS29" s="2869"/>
      <c r="AT29" s="2869"/>
      <c r="AU29" s="2869"/>
      <c r="AV29" s="2869"/>
      <c r="AW29" s="2869"/>
      <c r="AX29" s="2869"/>
      <c r="AY29" s="2869"/>
      <c r="AZ29" s="239"/>
      <c r="BA29" s="3044" t="s">
        <v>57</v>
      </c>
      <c r="BB29" s="164" t="s">
        <v>49</v>
      </c>
      <c r="BC29" s="656">
        <v>640.55791570436327</v>
      </c>
      <c r="BD29" s="672">
        <v>4481.5158668009071</v>
      </c>
      <c r="BE29" s="672">
        <v>7084.0301386186775</v>
      </c>
      <c r="BF29" s="672">
        <v>8119.4772390902444</v>
      </c>
      <c r="BG29" s="688">
        <v>8520.7344917000082</v>
      </c>
      <c r="BH29" s="704">
        <v>4427.0408312971995</v>
      </c>
      <c r="BI29" s="672">
        <v>5169.9783651705411</v>
      </c>
      <c r="BJ29" s="672">
        <v>5423.1713257722158</v>
      </c>
      <c r="BK29" s="672">
        <v>5920.0844813410022</v>
      </c>
      <c r="BL29" s="688">
        <v>5859.1217207645386</v>
      </c>
      <c r="BM29" s="704">
        <v>131.05896372162897</v>
      </c>
      <c r="BN29" s="672">
        <v>220.98840192299016</v>
      </c>
      <c r="BO29" s="672">
        <v>254.21167143416312</v>
      </c>
      <c r="BP29" s="672">
        <v>595.78160177039717</v>
      </c>
      <c r="BQ29" s="688">
        <v>844.87828871952843</v>
      </c>
      <c r="BR29" s="704">
        <v>1105.7531743476088</v>
      </c>
      <c r="BS29" s="672">
        <v>15913.837701550836</v>
      </c>
      <c r="BT29" s="672">
        <v>584.06589497366031</v>
      </c>
      <c r="BU29" s="672">
        <v>65.966413098861494</v>
      </c>
      <c r="BV29" s="672">
        <v>76.656581926327135</v>
      </c>
      <c r="BW29" s="672">
        <v>131.40354242923746</v>
      </c>
      <c r="BX29" s="672">
        <v>169.72129764120109</v>
      </c>
      <c r="BY29" s="722">
        <v>1248.8181311634405</v>
      </c>
      <c r="BZ29" s="722">
        <v>397.62732317060551</v>
      </c>
      <c r="CA29" s="722">
        <v>8981.6242945467402</v>
      </c>
      <c r="CB29" s="722">
        <v>115.3687042753234</v>
      </c>
      <c r="CC29" s="722">
        <v>55.472592790396128</v>
      </c>
      <c r="CD29" s="2897"/>
      <c r="CE29" s="2897"/>
      <c r="CF29" s="2897"/>
      <c r="CG29" s="2897"/>
      <c r="CH29" s="2897"/>
      <c r="CI29" s="2897"/>
      <c r="CJ29" s="2897"/>
      <c r="CK29" s="2897"/>
      <c r="CL29" s="2897"/>
      <c r="CM29" s="2897"/>
      <c r="CN29" s="2897"/>
      <c r="CO29" s="2897"/>
      <c r="CP29" s="2897"/>
      <c r="CQ29" s="2897"/>
      <c r="CR29" s="2897"/>
      <c r="CS29" s="2897"/>
      <c r="CT29" s="2897"/>
      <c r="CU29" s="2897"/>
      <c r="CV29" s="2897"/>
      <c r="CW29" s="2897"/>
      <c r="CX29" s="2897"/>
      <c r="CY29" s="2897"/>
      <c r="CZ29" s="2583"/>
    </row>
    <row r="30" s="130" customFormat="true" ht="15" customHeight="true" x14ac:dyDescent="0.2">
      <c r="A30" s="3016"/>
      <c r="B30" s="290" t="s">
        <v>48</v>
      </c>
      <c r="C30" s="550">
        <v>94.074395405619683</v>
      </c>
      <c r="D30" s="566">
        <v>58.583282947384177</v>
      </c>
      <c r="E30" s="566">
        <v>34.422753007427474</v>
      </c>
      <c r="F30" s="566">
        <v>24.933098840089588</v>
      </c>
      <c r="G30" s="582">
        <v>21.150804613598158</v>
      </c>
      <c r="H30" s="598">
        <v>39.204592184057738</v>
      </c>
      <c r="I30" s="566">
        <v>28.988341502760672</v>
      </c>
      <c r="J30" s="566">
        <v>25.461925505756433</v>
      </c>
      <c r="K30" s="566">
        <v>18.740549726384103</v>
      </c>
      <c r="L30" s="614">
        <v>19.412788901571762</v>
      </c>
      <c r="M30" s="627">
        <v>96.286290029378236</v>
      </c>
      <c r="N30" s="566">
        <v>93.747129174374749</v>
      </c>
      <c r="O30" s="566">
        <v>92.808263495509948</v>
      </c>
      <c r="P30" s="566">
        <v>83.130047433365831</v>
      </c>
      <c r="Q30" s="582">
        <v>76.080621203254339</v>
      </c>
      <c r="R30" s="627">
        <v>69.429376555160175</v>
      </c>
      <c r="S30" s="566">
        <v>23.474383574575821</v>
      </c>
      <c r="T30" s="566">
        <v>69.400664317332001</v>
      </c>
      <c r="U30" s="566">
        <v>92.097132561359601</v>
      </c>
      <c r="V30" s="566">
        <v>93.848993363222363</v>
      </c>
      <c r="W30" s="566">
        <v>87.882996314174108</v>
      </c>
      <c r="X30" s="566">
        <v>92.202255997524517</v>
      </c>
      <c r="Y30" s="642">
        <v>55.529624237482388</v>
      </c>
      <c r="Z30" s="642">
        <v>79.494237906893943</v>
      </c>
      <c r="AA30" s="642">
        <v>30.408057111235181</v>
      </c>
      <c r="AB30" s="642">
        <v>96.872982500790869</v>
      </c>
      <c r="AC30" s="642">
        <v>94.715739371748228</v>
      </c>
      <c r="AD30" s="2870"/>
      <c r="AE30" s="2870"/>
      <c r="AF30" s="2870"/>
      <c r="AG30" s="2870"/>
      <c r="AH30" s="2870"/>
      <c r="AI30" s="2870"/>
      <c r="AJ30" s="2870"/>
      <c r="AK30" s="2870"/>
      <c r="AL30" s="2870"/>
      <c r="AM30" s="2870"/>
      <c r="AN30" s="2870"/>
      <c r="AO30" s="2870"/>
      <c r="AP30" s="2870"/>
      <c r="AQ30" s="2870"/>
      <c r="AR30" s="2870"/>
      <c r="AS30" s="2870"/>
      <c r="AT30" s="2870"/>
      <c r="AU30" s="2870"/>
      <c r="AV30" s="2870"/>
      <c r="AW30" s="2870"/>
      <c r="AX30" s="2870"/>
      <c r="AY30" s="2870"/>
      <c r="AZ30" s="239"/>
      <c r="BA30" s="3045"/>
      <c r="BB30" s="165" t="s">
        <v>48</v>
      </c>
      <c r="BC30" s="657">
        <v>10169.443080850428</v>
      </c>
      <c r="BD30" s="673">
        <v>6339.032418345826</v>
      </c>
      <c r="BE30" s="673">
        <v>3718.5431066733013</v>
      </c>
      <c r="BF30" s="673">
        <v>2696.8440871275852</v>
      </c>
      <c r="BG30" s="689">
        <v>2285.6338547923083</v>
      </c>
      <c r="BH30" s="705">
        <v>2854.82632008377</v>
      </c>
      <c r="BI30" s="673">
        <v>2110.485821384872</v>
      </c>
      <c r="BJ30" s="673">
        <v>1852.5348989586596</v>
      </c>
      <c r="BK30" s="673">
        <v>1365.3259680368383</v>
      </c>
      <c r="BL30" s="689">
        <v>1411.4136916202849</v>
      </c>
      <c r="BM30" s="705">
        <v>3397.998629854801</v>
      </c>
      <c r="BN30" s="673">
        <v>3313.202661441745</v>
      </c>
      <c r="BO30" s="673">
        <v>3280.5628753731357</v>
      </c>
      <c r="BP30" s="673">
        <v>2935.832369384138</v>
      </c>
      <c r="BQ30" s="689">
        <v>2687.3133116513018</v>
      </c>
      <c r="BR30" s="705">
        <v>2511.2917195610103</v>
      </c>
      <c r="BS30" s="673">
        <v>4881.6010611792863</v>
      </c>
      <c r="BT30" s="673">
        <v>1324.6876186017512</v>
      </c>
      <c r="BU30" s="673">
        <v>768.748500330208</v>
      </c>
      <c r="BV30" s="673">
        <v>1169.5879184126591</v>
      </c>
      <c r="BW30" s="673">
        <v>953.05220122088963</v>
      </c>
      <c r="BX30" s="673">
        <v>2006.8222973693828</v>
      </c>
      <c r="BY30" s="723">
        <v>1559.3842052243358</v>
      </c>
      <c r="BZ30" s="723">
        <v>1541.4731177941817</v>
      </c>
      <c r="CA30" s="723">
        <v>3924.5023656945032</v>
      </c>
      <c r="CB30" s="723">
        <v>3574.0479460792162</v>
      </c>
      <c r="CC30" s="723">
        <v>994.29759632210209</v>
      </c>
      <c r="CD30" s="2898"/>
      <c r="CE30" s="2898"/>
      <c r="CF30" s="2898"/>
      <c r="CG30" s="2898"/>
      <c r="CH30" s="2898"/>
      <c r="CI30" s="2898"/>
      <c r="CJ30" s="2898"/>
      <c r="CK30" s="2898"/>
      <c r="CL30" s="2898"/>
      <c r="CM30" s="2898"/>
      <c r="CN30" s="2898"/>
      <c r="CO30" s="2898"/>
      <c r="CP30" s="2898"/>
      <c r="CQ30" s="2898"/>
      <c r="CR30" s="2898"/>
      <c r="CS30" s="2898"/>
      <c r="CT30" s="2898"/>
      <c r="CU30" s="2898"/>
      <c r="CV30" s="2898"/>
      <c r="CW30" s="2898"/>
      <c r="CX30" s="2898"/>
      <c r="CY30" s="2898"/>
      <c r="CZ30" s="2585"/>
    </row>
    <row r="31" s="130" customFormat="true" ht="15" customHeight="true" x14ac:dyDescent="0.2">
      <c r="A31" s="3016" t="s">
        <v>104</v>
      </c>
      <c r="B31" s="290" t="s">
        <v>49</v>
      </c>
      <c r="C31" s="550">
        <v>0.29900229889775337</v>
      </c>
      <c r="D31" s="566">
        <v>10.465963604931872</v>
      </c>
      <c r="E31" s="566">
        <v>34.343654963211016</v>
      </c>
      <c r="F31" s="566">
        <v>52.396230010413788</v>
      </c>
      <c r="G31" s="582">
        <v>66.650850122601085</v>
      </c>
      <c r="H31" s="598">
        <v>17.885436416560673</v>
      </c>
      <c r="I31" s="566">
        <v>38.679646905461965</v>
      </c>
      <c r="J31" s="566">
        <v>50.832223548203501</v>
      </c>
      <c r="K31" s="566">
        <v>61.216660767366072</v>
      </c>
      <c r="L31" s="614">
        <v>69.727675172625396</v>
      </c>
      <c r="M31" s="627">
        <v>7.2011792666529545E-2</v>
      </c>
      <c r="N31" s="566">
        <v>0.42902614532011024</v>
      </c>
      <c r="O31" s="566">
        <v>0.30006918654746922</v>
      </c>
      <c r="P31" s="566">
        <v>2.2035288879511463</v>
      </c>
      <c r="Q31" s="582">
        <v>8.2733419808260713</v>
      </c>
      <c r="R31" s="627">
        <v>13.214833361489536</v>
      </c>
      <c r="S31" s="566">
        <v>53.05497776530612</v>
      </c>
      <c r="T31" s="566">
        <v>10.898706943504241</v>
      </c>
      <c r="U31" s="566">
        <v>2.1118220969505015</v>
      </c>
      <c r="V31" s="566">
        <v>0.79371257358390113</v>
      </c>
      <c r="W31" s="566">
        <v>3.9540950920178912</v>
      </c>
      <c r="X31" s="566">
        <v>2.092501330848285E-2</v>
      </c>
      <c r="Y31" s="642">
        <v>22.787631779151912</v>
      </c>
      <c r="Z31" s="642">
        <v>2.7403650226717957</v>
      </c>
      <c r="AA31" s="642">
        <v>40.729929762748249</v>
      </c>
      <c r="AB31" s="642">
        <v>9.088545073036014E-2</v>
      </c>
      <c r="AC31" s="642">
        <v>0.1634286139597235</v>
      </c>
      <c r="AD31" s="2870"/>
      <c r="AE31" s="2870"/>
      <c r="AF31" s="2870"/>
      <c r="AG31" s="2870"/>
      <c r="AH31" s="2870"/>
      <c r="AI31" s="2870"/>
      <c r="AJ31" s="2870"/>
      <c r="AK31" s="2870"/>
      <c r="AL31" s="2870"/>
      <c r="AM31" s="2870"/>
      <c r="AN31" s="2870"/>
      <c r="AO31" s="2870"/>
      <c r="AP31" s="2870"/>
      <c r="AQ31" s="2870"/>
      <c r="AR31" s="2870"/>
      <c r="AS31" s="2870"/>
      <c r="AT31" s="2870"/>
      <c r="AU31" s="2870"/>
      <c r="AV31" s="2870"/>
      <c r="AW31" s="2870"/>
      <c r="AX31" s="2870"/>
      <c r="AY31" s="2870"/>
      <c r="AZ31" s="239"/>
      <c r="BA31" s="3045" t="s">
        <v>104</v>
      </c>
      <c r="BB31" s="165" t="s">
        <v>49</v>
      </c>
      <c r="BC31" s="657">
        <v>32.318436431176977</v>
      </c>
      <c r="BD31" s="673">
        <v>1132.4746453775349</v>
      </c>
      <c r="BE31" s="673">
        <v>3709.9984825112251</v>
      </c>
      <c r="BF31" s="673">
        <v>5667.3446007505436</v>
      </c>
      <c r="BG31" s="689">
        <v>7202.5363703168005</v>
      </c>
      <c r="BH31" s="705">
        <v>1302.3937192986605</v>
      </c>
      <c r="BI31" s="673">
        <v>2816.05784043825</v>
      </c>
      <c r="BJ31" s="673">
        <v>3698.4032528657572</v>
      </c>
      <c r="BK31" s="673">
        <v>4459.8850003058742</v>
      </c>
      <c r="BL31" s="689">
        <v>5069.5753156583878</v>
      </c>
      <c r="BM31" s="705">
        <v>2.5413376373686782</v>
      </c>
      <c r="BN31" s="673">
        <v>15.16260368740153</v>
      </c>
      <c r="BO31" s="673">
        <v>10.603040913578175</v>
      </c>
      <c r="BP31" s="673">
        <v>77.820134065308807</v>
      </c>
      <c r="BQ31" s="689">
        <v>292.23029051669249</v>
      </c>
      <c r="BR31" s="705">
        <v>477.98645534029021</v>
      </c>
      <c r="BS31" s="673">
        <v>11033.015411764301</v>
      </c>
      <c r="BT31" s="673">
        <v>208.0294517184245</v>
      </c>
      <c r="BU31" s="673">
        <v>17.627693988336336</v>
      </c>
      <c r="BV31" s="673">
        <v>9.8915992967883977</v>
      </c>
      <c r="BW31" s="673">
        <v>42.880411334775751</v>
      </c>
      <c r="BX31" s="673">
        <v>0.45518204672180085</v>
      </c>
      <c r="BY31" s="723">
        <v>639.9228080295884</v>
      </c>
      <c r="BZ31" s="723">
        <v>53.138430238673728</v>
      </c>
      <c r="CA31" s="723">
        <v>5256.6563238075796</v>
      </c>
      <c r="CB31" s="723">
        <v>3.353142951995677</v>
      </c>
      <c r="CC31" s="723">
        <v>1.7156248698289236</v>
      </c>
      <c r="CD31" s="2898"/>
      <c r="CE31" s="2898"/>
      <c r="CF31" s="2898"/>
      <c r="CG31" s="2898"/>
      <c r="CH31" s="2898"/>
      <c r="CI31" s="2898"/>
      <c r="CJ31" s="2898"/>
      <c r="CK31" s="2898"/>
      <c r="CL31" s="2898"/>
      <c r="CM31" s="2898"/>
      <c r="CN31" s="2898"/>
      <c r="CO31" s="2898"/>
      <c r="CP31" s="2898"/>
      <c r="CQ31" s="2898"/>
      <c r="CR31" s="2898"/>
      <c r="CS31" s="2898"/>
      <c r="CT31" s="2898"/>
      <c r="CU31" s="2898"/>
      <c r="CV31" s="2898"/>
      <c r="CW31" s="2898"/>
      <c r="CX31" s="2898"/>
      <c r="CY31" s="2898"/>
      <c r="CZ31" s="2585"/>
    </row>
    <row r="32" s="130" customFormat="true" ht="15" customHeight="true" x14ac:dyDescent="0.2">
      <c r="A32" s="3016"/>
      <c r="B32" s="290" t="s">
        <v>48</v>
      </c>
      <c r="C32" s="550">
        <v>99.700997701102196</v>
      </c>
      <c r="D32" s="566">
        <v>89.534036395068071</v>
      </c>
      <c r="E32" s="566">
        <v>65.656345036788906</v>
      </c>
      <c r="F32" s="566">
        <v>47.603769989586041</v>
      </c>
      <c r="G32" s="582">
        <v>33.349149877398901</v>
      </c>
      <c r="H32" s="598">
        <v>82.11456358343942</v>
      </c>
      <c r="I32" s="566">
        <v>61.320353094537914</v>
      </c>
      <c r="J32" s="566">
        <v>49.167776451796527</v>
      </c>
      <c r="K32" s="566">
        <v>38.783339232633764</v>
      </c>
      <c r="L32" s="614">
        <v>30.272324827374597</v>
      </c>
      <c r="M32" s="627">
        <v>99.92798820733347</v>
      </c>
      <c r="N32" s="566">
        <v>99.570973854679906</v>
      </c>
      <c r="O32" s="566">
        <v>99.699930813452539</v>
      </c>
      <c r="P32" s="566">
        <v>97.796471112048806</v>
      </c>
      <c r="Q32" s="582">
        <v>91.726658019173939</v>
      </c>
      <c r="R32" s="627">
        <v>86.785166638510361</v>
      </c>
      <c r="S32" s="566">
        <v>46.945022234694051</v>
      </c>
      <c r="T32" s="566">
        <v>89.101293056495848</v>
      </c>
      <c r="U32" s="566">
        <v>97.88817790304951</v>
      </c>
      <c r="V32" s="566">
        <v>99.206287426416111</v>
      </c>
      <c r="W32" s="566">
        <v>96.045904907982077</v>
      </c>
      <c r="X32" s="566">
        <v>99.979074986691515</v>
      </c>
      <c r="Y32" s="642">
        <v>77.212368220847964</v>
      </c>
      <c r="Z32" s="642">
        <v>97.259634977328147</v>
      </c>
      <c r="AA32" s="642">
        <v>59.270070237251772</v>
      </c>
      <c r="AB32" s="642">
        <v>99.909114549269646</v>
      </c>
      <c r="AC32" s="642">
        <v>99.836571386040291</v>
      </c>
      <c r="AD32" s="2870"/>
      <c r="AE32" s="2870"/>
      <c r="AF32" s="2870"/>
      <c r="AG32" s="2870"/>
      <c r="AH32" s="2870"/>
      <c r="AI32" s="2870"/>
      <c r="AJ32" s="2870"/>
      <c r="AK32" s="2870"/>
      <c r="AL32" s="2870"/>
      <c r="AM32" s="2870"/>
      <c r="AN32" s="2870"/>
      <c r="AO32" s="2870"/>
      <c r="AP32" s="2870"/>
      <c r="AQ32" s="2870"/>
      <c r="AR32" s="2870"/>
      <c r="AS32" s="2870"/>
      <c r="AT32" s="2870"/>
      <c r="AU32" s="2870"/>
      <c r="AV32" s="2870"/>
      <c r="AW32" s="2870"/>
      <c r="AX32" s="2870"/>
      <c r="AY32" s="2870"/>
      <c r="AZ32" s="239"/>
      <c r="BA32" s="3045"/>
      <c r="BB32" s="165" t="s">
        <v>48</v>
      </c>
      <c r="BC32" s="657">
        <v>10776.440074896707</v>
      </c>
      <c r="BD32" s="673">
        <v>9688.0736397691744</v>
      </c>
      <c r="BE32" s="673">
        <v>7092.5747627807486</v>
      </c>
      <c r="BF32" s="673">
        <v>5148.976725467287</v>
      </c>
      <c r="BG32" s="689">
        <v>3603.831976175517</v>
      </c>
      <c r="BH32" s="705">
        <v>5979.4734320823118</v>
      </c>
      <c r="BI32" s="673">
        <v>4464.4063461171618</v>
      </c>
      <c r="BJ32" s="673">
        <v>3577.3029718651219</v>
      </c>
      <c r="BK32" s="673">
        <v>2825.5254490719572</v>
      </c>
      <c r="BL32" s="689">
        <v>2200.9600967264319</v>
      </c>
      <c r="BM32" s="705">
        <v>3526.5162559390651</v>
      </c>
      <c r="BN32" s="673">
        <v>3519.0284596773322</v>
      </c>
      <c r="BO32" s="673">
        <v>3522.929020666772</v>
      </c>
      <c r="BP32" s="673">
        <v>3453.793837089223</v>
      </c>
      <c r="BQ32" s="689">
        <v>3239.9613098541422</v>
      </c>
      <c r="BR32" s="705">
        <v>3139.0584385683269</v>
      </c>
      <c r="BS32" s="673">
        <v>9762.4233509658279</v>
      </c>
      <c r="BT32" s="673">
        <v>1700.7240618569881</v>
      </c>
      <c r="BU32" s="673">
        <v>817.08721944073318</v>
      </c>
      <c r="BV32" s="673">
        <v>1236.3529010421983</v>
      </c>
      <c r="BW32" s="673">
        <v>1041.5753323153499</v>
      </c>
      <c r="BX32" s="673">
        <v>2174.8459277369138</v>
      </c>
      <c r="BY32" s="723">
        <v>2168.2795283581886</v>
      </c>
      <c r="BZ32" s="723">
        <v>1885.9620107261178</v>
      </c>
      <c r="CA32" s="723">
        <v>7649.4703364336538</v>
      </c>
      <c r="CB32" s="723">
        <v>3686.0635074025427</v>
      </c>
      <c r="CC32" s="723">
        <v>1048.0545642426691</v>
      </c>
      <c r="CD32" s="2898"/>
      <c r="CE32" s="2898"/>
      <c r="CF32" s="2898"/>
      <c r="CG32" s="2898"/>
      <c r="CH32" s="2898"/>
      <c r="CI32" s="2898"/>
      <c r="CJ32" s="2898"/>
      <c r="CK32" s="2898"/>
      <c r="CL32" s="2898"/>
      <c r="CM32" s="2898"/>
      <c r="CN32" s="2898"/>
      <c r="CO32" s="2898"/>
      <c r="CP32" s="2898"/>
      <c r="CQ32" s="2898"/>
      <c r="CR32" s="2898"/>
      <c r="CS32" s="2898"/>
      <c r="CT32" s="2898"/>
      <c r="CU32" s="2898"/>
      <c r="CV32" s="2898"/>
      <c r="CW32" s="2898"/>
      <c r="CX32" s="2898"/>
      <c r="CY32" s="2898"/>
      <c r="CZ32" s="2585"/>
    </row>
    <row r="33" s="130" customFormat="true" ht="15" customHeight="true" x14ac:dyDescent="0.2">
      <c r="A33" s="3016" t="s">
        <v>105</v>
      </c>
      <c r="B33" s="290" t="s">
        <v>49</v>
      </c>
      <c r="C33" s="550">
        <v>6.1038999915083707E-2</v>
      </c>
      <c r="D33" s="566">
        <v>2.1457701199137276</v>
      </c>
      <c r="E33" s="566">
        <v>6.5260878807858012</v>
      </c>
      <c r="F33" s="566">
        <v>9.6295314703574881</v>
      </c>
      <c r="G33" s="582">
        <v>15.137574929483433</v>
      </c>
      <c r="H33" s="598">
        <v>3.9192887031883012</v>
      </c>
      <c r="I33" s="566">
        <v>7.8851985311754262</v>
      </c>
      <c r="J33" s="566">
        <v>8.005511468692541</v>
      </c>
      <c r="K33" s="566">
        <v>13.274096632570437</v>
      </c>
      <c r="L33" s="614">
        <v>15.902713878091598</v>
      </c>
      <c r="M33" s="627">
        <v>0</v>
      </c>
      <c r="N33" s="566">
        <v>0.18667802561499935</v>
      </c>
      <c r="O33" s="566">
        <v>0</v>
      </c>
      <c r="P33" s="566">
        <v>0.46768224893313409</v>
      </c>
      <c r="Q33" s="582">
        <v>0.92908720261297051</v>
      </c>
      <c r="R33" s="627">
        <v>2.6529420471798044</v>
      </c>
      <c r="S33" s="566">
        <v>11.676311799949563</v>
      </c>
      <c r="T33" s="566">
        <v>0.89776522112261137</v>
      </c>
      <c r="U33" s="566">
        <v>0.12558182640862359</v>
      </c>
      <c r="V33" s="566">
        <v>0.17034890579504511</v>
      </c>
      <c r="W33" s="566">
        <v>0.92832316290061501</v>
      </c>
      <c r="X33" s="566">
        <v>2.092501330848285E-2</v>
      </c>
      <c r="Y33" s="642">
        <v>8.3835456783905524</v>
      </c>
      <c r="Z33" s="642">
        <v>0.74872437032334904</v>
      </c>
      <c r="AA33" s="642">
        <v>6.3139250445402002</v>
      </c>
      <c r="AB33" s="642">
        <v>0</v>
      </c>
      <c r="AC33" s="642">
        <v>0.13274221520941737</v>
      </c>
      <c r="AD33" s="2870"/>
      <c r="AE33" s="2870"/>
      <c r="AF33" s="2870"/>
      <c r="AG33" s="2870"/>
      <c r="AH33" s="2870"/>
      <c r="AI33" s="2870"/>
      <c r="AJ33" s="2870"/>
      <c r="AK33" s="2870"/>
      <c r="AL33" s="2870"/>
      <c r="AM33" s="2870"/>
      <c r="AN33" s="2870"/>
      <c r="AO33" s="2870"/>
      <c r="AP33" s="2870"/>
      <c r="AQ33" s="2870"/>
      <c r="AR33" s="2870"/>
      <c r="AS33" s="2870"/>
      <c r="AT33" s="2870"/>
      <c r="AU33" s="2870"/>
      <c r="AV33" s="2870"/>
      <c r="AW33" s="2870"/>
      <c r="AX33" s="2870"/>
      <c r="AY33" s="2870"/>
      <c r="AZ33" s="239"/>
      <c r="BA33" s="3045" t="s">
        <v>105</v>
      </c>
      <c r="BB33" s="165" t="s">
        <v>49</v>
      </c>
      <c r="BC33" s="657">
        <v>6.5975580985510343</v>
      </c>
      <c r="BD33" s="673">
        <v>232.18409191351546</v>
      </c>
      <c r="BE33" s="673">
        <v>704.98542337400943</v>
      </c>
      <c r="BF33" s="673">
        <v>1041.5610660431362</v>
      </c>
      <c r="BG33" s="689">
        <v>1635.8221056062546</v>
      </c>
      <c r="BH33" s="705">
        <v>285.39739664525393</v>
      </c>
      <c r="BI33" s="673">
        <v>574.07905510102091</v>
      </c>
      <c r="BJ33" s="673">
        <v>582.45749624920745</v>
      </c>
      <c r="BK33" s="673">
        <v>967.07242312979895</v>
      </c>
      <c r="BL33" s="689">
        <v>1156.2124440368848</v>
      </c>
      <c r="BM33" s="705">
        <v>0</v>
      </c>
      <c r="BN33" s="673">
        <v>6.5975580985510343</v>
      </c>
      <c r="BO33" s="673">
        <v>0</v>
      </c>
      <c r="BP33" s="673">
        <v>16.516731643932285</v>
      </c>
      <c r="BQ33" s="689">
        <v>32.817140130815694</v>
      </c>
      <c r="BR33" s="705">
        <v>95.958104855871952</v>
      </c>
      <c r="BS33" s="673">
        <v>2428.1402701039392</v>
      </c>
      <c r="BT33" s="673">
        <v>17.136125201835902</v>
      </c>
      <c r="BU33" s="673">
        <v>1.0482502335893866</v>
      </c>
      <c r="BV33" s="673">
        <v>2.1229638698583906</v>
      </c>
      <c r="BW33" s="673">
        <v>10.067253859710235</v>
      </c>
      <c r="BX33" s="673">
        <v>0.45518204672180085</v>
      </c>
      <c r="BY33" s="723">
        <v>235.42692561270033</v>
      </c>
      <c r="BZ33" s="723">
        <v>14.518517566550928</v>
      </c>
      <c r="CA33" s="723">
        <v>814.8831634810507</v>
      </c>
      <c r="CB33" s="723">
        <v>0</v>
      </c>
      <c r="CC33" s="723">
        <v>1.3934882036360197</v>
      </c>
      <c r="CD33" s="2898"/>
      <c r="CE33" s="2898"/>
      <c r="CF33" s="2898"/>
      <c r="CG33" s="2898"/>
      <c r="CH33" s="2898"/>
      <c r="CI33" s="2898"/>
      <c r="CJ33" s="2898"/>
      <c r="CK33" s="2898"/>
      <c r="CL33" s="2898"/>
      <c r="CM33" s="2898"/>
      <c r="CN33" s="2898"/>
      <c r="CO33" s="2898"/>
      <c r="CP33" s="2898"/>
      <c r="CQ33" s="2898"/>
      <c r="CR33" s="2898"/>
      <c r="CS33" s="2898"/>
      <c r="CT33" s="2898"/>
      <c r="CU33" s="2898"/>
      <c r="CV33" s="2898"/>
      <c r="CW33" s="2898"/>
      <c r="CX33" s="2898"/>
      <c r="CY33" s="2898"/>
      <c r="CZ33" s="2585"/>
    </row>
    <row r="34" s="130" customFormat="true" ht="15" customHeight="true" x14ac:dyDescent="0.2">
      <c r="A34" s="3016"/>
      <c r="B34" s="290" t="s">
        <v>48</v>
      </c>
      <c r="C34" s="550">
        <v>99.93896100008493</v>
      </c>
      <c r="D34" s="566">
        <v>97.854229880086422</v>
      </c>
      <c r="E34" s="566">
        <v>93.473912119214205</v>
      </c>
      <c r="F34" s="566">
        <v>90.370468529642451</v>
      </c>
      <c r="G34" s="582">
        <v>84.86242507051665</v>
      </c>
      <c r="H34" s="598">
        <v>96.0807112968117</v>
      </c>
      <c r="I34" s="566">
        <v>92.114801468824581</v>
      </c>
      <c r="J34" s="566">
        <v>91.994488531307439</v>
      </c>
      <c r="K34" s="566">
        <v>86.725903367429552</v>
      </c>
      <c r="L34" s="614">
        <v>84.09728612190851</v>
      </c>
      <c r="M34" s="627">
        <v>100</v>
      </c>
      <c r="N34" s="566">
        <v>99.813321974385019</v>
      </c>
      <c r="O34" s="566">
        <v>100</v>
      </c>
      <c r="P34" s="566">
        <v>99.532317751066884</v>
      </c>
      <c r="Q34" s="582">
        <v>99.070912797387024</v>
      </c>
      <c r="R34" s="627">
        <v>97.347057952820208</v>
      </c>
      <c r="S34" s="566">
        <v>88.323688200050569</v>
      </c>
      <c r="T34" s="566">
        <v>99.102234778877374</v>
      </c>
      <c r="U34" s="566">
        <v>99.87441817359138</v>
      </c>
      <c r="V34" s="566">
        <v>99.829651094204962</v>
      </c>
      <c r="W34" s="566">
        <v>99.071676837099417</v>
      </c>
      <c r="X34" s="566">
        <v>99.979074986691515</v>
      </c>
      <c r="Y34" s="642">
        <v>91.616454321609325</v>
      </c>
      <c r="Z34" s="642">
        <v>99.251275629676655</v>
      </c>
      <c r="AA34" s="642">
        <v>93.686074955459929</v>
      </c>
      <c r="AB34" s="642">
        <v>100</v>
      </c>
      <c r="AC34" s="642">
        <v>99.867257784790581</v>
      </c>
      <c r="AD34" s="2870"/>
      <c r="AE34" s="2870"/>
      <c r="AF34" s="2870"/>
      <c r="AG34" s="2870"/>
      <c r="AH34" s="2870"/>
      <c r="AI34" s="2870"/>
      <c r="AJ34" s="2870"/>
      <c r="AK34" s="2870"/>
      <c r="AL34" s="2870"/>
      <c r="AM34" s="2870"/>
      <c r="AN34" s="2870"/>
      <c r="AO34" s="2870"/>
      <c r="AP34" s="2870"/>
      <c r="AQ34" s="2870"/>
      <c r="AR34" s="2870"/>
      <c r="AS34" s="2870"/>
      <c r="AT34" s="2870"/>
      <c r="AU34" s="2870"/>
      <c r="AV34" s="2870"/>
      <c r="AW34" s="2870"/>
      <c r="AX34" s="2870"/>
      <c r="AY34" s="2870"/>
      <c r="AZ34" s="239"/>
      <c r="BA34" s="3045"/>
      <c r="BB34" s="165" t="s">
        <v>48</v>
      </c>
      <c r="BC34" s="657">
        <v>10802.160953229341</v>
      </c>
      <c r="BD34" s="673">
        <v>10588.364193233216</v>
      </c>
      <c r="BE34" s="673">
        <v>10097.587821917974</v>
      </c>
      <c r="BF34" s="673">
        <v>9774.7602601747058</v>
      </c>
      <c r="BG34" s="689">
        <v>9170.5462408860712</v>
      </c>
      <c r="BH34" s="705">
        <v>6996.4697547357127</v>
      </c>
      <c r="BI34" s="673">
        <v>6706.3851314543999</v>
      </c>
      <c r="BJ34" s="673">
        <v>6693.248728481668</v>
      </c>
      <c r="BK34" s="673">
        <v>6318.3380262480432</v>
      </c>
      <c r="BL34" s="689">
        <v>6114.3229683479422</v>
      </c>
      <c r="BM34" s="705">
        <v>3529.0575935764336</v>
      </c>
      <c r="BN34" s="673">
        <v>3527.5935052661825</v>
      </c>
      <c r="BO34" s="673">
        <v>3533.5320615803498</v>
      </c>
      <c r="BP34" s="673">
        <v>3515.0972395106014</v>
      </c>
      <c r="BQ34" s="689">
        <v>3499.3744602400184</v>
      </c>
      <c r="BR34" s="705">
        <v>3521.0867890527493</v>
      </c>
      <c r="BS34" s="673">
        <v>18367.298492626182</v>
      </c>
      <c r="BT34" s="673">
        <v>1891.6173883735748</v>
      </c>
      <c r="BU34" s="673">
        <v>833.66666319547994</v>
      </c>
      <c r="BV34" s="673">
        <v>1244.1215364691282</v>
      </c>
      <c r="BW34" s="673">
        <v>1074.3884897904161</v>
      </c>
      <c r="BX34" s="673">
        <v>2174.8459277369138</v>
      </c>
      <c r="BY34" s="723">
        <v>2572.7754107750766</v>
      </c>
      <c r="BZ34" s="723">
        <v>1924.5819233982415</v>
      </c>
      <c r="CA34" s="723">
        <v>12091.243496760197</v>
      </c>
      <c r="CB34" s="723">
        <v>3689.416650354538</v>
      </c>
      <c r="CC34" s="723">
        <v>1048.3767009088619</v>
      </c>
      <c r="CD34" s="2898"/>
      <c r="CE34" s="2898"/>
      <c r="CF34" s="2898"/>
      <c r="CG34" s="2898"/>
      <c r="CH34" s="2898"/>
      <c r="CI34" s="2898"/>
      <c r="CJ34" s="2898"/>
      <c r="CK34" s="2898"/>
      <c r="CL34" s="2898"/>
      <c r="CM34" s="2898"/>
      <c r="CN34" s="2898"/>
      <c r="CO34" s="2898"/>
      <c r="CP34" s="2898"/>
      <c r="CQ34" s="2898"/>
      <c r="CR34" s="2898"/>
      <c r="CS34" s="2898"/>
      <c r="CT34" s="2898"/>
      <c r="CU34" s="2898"/>
      <c r="CV34" s="2898"/>
      <c r="CW34" s="2898"/>
      <c r="CX34" s="2898"/>
      <c r="CY34" s="2898"/>
      <c r="CZ34" s="2585"/>
    </row>
    <row r="35" s="130" customFormat="true" ht="15" customHeight="true" x14ac:dyDescent="0.2">
      <c r="A35" s="3016" t="s">
        <v>55</v>
      </c>
      <c r="B35" s="290" t="s">
        <v>49</v>
      </c>
      <c r="C35" s="550">
        <v>9.0879439218560947</v>
      </c>
      <c r="D35" s="566">
        <v>17.923146277687003</v>
      </c>
      <c r="E35" s="566">
        <v>39.116099960810772</v>
      </c>
      <c r="F35" s="566">
        <v>55.697007417056788</v>
      </c>
      <c r="G35" s="582">
        <v>69.912356553016181</v>
      </c>
      <c r="H35" s="598">
        <v>20.964869816840618</v>
      </c>
      <c r="I35" s="566">
        <v>42.657160785231362</v>
      </c>
      <c r="J35" s="566">
        <v>53.868826146750337</v>
      </c>
      <c r="K35" s="566">
        <v>63.373565179696975</v>
      </c>
      <c r="L35" s="614">
        <v>72.624902990784719</v>
      </c>
      <c r="M35" s="627">
        <v>5.8981629915392197</v>
      </c>
      <c r="N35" s="566">
        <v>9.9433880277549633</v>
      </c>
      <c r="O35" s="566">
        <v>11.37765404342597</v>
      </c>
      <c r="P35" s="566">
        <v>14.023536480602758</v>
      </c>
      <c r="Q35" s="582">
        <v>23.238688197040553</v>
      </c>
      <c r="R35" s="627">
        <v>29.002766130400214</v>
      </c>
      <c r="S35" s="566">
        <v>56.098397436088156</v>
      </c>
      <c r="T35" s="566">
        <v>12.249703015988384</v>
      </c>
      <c r="U35" s="566">
        <v>3.3219521852500238</v>
      </c>
      <c r="V35" s="566">
        <v>6.1040133947541788</v>
      </c>
      <c r="W35" s="566">
        <v>6.151837414682614</v>
      </c>
      <c r="X35" s="566">
        <v>17.973734274898799</v>
      </c>
      <c r="Y35" s="642">
        <v>28.837730470023548</v>
      </c>
      <c r="Z35" s="642">
        <v>25.360321603331165</v>
      </c>
      <c r="AA35" s="642">
        <v>43.490444333864311</v>
      </c>
      <c r="AB35" s="642">
        <v>6.3646907642283663</v>
      </c>
      <c r="AC35" s="642">
        <v>6.3695600560377974</v>
      </c>
      <c r="AD35" s="2870"/>
      <c r="AE35" s="2870"/>
      <c r="AF35" s="2870"/>
      <c r="AG35" s="2870"/>
      <c r="AH35" s="2870"/>
      <c r="AI35" s="2870"/>
      <c r="AJ35" s="2870"/>
      <c r="AK35" s="2870"/>
      <c r="AL35" s="2870"/>
      <c r="AM35" s="2870"/>
      <c r="AN35" s="2870"/>
      <c r="AO35" s="2870"/>
      <c r="AP35" s="2870"/>
      <c r="AQ35" s="2870"/>
      <c r="AR35" s="2870"/>
      <c r="AS35" s="2870"/>
      <c r="AT35" s="2870"/>
      <c r="AU35" s="2870"/>
      <c r="AV35" s="2870"/>
      <c r="AW35" s="2870"/>
      <c r="AX35" s="2870"/>
      <c r="AY35" s="2870"/>
      <c r="AZ35" s="239"/>
      <c r="BA35" s="3045" t="s">
        <v>55</v>
      </c>
      <c r="BB35" s="165" t="s">
        <v>49</v>
      </c>
      <c r="BC35" s="657">
        <v>982.40682851898885</v>
      </c>
      <c r="BD35" s="673">
        <v>1939.3826971945982</v>
      </c>
      <c r="BE35" s="673">
        <v>4225.5453489682113</v>
      </c>
      <c r="BF35" s="673">
        <v>6024.3672913162509</v>
      </c>
      <c r="BG35" s="689">
        <v>7554.9867688319873</v>
      </c>
      <c r="BH35" s="705">
        <v>1526.6339685222999</v>
      </c>
      <c r="BI35" s="673">
        <v>3105.6393139701322</v>
      </c>
      <c r="BJ35" s="673">
        <v>3919.3375371485686</v>
      </c>
      <c r="BK35" s="673">
        <v>4617.0243397449221</v>
      </c>
      <c r="BL35" s="689">
        <v>5280.2192901551252</v>
      </c>
      <c r="BM35" s="705">
        <v>208.14956893442977</v>
      </c>
      <c r="BN35" s="673">
        <v>351.4183310725947</v>
      </c>
      <c r="BO35" s="673">
        <v>402.1744191508127</v>
      </c>
      <c r="BP35" s="673">
        <v>495.25717359891979</v>
      </c>
      <c r="BQ35" s="689">
        <v>820.83499253223488</v>
      </c>
      <c r="BR35" s="705">
        <v>1049.0430714119</v>
      </c>
      <c r="BS35" s="673">
        <v>11665.90788569466</v>
      </c>
      <c r="BT35" s="673">
        <v>233.81663672023137</v>
      </c>
      <c r="BU35" s="673">
        <v>27.728830307264815</v>
      </c>
      <c r="BV35" s="673">
        <v>76.070931232079019</v>
      </c>
      <c r="BW35" s="673">
        <v>66.713954183543024</v>
      </c>
      <c r="BX35" s="673">
        <v>391.20616214453196</v>
      </c>
      <c r="BY35" s="723">
        <v>809.8218208204122</v>
      </c>
      <c r="BZ35" s="723">
        <v>491.76210804028415</v>
      </c>
      <c r="CA35" s="723">
        <v>5612.9318308302336</v>
      </c>
      <c r="CB35" s="723">
        <v>234.81996079901884</v>
      </c>
      <c r="CC35" s="723">
        <v>66.865742645902117</v>
      </c>
      <c r="CD35" s="2898"/>
      <c r="CE35" s="2898"/>
      <c r="CF35" s="2898"/>
      <c r="CG35" s="2898"/>
      <c r="CH35" s="2898"/>
      <c r="CI35" s="2898"/>
      <c r="CJ35" s="2898"/>
      <c r="CK35" s="2898"/>
      <c r="CL35" s="2898"/>
      <c r="CM35" s="2898"/>
      <c r="CN35" s="2898"/>
      <c r="CO35" s="2898"/>
      <c r="CP35" s="2898"/>
      <c r="CQ35" s="2898"/>
      <c r="CR35" s="2898"/>
      <c r="CS35" s="2898"/>
      <c r="CT35" s="2898"/>
      <c r="CU35" s="2898"/>
      <c r="CV35" s="2898"/>
      <c r="CW35" s="2898"/>
      <c r="CX35" s="2898"/>
      <c r="CY35" s="2898"/>
      <c r="CZ35" s="2585"/>
    </row>
    <row r="36" s="130" customFormat="true" ht="15" customHeight="true" x14ac:dyDescent="0.2">
      <c r="A36" s="3016"/>
      <c r="B36" s="290" t="s">
        <v>48</v>
      </c>
      <c r="C36" s="550">
        <v>90.912056078143451</v>
      </c>
      <c r="D36" s="566">
        <v>82.076853722313075</v>
      </c>
      <c r="E36" s="566">
        <v>60.883900039189186</v>
      </c>
      <c r="F36" s="566">
        <v>44.302992582942998</v>
      </c>
      <c r="G36" s="582">
        <v>30.087643446983797</v>
      </c>
      <c r="H36" s="598">
        <v>79.035130183159467</v>
      </c>
      <c r="I36" s="566">
        <v>57.342839214768539</v>
      </c>
      <c r="J36" s="566">
        <v>46.131173853249699</v>
      </c>
      <c r="K36" s="566">
        <v>36.62643482030289</v>
      </c>
      <c r="L36" s="614">
        <v>27.375097009215271</v>
      </c>
      <c r="M36" s="627">
        <v>94.101837008460791</v>
      </c>
      <c r="N36" s="566">
        <v>90.056611972245094</v>
      </c>
      <c r="O36" s="566">
        <v>88.622345956574151</v>
      </c>
      <c r="P36" s="566">
        <v>85.976463519397356</v>
      </c>
      <c r="Q36" s="582">
        <v>76.761311802959327</v>
      </c>
      <c r="R36" s="627">
        <v>70.997233869599768</v>
      </c>
      <c r="S36" s="566">
        <v>43.901602563912022</v>
      </c>
      <c r="T36" s="566">
        <v>87.750296984011698</v>
      </c>
      <c r="U36" s="566">
        <v>96.678047814749988</v>
      </c>
      <c r="V36" s="566">
        <v>93.895986605245852</v>
      </c>
      <c r="W36" s="566">
        <v>93.848162585317468</v>
      </c>
      <c r="X36" s="566">
        <v>82.026265725101183</v>
      </c>
      <c r="Y36" s="642">
        <v>71.162269529976356</v>
      </c>
      <c r="Z36" s="642">
        <v>74.639678396668614</v>
      </c>
      <c r="AA36" s="642">
        <v>56.509555666135689</v>
      </c>
      <c r="AB36" s="642">
        <v>93.635309235771842</v>
      </c>
      <c r="AC36" s="642">
        <v>93.630439943962216</v>
      </c>
      <c r="AD36" s="2870"/>
      <c r="AE36" s="2870"/>
      <c r="AF36" s="2870"/>
      <c r="AG36" s="2870"/>
      <c r="AH36" s="2870"/>
      <c r="AI36" s="2870"/>
      <c r="AJ36" s="2870"/>
      <c r="AK36" s="2870"/>
      <c r="AL36" s="2870"/>
      <c r="AM36" s="2870"/>
      <c r="AN36" s="2870"/>
      <c r="AO36" s="2870"/>
      <c r="AP36" s="2870"/>
      <c r="AQ36" s="2870"/>
      <c r="AR36" s="2870"/>
      <c r="AS36" s="2870"/>
      <c r="AT36" s="2870"/>
      <c r="AU36" s="2870"/>
      <c r="AV36" s="2870"/>
      <c r="AW36" s="2870"/>
      <c r="AX36" s="2870"/>
      <c r="AY36" s="2870"/>
      <c r="AZ36" s="239"/>
      <c r="BA36" s="3045"/>
      <c r="BB36" s="165" t="s">
        <v>48</v>
      </c>
      <c r="BC36" s="657">
        <v>9827.594168035801</v>
      </c>
      <c r="BD36" s="673">
        <v>8881.1655879521259</v>
      </c>
      <c r="BE36" s="673">
        <v>6577.0278963237661</v>
      </c>
      <c r="BF36" s="673">
        <v>4791.9540349015751</v>
      </c>
      <c r="BG36" s="689">
        <v>3251.3815776603269</v>
      </c>
      <c r="BH36" s="705">
        <v>5755.2331828586721</v>
      </c>
      <c r="BI36" s="673">
        <v>4174.8248725852809</v>
      </c>
      <c r="BJ36" s="673">
        <v>3356.3686875823114</v>
      </c>
      <c r="BK36" s="673">
        <v>2668.3861096329115</v>
      </c>
      <c r="BL36" s="689">
        <v>1990.316122229694</v>
      </c>
      <c r="BM36" s="705">
        <v>3320.908024642004</v>
      </c>
      <c r="BN36" s="673">
        <v>3182.7727322921405</v>
      </c>
      <c r="BO36" s="673">
        <v>3132.6001276564903</v>
      </c>
      <c r="BP36" s="673">
        <v>3036.356797555618</v>
      </c>
      <c r="BQ36" s="689">
        <v>2711.3566078385948</v>
      </c>
      <c r="BR36" s="705">
        <v>2568.0018224967207</v>
      </c>
      <c r="BS36" s="673">
        <v>9129.5308770354695</v>
      </c>
      <c r="BT36" s="673">
        <v>1674.9368768551813</v>
      </c>
      <c r="BU36" s="673">
        <v>806.98608312180465</v>
      </c>
      <c r="BV36" s="673">
        <v>1170.1735691069077</v>
      </c>
      <c r="BW36" s="673">
        <v>1017.7417894665837</v>
      </c>
      <c r="BX36" s="673">
        <v>1785.3374328660525</v>
      </c>
      <c r="BY36" s="723">
        <v>1998.380515567366</v>
      </c>
      <c r="BZ36" s="723">
        <v>1447.3383329245041</v>
      </c>
      <c r="CA36" s="723">
        <v>7293.194829410998</v>
      </c>
      <c r="CB36" s="723">
        <v>3454.5966895555266</v>
      </c>
      <c r="CC36" s="723">
        <v>982.90444646659603</v>
      </c>
      <c r="CD36" s="2898"/>
      <c r="CE36" s="2898"/>
      <c r="CF36" s="2898"/>
      <c r="CG36" s="2898"/>
      <c r="CH36" s="2898"/>
      <c r="CI36" s="2898"/>
      <c r="CJ36" s="2898"/>
      <c r="CK36" s="2898"/>
      <c r="CL36" s="2898"/>
      <c r="CM36" s="2898"/>
      <c r="CN36" s="2898"/>
      <c r="CO36" s="2898"/>
      <c r="CP36" s="2898"/>
      <c r="CQ36" s="2898"/>
      <c r="CR36" s="2898"/>
      <c r="CS36" s="2898"/>
      <c r="CT36" s="2898"/>
      <c r="CU36" s="2898"/>
      <c r="CV36" s="2898"/>
      <c r="CW36" s="2898"/>
      <c r="CX36" s="2898"/>
      <c r="CY36" s="2898"/>
      <c r="CZ36" s="2585"/>
    </row>
    <row r="37" s="130" customFormat="true" ht="15" customHeight="true" x14ac:dyDescent="0.2">
      <c r="A37" s="3016" t="s">
        <v>126</v>
      </c>
      <c r="B37" s="290" t="s">
        <v>49</v>
      </c>
      <c r="C37" s="550">
        <v>15.917926741219258</v>
      </c>
      <c r="D37" s="566">
        <v>19.863186488864358</v>
      </c>
      <c r="E37" s="566">
        <v>39.693008161180245</v>
      </c>
      <c r="F37" s="566">
        <v>56.730125786546459</v>
      </c>
      <c r="G37" s="582">
        <v>71.652802051760986</v>
      </c>
      <c r="H37" s="598">
        <v>21.021070818511955</v>
      </c>
      <c r="I37" s="566">
        <v>43.082463300759272</v>
      </c>
      <c r="J37" s="566">
        <v>54.444127781253904</v>
      </c>
      <c r="K37" s="566">
        <v>65.032317244203838</v>
      </c>
      <c r="L37" s="614">
        <v>73.9624101255895</v>
      </c>
      <c r="M37" s="627">
        <v>10.645383057740867</v>
      </c>
      <c r="N37" s="566">
        <v>16.634073788915359</v>
      </c>
      <c r="O37" s="566">
        <v>18.318151443904444</v>
      </c>
      <c r="P37" s="566">
        <v>19.224062991948131</v>
      </c>
      <c r="Q37" s="582">
        <v>25.429375333611237</v>
      </c>
      <c r="R37" s="627">
        <v>36.27722974583061</v>
      </c>
      <c r="S37" s="566">
        <v>57.069414116188533</v>
      </c>
      <c r="T37" s="566">
        <v>15.792556132357271</v>
      </c>
      <c r="U37" s="566">
        <v>10.318436566472926</v>
      </c>
      <c r="V37" s="566">
        <v>7.2582208731552686</v>
      </c>
      <c r="W37" s="566">
        <v>14.057793389873952</v>
      </c>
      <c r="X37" s="566">
        <v>17.021527632498312</v>
      </c>
      <c r="Y37" s="642">
        <v>37.698128759593772</v>
      </c>
      <c r="Z37" s="642">
        <v>44.4218893769701</v>
      </c>
      <c r="AA37" s="642">
        <v>43.960463313025159</v>
      </c>
      <c r="AB37" s="642">
        <v>12.673711456982639</v>
      </c>
      <c r="AC37" s="642">
        <v>5.8073883584823385</v>
      </c>
      <c r="AD37" s="2870"/>
      <c r="AE37" s="2870"/>
      <c r="AF37" s="2870"/>
      <c r="AG37" s="2870"/>
      <c r="AH37" s="2870"/>
      <c r="AI37" s="2870"/>
      <c r="AJ37" s="2870"/>
      <c r="AK37" s="2870"/>
      <c r="AL37" s="2870"/>
      <c r="AM37" s="2870"/>
      <c r="AN37" s="2870"/>
      <c r="AO37" s="2870"/>
      <c r="AP37" s="2870"/>
      <c r="AQ37" s="2870"/>
      <c r="AR37" s="2870"/>
      <c r="AS37" s="2870"/>
      <c r="AT37" s="2870"/>
      <c r="AU37" s="2870"/>
      <c r="AV37" s="2870"/>
      <c r="AW37" s="2870"/>
      <c r="AX37" s="2870"/>
      <c r="AY37" s="2870"/>
      <c r="AZ37" s="239"/>
      <c r="BA37" s="3045" t="s">
        <v>126</v>
      </c>
      <c r="BB37" s="165" t="s">
        <v>49</v>
      </c>
      <c r="BC37" s="657">
        <v>764.12393030406588</v>
      </c>
      <c r="BD37" s="673">
        <v>1844.1031551332335</v>
      </c>
      <c r="BE37" s="673">
        <v>4192.4463417143252</v>
      </c>
      <c r="BF37" s="673">
        <v>5940.6988236370507</v>
      </c>
      <c r="BG37" s="689">
        <v>7452.5143096375486</v>
      </c>
      <c r="BH37" s="705">
        <v>1491.8235751139803</v>
      </c>
      <c r="BI37" s="673">
        <v>3100.6963809873337</v>
      </c>
      <c r="BJ37" s="673">
        <v>3849.396831025872</v>
      </c>
      <c r="BK37" s="673">
        <v>4601.2648315798979</v>
      </c>
      <c r="BL37" s="689">
        <v>5179.6210084418462</v>
      </c>
      <c r="BM37" s="705">
        <v>115.27839272010824</v>
      </c>
      <c r="BN37" s="673">
        <v>286.39964428010353</v>
      </c>
      <c r="BO37" s="673">
        <v>341.78138394270218</v>
      </c>
      <c r="BP37" s="673">
        <v>455.82191941759788</v>
      </c>
      <c r="BQ37" s="689">
        <v>771.80259291678101</v>
      </c>
      <c r="BR37" s="705">
        <v>974.02786940816952</v>
      </c>
      <c r="BS37" s="673">
        <v>11519.95133149189</v>
      </c>
      <c r="BT37" s="673">
        <v>230.84909264905292</v>
      </c>
      <c r="BU37" s="673">
        <v>25.627555268706377</v>
      </c>
      <c r="BV37" s="673">
        <v>62.658908838034542</v>
      </c>
      <c r="BW37" s="673">
        <v>62.077402332912946</v>
      </c>
      <c r="BX37" s="673">
        <v>259.74946168451766</v>
      </c>
      <c r="BY37" s="723">
        <v>775.3654711382128</v>
      </c>
      <c r="BZ37" s="723">
        <v>476.71409983103791</v>
      </c>
      <c r="CA37" s="723">
        <v>5555.9051614645114</v>
      </c>
      <c r="CB37" s="723">
        <v>212.47717681932878</v>
      </c>
      <c r="CC37" s="723">
        <v>38.483029499876032</v>
      </c>
      <c r="CD37" s="2898"/>
      <c r="CE37" s="2898"/>
      <c r="CF37" s="2898"/>
      <c r="CG37" s="2898"/>
      <c r="CH37" s="2898"/>
      <c r="CI37" s="2898"/>
      <c r="CJ37" s="2898"/>
      <c r="CK37" s="2898"/>
      <c r="CL37" s="2898"/>
      <c r="CM37" s="2898"/>
      <c r="CN37" s="2898"/>
      <c r="CO37" s="2898"/>
      <c r="CP37" s="2898"/>
      <c r="CQ37" s="2898"/>
      <c r="CR37" s="2898"/>
      <c r="CS37" s="2898"/>
      <c r="CT37" s="2898"/>
      <c r="CU37" s="2898"/>
      <c r="CV37" s="2898"/>
      <c r="CW37" s="2898"/>
      <c r="CX37" s="2898"/>
      <c r="CY37" s="2898"/>
      <c r="CZ37" s="2585"/>
    </row>
    <row r="38" s="130" customFormat="true" ht="15" customHeight="true" x14ac:dyDescent="0.2">
      <c r="A38" s="3016"/>
      <c r="B38" s="290" t="s">
        <v>48</v>
      </c>
      <c r="C38" s="550">
        <v>84.082073258781037</v>
      </c>
      <c r="D38" s="566">
        <v>80.136813511135628</v>
      </c>
      <c r="E38" s="566">
        <v>60.306991838819798</v>
      </c>
      <c r="F38" s="566">
        <v>43.269874213453349</v>
      </c>
      <c r="G38" s="582">
        <v>28.347197948239039</v>
      </c>
      <c r="H38" s="598">
        <v>78.978929181488127</v>
      </c>
      <c r="I38" s="566">
        <v>56.917536699240635</v>
      </c>
      <c r="J38" s="566">
        <v>45.555872218746174</v>
      </c>
      <c r="K38" s="566">
        <v>34.967682755796027</v>
      </c>
      <c r="L38" s="614">
        <v>26.037589874410489</v>
      </c>
      <c r="M38" s="627">
        <v>89.354616942259213</v>
      </c>
      <c r="N38" s="566">
        <v>83.365926211084584</v>
      </c>
      <c r="O38" s="566">
        <v>81.681848556095559</v>
      </c>
      <c r="P38" s="566">
        <v>80.775937008051955</v>
      </c>
      <c r="Q38" s="582">
        <v>74.570624666388724</v>
      </c>
      <c r="R38" s="627">
        <v>63.722770254169468</v>
      </c>
      <c r="S38" s="566">
        <v>42.930585883811652</v>
      </c>
      <c r="T38" s="566">
        <v>84.207443867642752</v>
      </c>
      <c r="U38" s="566">
        <v>89.681563433527074</v>
      </c>
      <c r="V38" s="566">
        <v>92.741779126844719</v>
      </c>
      <c r="W38" s="566">
        <v>85.942206610126064</v>
      </c>
      <c r="X38" s="566">
        <v>82.978472367501766</v>
      </c>
      <c r="Y38" s="642">
        <v>62.301871240406413</v>
      </c>
      <c r="Z38" s="642">
        <v>55.578110623029964</v>
      </c>
      <c r="AA38" s="642">
        <v>56.039536686974856</v>
      </c>
      <c r="AB38" s="642">
        <v>87.326288543017299</v>
      </c>
      <c r="AC38" s="642">
        <v>94.192611641517672</v>
      </c>
      <c r="AD38" s="2870"/>
      <c r="AE38" s="2870"/>
      <c r="AF38" s="2870"/>
      <c r="AG38" s="2870"/>
      <c r="AH38" s="2870"/>
      <c r="AI38" s="2870"/>
      <c r="AJ38" s="2870"/>
      <c r="AK38" s="2870"/>
      <c r="AL38" s="2870"/>
      <c r="AM38" s="2870"/>
      <c r="AN38" s="2870"/>
      <c r="AO38" s="2870"/>
      <c r="AP38" s="2870"/>
      <c r="AQ38" s="2870"/>
      <c r="AR38" s="2870"/>
      <c r="AS38" s="2870"/>
      <c r="AT38" s="2870"/>
      <c r="AU38" s="2870"/>
      <c r="AV38" s="2870"/>
      <c r="AW38" s="2870"/>
      <c r="AX38" s="2870"/>
      <c r="AY38" s="2870"/>
      <c r="AZ38" s="239"/>
      <c r="BA38" s="3045"/>
      <c r="BB38" s="165" t="s">
        <v>48</v>
      </c>
      <c r="BC38" s="657">
        <v>4036.2746563119881</v>
      </c>
      <c r="BD38" s="673">
        <v>7439.9216218936999</v>
      </c>
      <c r="BE38" s="673">
        <v>6369.732076938607</v>
      </c>
      <c r="BF38" s="673">
        <v>4531.1602481894297</v>
      </c>
      <c r="BG38" s="689">
        <v>2948.3550161062767</v>
      </c>
      <c r="BH38" s="705">
        <v>5604.9774774766656</v>
      </c>
      <c r="BI38" s="673">
        <v>4096.4231507843906</v>
      </c>
      <c r="BJ38" s="673">
        <v>3220.9650021033417</v>
      </c>
      <c r="BK38" s="673">
        <v>2474.0863577397326</v>
      </c>
      <c r="BL38" s="689">
        <v>1823.4241866062275</v>
      </c>
      <c r="BM38" s="705">
        <v>967.61728228599532</v>
      </c>
      <c r="BN38" s="673">
        <v>1435.3652577786743</v>
      </c>
      <c r="BO38" s="673">
        <v>1524.0257909206409</v>
      </c>
      <c r="BP38" s="673">
        <v>1915.2789223166196</v>
      </c>
      <c r="BQ38" s="689">
        <v>2263.2801914277161</v>
      </c>
      <c r="BR38" s="705">
        <v>1710.9287169478123</v>
      </c>
      <c r="BS38" s="673">
        <v>8665.907433482038</v>
      </c>
      <c r="BT38" s="673">
        <v>1230.9097937168322</v>
      </c>
      <c r="BU38" s="673">
        <v>222.73909508195285</v>
      </c>
      <c r="BV38" s="673">
        <v>800.62301565919643</v>
      </c>
      <c r="BW38" s="673">
        <v>379.50969893739222</v>
      </c>
      <c r="BX38" s="673">
        <v>1266.2561195571552</v>
      </c>
      <c r="BY38" s="723">
        <v>1281.4089541464693</v>
      </c>
      <c r="BZ38" s="723">
        <v>596.4372373072332</v>
      </c>
      <c r="CA38" s="723">
        <v>7082.508410073845</v>
      </c>
      <c r="CB38" s="723">
        <v>1464.0417934959009</v>
      </c>
      <c r="CC38" s="723">
        <v>624.17335103419452</v>
      </c>
      <c r="CD38" s="2898"/>
      <c r="CE38" s="2898"/>
      <c r="CF38" s="2898"/>
      <c r="CG38" s="2898"/>
      <c r="CH38" s="2898"/>
      <c r="CI38" s="2898"/>
      <c r="CJ38" s="2898"/>
      <c r="CK38" s="2898"/>
      <c r="CL38" s="2898"/>
      <c r="CM38" s="2898"/>
      <c r="CN38" s="2898"/>
      <c r="CO38" s="2898"/>
      <c r="CP38" s="2898"/>
      <c r="CQ38" s="2898"/>
      <c r="CR38" s="2898"/>
      <c r="CS38" s="2898"/>
      <c r="CT38" s="2898"/>
      <c r="CU38" s="2898"/>
      <c r="CV38" s="2898"/>
      <c r="CW38" s="2898"/>
      <c r="CX38" s="2898"/>
      <c r="CY38" s="2898"/>
      <c r="CZ38" s="2585"/>
    </row>
    <row r="39" s="130" customFormat="true" ht="15" customHeight="true" x14ac:dyDescent="0.2">
      <c r="A39" s="3016" t="s">
        <v>123</v>
      </c>
      <c r="B39" s="290" t="s">
        <v>49</v>
      </c>
      <c r="C39" s="2813" t="s">
        <v>35</v>
      </c>
      <c r="D39" s="2819" t="s">
        <v>35</v>
      </c>
      <c r="E39" s="2819" t="s">
        <v>35</v>
      </c>
      <c r="F39" s="2819" t="s">
        <v>35</v>
      </c>
      <c r="G39" s="2826" t="s">
        <v>35</v>
      </c>
      <c r="H39" s="2832" t="s">
        <v>35</v>
      </c>
      <c r="I39" s="2819" t="s">
        <v>35</v>
      </c>
      <c r="J39" s="2819" t="s">
        <v>35</v>
      </c>
      <c r="K39" s="2819" t="s">
        <v>35</v>
      </c>
      <c r="L39" s="2839" t="s">
        <v>35</v>
      </c>
      <c r="M39" s="2843" t="s">
        <v>35</v>
      </c>
      <c r="N39" s="2819" t="s">
        <v>35</v>
      </c>
      <c r="O39" s="2819" t="s">
        <v>35</v>
      </c>
      <c r="P39" s="2819" t="s">
        <v>35</v>
      </c>
      <c r="Q39" s="2826" t="s">
        <v>35</v>
      </c>
      <c r="R39" s="2843" t="s">
        <v>35</v>
      </c>
      <c r="S39" s="2819" t="s">
        <v>35</v>
      </c>
      <c r="T39" s="2819" t="s">
        <v>35</v>
      </c>
      <c r="U39" s="2819" t="s">
        <v>35</v>
      </c>
      <c r="V39" s="2819" t="s">
        <v>35</v>
      </c>
      <c r="W39" s="2819" t="s">
        <v>35</v>
      </c>
      <c r="X39" s="2819" t="s">
        <v>35</v>
      </c>
      <c r="Y39" s="2849" t="s">
        <v>35</v>
      </c>
      <c r="Z39" s="2849" t="s">
        <v>35</v>
      </c>
      <c r="AA39" s="2849" t="s">
        <v>35</v>
      </c>
      <c r="AB39" s="2849" t="s">
        <v>35</v>
      </c>
      <c r="AC39" s="2849" t="s">
        <v>35</v>
      </c>
      <c r="AD39" s="2525"/>
      <c r="AE39" s="2525"/>
      <c r="AF39" s="2525"/>
      <c r="AG39" s="2525"/>
      <c r="AH39" s="2525"/>
      <c r="AI39" s="2525"/>
      <c r="AJ39" s="2525"/>
      <c r="AK39" s="2525"/>
      <c r="AL39" s="2525"/>
      <c r="AM39" s="2525"/>
      <c r="AN39" s="2525"/>
      <c r="AO39" s="2525"/>
      <c r="AP39" s="2525"/>
      <c r="AQ39" s="2525"/>
      <c r="AR39" s="2525"/>
      <c r="AS39" s="2525"/>
      <c r="AT39" s="2525"/>
      <c r="AU39" s="2525"/>
      <c r="AV39" s="2525"/>
      <c r="AW39" s="2525"/>
      <c r="AX39" s="2525"/>
      <c r="AY39" s="2525"/>
      <c r="AZ39" s="239"/>
      <c r="BA39" s="3045" t="s">
        <v>123</v>
      </c>
      <c r="BB39" s="165" t="s">
        <v>49</v>
      </c>
      <c r="BC39" s="1483" t="s">
        <v>35</v>
      </c>
      <c r="BD39" s="1502" t="s">
        <v>35</v>
      </c>
      <c r="BE39" s="1502" t="s">
        <v>35</v>
      </c>
      <c r="BF39" s="1502" t="s">
        <v>35</v>
      </c>
      <c r="BG39" s="1522" t="s">
        <v>35</v>
      </c>
      <c r="BH39" s="1542" t="s">
        <v>35</v>
      </c>
      <c r="BI39" s="1502" t="s">
        <v>35</v>
      </c>
      <c r="BJ39" s="1502" t="s">
        <v>35</v>
      </c>
      <c r="BK39" s="1502" t="s">
        <v>35</v>
      </c>
      <c r="BL39" s="1522" t="s">
        <v>35</v>
      </c>
      <c r="BM39" s="1542" t="s">
        <v>35</v>
      </c>
      <c r="BN39" s="1502" t="s">
        <v>35</v>
      </c>
      <c r="BO39" s="1502" t="s">
        <v>35</v>
      </c>
      <c r="BP39" s="1502" t="s">
        <v>35</v>
      </c>
      <c r="BQ39" s="1522" t="s">
        <v>35</v>
      </c>
      <c r="BR39" s="1542" t="s">
        <v>35</v>
      </c>
      <c r="BS39" s="1502" t="s">
        <v>35</v>
      </c>
      <c r="BT39" s="1502" t="s">
        <v>35</v>
      </c>
      <c r="BU39" s="1502" t="s">
        <v>35</v>
      </c>
      <c r="BV39" s="1502" t="s">
        <v>35</v>
      </c>
      <c r="BW39" s="1502" t="s">
        <v>35</v>
      </c>
      <c r="BX39" s="1502" t="s">
        <v>35</v>
      </c>
      <c r="BY39" s="1563" t="s">
        <v>35</v>
      </c>
      <c r="BZ39" s="1563" t="s">
        <v>35</v>
      </c>
      <c r="CA39" s="1563" t="s">
        <v>35</v>
      </c>
      <c r="CB39" s="1563" t="s">
        <v>35</v>
      </c>
      <c r="CC39" s="1563" t="s">
        <v>35</v>
      </c>
      <c r="CD39" s="2585"/>
      <c r="CE39" s="2585"/>
      <c r="CF39" s="2585"/>
      <c r="CG39" s="2585"/>
      <c r="CH39" s="2585"/>
      <c r="CI39" s="2585"/>
      <c r="CJ39" s="2585"/>
      <c r="CK39" s="2585"/>
      <c r="CL39" s="2585"/>
      <c r="CM39" s="2585"/>
      <c r="CN39" s="2585"/>
      <c r="CO39" s="2585"/>
      <c r="CP39" s="2585"/>
      <c r="CQ39" s="2585"/>
      <c r="CR39" s="2585"/>
      <c r="CS39" s="2585"/>
      <c r="CT39" s="2585"/>
      <c r="CU39" s="2585"/>
      <c r="CV39" s="2585"/>
      <c r="CW39" s="2585"/>
      <c r="CX39" s="2585"/>
      <c r="CY39" s="2585"/>
      <c r="CZ39" s="2585"/>
    </row>
    <row r="40" s="130" customFormat="true" ht="15" customHeight="true" x14ac:dyDescent="0.2">
      <c r="A40" s="3016"/>
      <c r="B40" s="290" t="s">
        <v>48</v>
      </c>
      <c r="C40" s="2813" t="s">
        <v>35</v>
      </c>
      <c r="D40" s="2819" t="s">
        <v>35</v>
      </c>
      <c r="E40" s="2819" t="s">
        <v>35</v>
      </c>
      <c r="F40" s="2819" t="s">
        <v>35</v>
      </c>
      <c r="G40" s="2826" t="s">
        <v>35</v>
      </c>
      <c r="H40" s="2832" t="s">
        <v>35</v>
      </c>
      <c r="I40" s="2819" t="s">
        <v>35</v>
      </c>
      <c r="J40" s="2819" t="s">
        <v>35</v>
      </c>
      <c r="K40" s="2819" t="s">
        <v>35</v>
      </c>
      <c r="L40" s="2839" t="s">
        <v>35</v>
      </c>
      <c r="M40" s="2843" t="s">
        <v>35</v>
      </c>
      <c r="N40" s="2819" t="s">
        <v>35</v>
      </c>
      <c r="O40" s="2819" t="s">
        <v>35</v>
      </c>
      <c r="P40" s="2819" t="s">
        <v>35</v>
      </c>
      <c r="Q40" s="2826" t="s">
        <v>35</v>
      </c>
      <c r="R40" s="2843" t="s">
        <v>35</v>
      </c>
      <c r="S40" s="2819" t="s">
        <v>35</v>
      </c>
      <c r="T40" s="2819" t="s">
        <v>35</v>
      </c>
      <c r="U40" s="2819" t="s">
        <v>35</v>
      </c>
      <c r="V40" s="2819" t="s">
        <v>35</v>
      </c>
      <c r="W40" s="2819" t="s">
        <v>35</v>
      </c>
      <c r="X40" s="2819" t="s">
        <v>35</v>
      </c>
      <c r="Y40" s="2849" t="s">
        <v>35</v>
      </c>
      <c r="Z40" s="2849" t="s">
        <v>35</v>
      </c>
      <c r="AA40" s="2849" t="s">
        <v>35</v>
      </c>
      <c r="AB40" s="2849" t="s">
        <v>35</v>
      </c>
      <c r="AC40" s="2849" t="s">
        <v>35</v>
      </c>
      <c r="AD40" s="2525"/>
      <c r="AE40" s="2525"/>
      <c r="AF40" s="2525"/>
      <c r="AG40" s="2525"/>
      <c r="AH40" s="2525"/>
      <c r="AI40" s="2525"/>
      <c r="AJ40" s="2525"/>
      <c r="AK40" s="2525"/>
      <c r="AL40" s="2525"/>
      <c r="AM40" s="2525"/>
      <c r="AN40" s="2525"/>
      <c r="AO40" s="2525"/>
      <c r="AP40" s="2525"/>
      <c r="AQ40" s="2525"/>
      <c r="AR40" s="2525"/>
      <c r="AS40" s="2525"/>
      <c r="AT40" s="2525"/>
      <c r="AU40" s="2525"/>
      <c r="AV40" s="2525"/>
      <c r="AW40" s="2525"/>
      <c r="AX40" s="2525"/>
      <c r="AY40" s="2525"/>
      <c r="AZ40" s="239"/>
      <c r="BA40" s="3045"/>
      <c r="BB40" s="165" t="s">
        <v>48</v>
      </c>
      <c r="BC40" s="1483" t="s">
        <v>35</v>
      </c>
      <c r="BD40" s="1502" t="s">
        <v>35</v>
      </c>
      <c r="BE40" s="1502" t="s">
        <v>35</v>
      </c>
      <c r="BF40" s="1502" t="s">
        <v>35</v>
      </c>
      <c r="BG40" s="1522" t="s">
        <v>35</v>
      </c>
      <c r="BH40" s="1542" t="s">
        <v>35</v>
      </c>
      <c r="BI40" s="1502" t="s">
        <v>35</v>
      </c>
      <c r="BJ40" s="1502" t="s">
        <v>35</v>
      </c>
      <c r="BK40" s="1502" t="s">
        <v>35</v>
      </c>
      <c r="BL40" s="1522" t="s">
        <v>35</v>
      </c>
      <c r="BM40" s="1542" t="s">
        <v>35</v>
      </c>
      <c r="BN40" s="1502" t="s">
        <v>35</v>
      </c>
      <c r="BO40" s="1502" t="s">
        <v>35</v>
      </c>
      <c r="BP40" s="1502" t="s">
        <v>35</v>
      </c>
      <c r="BQ40" s="1522" t="s">
        <v>35</v>
      </c>
      <c r="BR40" s="1542" t="s">
        <v>35</v>
      </c>
      <c r="BS40" s="1502" t="s">
        <v>35</v>
      </c>
      <c r="BT40" s="1502" t="s">
        <v>35</v>
      </c>
      <c r="BU40" s="1502" t="s">
        <v>35</v>
      </c>
      <c r="BV40" s="1502" t="s">
        <v>35</v>
      </c>
      <c r="BW40" s="1502" t="s">
        <v>35</v>
      </c>
      <c r="BX40" s="1502" t="s">
        <v>35</v>
      </c>
      <c r="BY40" s="1563" t="s">
        <v>35</v>
      </c>
      <c r="BZ40" s="1563" t="s">
        <v>35</v>
      </c>
      <c r="CA40" s="1563" t="s">
        <v>35</v>
      </c>
      <c r="CB40" s="1563" t="s">
        <v>35</v>
      </c>
      <c r="CC40" s="1563" t="s">
        <v>35</v>
      </c>
      <c r="CD40" s="2585"/>
      <c r="CE40" s="2585"/>
      <c r="CF40" s="2585"/>
      <c r="CG40" s="2585"/>
      <c r="CH40" s="2585"/>
      <c r="CI40" s="2585"/>
      <c r="CJ40" s="2585"/>
      <c r="CK40" s="2585"/>
      <c r="CL40" s="2585"/>
      <c r="CM40" s="2585"/>
      <c r="CN40" s="2585"/>
      <c r="CO40" s="2585"/>
      <c r="CP40" s="2585"/>
      <c r="CQ40" s="2585"/>
      <c r="CR40" s="2585"/>
      <c r="CS40" s="2585"/>
      <c r="CT40" s="2585"/>
      <c r="CU40" s="2585"/>
      <c r="CV40" s="2585"/>
      <c r="CW40" s="2585"/>
      <c r="CX40" s="2585"/>
      <c r="CY40" s="2585"/>
      <c r="CZ40" s="2585"/>
    </row>
    <row r="41" s="130" customFormat="true" ht="15" customHeight="true" x14ac:dyDescent="0.2">
      <c r="A41" s="3016" t="s">
        <v>56</v>
      </c>
      <c r="B41" s="290" t="s">
        <v>49</v>
      </c>
      <c r="C41" s="550">
        <v>27.605728562304993</v>
      </c>
      <c r="D41" s="566">
        <v>22.502295897089237</v>
      </c>
      <c r="E41" s="566">
        <v>10.58230629481495</v>
      </c>
      <c r="F41" s="566">
        <v>7.3070221437234295</v>
      </c>
      <c r="G41" s="582">
        <v>4.6993428274218365</v>
      </c>
      <c r="H41" s="598">
        <v>17.895170532316623</v>
      </c>
      <c r="I41" s="566">
        <v>8.9957823467591496</v>
      </c>
      <c r="J41" s="566">
        <v>7.8441797229078816</v>
      </c>
      <c r="K41" s="566">
        <v>4.2132516911008357</v>
      </c>
      <c r="L41" s="614">
        <v>4.4897733793437826</v>
      </c>
      <c r="M41" s="627">
        <v>25.071320901512966</v>
      </c>
      <c r="N41" s="566">
        <v>27.906102890108041</v>
      </c>
      <c r="O41" s="566">
        <v>30.350733114148131</v>
      </c>
      <c r="P41" s="566">
        <v>25.200011326365541</v>
      </c>
      <c r="Q41" s="582">
        <v>20.776153281624314</v>
      </c>
      <c r="R41" s="627">
        <v>13.97940557600846</v>
      </c>
      <c r="S41" s="566">
        <v>7.3538035623760223</v>
      </c>
      <c r="T41" s="566">
        <v>12.957092420730909</v>
      </c>
      <c r="U41" s="566">
        <v>31.290315655101981</v>
      </c>
      <c r="V41" s="566">
        <v>24.343973104194141</v>
      </c>
      <c r="W41" s="566">
        <v>22.342537238042691</v>
      </c>
      <c r="X41" s="566">
        <v>21.496564287373861</v>
      </c>
      <c r="Y41" s="642">
        <v>17.611666417119437</v>
      </c>
      <c r="Z41" s="642">
        <v>16.10659719078846</v>
      </c>
      <c r="AA41" s="642">
        <v>8.3418197742832696</v>
      </c>
      <c r="AB41" s="642">
        <v>48.072365625390603</v>
      </c>
      <c r="AC41" s="642">
        <v>24.421875257333863</v>
      </c>
      <c r="AD41" s="2870"/>
      <c r="AE41" s="2870"/>
      <c r="AF41" s="2870"/>
      <c r="AG41" s="2870"/>
      <c r="AH41" s="2870"/>
      <c r="AI41" s="2870"/>
      <c r="AJ41" s="2870"/>
      <c r="AK41" s="2870"/>
      <c r="AL41" s="2870"/>
      <c r="AM41" s="2870"/>
      <c r="AN41" s="2870"/>
      <c r="AO41" s="2870"/>
      <c r="AP41" s="2870"/>
      <c r="AQ41" s="2870"/>
      <c r="AR41" s="2870"/>
      <c r="AS41" s="2870"/>
      <c r="AT41" s="2870"/>
      <c r="AU41" s="2870"/>
      <c r="AV41" s="2870"/>
      <c r="AW41" s="2870"/>
      <c r="AX41" s="2870"/>
      <c r="AY41" s="2870"/>
      <c r="AZ41" s="239"/>
      <c r="BA41" s="3045" t="s">
        <v>56</v>
      </c>
      <c r="BB41" s="165" t="s">
        <v>49</v>
      </c>
      <c r="BC41" s="657">
        <v>2919.2263056304364</v>
      </c>
      <c r="BD41" s="673">
        <v>1745.5440946919366</v>
      </c>
      <c r="BE41" s="673">
        <v>800.4644708190375</v>
      </c>
      <c r="BF41" s="673">
        <v>619.17141751524809</v>
      </c>
      <c r="BG41" s="689">
        <v>446.44673069601652</v>
      </c>
      <c r="BH41" s="705">
        <v>749.91880179058728</v>
      </c>
      <c r="BI41" s="673">
        <v>447.61154266888161</v>
      </c>
      <c r="BJ41" s="673">
        <v>439.4888866282659</v>
      </c>
      <c r="BK41" s="673">
        <v>245.82485101445081</v>
      </c>
      <c r="BL41" s="689">
        <v>290.67274105360855</v>
      </c>
      <c r="BM41" s="705">
        <v>875.00438846645284</v>
      </c>
      <c r="BN41" s="673">
        <v>966.04686253676084</v>
      </c>
      <c r="BO41" s="673">
        <v>1040.1622887826154</v>
      </c>
      <c r="BP41" s="673">
        <v>818.70870957262775</v>
      </c>
      <c r="BQ41" s="689">
        <v>657.41394683842259</v>
      </c>
      <c r="BR41" s="705">
        <v>437.56966808062373</v>
      </c>
      <c r="BS41" s="673">
        <v>1178.086515697943</v>
      </c>
      <c r="BT41" s="673">
        <v>204.50219153214243</v>
      </c>
      <c r="BU41" s="673">
        <v>249.94550987927914</v>
      </c>
      <c r="BV41" s="673">
        <v>301.14556683828187</v>
      </c>
      <c r="BW41" s="673">
        <v>225.29511187797246</v>
      </c>
      <c r="BX41" s="673">
        <v>463.60277531692248</v>
      </c>
      <c r="BY41" s="723">
        <v>410.07250014201037</v>
      </c>
      <c r="BZ41" s="723">
        <v>271.29778786847299</v>
      </c>
      <c r="CA41" s="723">
        <v>768.64332324794429</v>
      </c>
      <c r="CB41" s="723">
        <v>1767.5305139529328</v>
      </c>
      <c r="CC41" s="723">
        <v>253.16155491814669</v>
      </c>
      <c r="CD41" s="2898"/>
      <c r="CE41" s="2898"/>
      <c r="CF41" s="2898"/>
      <c r="CG41" s="2898"/>
      <c r="CH41" s="2898"/>
      <c r="CI41" s="2898"/>
      <c r="CJ41" s="2898"/>
      <c r="CK41" s="2898"/>
      <c r="CL41" s="2898"/>
      <c r="CM41" s="2898"/>
      <c r="CN41" s="2898"/>
      <c r="CO41" s="2898"/>
      <c r="CP41" s="2898"/>
      <c r="CQ41" s="2898"/>
      <c r="CR41" s="2898"/>
      <c r="CS41" s="2898"/>
      <c r="CT41" s="2898"/>
      <c r="CU41" s="2898"/>
      <c r="CV41" s="2898"/>
      <c r="CW41" s="2898"/>
      <c r="CX41" s="2898"/>
      <c r="CY41" s="2898"/>
      <c r="CZ41" s="2585"/>
    </row>
    <row r="42" s="130" customFormat="true" ht="15" customHeight="true" x14ac:dyDescent="0.2">
      <c r="A42" s="3016"/>
      <c r="B42" s="290" t="s">
        <v>48</v>
      </c>
      <c r="C42" s="550">
        <v>72.394271437695224</v>
      </c>
      <c r="D42" s="566">
        <v>77.49770410291093</v>
      </c>
      <c r="E42" s="566">
        <v>89.417693705185101</v>
      </c>
      <c r="F42" s="566">
        <v>92.692977856276599</v>
      </c>
      <c r="G42" s="582">
        <v>95.300657172578241</v>
      </c>
      <c r="H42" s="598">
        <v>82.104829467683444</v>
      </c>
      <c r="I42" s="566">
        <v>91.004217653240829</v>
      </c>
      <c r="J42" s="566">
        <v>92.155820277092175</v>
      </c>
      <c r="K42" s="566">
        <v>95.786748308899121</v>
      </c>
      <c r="L42" s="614">
        <v>95.510226620656212</v>
      </c>
      <c r="M42" s="627">
        <v>74.928679098486967</v>
      </c>
      <c r="N42" s="566">
        <v>72.093897109891884</v>
      </c>
      <c r="O42" s="566">
        <v>69.649266885851816</v>
      </c>
      <c r="P42" s="566">
        <v>74.799988673634502</v>
      </c>
      <c r="Q42" s="582">
        <v>79.223846718375611</v>
      </c>
      <c r="R42" s="627">
        <v>86.02059442399154</v>
      </c>
      <c r="S42" s="566">
        <v>92.646196437623956</v>
      </c>
      <c r="T42" s="566">
        <v>87.042907579269041</v>
      </c>
      <c r="U42" s="566">
        <v>68.709684344897937</v>
      </c>
      <c r="V42" s="566">
        <v>75.656026895805809</v>
      </c>
      <c r="W42" s="566">
        <v>77.657462761957504</v>
      </c>
      <c r="X42" s="566">
        <v>78.503435712626271</v>
      </c>
      <c r="Y42" s="642">
        <v>82.388333582880691</v>
      </c>
      <c r="Z42" s="642">
        <v>83.89340280921131</v>
      </c>
      <c r="AA42" s="642">
        <v>91.658180225716862</v>
      </c>
      <c r="AB42" s="642">
        <v>51.927634374609809</v>
      </c>
      <c r="AC42" s="642">
        <v>75.578124742666247</v>
      </c>
      <c r="AD42" s="2870"/>
      <c r="AE42" s="2870"/>
      <c r="AF42" s="2870"/>
      <c r="AG42" s="2870"/>
      <c r="AH42" s="2870"/>
      <c r="AI42" s="2870"/>
      <c r="AJ42" s="2870"/>
      <c r="AK42" s="2870"/>
      <c r="AL42" s="2870"/>
      <c r="AM42" s="2870"/>
      <c r="AN42" s="2870"/>
      <c r="AO42" s="2870"/>
      <c r="AP42" s="2870"/>
      <c r="AQ42" s="2870"/>
      <c r="AR42" s="2870"/>
      <c r="AS42" s="2870"/>
      <c r="AT42" s="2870"/>
      <c r="AU42" s="2870"/>
      <c r="AV42" s="2870"/>
      <c r="AW42" s="2870"/>
      <c r="AX42" s="2870"/>
      <c r="AY42" s="2870"/>
      <c r="AZ42" s="239"/>
      <c r="BA42" s="3045"/>
      <c r="BB42" s="165" t="s">
        <v>48</v>
      </c>
      <c r="BC42" s="657">
        <v>7655.4857474924111</v>
      </c>
      <c r="BD42" s="673">
        <v>6011.6381176250416</v>
      </c>
      <c r="BE42" s="673">
        <v>6763.7133985292003</v>
      </c>
      <c r="BF42" s="673">
        <v>7854.4777016009812</v>
      </c>
      <c r="BG42" s="689">
        <v>9053.748234669969</v>
      </c>
      <c r="BH42" s="705">
        <v>3440.702351756514</v>
      </c>
      <c r="BI42" s="673">
        <v>4528.1818393279545</v>
      </c>
      <c r="BJ42" s="673">
        <v>5163.2497317233438</v>
      </c>
      <c r="BK42" s="673">
        <v>5588.7387838540317</v>
      </c>
      <c r="BL42" s="689">
        <v>6183.4344464252563</v>
      </c>
      <c r="BM42" s="705">
        <v>2615.0565935763752</v>
      </c>
      <c r="BN42" s="673">
        <v>2495.7294605169236</v>
      </c>
      <c r="BO42" s="673">
        <v>2386.9782842987593</v>
      </c>
      <c r="BP42" s="673">
        <v>2430.1339158116439</v>
      </c>
      <c r="BQ42" s="689">
        <v>2506.8577926268363</v>
      </c>
      <c r="BR42" s="705">
        <v>2692.5324360573618</v>
      </c>
      <c r="BS42" s="673">
        <v>14842.011188914958</v>
      </c>
      <c r="BT42" s="673">
        <v>1373.8009099024491</v>
      </c>
      <c r="BU42" s="673">
        <v>548.84959539964302</v>
      </c>
      <c r="BV42" s="673">
        <v>935.89805603032187</v>
      </c>
      <c r="BW42" s="673">
        <v>783.07340722809568</v>
      </c>
      <c r="BX42" s="673">
        <v>1693.0338346981162</v>
      </c>
      <c r="BY42" s="723">
        <v>1918.3414638165596</v>
      </c>
      <c r="BZ42" s="723">
        <v>1413.0914388244908</v>
      </c>
      <c r="CA42" s="723">
        <v>8445.692925271489</v>
      </c>
      <c r="CB42" s="723">
        <v>1909.2814984340243</v>
      </c>
      <c r="CC42" s="723">
        <v>783.45644534013752</v>
      </c>
      <c r="CD42" s="2898"/>
      <c r="CE42" s="2898"/>
      <c r="CF42" s="2898"/>
      <c r="CG42" s="2898"/>
      <c r="CH42" s="2898"/>
      <c r="CI42" s="2898"/>
      <c r="CJ42" s="2898"/>
      <c r="CK42" s="2898"/>
      <c r="CL42" s="2898"/>
      <c r="CM42" s="2898"/>
      <c r="CN42" s="2898"/>
      <c r="CO42" s="2898"/>
      <c r="CP42" s="2898"/>
      <c r="CQ42" s="2898"/>
      <c r="CR42" s="2898"/>
      <c r="CS42" s="2898"/>
      <c r="CT42" s="2898"/>
      <c r="CU42" s="2898"/>
      <c r="CV42" s="2898"/>
      <c r="CW42" s="2898"/>
      <c r="CX42" s="2898"/>
      <c r="CY42" s="2898"/>
      <c r="CZ42" s="2585"/>
    </row>
    <row r="43" s="130" customFormat="true" ht="15" customHeight="true" x14ac:dyDescent="0.2">
      <c r="A43" s="3016" t="s">
        <v>53</v>
      </c>
      <c r="B43" s="290" t="s">
        <v>49</v>
      </c>
      <c r="C43" s="2813" t="s">
        <v>35</v>
      </c>
      <c r="D43" s="2819" t="s">
        <v>35</v>
      </c>
      <c r="E43" s="2819" t="s">
        <v>35</v>
      </c>
      <c r="F43" s="2819" t="s">
        <v>35</v>
      </c>
      <c r="G43" s="2826" t="s">
        <v>35</v>
      </c>
      <c r="H43" s="2832" t="s">
        <v>35</v>
      </c>
      <c r="I43" s="2819" t="s">
        <v>35</v>
      </c>
      <c r="J43" s="2819" t="s">
        <v>35</v>
      </c>
      <c r="K43" s="2819" t="s">
        <v>35</v>
      </c>
      <c r="L43" s="2839" t="s">
        <v>35</v>
      </c>
      <c r="M43" s="2843" t="s">
        <v>35</v>
      </c>
      <c r="N43" s="2819" t="s">
        <v>35</v>
      </c>
      <c r="O43" s="2819" t="s">
        <v>35</v>
      </c>
      <c r="P43" s="2819" t="s">
        <v>35</v>
      </c>
      <c r="Q43" s="2826" t="s">
        <v>35</v>
      </c>
      <c r="R43" s="2843" t="s">
        <v>35</v>
      </c>
      <c r="S43" s="2819" t="s">
        <v>35</v>
      </c>
      <c r="T43" s="2819" t="s">
        <v>35</v>
      </c>
      <c r="U43" s="2819" t="s">
        <v>35</v>
      </c>
      <c r="V43" s="2819" t="s">
        <v>35</v>
      </c>
      <c r="W43" s="2819" t="s">
        <v>35</v>
      </c>
      <c r="X43" s="2819" t="s">
        <v>35</v>
      </c>
      <c r="Y43" s="2849" t="s">
        <v>35</v>
      </c>
      <c r="Z43" s="2849" t="s">
        <v>35</v>
      </c>
      <c r="AA43" s="2849" t="s">
        <v>35</v>
      </c>
      <c r="AB43" s="2849" t="s">
        <v>35</v>
      </c>
      <c r="AC43" s="2849" t="s">
        <v>35</v>
      </c>
      <c r="AD43" s="2525"/>
      <c r="AE43" s="2525"/>
      <c r="AF43" s="2525"/>
      <c r="AG43" s="2525"/>
      <c r="AH43" s="2525"/>
      <c r="AI43" s="2525"/>
      <c r="AJ43" s="2525"/>
      <c r="AK43" s="2525"/>
      <c r="AL43" s="2525"/>
      <c r="AM43" s="2525"/>
      <c r="AN43" s="2525"/>
      <c r="AO43" s="2525"/>
      <c r="AP43" s="2525"/>
      <c r="AQ43" s="2525"/>
      <c r="AR43" s="2525"/>
      <c r="AS43" s="2525"/>
      <c r="AT43" s="2525"/>
      <c r="AU43" s="2525"/>
      <c r="AV43" s="2525"/>
      <c r="AW43" s="2525"/>
      <c r="AX43" s="2525"/>
      <c r="AY43" s="2525"/>
      <c r="AZ43" s="239"/>
      <c r="BA43" s="3045" t="s">
        <v>53</v>
      </c>
      <c r="BB43" s="165" t="s">
        <v>49</v>
      </c>
      <c r="BC43" s="1483" t="s">
        <v>35</v>
      </c>
      <c r="BD43" s="1502" t="s">
        <v>35</v>
      </c>
      <c r="BE43" s="1502" t="s">
        <v>35</v>
      </c>
      <c r="BF43" s="1502" t="s">
        <v>35</v>
      </c>
      <c r="BG43" s="1522" t="s">
        <v>35</v>
      </c>
      <c r="BH43" s="1542" t="s">
        <v>35</v>
      </c>
      <c r="BI43" s="1502" t="s">
        <v>35</v>
      </c>
      <c r="BJ43" s="1502" t="s">
        <v>35</v>
      </c>
      <c r="BK43" s="1502" t="s">
        <v>35</v>
      </c>
      <c r="BL43" s="1522" t="s">
        <v>35</v>
      </c>
      <c r="BM43" s="1542" t="s">
        <v>35</v>
      </c>
      <c r="BN43" s="1502" t="s">
        <v>35</v>
      </c>
      <c r="BO43" s="1502" t="s">
        <v>35</v>
      </c>
      <c r="BP43" s="1502" t="s">
        <v>35</v>
      </c>
      <c r="BQ43" s="1522" t="s">
        <v>35</v>
      </c>
      <c r="BR43" s="1542" t="s">
        <v>35</v>
      </c>
      <c r="BS43" s="1502" t="s">
        <v>35</v>
      </c>
      <c r="BT43" s="1502" t="s">
        <v>35</v>
      </c>
      <c r="BU43" s="1502" t="s">
        <v>35</v>
      </c>
      <c r="BV43" s="1502" t="s">
        <v>35</v>
      </c>
      <c r="BW43" s="1502" t="s">
        <v>35</v>
      </c>
      <c r="BX43" s="1502" t="s">
        <v>35</v>
      </c>
      <c r="BY43" s="1563" t="s">
        <v>35</v>
      </c>
      <c r="BZ43" s="1563" t="s">
        <v>35</v>
      </c>
      <c r="CA43" s="1563" t="s">
        <v>35</v>
      </c>
      <c r="CB43" s="1563" t="s">
        <v>35</v>
      </c>
      <c r="CC43" s="1563" t="s">
        <v>35</v>
      </c>
      <c r="CD43" s="2585"/>
      <c r="CE43" s="2585"/>
      <c r="CF43" s="2585"/>
      <c r="CG43" s="2585"/>
      <c r="CH43" s="2585"/>
      <c r="CI43" s="2585"/>
      <c r="CJ43" s="2585"/>
      <c r="CK43" s="2585"/>
      <c r="CL43" s="2585"/>
      <c r="CM43" s="2585"/>
      <c r="CN43" s="2585"/>
      <c r="CO43" s="2585"/>
      <c r="CP43" s="2585"/>
      <c r="CQ43" s="2585"/>
      <c r="CR43" s="2585"/>
      <c r="CS43" s="2585"/>
      <c r="CT43" s="2585"/>
      <c r="CU43" s="2585"/>
      <c r="CV43" s="2585"/>
      <c r="CW43" s="2585"/>
      <c r="CX43" s="2585"/>
      <c r="CY43" s="2585"/>
      <c r="CZ43" s="2585"/>
    </row>
    <row r="44" s="130" customFormat="true" ht="15" customHeight="true" x14ac:dyDescent="0.2">
      <c r="A44" s="3016"/>
      <c r="B44" s="290" t="s">
        <v>48</v>
      </c>
      <c r="C44" s="2813" t="s">
        <v>35</v>
      </c>
      <c r="D44" s="2819" t="s">
        <v>35</v>
      </c>
      <c r="E44" s="2819" t="s">
        <v>35</v>
      </c>
      <c r="F44" s="2819" t="s">
        <v>35</v>
      </c>
      <c r="G44" s="2826" t="s">
        <v>35</v>
      </c>
      <c r="H44" s="2832" t="s">
        <v>35</v>
      </c>
      <c r="I44" s="2819" t="s">
        <v>35</v>
      </c>
      <c r="J44" s="2819" t="s">
        <v>35</v>
      </c>
      <c r="K44" s="2819" t="s">
        <v>35</v>
      </c>
      <c r="L44" s="2839" t="s">
        <v>35</v>
      </c>
      <c r="M44" s="2843" t="s">
        <v>35</v>
      </c>
      <c r="N44" s="2819" t="s">
        <v>35</v>
      </c>
      <c r="O44" s="2819" t="s">
        <v>35</v>
      </c>
      <c r="P44" s="2819" t="s">
        <v>35</v>
      </c>
      <c r="Q44" s="2826" t="s">
        <v>35</v>
      </c>
      <c r="R44" s="2843" t="s">
        <v>35</v>
      </c>
      <c r="S44" s="2819" t="s">
        <v>35</v>
      </c>
      <c r="T44" s="2819" t="s">
        <v>35</v>
      </c>
      <c r="U44" s="2819" t="s">
        <v>35</v>
      </c>
      <c r="V44" s="2819" t="s">
        <v>35</v>
      </c>
      <c r="W44" s="2819" t="s">
        <v>35</v>
      </c>
      <c r="X44" s="2819" t="s">
        <v>35</v>
      </c>
      <c r="Y44" s="2849" t="s">
        <v>35</v>
      </c>
      <c r="Z44" s="2849" t="s">
        <v>35</v>
      </c>
      <c r="AA44" s="2849" t="s">
        <v>35</v>
      </c>
      <c r="AB44" s="2849" t="s">
        <v>35</v>
      </c>
      <c r="AC44" s="2849" t="s">
        <v>35</v>
      </c>
      <c r="AD44" s="2525"/>
      <c r="AE44" s="2525"/>
      <c r="AF44" s="2525"/>
      <c r="AG44" s="2525"/>
      <c r="AH44" s="2525"/>
      <c r="AI44" s="2525"/>
      <c r="AJ44" s="2525"/>
      <c r="AK44" s="2525"/>
      <c r="AL44" s="2525"/>
      <c r="AM44" s="2525"/>
      <c r="AN44" s="2525"/>
      <c r="AO44" s="2525"/>
      <c r="AP44" s="2525"/>
      <c r="AQ44" s="2525"/>
      <c r="AR44" s="2525"/>
      <c r="AS44" s="2525"/>
      <c r="AT44" s="2525"/>
      <c r="AU44" s="2525"/>
      <c r="AV44" s="2525"/>
      <c r="AW44" s="2525"/>
      <c r="AX44" s="2525"/>
      <c r="AY44" s="2525"/>
      <c r="AZ44" s="239"/>
      <c r="BA44" s="3045"/>
      <c r="BB44" s="165" t="s">
        <v>48</v>
      </c>
      <c r="BC44" s="1483" t="s">
        <v>35</v>
      </c>
      <c r="BD44" s="1502" t="s">
        <v>35</v>
      </c>
      <c r="BE44" s="1502" t="s">
        <v>35</v>
      </c>
      <c r="BF44" s="1502" t="s">
        <v>35</v>
      </c>
      <c r="BG44" s="1522" t="s">
        <v>35</v>
      </c>
      <c r="BH44" s="1542" t="s">
        <v>35</v>
      </c>
      <c r="BI44" s="1502" t="s">
        <v>35</v>
      </c>
      <c r="BJ44" s="1502" t="s">
        <v>35</v>
      </c>
      <c r="BK44" s="1502" t="s">
        <v>35</v>
      </c>
      <c r="BL44" s="1522" t="s">
        <v>35</v>
      </c>
      <c r="BM44" s="1542" t="s">
        <v>35</v>
      </c>
      <c r="BN44" s="1502" t="s">
        <v>35</v>
      </c>
      <c r="BO44" s="1502" t="s">
        <v>35</v>
      </c>
      <c r="BP44" s="1502" t="s">
        <v>35</v>
      </c>
      <c r="BQ44" s="1522" t="s">
        <v>35</v>
      </c>
      <c r="BR44" s="1542" t="s">
        <v>35</v>
      </c>
      <c r="BS44" s="1502" t="s">
        <v>35</v>
      </c>
      <c r="BT44" s="1502" t="s">
        <v>35</v>
      </c>
      <c r="BU44" s="1502" t="s">
        <v>35</v>
      </c>
      <c r="BV44" s="1502" t="s">
        <v>35</v>
      </c>
      <c r="BW44" s="1502" t="s">
        <v>35</v>
      </c>
      <c r="BX44" s="1502" t="s">
        <v>35</v>
      </c>
      <c r="BY44" s="1563" t="s">
        <v>35</v>
      </c>
      <c r="BZ44" s="1563" t="s">
        <v>35</v>
      </c>
      <c r="CA44" s="1563" t="s">
        <v>35</v>
      </c>
      <c r="CB44" s="1563" t="s">
        <v>35</v>
      </c>
      <c r="CC44" s="1563" t="s">
        <v>35</v>
      </c>
      <c r="CD44" s="2585"/>
      <c r="CE44" s="2585"/>
      <c r="CF44" s="2585"/>
      <c r="CG44" s="2585"/>
      <c r="CH44" s="2585"/>
      <c r="CI44" s="2585"/>
      <c r="CJ44" s="2585"/>
      <c r="CK44" s="2585"/>
      <c r="CL44" s="2585"/>
      <c r="CM44" s="2585"/>
      <c r="CN44" s="2585"/>
      <c r="CO44" s="2585"/>
      <c r="CP44" s="2585"/>
      <c r="CQ44" s="2585"/>
      <c r="CR44" s="2585"/>
      <c r="CS44" s="2585"/>
      <c r="CT44" s="2585"/>
      <c r="CU44" s="2585"/>
      <c r="CV44" s="2585"/>
      <c r="CW44" s="2585"/>
      <c r="CX44" s="2585"/>
      <c r="CY44" s="2585"/>
      <c r="CZ44" s="2585"/>
    </row>
    <row r="45" s="130" customFormat="true" ht="15" customHeight="true" x14ac:dyDescent="0.2">
      <c r="A45" s="3016" t="s">
        <v>52</v>
      </c>
      <c r="B45" s="290" t="s">
        <v>49</v>
      </c>
      <c r="C45" s="2813" t="s">
        <v>35</v>
      </c>
      <c r="D45" s="2819" t="s">
        <v>35</v>
      </c>
      <c r="E45" s="2819" t="s">
        <v>35</v>
      </c>
      <c r="F45" s="2819" t="s">
        <v>35</v>
      </c>
      <c r="G45" s="2826" t="s">
        <v>35</v>
      </c>
      <c r="H45" s="2832" t="s">
        <v>35</v>
      </c>
      <c r="I45" s="2819" t="s">
        <v>35</v>
      </c>
      <c r="J45" s="2819" t="s">
        <v>35</v>
      </c>
      <c r="K45" s="2819" t="s">
        <v>35</v>
      </c>
      <c r="L45" s="2839" t="s">
        <v>35</v>
      </c>
      <c r="M45" s="2843" t="s">
        <v>35</v>
      </c>
      <c r="N45" s="2819" t="s">
        <v>35</v>
      </c>
      <c r="O45" s="2819" t="s">
        <v>35</v>
      </c>
      <c r="P45" s="2819" t="s">
        <v>35</v>
      </c>
      <c r="Q45" s="2826" t="s">
        <v>35</v>
      </c>
      <c r="R45" s="2843" t="s">
        <v>35</v>
      </c>
      <c r="S45" s="2819" t="s">
        <v>35</v>
      </c>
      <c r="T45" s="2819" t="s">
        <v>35</v>
      </c>
      <c r="U45" s="2819" t="s">
        <v>35</v>
      </c>
      <c r="V45" s="2819" t="s">
        <v>35</v>
      </c>
      <c r="W45" s="2819" t="s">
        <v>35</v>
      </c>
      <c r="X45" s="2819" t="s">
        <v>35</v>
      </c>
      <c r="Y45" s="2849" t="s">
        <v>35</v>
      </c>
      <c r="Z45" s="2849" t="s">
        <v>35</v>
      </c>
      <c r="AA45" s="2849" t="s">
        <v>35</v>
      </c>
      <c r="AB45" s="2849" t="s">
        <v>35</v>
      </c>
      <c r="AC45" s="2849" t="s">
        <v>35</v>
      </c>
      <c r="AD45" s="2525"/>
      <c r="AE45" s="2525"/>
      <c r="AF45" s="2525"/>
      <c r="AG45" s="2525"/>
      <c r="AH45" s="2525"/>
      <c r="AI45" s="2525"/>
      <c r="AJ45" s="2525"/>
      <c r="AK45" s="2525"/>
      <c r="AL45" s="2525"/>
      <c r="AM45" s="2525"/>
      <c r="AN45" s="2525"/>
      <c r="AO45" s="2525"/>
      <c r="AP45" s="2525"/>
      <c r="AQ45" s="2525"/>
      <c r="AR45" s="2525"/>
      <c r="AS45" s="2525"/>
      <c r="AT45" s="2525"/>
      <c r="AU45" s="2525"/>
      <c r="AV45" s="2525"/>
      <c r="AW45" s="2525"/>
      <c r="AX45" s="2525"/>
      <c r="AY45" s="2525"/>
      <c r="AZ45" s="239"/>
      <c r="BA45" s="3045" t="s">
        <v>52</v>
      </c>
      <c r="BB45" s="165" t="s">
        <v>49</v>
      </c>
      <c r="BC45" s="1483" t="s">
        <v>35</v>
      </c>
      <c r="BD45" s="1502" t="s">
        <v>35</v>
      </c>
      <c r="BE45" s="1502" t="s">
        <v>35</v>
      </c>
      <c r="BF45" s="1502" t="s">
        <v>35</v>
      </c>
      <c r="BG45" s="1522" t="s">
        <v>35</v>
      </c>
      <c r="BH45" s="1542" t="s">
        <v>35</v>
      </c>
      <c r="BI45" s="1502" t="s">
        <v>35</v>
      </c>
      <c r="BJ45" s="1502" t="s">
        <v>35</v>
      </c>
      <c r="BK45" s="1502" t="s">
        <v>35</v>
      </c>
      <c r="BL45" s="1522" t="s">
        <v>35</v>
      </c>
      <c r="BM45" s="1542" t="s">
        <v>35</v>
      </c>
      <c r="BN45" s="1502" t="s">
        <v>35</v>
      </c>
      <c r="BO45" s="1502" t="s">
        <v>35</v>
      </c>
      <c r="BP45" s="1502" t="s">
        <v>35</v>
      </c>
      <c r="BQ45" s="1522" t="s">
        <v>35</v>
      </c>
      <c r="BR45" s="1542" t="s">
        <v>35</v>
      </c>
      <c r="BS45" s="1502" t="s">
        <v>35</v>
      </c>
      <c r="BT45" s="1502" t="s">
        <v>35</v>
      </c>
      <c r="BU45" s="1502" t="s">
        <v>35</v>
      </c>
      <c r="BV45" s="1502" t="s">
        <v>35</v>
      </c>
      <c r="BW45" s="1502" t="s">
        <v>35</v>
      </c>
      <c r="BX45" s="1502" t="s">
        <v>35</v>
      </c>
      <c r="BY45" s="1563" t="s">
        <v>35</v>
      </c>
      <c r="BZ45" s="1563" t="s">
        <v>35</v>
      </c>
      <c r="CA45" s="1563" t="s">
        <v>35</v>
      </c>
      <c r="CB45" s="1563" t="s">
        <v>35</v>
      </c>
      <c r="CC45" s="1563" t="s">
        <v>35</v>
      </c>
      <c r="CD45" s="2585"/>
      <c r="CE45" s="2585"/>
      <c r="CF45" s="2585"/>
      <c r="CG45" s="2585"/>
      <c r="CH45" s="2585"/>
      <c r="CI45" s="2585"/>
      <c r="CJ45" s="2585"/>
      <c r="CK45" s="2585"/>
      <c r="CL45" s="2585"/>
      <c r="CM45" s="2585"/>
      <c r="CN45" s="2585"/>
      <c r="CO45" s="2585"/>
      <c r="CP45" s="2585"/>
      <c r="CQ45" s="2585"/>
      <c r="CR45" s="2585"/>
      <c r="CS45" s="2585"/>
      <c r="CT45" s="2585"/>
      <c r="CU45" s="2585"/>
      <c r="CV45" s="2585"/>
      <c r="CW45" s="2585"/>
      <c r="CX45" s="2585"/>
      <c r="CY45" s="2585"/>
      <c r="CZ45" s="2585"/>
    </row>
    <row r="46" s="130" customFormat="true" ht="15" customHeight="true" x14ac:dyDescent="0.2">
      <c r="A46" s="3016"/>
      <c r="B46" s="290" t="s">
        <v>48</v>
      </c>
      <c r="C46" s="2813" t="s">
        <v>35</v>
      </c>
      <c r="D46" s="2819" t="s">
        <v>35</v>
      </c>
      <c r="E46" s="2819" t="s">
        <v>35</v>
      </c>
      <c r="F46" s="2819" t="s">
        <v>35</v>
      </c>
      <c r="G46" s="2826" t="s">
        <v>35</v>
      </c>
      <c r="H46" s="2832" t="s">
        <v>35</v>
      </c>
      <c r="I46" s="2819" t="s">
        <v>35</v>
      </c>
      <c r="J46" s="2819" t="s">
        <v>35</v>
      </c>
      <c r="K46" s="2819" t="s">
        <v>35</v>
      </c>
      <c r="L46" s="2839" t="s">
        <v>35</v>
      </c>
      <c r="M46" s="2843" t="s">
        <v>35</v>
      </c>
      <c r="N46" s="2819" t="s">
        <v>35</v>
      </c>
      <c r="O46" s="2819" t="s">
        <v>35</v>
      </c>
      <c r="P46" s="2819" t="s">
        <v>35</v>
      </c>
      <c r="Q46" s="2826" t="s">
        <v>35</v>
      </c>
      <c r="R46" s="2843" t="s">
        <v>35</v>
      </c>
      <c r="S46" s="2819" t="s">
        <v>35</v>
      </c>
      <c r="T46" s="2819" t="s">
        <v>35</v>
      </c>
      <c r="U46" s="2819" t="s">
        <v>35</v>
      </c>
      <c r="V46" s="2819" t="s">
        <v>35</v>
      </c>
      <c r="W46" s="2819" t="s">
        <v>35</v>
      </c>
      <c r="X46" s="2819" t="s">
        <v>35</v>
      </c>
      <c r="Y46" s="2849" t="s">
        <v>35</v>
      </c>
      <c r="Z46" s="2849" t="s">
        <v>35</v>
      </c>
      <c r="AA46" s="2849" t="s">
        <v>35</v>
      </c>
      <c r="AB46" s="2849" t="s">
        <v>35</v>
      </c>
      <c r="AC46" s="2849" t="s">
        <v>35</v>
      </c>
      <c r="AD46" s="2525"/>
      <c r="AE46" s="2525"/>
      <c r="AF46" s="2525"/>
      <c r="AG46" s="2525"/>
      <c r="AH46" s="2525"/>
      <c r="AI46" s="2525"/>
      <c r="AJ46" s="2525"/>
      <c r="AK46" s="2525"/>
      <c r="AL46" s="2525"/>
      <c r="AM46" s="2525"/>
      <c r="AN46" s="2525"/>
      <c r="AO46" s="2525"/>
      <c r="AP46" s="2525"/>
      <c r="AQ46" s="2525"/>
      <c r="AR46" s="2525"/>
      <c r="AS46" s="2525"/>
      <c r="AT46" s="2525"/>
      <c r="AU46" s="2525"/>
      <c r="AV46" s="2525"/>
      <c r="AW46" s="2525"/>
      <c r="AX46" s="2525"/>
      <c r="AY46" s="2525"/>
      <c r="AZ46" s="239"/>
      <c r="BA46" s="3045"/>
      <c r="BB46" s="165" t="s">
        <v>48</v>
      </c>
      <c r="BC46" s="1483" t="s">
        <v>35</v>
      </c>
      <c r="BD46" s="1502" t="s">
        <v>35</v>
      </c>
      <c r="BE46" s="1502" t="s">
        <v>35</v>
      </c>
      <c r="BF46" s="1502" t="s">
        <v>35</v>
      </c>
      <c r="BG46" s="1522" t="s">
        <v>35</v>
      </c>
      <c r="BH46" s="1542" t="s">
        <v>35</v>
      </c>
      <c r="BI46" s="1502" t="s">
        <v>35</v>
      </c>
      <c r="BJ46" s="1502" t="s">
        <v>35</v>
      </c>
      <c r="BK46" s="1502" t="s">
        <v>35</v>
      </c>
      <c r="BL46" s="1522" t="s">
        <v>35</v>
      </c>
      <c r="BM46" s="1542" t="s">
        <v>35</v>
      </c>
      <c r="BN46" s="1502" t="s">
        <v>35</v>
      </c>
      <c r="BO46" s="1502" t="s">
        <v>35</v>
      </c>
      <c r="BP46" s="1502" t="s">
        <v>35</v>
      </c>
      <c r="BQ46" s="1522" t="s">
        <v>35</v>
      </c>
      <c r="BR46" s="1542" t="s">
        <v>35</v>
      </c>
      <c r="BS46" s="1502" t="s">
        <v>35</v>
      </c>
      <c r="BT46" s="1502" t="s">
        <v>35</v>
      </c>
      <c r="BU46" s="1502" t="s">
        <v>35</v>
      </c>
      <c r="BV46" s="1502" t="s">
        <v>35</v>
      </c>
      <c r="BW46" s="1502" t="s">
        <v>35</v>
      </c>
      <c r="BX46" s="1502" t="s">
        <v>35</v>
      </c>
      <c r="BY46" s="1563" t="s">
        <v>35</v>
      </c>
      <c r="BZ46" s="1563" t="s">
        <v>35</v>
      </c>
      <c r="CA46" s="1563" t="s">
        <v>35</v>
      </c>
      <c r="CB46" s="1563" t="s">
        <v>35</v>
      </c>
      <c r="CC46" s="1563" t="s">
        <v>35</v>
      </c>
      <c r="CD46" s="2585"/>
      <c r="CE46" s="2585"/>
      <c r="CF46" s="2585"/>
      <c r="CG46" s="2585"/>
      <c r="CH46" s="2585"/>
      <c r="CI46" s="2585"/>
      <c r="CJ46" s="2585"/>
      <c r="CK46" s="2585"/>
      <c r="CL46" s="2585"/>
      <c r="CM46" s="2585"/>
      <c r="CN46" s="2585"/>
      <c r="CO46" s="2585"/>
      <c r="CP46" s="2585"/>
      <c r="CQ46" s="2585"/>
      <c r="CR46" s="2585"/>
      <c r="CS46" s="2585"/>
      <c r="CT46" s="2585"/>
      <c r="CU46" s="2585"/>
      <c r="CV46" s="2585"/>
      <c r="CW46" s="2585"/>
      <c r="CX46" s="2585"/>
      <c r="CY46" s="2585"/>
      <c r="CZ46" s="2585"/>
    </row>
    <row r="47" s="130" customFormat="true" ht="15" customHeight="true" x14ac:dyDescent="0.2">
      <c r="A47" s="3016" t="s">
        <v>102</v>
      </c>
      <c r="B47" s="291" t="s">
        <v>101</v>
      </c>
      <c r="C47" s="550">
        <v>18.409454061712587</v>
      </c>
      <c r="D47" s="566">
        <v>39.285688366228442</v>
      </c>
      <c r="E47" s="566">
        <v>57.031258164103974</v>
      </c>
      <c r="F47" s="566">
        <v>70.381968670672222</v>
      </c>
      <c r="G47" s="582">
        <v>66.955095443785311</v>
      </c>
      <c r="H47" s="598">
        <v>45.685960719786024</v>
      </c>
      <c r="I47" s="566">
        <v>58.848438834142435</v>
      </c>
      <c r="J47" s="566">
        <v>72.111588969707867</v>
      </c>
      <c r="K47" s="566">
        <v>68.476017114107464</v>
      </c>
      <c r="L47" s="614">
        <v>70.559081382947056</v>
      </c>
      <c r="M47" s="627">
        <v>14.716597071683948</v>
      </c>
      <c r="N47" s="566">
        <v>19.506364211553112</v>
      </c>
      <c r="O47" s="566">
        <v>21.206963481564912</v>
      </c>
      <c r="P47" s="566">
        <v>28.612585492717574</v>
      </c>
      <c r="Q47" s="582">
        <v>42.941943343697695</v>
      </c>
      <c r="R47" s="627">
        <v>7.0985685748322664</v>
      </c>
      <c r="S47" s="566">
        <v>68.268220463139045</v>
      </c>
      <c r="T47" s="566">
        <v>44.982934809777639</v>
      </c>
      <c r="U47" s="566">
        <v>17.202300501678934</v>
      </c>
      <c r="V47" s="566">
        <v>43.98514886878467</v>
      </c>
      <c r="W47" s="566">
        <v>42.236887043150588</v>
      </c>
      <c r="X47" s="566">
        <v>15.023913051583198</v>
      </c>
      <c r="Y47" s="642">
        <v>25.302689353206048</v>
      </c>
      <c r="Z47" s="642">
        <v>40.800417096048058</v>
      </c>
      <c r="AA47" s="642">
        <v>64.503667288151505</v>
      </c>
      <c r="AB47" s="642">
        <v>20.276374207690619</v>
      </c>
      <c r="AC47" s="642">
        <v>25.215405371813993</v>
      </c>
      <c r="AD47" s="2870"/>
      <c r="AE47" s="2870"/>
      <c r="AF47" s="2870"/>
      <c r="AG47" s="2870"/>
      <c r="AH47" s="2870"/>
      <c r="AI47" s="2870"/>
      <c r="AJ47" s="2870"/>
      <c r="AK47" s="2870"/>
      <c r="AL47" s="2870"/>
      <c r="AM47" s="2870"/>
      <c r="AN47" s="2870"/>
      <c r="AO47" s="2870"/>
      <c r="AP47" s="2870"/>
      <c r="AQ47" s="2870"/>
      <c r="AR47" s="2870"/>
      <c r="AS47" s="2870"/>
      <c r="AT47" s="2870"/>
      <c r="AU47" s="2870"/>
      <c r="AV47" s="2870"/>
      <c r="AW47" s="2870"/>
      <c r="AX47" s="2870"/>
      <c r="AY47" s="2870"/>
      <c r="AZ47" s="239"/>
      <c r="BA47" s="3045" t="s">
        <v>102</v>
      </c>
      <c r="BB47" s="165" t="s">
        <v>101</v>
      </c>
      <c r="BC47" s="657">
        <v>231.70031454007062</v>
      </c>
      <c r="BD47" s="673">
        <v>356.39899892850849</v>
      </c>
      <c r="BE47" s="673">
        <v>608.0029773785742</v>
      </c>
      <c r="BF47" s="673">
        <v>842.15387968718005</v>
      </c>
      <c r="BG47" s="689">
        <v>609.70092914355689</v>
      </c>
      <c r="BH47" s="705">
        <v>271.02907998954095</v>
      </c>
      <c r="BI47" s="673">
        <v>433.40072471531386</v>
      </c>
      <c r="BJ47" s="673">
        <v>597.58964301949754</v>
      </c>
      <c r="BK47" s="673">
        <v>400.17789051609509</v>
      </c>
      <c r="BL47" s="689">
        <v>452.70501657963592</v>
      </c>
      <c r="BM47" s="705">
        <v>58.628406450621227</v>
      </c>
      <c r="BN47" s="673">
        <v>76.955947707583903</v>
      </c>
      <c r="BO47" s="673">
        <v>95.610253923045008</v>
      </c>
      <c r="BP47" s="673">
        <v>86.669581490882123</v>
      </c>
      <c r="BQ47" s="689">
        <v>175.1905552856748</v>
      </c>
      <c r="BR47" s="705">
        <v>30.343428724912535</v>
      </c>
      <c r="BS47" s="673">
        <v>1530.0254662317077</v>
      </c>
      <c r="BT47" s="673">
        <v>100.70509431996291</v>
      </c>
      <c r="BU47" s="673">
        <v>14.071338325360848</v>
      </c>
      <c r="BV47" s="673">
        <v>57.160734233804192</v>
      </c>
      <c r="BW47" s="673">
        <v>49.500054969231158</v>
      </c>
      <c r="BX47" s="673">
        <v>27.674752463875933</v>
      </c>
      <c r="BY47" s="723">
        <v>64.60124470847316</v>
      </c>
      <c r="BZ47" s="723">
        <v>96.793026217085711</v>
      </c>
      <c r="CA47" s="723">
        <v>551.56022193029514</v>
      </c>
      <c r="CB47" s="723">
        <v>91.016974437034492</v>
      </c>
      <c r="CC47" s="723">
        <v>34.50476311614721</v>
      </c>
      <c r="CD47" s="2898"/>
      <c r="CE47" s="2898"/>
      <c r="CF47" s="2898"/>
      <c r="CG47" s="2898"/>
      <c r="CH47" s="2898"/>
      <c r="CI47" s="2898"/>
      <c r="CJ47" s="2898"/>
      <c r="CK47" s="2898"/>
      <c r="CL47" s="2898"/>
      <c r="CM47" s="2898"/>
      <c r="CN47" s="2898"/>
      <c r="CO47" s="2898"/>
      <c r="CP47" s="2898"/>
      <c r="CQ47" s="2898"/>
      <c r="CR47" s="2898"/>
      <c r="CS47" s="2898"/>
      <c r="CT47" s="2898"/>
      <c r="CU47" s="2898"/>
      <c r="CV47" s="2898"/>
      <c r="CW47" s="2898"/>
      <c r="CX47" s="2898"/>
      <c r="CY47" s="2898"/>
      <c r="CZ47" s="2585"/>
    </row>
    <row r="48" s="130" customFormat="true" ht="15" customHeight="true" x14ac:dyDescent="0.2">
      <c r="A48" s="3016"/>
      <c r="B48" s="291" t="s">
        <v>100</v>
      </c>
      <c r="C48" s="550">
        <v>51.050350889914498</v>
      </c>
      <c r="D48" s="566">
        <v>36.898731735114545</v>
      </c>
      <c r="E48" s="566">
        <v>39.690854712979139</v>
      </c>
      <c r="F48" s="566">
        <v>25.531978461649253</v>
      </c>
      <c r="G48" s="582">
        <v>32.64342222930793</v>
      </c>
      <c r="H48" s="598">
        <v>38.030910828260886</v>
      </c>
      <c r="I48" s="566">
        <v>39.698583489129419</v>
      </c>
      <c r="J48" s="566">
        <v>25.927558968992749</v>
      </c>
      <c r="K48" s="566">
        <v>31.523982885892572</v>
      </c>
      <c r="L48" s="614">
        <v>28.871099170064895</v>
      </c>
      <c r="M48" s="627">
        <v>42.596802957588494</v>
      </c>
      <c r="N48" s="566">
        <v>55.957311786509322</v>
      </c>
      <c r="O48" s="566">
        <v>53.658004921588912</v>
      </c>
      <c r="P48" s="566">
        <v>40.91450201985424</v>
      </c>
      <c r="Q48" s="582">
        <v>35.429331747708396</v>
      </c>
      <c r="R48" s="627">
        <v>58.806648804820426</v>
      </c>
      <c r="S48" s="566">
        <v>29.474127487956054</v>
      </c>
      <c r="T48" s="566">
        <v>48.074789238317436</v>
      </c>
      <c r="U48" s="566">
        <v>47.37743522440902</v>
      </c>
      <c r="V48" s="566">
        <v>17.762190911534599</v>
      </c>
      <c r="W48" s="566">
        <v>28.374319063836211</v>
      </c>
      <c r="X48" s="566">
        <v>43.971374587846064</v>
      </c>
      <c r="Y48" s="642">
        <v>44.449079382041148</v>
      </c>
      <c r="Z48" s="642">
        <v>32.775298145976357</v>
      </c>
      <c r="AA48" s="642">
        <v>32.007527969007135</v>
      </c>
      <c r="AB48" s="642">
        <v>62.342086491492154</v>
      </c>
      <c r="AC48" s="642">
        <v>45.836435365107953</v>
      </c>
      <c r="AD48" s="2870"/>
      <c r="AE48" s="2870"/>
      <c r="AF48" s="2870"/>
      <c r="AG48" s="2870"/>
      <c r="AH48" s="2870"/>
      <c r="AI48" s="2870"/>
      <c r="AJ48" s="2870"/>
      <c r="AK48" s="2870"/>
      <c r="AL48" s="2870"/>
      <c r="AM48" s="2870"/>
      <c r="AN48" s="2870"/>
      <c r="AO48" s="2870"/>
      <c r="AP48" s="2870"/>
      <c r="AQ48" s="2870"/>
      <c r="AR48" s="2870"/>
      <c r="AS48" s="2870"/>
      <c r="AT48" s="2870"/>
      <c r="AU48" s="2870"/>
      <c r="AV48" s="2870"/>
      <c r="AW48" s="2870"/>
      <c r="AX48" s="2870"/>
      <c r="AY48" s="2870"/>
      <c r="AZ48" s="239"/>
      <c r="BA48" s="3045"/>
      <c r="BB48" s="165" t="s">
        <v>100</v>
      </c>
      <c r="BC48" s="657">
        <v>642.51673726568924</v>
      </c>
      <c r="BD48" s="673">
        <v>334.74457490813006</v>
      </c>
      <c r="BE48" s="673">
        <v>423.13914539203955</v>
      </c>
      <c r="BF48" s="673">
        <v>305.50232003565907</v>
      </c>
      <c r="BG48" s="689">
        <v>297.25482028988472</v>
      </c>
      <c r="BH48" s="705">
        <v>225.61597940707799</v>
      </c>
      <c r="BI48" s="673">
        <v>292.36790635774571</v>
      </c>
      <c r="BJ48" s="673">
        <v>214.8620066485565</v>
      </c>
      <c r="BK48" s="673">
        <v>184.2280188539614</v>
      </c>
      <c r="BL48" s="689">
        <v>185.23613363843145</v>
      </c>
      <c r="BM48" s="705">
        <v>169.69837966819861</v>
      </c>
      <c r="BN48" s="673">
        <v>220.76117891560236</v>
      </c>
      <c r="BO48" s="673">
        <v>241.91372234958649</v>
      </c>
      <c r="BP48" s="673">
        <v>123.93297235830543</v>
      </c>
      <c r="BQ48" s="689">
        <v>144.54129969393583</v>
      </c>
      <c r="BR48" s="705">
        <v>251.37396895573349</v>
      </c>
      <c r="BS48" s="673">
        <v>660.57332893102318</v>
      </c>
      <c r="BT48" s="673">
        <v>107.62695242385027</v>
      </c>
      <c r="BU48" s="673">
        <v>38.754346836660702</v>
      </c>
      <c r="BV48" s="673">
        <v>23.082788173188572</v>
      </c>
      <c r="BW48" s="673">
        <v>33.253642768215414</v>
      </c>
      <c r="BX48" s="673">
        <v>80.997334252195344</v>
      </c>
      <c r="BY48" s="723">
        <v>113.48461083097287</v>
      </c>
      <c r="BZ48" s="723">
        <v>77.754604450442542</v>
      </c>
      <c r="CA48" s="723">
        <v>273.69109342514128</v>
      </c>
      <c r="CB48" s="723">
        <v>279.84234431791918</v>
      </c>
      <c r="CC48" s="723">
        <v>62.722582526059313</v>
      </c>
      <c r="CD48" s="2898"/>
      <c r="CE48" s="2898"/>
      <c r="CF48" s="2898"/>
      <c r="CG48" s="2898"/>
      <c r="CH48" s="2898"/>
      <c r="CI48" s="2898"/>
      <c r="CJ48" s="2898"/>
      <c r="CK48" s="2898"/>
      <c r="CL48" s="2898"/>
      <c r="CM48" s="2898"/>
      <c r="CN48" s="2898"/>
      <c r="CO48" s="2898"/>
      <c r="CP48" s="2898"/>
      <c r="CQ48" s="2898"/>
      <c r="CR48" s="2898"/>
      <c r="CS48" s="2898"/>
      <c r="CT48" s="2898"/>
      <c r="CU48" s="2898"/>
      <c r="CV48" s="2898"/>
      <c r="CW48" s="2898"/>
      <c r="CX48" s="2898"/>
      <c r="CY48" s="2898"/>
      <c r="CZ48" s="2585"/>
    </row>
    <row r="49" s="130" customFormat="true" ht="15" customHeight="true" x14ac:dyDescent="0.2">
      <c r="A49" s="3016"/>
      <c r="B49" s="291" t="s">
        <v>68</v>
      </c>
      <c r="C49" s="550">
        <v>30.540195048372865</v>
      </c>
      <c r="D49" s="566">
        <v>23.815579898657042</v>
      </c>
      <c r="E49" s="566">
        <v>3.2778871229169129</v>
      </c>
      <c r="F49" s="566">
        <v>4.0860528676785437</v>
      </c>
      <c r="G49" s="582">
        <v>0.40148232690680358</v>
      </c>
      <c r="H49" s="598">
        <v>16.283128451953129</v>
      </c>
      <c r="I49" s="566">
        <v>1.4529776767282276</v>
      </c>
      <c r="J49" s="566">
        <v>1.9608520612993747</v>
      </c>
      <c r="K49" s="566">
        <v>0</v>
      </c>
      <c r="L49" s="614">
        <v>0.5698194469880874</v>
      </c>
      <c r="M49" s="627">
        <v>42.686599970727528</v>
      </c>
      <c r="N49" s="566">
        <v>24.536324001937587</v>
      </c>
      <c r="O49" s="566">
        <v>25.13503159684609</v>
      </c>
      <c r="P49" s="566">
        <v>30.472912487428054</v>
      </c>
      <c r="Q49" s="582">
        <v>21.628724908593846</v>
      </c>
      <c r="R49" s="627">
        <v>34.09478262034731</v>
      </c>
      <c r="S49" s="566">
        <v>2.2576520489050056</v>
      </c>
      <c r="T49" s="566">
        <v>6.9422759519049899</v>
      </c>
      <c r="U49" s="566">
        <v>35.420264273912125</v>
      </c>
      <c r="V49" s="566">
        <v>38.252660219680763</v>
      </c>
      <c r="W49" s="566">
        <v>29.388793893013165</v>
      </c>
      <c r="X49" s="566">
        <v>41.004712360570728</v>
      </c>
      <c r="Y49" s="642">
        <v>30.248231264752771</v>
      </c>
      <c r="Z49" s="642">
        <v>26.424284757975609</v>
      </c>
      <c r="AA49" s="642">
        <v>3.4888047428414137</v>
      </c>
      <c r="AB49" s="642">
        <v>17.381539300817217</v>
      </c>
      <c r="AC49" s="642">
        <v>28.9481592630781</v>
      </c>
      <c r="AD49" s="2870"/>
      <c r="AE49" s="2870"/>
      <c r="AF49" s="2870"/>
      <c r="AG49" s="2870"/>
      <c r="AH49" s="2870"/>
      <c r="AI49" s="2870"/>
      <c r="AJ49" s="2870"/>
      <c r="AK49" s="2870"/>
      <c r="AL49" s="2870"/>
      <c r="AM49" s="2870"/>
      <c r="AN49" s="2870"/>
      <c r="AO49" s="2870"/>
      <c r="AP49" s="2870"/>
      <c r="AQ49" s="2870"/>
      <c r="AR49" s="2870"/>
      <c r="AS49" s="2870"/>
      <c r="AT49" s="2870"/>
      <c r="AU49" s="2870"/>
      <c r="AV49" s="2870"/>
      <c r="AW49" s="2870"/>
      <c r="AX49" s="2870"/>
      <c r="AY49" s="2870"/>
      <c r="AZ49" s="239"/>
      <c r="BA49" s="3045"/>
      <c r="BB49" s="165" t="s">
        <v>68</v>
      </c>
      <c r="BC49" s="657">
        <v>384.37711271079485</v>
      </c>
      <c r="BD49" s="673">
        <v>216.05447652228938</v>
      </c>
      <c r="BE49" s="673">
        <v>34.945137007318614</v>
      </c>
      <c r="BF49" s="673">
        <v>48.891574647815929</v>
      </c>
      <c r="BG49" s="689">
        <v>3.655945019977056</v>
      </c>
      <c r="BH49" s="705">
        <v>96.598632362196824</v>
      </c>
      <c r="BI49" s="673">
        <v>10.700735492134037</v>
      </c>
      <c r="BJ49" s="673">
        <v>16.249605646856214</v>
      </c>
      <c r="BK49" s="673">
        <v>0</v>
      </c>
      <c r="BL49" s="689">
        <v>3.655945019977056</v>
      </c>
      <c r="BM49" s="705">
        <v>170.05611561481203</v>
      </c>
      <c r="BN49" s="673">
        <v>96.800000571664881</v>
      </c>
      <c r="BO49" s="673">
        <v>113.31970064584081</v>
      </c>
      <c r="BP49" s="673">
        <v>92.304645896676021</v>
      </c>
      <c r="BQ49" s="689">
        <v>88.238864658037656</v>
      </c>
      <c r="BR49" s="705">
        <v>145.74101742143708</v>
      </c>
      <c r="BS49" s="673">
        <v>50.598435191085116</v>
      </c>
      <c r="BT49" s="673">
        <v>15.541950686148624</v>
      </c>
      <c r="BU49" s="673">
        <v>28.973480734350897</v>
      </c>
      <c r="BV49" s="673">
        <v>49.711100241493881</v>
      </c>
      <c r="BW49" s="673">
        <v>34.442569399050157</v>
      </c>
      <c r="BX49" s="673">
        <v>75.532603292831595</v>
      </c>
      <c r="BY49" s="723">
        <v>77.227893156155204</v>
      </c>
      <c r="BZ49" s="723">
        <v>62.687753444417851</v>
      </c>
      <c r="CA49" s="723">
        <v>29.832194030718981</v>
      </c>
      <c r="CB49" s="723">
        <v>78.022584413477091</v>
      </c>
      <c r="CC49" s="723">
        <v>39.612663897029201</v>
      </c>
      <c r="CD49" s="2898"/>
      <c r="CE49" s="2898"/>
      <c r="CF49" s="2898"/>
      <c r="CG49" s="2898"/>
      <c r="CH49" s="2898"/>
      <c r="CI49" s="2898"/>
      <c r="CJ49" s="2898"/>
      <c r="CK49" s="2898"/>
      <c r="CL49" s="2898"/>
      <c r="CM49" s="2898"/>
      <c r="CN49" s="2898"/>
      <c r="CO49" s="2898"/>
      <c r="CP49" s="2898"/>
      <c r="CQ49" s="2898"/>
      <c r="CR49" s="2898"/>
      <c r="CS49" s="2898"/>
      <c r="CT49" s="2898"/>
      <c r="CU49" s="2898"/>
      <c r="CV49" s="2898"/>
      <c r="CW49" s="2898"/>
      <c r="CX49" s="2898"/>
      <c r="CY49" s="2898"/>
      <c r="CZ49" s="2585"/>
    </row>
    <row r="50" s="130" customFormat="true" ht="15" customHeight="true" x14ac:dyDescent="0.2">
      <c r="A50" s="3016" t="s">
        <v>103</v>
      </c>
      <c r="B50" s="291" t="s">
        <v>101</v>
      </c>
      <c r="C50" s="550">
        <v>32.623423689719601</v>
      </c>
      <c r="D50" s="566">
        <v>44.406551744532138</v>
      </c>
      <c r="E50" s="566">
        <v>57.615402800946811</v>
      </c>
      <c r="F50" s="566">
        <v>69.644687215719443</v>
      </c>
      <c r="G50" s="582">
        <v>67.567216778636663</v>
      </c>
      <c r="H50" s="598">
        <v>46.475749632049492</v>
      </c>
      <c r="I50" s="566">
        <v>58.848438834142435</v>
      </c>
      <c r="J50" s="566">
        <v>72.111588969707867</v>
      </c>
      <c r="K50" s="566">
        <v>66.960797953618609</v>
      </c>
      <c r="L50" s="614">
        <v>71.472248530145748</v>
      </c>
      <c r="M50" s="627">
        <v>32.773925280096989</v>
      </c>
      <c r="N50" s="566">
        <v>32.51951865874792</v>
      </c>
      <c r="O50" s="566">
        <v>33.409897105038006</v>
      </c>
      <c r="P50" s="566">
        <v>37.725478799363948</v>
      </c>
      <c r="Q50" s="582">
        <v>46.631986417143132</v>
      </c>
      <c r="R50" s="627">
        <v>9.6913295850416468</v>
      </c>
      <c r="S50" s="566">
        <v>68.373211006355049</v>
      </c>
      <c r="T50" s="566">
        <v>56.643279103863378</v>
      </c>
      <c r="U50" s="566">
        <v>61.406357820157673</v>
      </c>
      <c r="V50" s="566">
        <v>55.32010552427856</v>
      </c>
      <c r="W50" s="566">
        <v>53.91738993985993</v>
      </c>
      <c r="X50" s="566">
        <v>19.775469263120566</v>
      </c>
      <c r="Y50" s="642">
        <v>33.493861332401636</v>
      </c>
      <c r="Z50" s="642">
        <v>62.265739830821843</v>
      </c>
      <c r="AA50" s="642">
        <v>63.501236976934969</v>
      </c>
      <c r="AB50" s="642">
        <v>36.284508454000225</v>
      </c>
      <c r="AC50" s="642">
        <v>38.445771502602298</v>
      </c>
      <c r="AD50" s="2870"/>
      <c r="AE50" s="2870"/>
      <c r="AF50" s="2870"/>
      <c r="AG50" s="2870"/>
      <c r="AH50" s="2870"/>
      <c r="AI50" s="2870"/>
      <c r="AJ50" s="2870"/>
      <c r="AK50" s="2870"/>
      <c r="AL50" s="2870"/>
      <c r="AM50" s="2870"/>
      <c r="AN50" s="2870"/>
      <c r="AO50" s="2870"/>
      <c r="AP50" s="2870"/>
      <c r="AQ50" s="2870"/>
      <c r="AR50" s="2870"/>
      <c r="AS50" s="2870"/>
      <c r="AT50" s="2870"/>
      <c r="AU50" s="2870"/>
      <c r="AV50" s="2870"/>
      <c r="AW50" s="2870"/>
      <c r="AX50" s="2870"/>
      <c r="AY50" s="2870"/>
      <c r="AZ50" s="239"/>
      <c r="BA50" s="3045" t="s">
        <v>103</v>
      </c>
      <c r="BB50" s="165" t="s">
        <v>101</v>
      </c>
      <c r="BC50" s="657">
        <v>189.85361944848196</v>
      </c>
      <c r="BD50" s="673">
        <v>345.18351469450602</v>
      </c>
      <c r="BE50" s="673">
        <v>608.0029773785742</v>
      </c>
      <c r="BF50" s="673">
        <v>813.09166938225644</v>
      </c>
      <c r="BG50" s="689">
        <v>603.54238880105299</v>
      </c>
      <c r="BH50" s="705">
        <v>271.02907998954095</v>
      </c>
      <c r="BI50" s="673">
        <v>433.40072471531386</v>
      </c>
      <c r="BJ50" s="673">
        <v>597.58964301949754</v>
      </c>
      <c r="BK50" s="673">
        <v>373.37630402083653</v>
      </c>
      <c r="BL50" s="689">
        <v>449.8633866109447</v>
      </c>
      <c r="BM50" s="705">
        <v>40.425708327918258</v>
      </c>
      <c r="BN50" s="673">
        <v>69.566165614720461</v>
      </c>
      <c r="BO50" s="673">
        <v>79.35603904702279</v>
      </c>
      <c r="BP50" s="673">
        <v>78.22883212837479</v>
      </c>
      <c r="BQ50" s="689">
        <v>166.8382862307019</v>
      </c>
      <c r="BR50" s="705">
        <v>30.343428724912535</v>
      </c>
      <c r="BS50" s="673">
        <v>1523.8669258892035</v>
      </c>
      <c r="BT50" s="673">
        <v>99.12769824687031</v>
      </c>
      <c r="BU50" s="673">
        <v>13.848264100628231</v>
      </c>
      <c r="BV50" s="673">
        <v>48.065660856143303</v>
      </c>
      <c r="BW50" s="673">
        <v>28.877953942739797</v>
      </c>
      <c r="BX50" s="673">
        <v>27.674752463875933</v>
      </c>
      <c r="BY50" s="723">
        <v>64.60124470847316</v>
      </c>
      <c r="BZ50" s="723">
        <v>88.732832954909512</v>
      </c>
      <c r="CA50" s="723">
        <v>528.07554580884937</v>
      </c>
      <c r="CB50" s="723">
        <v>74.930530728480193</v>
      </c>
      <c r="CC50" s="723">
        <v>31.529331279786277</v>
      </c>
      <c r="CD50" s="2898"/>
      <c r="CE50" s="2898"/>
      <c r="CF50" s="2898"/>
      <c r="CG50" s="2898"/>
      <c r="CH50" s="2898"/>
      <c r="CI50" s="2898"/>
      <c r="CJ50" s="2898"/>
      <c r="CK50" s="2898"/>
      <c r="CL50" s="2898"/>
      <c r="CM50" s="2898"/>
      <c r="CN50" s="2898"/>
      <c r="CO50" s="2898"/>
      <c r="CP50" s="2898"/>
      <c r="CQ50" s="2898"/>
      <c r="CR50" s="2898"/>
      <c r="CS50" s="2898"/>
      <c r="CT50" s="2898"/>
      <c r="CU50" s="2898"/>
      <c r="CV50" s="2898"/>
      <c r="CW50" s="2898"/>
      <c r="CX50" s="2898"/>
      <c r="CY50" s="2898"/>
      <c r="CZ50" s="2585"/>
    </row>
    <row r="51" s="130" customFormat="true" ht="15" customHeight="true" x14ac:dyDescent="0.2">
      <c r="A51" s="3016"/>
      <c r="B51" s="291" t="s">
        <v>100</v>
      </c>
      <c r="C51" s="550">
        <v>50.47412002490249</v>
      </c>
      <c r="D51" s="566">
        <v>35.946529269705898</v>
      </c>
      <c r="E51" s="566">
        <v>39.153545422482672</v>
      </c>
      <c r="F51" s="566">
        <v>26.167545830010692</v>
      </c>
      <c r="G51" s="582">
        <v>32.023496261111468</v>
      </c>
      <c r="H51" s="598">
        <v>38.484751782480735</v>
      </c>
      <c r="I51" s="566">
        <v>39.698583489129419</v>
      </c>
      <c r="J51" s="566">
        <v>25.927558968992749</v>
      </c>
      <c r="K51" s="566">
        <v>33.039202046381405</v>
      </c>
      <c r="L51" s="614">
        <v>27.946911555210757</v>
      </c>
      <c r="M51" s="627">
        <v>33.293485984810424</v>
      </c>
      <c r="N51" s="566">
        <v>58.109370376258497</v>
      </c>
      <c r="O51" s="566">
        <v>51.238722436905903</v>
      </c>
      <c r="P51" s="566">
        <v>39.076937421023231</v>
      </c>
      <c r="Q51" s="582">
        <v>32.978083451308457</v>
      </c>
      <c r="R51" s="627">
        <v>63.024046442270176</v>
      </c>
      <c r="S51" s="566">
        <v>29.356526789553484</v>
      </c>
      <c r="T51" s="566">
        <v>37.770037603331716</v>
      </c>
      <c r="U51" s="566">
        <v>30.866742957004533</v>
      </c>
      <c r="V51" s="566">
        <v>23.284713176545136</v>
      </c>
      <c r="W51" s="566">
        <v>35.666562410343985</v>
      </c>
      <c r="X51" s="566">
        <v>46.52191235281574</v>
      </c>
      <c r="Y51" s="642">
        <v>43.536402074322119</v>
      </c>
      <c r="Z51" s="642">
        <v>27.890255372916588</v>
      </c>
      <c r="AA51" s="642">
        <v>32.911433070520154</v>
      </c>
      <c r="AB51" s="642">
        <v>52.310971513793604</v>
      </c>
      <c r="AC51" s="642">
        <v>52.853371353166665</v>
      </c>
      <c r="AD51" s="2870"/>
      <c r="AE51" s="2870"/>
      <c r="AF51" s="2870"/>
      <c r="AG51" s="2870"/>
      <c r="AH51" s="2870"/>
      <c r="AI51" s="2870"/>
      <c r="AJ51" s="2870"/>
      <c r="AK51" s="2870"/>
      <c r="AL51" s="2870"/>
      <c r="AM51" s="2870"/>
      <c r="AN51" s="2870"/>
      <c r="AO51" s="2870"/>
      <c r="AP51" s="2870"/>
      <c r="AQ51" s="2870"/>
      <c r="AR51" s="2870"/>
      <c r="AS51" s="2870"/>
      <c r="AT51" s="2870"/>
      <c r="AU51" s="2870"/>
      <c r="AV51" s="2870"/>
      <c r="AW51" s="2870"/>
      <c r="AX51" s="2870"/>
      <c r="AY51" s="2870"/>
      <c r="AZ51" s="239"/>
      <c r="BA51" s="3045"/>
      <c r="BB51" s="165" t="s">
        <v>100</v>
      </c>
      <c r="BC51" s="657">
        <v>293.73662514227686</v>
      </c>
      <c r="BD51" s="673">
        <v>279.421590439385</v>
      </c>
      <c r="BE51" s="673">
        <v>413.17895969661618</v>
      </c>
      <c r="BF51" s="673">
        <v>305.50232003565907</v>
      </c>
      <c r="BG51" s="689">
        <v>286.04903905563515</v>
      </c>
      <c r="BH51" s="705">
        <v>224.42858806603903</v>
      </c>
      <c r="BI51" s="673">
        <v>292.36790635774571</v>
      </c>
      <c r="BJ51" s="673">
        <v>214.8620066485565</v>
      </c>
      <c r="BK51" s="673">
        <v>184.2280188539614</v>
      </c>
      <c r="BL51" s="689">
        <v>175.90452988534255</v>
      </c>
      <c r="BM51" s="705">
        <v>41.066571737713979</v>
      </c>
      <c r="BN51" s="673">
        <v>124.30830006379847</v>
      </c>
      <c r="BO51" s="673">
        <v>121.70351933857121</v>
      </c>
      <c r="BP51" s="673">
        <v>81.031262554890972</v>
      </c>
      <c r="BQ51" s="689">
        <v>117.98783086295234</v>
      </c>
      <c r="BR51" s="705">
        <v>197.32748168303928</v>
      </c>
      <c r="BS51" s="673">
        <v>654.28315527587131</v>
      </c>
      <c r="BT51" s="673">
        <v>66.098872620893985</v>
      </c>
      <c r="BU51" s="673">
        <v>6.9610187538998964</v>
      </c>
      <c r="BV51" s="673">
        <v>20.231254370713447</v>
      </c>
      <c r="BW51" s="673">
        <v>19.102878454068652</v>
      </c>
      <c r="BX51" s="673">
        <v>65.105024380450175</v>
      </c>
      <c r="BY51" s="723">
        <v>83.970783070298637</v>
      </c>
      <c r="BZ51" s="723">
        <v>39.745474442266989</v>
      </c>
      <c r="CA51" s="723">
        <v>273.69109342514128</v>
      </c>
      <c r="CB51" s="723">
        <v>108.02651118782988</v>
      </c>
      <c r="CC51" s="723">
        <v>43.344986705098663</v>
      </c>
      <c r="CD51" s="2898"/>
      <c r="CE51" s="2898"/>
      <c r="CF51" s="2898"/>
      <c r="CG51" s="2898"/>
      <c r="CH51" s="2898"/>
      <c r="CI51" s="2898"/>
      <c r="CJ51" s="2898"/>
      <c r="CK51" s="2898"/>
      <c r="CL51" s="2898"/>
      <c r="CM51" s="2898"/>
      <c r="CN51" s="2898"/>
      <c r="CO51" s="2898"/>
      <c r="CP51" s="2898"/>
      <c r="CQ51" s="2898"/>
      <c r="CR51" s="2898"/>
      <c r="CS51" s="2898"/>
      <c r="CT51" s="2898"/>
      <c r="CU51" s="2898"/>
      <c r="CV51" s="2898"/>
      <c r="CW51" s="2898"/>
      <c r="CX51" s="2898"/>
      <c r="CY51" s="2898"/>
      <c r="CZ51" s="2585"/>
    </row>
    <row r="52" s="130" customFormat="true" ht="15" customHeight="true" x14ac:dyDescent="0.2">
      <c r="A52" s="3016"/>
      <c r="B52" s="291" t="s">
        <v>68</v>
      </c>
      <c r="C52" s="550">
        <v>16.902456285377955</v>
      </c>
      <c r="D52" s="566">
        <v>19.646918985761989</v>
      </c>
      <c r="E52" s="566">
        <v>3.2310517765705358</v>
      </c>
      <c r="F52" s="566">
        <v>4.1877669542698737</v>
      </c>
      <c r="G52" s="582">
        <v>0.40928696025192246</v>
      </c>
      <c r="H52" s="598">
        <v>15.039498585469804</v>
      </c>
      <c r="I52" s="566">
        <v>1.4529776767282276</v>
      </c>
      <c r="J52" s="566">
        <v>1.9608520612993747</v>
      </c>
      <c r="K52" s="566">
        <v>0</v>
      </c>
      <c r="L52" s="614">
        <v>0.58083991464352636</v>
      </c>
      <c r="M52" s="627">
        <v>33.932588735092573</v>
      </c>
      <c r="N52" s="566">
        <v>9.3711109649935569</v>
      </c>
      <c r="O52" s="566">
        <v>15.351380458056093</v>
      </c>
      <c r="P52" s="566">
        <v>23.197583779612767</v>
      </c>
      <c r="Q52" s="582">
        <v>20.389930131548436</v>
      </c>
      <c r="R52" s="627">
        <v>27.284623972688145</v>
      </c>
      <c r="S52" s="566">
        <v>2.2702622040915541</v>
      </c>
      <c r="T52" s="566">
        <v>5.5866832928049384</v>
      </c>
      <c r="U52" s="566">
        <v>7.7268992228378046</v>
      </c>
      <c r="V52" s="566">
        <v>21.39518129917634</v>
      </c>
      <c r="W52" s="566">
        <v>10.416047649796125</v>
      </c>
      <c r="X52" s="566">
        <v>33.70261838406369</v>
      </c>
      <c r="Y52" s="642">
        <v>22.969736593276227</v>
      </c>
      <c r="Z52" s="642">
        <v>9.8440047962615722</v>
      </c>
      <c r="AA52" s="642">
        <v>3.5873299525449176</v>
      </c>
      <c r="AB52" s="642">
        <v>11.404520032206161</v>
      </c>
      <c r="AC52" s="642">
        <v>8.7008571442310689</v>
      </c>
      <c r="AD52" s="2870"/>
      <c r="AE52" s="2870"/>
      <c r="AF52" s="2870"/>
      <c r="AG52" s="2870"/>
      <c r="AH52" s="2870"/>
      <c r="AI52" s="2870"/>
      <c r="AJ52" s="2870"/>
      <c r="AK52" s="2870"/>
      <c r="AL52" s="2870"/>
      <c r="AM52" s="2870"/>
      <c r="AN52" s="2870"/>
      <c r="AO52" s="2870"/>
      <c r="AP52" s="2870"/>
      <c r="AQ52" s="2870"/>
      <c r="AR52" s="2870"/>
      <c r="AS52" s="2870"/>
      <c r="AT52" s="2870"/>
      <c r="AU52" s="2870"/>
      <c r="AV52" s="2870"/>
      <c r="AW52" s="2870"/>
      <c r="AX52" s="2870"/>
      <c r="AY52" s="2870"/>
      <c r="AZ52" s="239"/>
      <c r="BA52" s="3045"/>
      <c r="BB52" s="165" t="s">
        <v>68</v>
      </c>
      <c r="BC52" s="657">
        <v>98.364676064332784</v>
      </c>
      <c r="BD52" s="673">
        <v>152.72053969510472</v>
      </c>
      <c r="BE52" s="673">
        <v>34.096595783704814</v>
      </c>
      <c r="BF52" s="673">
        <v>48.891574647815929</v>
      </c>
      <c r="BG52" s="689">
        <v>3.655945019977056</v>
      </c>
      <c r="BH52" s="705">
        <v>87.704695403406518</v>
      </c>
      <c r="BI52" s="673">
        <v>10.700735492134037</v>
      </c>
      <c r="BJ52" s="673">
        <v>16.249605646856214</v>
      </c>
      <c r="BK52" s="673">
        <v>0</v>
      </c>
      <c r="BL52" s="689">
        <v>3.655945019977056</v>
      </c>
      <c r="BM52" s="705">
        <v>41.854886874020409</v>
      </c>
      <c r="BN52" s="673">
        <v>20.046799100124343</v>
      </c>
      <c r="BO52" s="673">
        <v>36.462990090188008</v>
      </c>
      <c r="BP52" s="673">
        <v>48.103296367171176</v>
      </c>
      <c r="BQ52" s="689">
        <v>72.950377217057465</v>
      </c>
      <c r="BR52" s="705">
        <v>85.427807973754369</v>
      </c>
      <c r="BS52" s="673">
        <v>50.598435191085116</v>
      </c>
      <c r="BT52" s="673">
        <v>9.7768890574738627</v>
      </c>
      <c r="BU52" s="673">
        <v>1.7425580170408841</v>
      </c>
      <c r="BV52" s="673">
        <v>18.589507712174971</v>
      </c>
      <c r="BW52" s="673">
        <v>5.578796463102254</v>
      </c>
      <c r="BX52" s="673">
        <v>47.165081584327218</v>
      </c>
      <c r="BY52" s="723">
        <v>44.302851792006535</v>
      </c>
      <c r="BZ52" s="723">
        <v>14.028363520088236</v>
      </c>
      <c r="CA52" s="723">
        <v>29.832194030718981</v>
      </c>
      <c r="CB52" s="723">
        <v>23.551283319716056</v>
      </c>
      <c r="CC52" s="723">
        <v>7.135562549446762</v>
      </c>
      <c r="CD52" s="2898"/>
      <c r="CE52" s="2898"/>
      <c r="CF52" s="2898"/>
      <c r="CG52" s="2898"/>
      <c r="CH52" s="2898"/>
      <c r="CI52" s="2898"/>
      <c r="CJ52" s="2898"/>
      <c r="CK52" s="2898"/>
      <c r="CL52" s="2898"/>
      <c r="CM52" s="2898"/>
      <c r="CN52" s="2898"/>
      <c r="CO52" s="2898"/>
      <c r="CP52" s="2898"/>
      <c r="CQ52" s="2898"/>
      <c r="CR52" s="2898"/>
      <c r="CS52" s="2898"/>
      <c r="CT52" s="2898"/>
      <c r="CU52" s="2898"/>
      <c r="CV52" s="2898"/>
      <c r="CW52" s="2898"/>
      <c r="CX52" s="2898"/>
      <c r="CY52" s="2898"/>
      <c r="CZ52" s="2585"/>
    </row>
    <row r="53" s="130" customFormat="true" ht="15" customHeight="true" x14ac:dyDescent="0.2">
      <c r="A53" s="3016" t="s">
        <v>106</v>
      </c>
      <c r="B53" s="291" t="s">
        <v>101</v>
      </c>
      <c r="C53" s="550">
        <v>0</v>
      </c>
      <c r="D53" s="566">
        <v>58.710612998160549</v>
      </c>
      <c r="E53" s="566">
        <v>68.288418322898579</v>
      </c>
      <c r="F53" s="566">
        <v>80.088175047298876</v>
      </c>
      <c r="G53" s="582">
        <v>65.299579834097955</v>
      </c>
      <c r="H53" s="598">
        <v>64.050534764099396</v>
      </c>
      <c r="I53" s="566">
        <v>71.313055678008979</v>
      </c>
      <c r="J53" s="566">
        <v>73.657687293434236</v>
      </c>
      <c r="K53" s="566">
        <v>76.30409460023607</v>
      </c>
      <c r="L53" s="614">
        <v>65.929943261763739</v>
      </c>
      <c r="M53" s="627">
        <v>0</v>
      </c>
      <c r="N53" s="566">
        <v>0</v>
      </c>
      <c r="O53" s="566">
        <v>0</v>
      </c>
      <c r="P53" s="566">
        <v>100</v>
      </c>
      <c r="Q53" s="582">
        <v>56.731917126282113</v>
      </c>
      <c r="R53" s="627">
        <v>0</v>
      </c>
      <c r="S53" s="566">
        <v>76.488862971458289</v>
      </c>
      <c r="T53" s="566">
        <v>50.975436529688977</v>
      </c>
      <c r="U53" s="566">
        <v>0</v>
      </c>
      <c r="V53" s="566">
        <v>100</v>
      </c>
      <c r="W53" s="566">
        <v>0</v>
      </c>
      <c r="X53" s="566">
        <v>0</v>
      </c>
      <c r="Y53" s="642">
        <v>18.086748951043432</v>
      </c>
      <c r="Z53" s="642">
        <v>69.476361722655895</v>
      </c>
      <c r="AA53" s="642">
        <v>66.498110294488725</v>
      </c>
      <c r="AB53" s="642">
        <v>0</v>
      </c>
      <c r="AC53" s="642">
        <v>0</v>
      </c>
      <c r="AD53" s="2870"/>
      <c r="AE53" s="2870"/>
      <c r="AF53" s="2870"/>
      <c r="AG53" s="2870"/>
      <c r="AH53" s="2870"/>
      <c r="AI53" s="2870"/>
      <c r="AJ53" s="2870"/>
      <c r="AK53" s="2870"/>
      <c r="AL53" s="2870"/>
      <c r="AM53" s="2870"/>
      <c r="AN53" s="2870"/>
      <c r="AO53" s="2870"/>
      <c r="AP53" s="2870"/>
      <c r="AQ53" s="2870"/>
      <c r="AR53" s="2870"/>
      <c r="AS53" s="2870"/>
      <c r="AT53" s="2870"/>
      <c r="AU53" s="2870"/>
      <c r="AV53" s="2870"/>
      <c r="AW53" s="2870"/>
      <c r="AX53" s="2870"/>
      <c r="AY53" s="2870"/>
      <c r="AZ53" s="239"/>
      <c r="BA53" s="3045" t="s">
        <v>106</v>
      </c>
      <c r="BB53" s="165" t="s">
        <v>101</v>
      </c>
      <c r="BC53" s="657">
        <v>0</v>
      </c>
      <c r="BD53" s="673">
        <v>58.52296127426348</v>
      </c>
      <c r="BE53" s="673">
        <v>234.82520525022778</v>
      </c>
      <c r="BF53" s="673">
        <v>448.14014323418144</v>
      </c>
      <c r="BG53" s="689">
        <v>393.89404708622345</v>
      </c>
      <c r="BH53" s="705">
        <v>84.317561191747274</v>
      </c>
      <c r="BI53" s="673">
        <v>201.81453773214878</v>
      </c>
      <c r="BJ53" s="673">
        <v>286.16942326458764</v>
      </c>
      <c r="BK53" s="673">
        <v>267.58521658943749</v>
      </c>
      <c r="BL53" s="689">
        <v>276.17931037485795</v>
      </c>
      <c r="BM53" s="705">
        <v>0</v>
      </c>
      <c r="BN53" s="673">
        <v>0</v>
      </c>
      <c r="BO53" s="673">
        <v>0</v>
      </c>
      <c r="BP53" s="673">
        <v>0.60302554463189584</v>
      </c>
      <c r="BQ53" s="689">
        <v>18.713282147485042</v>
      </c>
      <c r="BR53" s="705">
        <v>0</v>
      </c>
      <c r="BS53" s="673">
        <v>901.03434949551479</v>
      </c>
      <c r="BT53" s="673">
        <v>12.731803058334396</v>
      </c>
      <c r="BU53" s="673">
        <v>0</v>
      </c>
      <c r="BV53" s="673">
        <v>2.8306184931445206</v>
      </c>
      <c r="BW53" s="673">
        <v>0</v>
      </c>
      <c r="BX53" s="673">
        <v>0</v>
      </c>
      <c r="BY53" s="723">
        <v>3.7469013945438157</v>
      </c>
      <c r="BZ53" s="723">
        <v>3.7538861406380217</v>
      </c>
      <c r="CA53" s="723">
        <v>211.28479826272013</v>
      </c>
      <c r="CB53" s="723">
        <v>0</v>
      </c>
      <c r="CC53" s="723">
        <v>0</v>
      </c>
      <c r="CD53" s="2898"/>
      <c r="CE53" s="2898"/>
      <c r="CF53" s="2898"/>
      <c r="CG53" s="2898"/>
      <c r="CH53" s="2898"/>
      <c r="CI53" s="2898"/>
      <c r="CJ53" s="2898"/>
      <c r="CK53" s="2898"/>
      <c r="CL53" s="2898"/>
      <c r="CM53" s="2898"/>
      <c r="CN53" s="2898"/>
      <c r="CO53" s="2898"/>
      <c r="CP53" s="2898"/>
      <c r="CQ53" s="2898"/>
      <c r="CR53" s="2898"/>
      <c r="CS53" s="2898"/>
      <c r="CT53" s="2898"/>
      <c r="CU53" s="2898"/>
      <c r="CV53" s="2898"/>
      <c r="CW53" s="2898"/>
      <c r="CX53" s="2898"/>
      <c r="CY53" s="2898"/>
      <c r="CZ53" s="2585"/>
    </row>
    <row r="54" s="130" customFormat="true" ht="15" customHeight="true" x14ac:dyDescent="0.2">
      <c r="A54" s="3016"/>
      <c r="B54" s="291" t="s">
        <v>100</v>
      </c>
      <c r="C54" s="550">
        <v>100</v>
      </c>
      <c r="D54" s="566">
        <v>39.775052415006165</v>
      </c>
      <c r="E54" s="566">
        <v>31.711581677101403</v>
      </c>
      <c r="F54" s="566">
        <v>19.911824952701171</v>
      </c>
      <c r="G54" s="582">
        <v>34.094339227469398</v>
      </c>
      <c r="H54" s="598">
        <v>34.802801062086282</v>
      </c>
      <c r="I54" s="566">
        <v>28.686944321990953</v>
      </c>
      <c r="J54" s="566">
        <v>26.342312706565775</v>
      </c>
      <c r="K54" s="566">
        <v>23.695905399763909</v>
      </c>
      <c r="L54" s="614">
        <v>33.197304005933255</v>
      </c>
      <c r="M54" s="627">
        <v>100</v>
      </c>
      <c r="N54" s="566">
        <v>0</v>
      </c>
      <c r="O54" s="566">
        <v>100</v>
      </c>
      <c r="P54" s="566">
        <v>0</v>
      </c>
      <c r="Q54" s="582">
        <v>43.268082873717859</v>
      </c>
      <c r="R54" s="627">
        <v>97.318490437985645</v>
      </c>
      <c r="S54" s="566">
        <v>23.511137028541704</v>
      </c>
      <c r="T54" s="566">
        <v>49.024563470311023</v>
      </c>
      <c r="U54" s="566">
        <v>0</v>
      </c>
      <c r="V54" s="566">
        <v>0</v>
      </c>
      <c r="W54" s="566">
        <v>100</v>
      </c>
      <c r="X54" s="566">
        <v>0</v>
      </c>
      <c r="Y54" s="642">
        <v>81.913251048956568</v>
      </c>
      <c r="Z54" s="642">
        <v>30.523638277344102</v>
      </c>
      <c r="AA54" s="642">
        <v>32.351246416604468</v>
      </c>
      <c r="AB54" s="642">
        <v>0</v>
      </c>
      <c r="AC54" s="642">
        <v>0</v>
      </c>
      <c r="AD54" s="2870"/>
      <c r="AE54" s="2870"/>
      <c r="AF54" s="2870"/>
      <c r="AG54" s="2870"/>
      <c r="AH54" s="2870"/>
      <c r="AI54" s="2870"/>
      <c r="AJ54" s="2870"/>
      <c r="AK54" s="2870"/>
      <c r="AL54" s="2870"/>
      <c r="AM54" s="2870"/>
      <c r="AN54" s="2870"/>
      <c r="AO54" s="2870"/>
      <c r="AP54" s="2870"/>
      <c r="AQ54" s="2870"/>
      <c r="AR54" s="2870"/>
      <c r="AS54" s="2870"/>
      <c r="AT54" s="2870"/>
      <c r="AU54" s="2870"/>
      <c r="AV54" s="2870"/>
      <c r="AW54" s="2870"/>
      <c r="AX54" s="2870"/>
      <c r="AY54" s="2870"/>
      <c r="AZ54" s="239"/>
      <c r="BA54" s="3045"/>
      <c r="BB54" s="165" t="s">
        <v>100</v>
      </c>
      <c r="BC54" s="657">
        <v>2.5251848132615331</v>
      </c>
      <c r="BD54" s="673">
        <v>39.647922808064301</v>
      </c>
      <c r="BE54" s="673">
        <v>109.04746161967654</v>
      </c>
      <c r="BF54" s="673">
        <v>111.41829715919349</v>
      </c>
      <c r="BG54" s="689">
        <v>205.66069942805203</v>
      </c>
      <c r="BH54" s="705">
        <v>45.815188257279928</v>
      </c>
      <c r="BI54" s="673">
        <v>81.183485299393809</v>
      </c>
      <c r="BJ54" s="673">
        <v>102.34321374580148</v>
      </c>
      <c r="BK54" s="673">
        <v>83.097427626892113</v>
      </c>
      <c r="BL54" s="689">
        <v>139.06289120046006</v>
      </c>
      <c r="BM54" s="705">
        <v>1.6492265836914937</v>
      </c>
      <c r="BN54" s="673">
        <v>0</v>
      </c>
      <c r="BO54" s="673">
        <v>0.87595822957003955</v>
      </c>
      <c r="BP54" s="673">
        <v>0</v>
      </c>
      <c r="BQ54" s="689">
        <v>14.272174885159043</v>
      </c>
      <c r="BR54" s="705">
        <v>54.783217304732332</v>
      </c>
      <c r="BS54" s="673">
        <v>276.95982441675062</v>
      </c>
      <c r="BT54" s="673">
        <v>12.244546189639525</v>
      </c>
      <c r="BU54" s="673">
        <v>0</v>
      </c>
      <c r="BV54" s="673">
        <v>0</v>
      </c>
      <c r="BW54" s="673">
        <v>2.9035869250895576</v>
      </c>
      <c r="BX54" s="673">
        <v>0</v>
      </c>
      <c r="BY54" s="723">
        <v>16.969377715017526</v>
      </c>
      <c r="BZ54" s="723">
        <v>1.6492265836914937</v>
      </c>
      <c r="CA54" s="723">
        <v>102.7897866933269</v>
      </c>
      <c r="CB54" s="723">
        <v>0</v>
      </c>
      <c r="CC54" s="723">
        <v>0</v>
      </c>
      <c r="CD54" s="2898"/>
      <c r="CE54" s="2898"/>
      <c r="CF54" s="2898"/>
      <c r="CG54" s="2898"/>
      <c r="CH54" s="2898"/>
      <c r="CI54" s="2898"/>
      <c r="CJ54" s="2898"/>
      <c r="CK54" s="2898"/>
      <c r="CL54" s="2898"/>
      <c r="CM54" s="2898"/>
      <c r="CN54" s="2898"/>
      <c r="CO54" s="2898"/>
      <c r="CP54" s="2898"/>
      <c r="CQ54" s="2898"/>
      <c r="CR54" s="2898"/>
      <c r="CS54" s="2898"/>
      <c r="CT54" s="2898"/>
      <c r="CU54" s="2898"/>
      <c r="CV54" s="2898"/>
      <c r="CW54" s="2898"/>
      <c r="CX54" s="2898"/>
      <c r="CY54" s="2898"/>
      <c r="CZ54" s="2585"/>
    </row>
    <row r="55" s="130" customFormat="true" ht="15" customHeight="true" x14ac:dyDescent="0.2">
      <c r="A55" s="3102"/>
      <c r="B55" s="292" t="s">
        <v>68</v>
      </c>
      <c r="C55" s="551">
        <v>0</v>
      </c>
      <c r="D55" s="567">
        <v>1.5143345868332776</v>
      </c>
      <c r="E55" s="567">
        <v>0</v>
      </c>
      <c r="F55" s="567">
        <v>0</v>
      </c>
      <c r="G55" s="583">
        <v>0.60608093843268018</v>
      </c>
      <c r="H55" s="599">
        <v>1.1466641738143146</v>
      </c>
      <c r="I55" s="567">
        <v>0</v>
      </c>
      <c r="J55" s="567">
        <v>0</v>
      </c>
      <c r="K55" s="567">
        <v>0</v>
      </c>
      <c r="L55" s="615">
        <v>0.87275273230299799</v>
      </c>
      <c r="M55" s="628">
        <v>0</v>
      </c>
      <c r="N55" s="567">
        <v>0</v>
      </c>
      <c r="O55" s="567">
        <v>0</v>
      </c>
      <c r="P55" s="567">
        <v>0</v>
      </c>
      <c r="Q55" s="583">
        <v>0</v>
      </c>
      <c r="R55" s="636">
        <v>2.6815095620143414</v>
      </c>
      <c r="S55" s="637">
        <v>0</v>
      </c>
      <c r="T55" s="637">
        <v>0</v>
      </c>
      <c r="U55" s="637">
        <v>0</v>
      </c>
      <c r="V55" s="637">
        <v>0</v>
      </c>
      <c r="W55" s="637">
        <v>0</v>
      </c>
      <c r="X55" s="637">
        <v>0</v>
      </c>
      <c r="Y55" s="637">
        <v>0</v>
      </c>
      <c r="Z55" s="637">
        <v>0</v>
      </c>
      <c r="AA55" s="637">
        <v>1.1506432889067766</v>
      </c>
      <c r="AB55" s="637">
        <v>0</v>
      </c>
      <c r="AC55" s="637">
        <v>0</v>
      </c>
      <c r="AD55" s="2871"/>
      <c r="AE55" s="2871"/>
      <c r="AF55" s="2871"/>
      <c r="AG55" s="2871"/>
      <c r="AH55" s="2871"/>
      <c r="AI55" s="2871"/>
      <c r="AJ55" s="2871"/>
      <c r="AK55" s="2871"/>
      <c r="AL55" s="2871"/>
      <c r="AM55" s="2871"/>
      <c r="AN55" s="2871"/>
      <c r="AO55" s="2871"/>
      <c r="AP55" s="2871"/>
      <c r="AQ55" s="2871"/>
      <c r="AR55" s="2871"/>
      <c r="AS55" s="2871"/>
      <c r="AT55" s="2871"/>
      <c r="AU55" s="2871"/>
      <c r="AV55" s="2871"/>
      <c r="AW55" s="2871"/>
      <c r="AX55" s="2871"/>
      <c r="AY55" s="2871"/>
      <c r="AZ55" s="239"/>
      <c r="BA55" s="3103"/>
      <c r="BB55" s="166" t="s">
        <v>68</v>
      </c>
      <c r="BC55" s="658">
        <v>0</v>
      </c>
      <c r="BD55" s="674">
        <v>1.5094944483767925</v>
      </c>
      <c r="BE55" s="674">
        <v>0</v>
      </c>
      <c r="BF55" s="674">
        <v>0</v>
      </c>
      <c r="BG55" s="690">
        <v>3.655945019977056</v>
      </c>
      <c r="BH55" s="706">
        <v>1.5094944483767925</v>
      </c>
      <c r="BI55" s="674">
        <v>0</v>
      </c>
      <c r="BJ55" s="674">
        <v>0</v>
      </c>
      <c r="BK55" s="674">
        <v>0</v>
      </c>
      <c r="BL55" s="690">
        <v>3.655945019977056</v>
      </c>
      <c r="BM55" s="706">
        <v>0</v>
      </c>
      <c r="BN55" s="674">
        <v>0</v>
      </c>
      <c r="BO55" s="674">
        <v>0</v>
      </c>
      <c r="BP55" s="674">
        <v>0</v>
      </c>
      <c r="BQ55" s="690">
        <v>0</v>
      </c>
      <c r="BR55" s="717">
        <v>1.5094944483767925</v>
      </c>
      <c r="BS55" s="718">
        <v>0</v>
      </c>
      <c r="BT55" s="718">
        <v>0</v>
      </c>
      <c r="BU55" s="718">
        <v>0</v>
      </c>
      <c r="BV55" s="718">
        <v>0</v>
      </c>
      <c r="BW55" s="718">
        <v>0</v>
      </c>
      <c r="BX55" s="718">
        <v>0</v>
      </c>
      <c r="BY55" s="718">
        <v>0</v>
      </c>
      <c r="BZ55" s="734">
        <v>0</v>
      </c>
      <c r="CA55" s="734">
        <v>3.655945019977056</v>
      </c>
      <c r="CB55" s="734">
        <v>0</v>
      </c>
      <c r="CC55" s="734">
        <v>0</v>
      </c>
      <c r="CD55" s="2899"/>
      <c r="CE55" s="2899"/>
      <c r="CF55" s="2899"/>
      <c r="CG55" s="2899"/>
      <c r="CH55" s="2899"/>
      <c r="CI55" s="2899"/>
      <c r="CJ55" s="2899"/>
      <c r="CK55" s="2899"/>
      <c r="CL55" s="2899"/>
      <c r="CM55" s="2899"/>
      <c r="CN55" s="2899"/>
      <c r="CO55" s="2899"/>
      <c r="CP55" s="2899"/>
      <c r="CQ55" s="2899"/>
      <c r="CR55" s="2899"/>
      <c r="CS55" s="2899"/>
      <c r="CT55" s="2899"/>
      <c r="CU55" s="2899"/>
      <c r="CV55" s="2899"/>
      <c r="CW55" s="2899"/>
      <c r="CX55" s="2899"/>
      <c r="CY55" s="2899"/>
      <c r="CZ55" s="2587"/>
    </row>
    <row r="56" s="130" customFormat="true" ht="15" customHeight="true" x14ac:dyDescent="0.2">
      <c r="A56" s="132"/>
      <c r="B56" s="204"/>
      <c r="C56" s="3038" t="s">
        <v>115</v>
      </c>
      <c r="D56" s="3039"/>
      <c r="E56" s="3039"/>
      <c r="F56" s="3039"/>
      <c r="G56" s="3040"/>
      <c r="H56" s="3459" t="s">
        <v>38</v>
      </c>
      <c r="I56" s="3460"/>
      <c r="J56" s="3460"/>
      <c r="K56" s="3460"/>
      <c r="L56" s="3461"/>
      <c r="M56" s="3462" t="s">
        <v>37</v>
      </c>
      <c r="N56" s="3463"/>
      <c r="O56" s="3463"/>
      <c r="P56" s="3463"/>
      <c r="Q56" s="3464"/>
      <c r="R56" s="745" t="s">
        <v>141</v>
      </c>
      <c r="S56" s="473"/>
      <c r="T56" s="473"/>
      <c r="U56" s="473"/>
      <c r="V56" s="473"/>
      <c r="W56" s="473"/>
      <c r="X56" s="473"/>
      <c r="Y56" s="474"/>
      <c r="Z56" s="464"/>
      <c r="AA56" s="464"/>
      <c r="AB56" s="464"/>
      <c r="AC56" s="464"/>
      <c r="AD56" s="2862"/>
      <c r="AE56" s="2862"/>
      <c r="AF56" s="2862"/>
      <c r="AG56" s="2862"/>
      <c r="AH56" s="2862"/>
      <c r="AI56" s="2862"/>
      <c r="AJ56" s="2862"/>
      <c r="AK56" s="2862"/>
      <c r="AL56" s="2862"/>
      <c r="AM56" s="2862"/>
      <c r="AN56" s="2862"/>
      <c r="AO56" s="2862"/>
      <c r="AP56" s="2862"/>
      <c r="AQ56" s="2862"/>
      <c r="AR56" s="2862"/>
      <c r="AS56" s="2862"/>
      <c r="AT56" s="2862"/>
      <c r="AU56" s="2862"/>
      <c r="AV56" s="2862"/>
      <c r="AW56" s="2862"/>
      <c r="AX56" s="2862"/>
      <c r="AY56" s="2862"/>
      <c r="AZ56" s="239"/>
      <c r="BA56" s="241" t="s">
        <v>131</v>
      </c>
      <c r="BB56" s="115" t="s">
        <v>96</v>
      </c>
      <c r="BC56" s="3120" t="s">
        <v>115</v>
      </c>
      <c r="BD56" s="3121"/>
      <c r="BE56" s="3121"/>
      <c r="BF56" s="3121"/>
      <c r="BG56" s="3122"/>
      <c r="BH56" s="3123" t="s">
        <v>38</v>
      </c>
      <c r="BI56" s="3121"/>
      <c r="BJ56" s="3121"/>
      <c r="BK56" s="3121"/>
      <c r="BL56" s="3122"/>
      <c r="BM56" s="3123" t="s">
        <v>37</v>
      </c>
      <c r="BN56" s="3121"/>
      <c r="BO56" s="3121"/>
      <c r="BP56" s="3121"/>
      <c r="BQ56" s="3122"/>
      <c r="BR56" s="755" t="s">
        <v>141</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0" customFormat="true" ht="24" x14ac:dyDescent="0.2">
      <c r="A57" s="205" t="s">
        <v>69</v>
      </c>
      <c r="B57" s="278"/>
      <c r="C57" s="407" t="s">
        <v>0</v>
      </c>
      <c r="D57" s="408" t="s">
        <v>1</v>
      </c>
      <c r="E57" s="408" t="s">
        <v>2</v>
      </c>
      <c r="F57" s="408" t="s">
        <v>3</v>
      </c>
      <c r="G57" s="409" t="s">
        <v>4</v>
      </c>
      <c r="H57" s="317" t="s">
        <v>0</v>
      </c>
      <c r="I57" s="315" t="s">
        <v>1</v>
      </c>
      <c r="J57" s="315" t="s">
        <v>2</v>
      </c>
      <c r="K57" s="315" t="s">
        <v>3</v>
      </c>
      <c r="L57" s="318" t="s">
        <v>4</v>
      </c>
      <c r="M57" s="319" t="s">
        <v>0</v>
      </c>
      <c r="N57" s="315" t="s">
        <v>1</v>
      </c>
      <c r="O57" s="315" t="s">
        <v>2</v>
      </c>
      <c r="P57" s="315" t="s">
        <v>3</v>
      </c>
      <c r="Q57" s="316" t="s">
        <v>4</v>
      </c>
      <c r="R57" s="319" t="s">
        <v>412</v>
      </c>
      <c r="S57" s="315" t="s">
        <v>413</v>
      </c>
      <c r="T57" s="315" t="s">
        <v>414</v>
      </c>
      <c r="U57" s="315" t="s">
        <v>415</v>
      </c>
      <c r="V57" s="315" t="s">
        <v>416</v>
      </c>
      <c r="W57" s="315" t="s">
        <v>417</v>
      </c>
      <c r="X57" s="315" t="s">
        <v>418</v>
      </c>
      <c r="Y57" s="315" t="s">
        <v>419</v>
      </c>
      <c r="Z57" s="315" t="s">
        <v>420</v>
      </c>
      <c r="AA57" s="315" t="s">
        <v>421</v>
      </c>
      <c r="AB57" s="315" t="s">
        <v>422</v>
      </c>
      <c r="AC57" s="2858" t="s">
        <v>423</v>
      </c>
      <c r="AD57" s="2872"/>
      <c r="AE57" s="2872"/>
      <c r="AF57" s="2872"/>
      <c r="AG57" s="2872"/>
      <c r="AH57" s="2872"/>
      <c r="AI57" s="2872"/>
      <c r="AJ57" s="2872"/>
      <c r="AK57" s="2872"/>
      <c r="AL57" s="2872"/>
      <c r="AM57" s="2872"/>
      <c r="AN57" s="2872"/>
      <c r="AO57" s="2872"/>
      <c r="AP57" s="2872"/>
      <c r="AQ57" s="2872"/>
      <c r="AR57" s="2872"/>
      <c r="AS57" s="2872"/>
      <c r="AT57" s="2872"/>
      <c r="AU57" s="2872"/>
      <c r="AV57" s="2872"/>
      <c r="AW57" s="2872"/>
      <c r="AX57" s="2872"/>
      <c r="AY57" s="2872"/>
      <c r="AZ57" s="239"/>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412</v>
      </c>
      <c r="BS57" s="184" t="s">
        <v>413</v>
      </c>
      <c r="BT57" s="184" t="s">
        <v>414</v>
      </c>
      <c r="BU57" s="184" t="s">
        <v>415</v>
      </c>
      <c r="BV57" s="184" t="s">
        <v>416</v>
      </c>
      <c r="BW57" s="184" t="s">
        <v>417</v>
      </c>
      <c r="BX57" s="184" t="s">
        <v>418</v>
      </c>
      <c r="BY57" s="185" t="s">
        <v>419</v>
      </c>
      <c r="BZ57" s="185" t="s">
        <v>420</v>
      </c>
      <c r="CA57" s="185" t="s">
        <v>421</v>
      </c>
      <c r="CB57" s="185" t="s">
        <v>422</v>
      </c>
      <c r="CC57" s="185" t="s">
        <v>423</v>
      </c>
      <c r="CD57" s="2591"/>
      <c r="CE57" s="2591"/>
      <c r="CF57" s="2591"/>
      <c r="CG57" s="2591"/>
      <c r="CH57" s="2591"/>
      <c r="CI57" s="2591"/>
      <c r="CJ57" s="2591"/>
      <c r="CK57" s="2591"/>
      <c r="CL57" s="2591"/>
      <c r="CM57" s="2591"/>
      <c r="CN57" s="2591"/>
      <c r="CO57" s="2591"/>
      <c r="CP57" s="2591"/>
      <c r="CQ57" s="2591"/>
      <c r="CR57" s="2591"/>
      <c r="CS57" s="2591"/>
      <c r="CT57" s="2591"/>
      <c r="CU57" s="2591"/>
      <c r="CV57" s="2591"/>
      <c r="CW57" s="2591"/>
      <c r="CX57" s="2591"/>
      <c r="CY57" s="2591"/>
      <c r="CZ57" s="2591"/>
    </row>
    <row r="58" s="130" customFormat="true" ht="15" customHeight="true" x14ac:dyDescent="0.2">
      <c r="A58" s="3467" t="s">
        <v>424</v>
      </c>
      <c r="B58" s="293" t="s">
        <v>425</v>
      </c>
      <c r="C58" s="350">
        <v>6.1031984184401866E-2</v>
      </c>
      <c r="D58" s="351">
        <v>2.1457701199137276</v>
      </c>
      <c r="E58" s="351">
        <v>6.4809162740177211</v>
      </c>
      <c r="F58" s="351">
        <v>9.1007058797177205</v>
      </c>
      <c r="G58" s="352">
        <v>11.372147517324995</v>
      </c>
      <c r="H58" s="353">
        <v>3.9192887031883012</v>
      </c>
      <c r="I58" s="351">
        <v>7.818174014851202</v>
      </c>
      <c r="J58" s="351">
        <v>7.6776737905932855</v>
      </c>
      <c r="K58" s="351">
        <v>12.462762853859553</v>
      </c>
      <c r="L58" s="354">
        <v>10.696686615822653</v>
      </c>
      <c r="M58" s="355">
        <v>0</v>
      </c>
      <c r="N58" s="351">
        <v>0.18667802561499935</v>
      </c>
      <c r="O58" s="351">
        <v>0</v>
      </c>
      <c r="P58" s="351">
        <v>0.46768224893313409</v>
      </c>
      <c r="Q58" s="352">
        <v>0.85440628245746897</v>
      </c>
      <c r="R58" s="355">
        <v>2.6529420471798044</v>
      </c>
      <c r="S58" s="351">
        <v>10.119553433088198</v>
      </c>
      <c r="T58" s="351">
        <v>0.78003118529147342</v>
      </c>
      <c r="U58" s="351">
        <v>7.8784933610028002E-2</v>
      </c>
      <c r="V58" s="351">
        <v>0.17034890579504511</v>
      </c>
      <c r="W58" s="351">
        <v>0.92832316290061501</v>
      </c>
      <c r="X58" s="351">
        <v>2.0913068213530877E-2</v>
      </c>
      <c r="Y58" s="356">
        <v>8.3835456783905524</v>
      </c>
      <c r="Z58" s="356">
        <v>0.74872437032334904</v>
      </c>
      <c r="AA58" s="356">
        <v>5.2089264285736787</v>
      </c>
      <c r="AB58" s="356">
        <v>0</v>
      </c>
      <c r="AC58" s="356">
        <v>0.13274221520941737</v>
      </c>
      <c r="AD58" s="2873"/>
      <c r="AE58" s="2873"/>
      <c r="AF58" s="2873"/>
      <c r="AG58" s="2873"/>
      <c r="AH58" s="2873"/>
      <c r="AI58" s="2873"/>
      <c r="AJ58" s="2873"/>
      <c r="AK58" s="2873"/>
      <c r="AL58" s="2873"/>
      <c r="AM58" s="2873"/>
      <c r="AN58" s="2873"/>
      <c r="AO58" s="2873"/>
      <c r="AP58" s="2873"/>
      <c r="AQ58" s="2873"/>
      <c r="AR58" s="2873"/>
      <c r="AS58" s="2873"/>
      <c r="AT58" s="2873"/>
      <c r="AU58" s="2873"/>
      <c r="AV58" s="2873"/>
      <c r="AW58" s="2873"/>
      <c r="AX58" s="2873"/>
      <c r="AY58" s="2873"/>
      <c r="AZ58" s="239"/>
      <c r="BA58" s="3474" t="s">
        <v>424</v>
      </c>
      <c r="BB58" s="167" t="s">
        <v>425</v>
      </c>
      <c r="BC58" s="489">
        <v>6.5975580985510343</v>
      </c>
      <c r="BD58" s="439">
        <v>232.18409191351546</v>
      </c>
      <c r="BE58" s="439">
        <v>700.10572746681237</v>
      </c>
      <c r="BF58" s="439">
        <v>984.36159090426941</v>
      </c>
      <c r="BG58" s="490">
        <v>1228.9161496286204</v>
      </c>
      <c r="BH58" s="498">
        <v>285.39739664525393</v>
      </c>
      <c r="BI58" s="439">
        <v>569.19935919382385</v>
      </c>
      <c r="BJ58" s="439">
        <v>558.60498989672669</v>
      </c>
      <c r="BK58" s="439">
        <v>907.96342723626424</v>
      </c>
      <c r="BL58" s="490">
        <v>777.70638835521322</v>
      </c>
      <c r="BM58" s="498">
        <v>0</v>
      </c>
      <c r="BN58" s="439">
        <v>6.5975580985510343</v>
      </c>
      <c r="BO58" s="439">
        <v>0</v>
      </c>
      <c r="BP58" s="439">
        <v>16.516731643932285</v>
      </c>
      <c r="BQ58" s="490">
        <v>30.179266942003427</v>
      </c>
      <c r="BR58" s="498">
        <v>95.958104855871952</v>
      </c>
      <c r="BS58" s="439">
        <v>2104.4055372396069</v>
      </c>
      <c r="BT58" s="439">
        <v>14.888872656234923</v>
      </c>
      <c r="BU58" s="439">
        <v>0.6576295903780951</v>
      </c>
      <c r="BV58" s="439">
        <v>2.1229638698583906</v>
      </c>
      <c r="BW58" s="439">
        <v>10.067253859710235</v>
      </c>
      <c r="BX58" s="439">
        <v>0.45518204672180085</v>
      </c>
      <c r="BY58" s="440">
        <v>235.42692561270033</v>
      </c>
      <c r="BZ58" s="440">
        <v>14.518517566550928</v>
      </c>
      <c r="CA58" s="440">
        <v>672.27064251049887</v>
      </c>
      <c r="CB58" s="440">
        <v>0</v>
      </c>
      <c r="CC58" s="440">
        <v>1.3934882036360197</v>
      </c>
      <c r="CD58" s="2593"/>
      <c r="CE58" s="2593"/>
      <c r="CF58" s="2593"/>
      <c r="CG58" s="2593"/>
      <c r="CH58" s="2593"/>
      <c r="CI58" s="2593"/>
      <c r="CJ58" s="2593"/>
      <c r="CK58" s="2593"/>
      <c r="CL58" s="2593"/>
      <c r="CM58" s="2593"/>
      <c r="CN58" s="2593"/>
      <c r="CO58" s="2593"/>
      <c r="CP58" s="2593"/>
      <c r="CQ58" s="2593"/>
      <c r="CR58" s="2593"/>
      <c r="CS58" s="2593"/>
      <c r="CT58" s="2593"/>
      <c r="CU58" s="2593"/>
      <c r="CV58" s="2593"/>
      <c r="CW58" s="2593"/>
      <c r="CX58" s="2593"/>
      <c r="CY58" s="2593"/>
      <c r="CZ58" s="2593"/>
    </row>
    <row r="59" s="130" customFormat="true" ht="15" customHeight="true" x14ac:dyDescent="0.2">
      <c r="A59" s="3468"/>
      <c r="B59" s="294" t="s">
        <v>426</v>
      </c>
      <c r="C59" s="357">
        <v>0.23793594783962754</v>
      </c>
      <c r="D59" s="358">
        <v>8.2444147736196314</v>
      </c>
      <c r="E59" s="358">
        <v>27.595172604744501</v>
      </c>
      <c r="F59" s="358">
        <v>40.831489595575519</v>
      </c>
      <c r="G59" s="359">
        <v>42.982830543419716</v>
      </c>
      <c r="H59" s="360">
        <v>13.828875758389078</v>
      </c>
      <c r="I59" s="358">
        <v>30.573352173118547</v>
      </c>
      <c r="J59" s="358">
        <v>41.170124906749621</v>
      </c>
      <c r="K59" s="358">
        <v>45.545559086493903</v>
      </c>
      <c r="L59" s="361">
        <v>42.345207492076668</v>
      </c>
      <c r="M59" s="362">
        <v>7.2011792666529545E-2</v>
      </c>
      <c r="N59" s="358">
        <v>0.24234811970511097</v>
      </c>
      <c r="O59" s="358">
        <v>0.2999637112119391</v>
      </c>
      <c r="P59" s="358">
        <v>1.7358466390180127</v>
      </c>
      <c r="Q59" s="359">
        <v>7.1324526297176716</v>
      </c>
      <c r="R59" s="362">
        <v>10.50112499739776</v>
      </c>
      <c r="S59" s="358">
        <v>37.194450086563315</v>
      </c>
      <c r="T59" s="358">
        <v>9.6438300275918234</v>
      </c>
      <c r="U59" s="358">
        <v>1.9394433777432822</v>
      </c>
      <c r="V59" s="358">
        <v>0.62336366778885599</v>
      </c>
      <c r="W59" s="358">
        <v>3.0004822817281509</v>
      </c>
      <c r="X59" s="358">
        <v>0</v>
      </c>
      <c r="Y59" s="363">
        <v>14.228377368206214</v>
      </c>
      <c r="Z59" s="363">
        <v>1.9916406523484476</v>
      </c>
      <c r="AA59" s="363">
        <v>32.257075213049404</v>
      </c>
      <c r="AB59" s="363">
        <v>9.088545073036014E-2</v>
      </c>
      <c r="AC59" s="363">
        <v>3.068639875030614E-2</v>
      </c>
      <c r="AD59" s="2874"/>
      <c r="AE59" s="2874"/>
      <c r="AF59" s="2874"/>
      <c r="AG59" s="2874"/>
      <c r="AH59" s="2874"/>
      <c r="AI59" s="2874"/>
      <c r="AJ59" s="2874"/>
      <c r="AK59" s="2874"/>
      <c r="AL59" s="2874"/>
      <c r="AM59" s="2874"/>
      <c r="AN59" s="2874"/>
      <c r="AO59" s="2874"/>
      <c r="AP59" s="2874"/>
      <c r="AQ59" s="2874"/>
      <c r="AR59" s="2874"/>
      <c r="AS59" s="2874"/>
      <c r="AT59" s="2874"/>
      <c r="AU59" s="2874"/>
      <c r="AV59" s="2874"/>
      <c r="AW59" s="2874"/>
      <c r="AX59" s="2874"/>
      <c r="AY59" s="2874"/>
      <c r="AZ59" s="239"/>
      <c r="BA59" s="3475"/>
      <c r="BB59" s="168" t="s">
        <v>426</v>
      </c>
      <c r="BC59" s="491">
        <v>25.72087833262594</v>
      </c>
      <c r="BD59" s="441">
        <v>892.09088140728136</v>
      </c>
      <c r="BE59" s="441">
        <v>2980.988732792272</v>
      </c>
      <c r="BF59" s="441">
        <v>4416.465116938657</v>
      </c>
      <c r="BG59" s="492">
        <v>4644.8829942705397</v>
      </c>
      <c r="BH59" s="499">
        <v>1007.0003612554198</v>
      </c>
      <c r="BI59" s="441">
        <v>2225.8819555933592</v>
      </c>
      <c r="BJ59" s="441">
        <v>2995.4173405698593</v>
      </c>
      <c r="BK59" s="441">
        <v>3318.1809209149865</v>
      </c>
      <c r="BL59" s="492">
        <v>3078.7233061592633</v>
      </c>
      <c r="BM59" s="499">
        <v>2.5413376373686782</v>
      </c>
      <c r="BN59" s="441">
        <v>8.5650455888504968</v>
      </c>
      <c r="BO59" s="441">
        <v>10.603040913578175</v>
      </c>
      <c r="BP59" s="441">
        <v>61.303402421376532</v>
      </c>
      <c r="BQ59" s="492">
        <v>251.93189268731626</v>
      </c>
      <c r="BR59" s="499">
        <v>379.83040552133747</v>
      </c>
      <c r="BS59" s="441">
        <v>7734.7490908854834</v>
      </c>
      <c r="BT59" s="441">
        <v>184.07694449489946</v>
      </c>
      <c r="BU59" s="441">
        <v>16.188823111535658</v>
      </c>
      <c r="BV59" s="441">
        <v>7.7686354269300066</v>
      </c>
      <c r="BW59" s="441">
        <v>32.538902441405284</v>
      </c>
      <c r="BX59" s="441">
        <v>0</v>
      </c>
      <c r="BY59" s="442">
        <v>399.5616256840371</v>
      </c>
      <c r="BZ59" s="442">
        <v>38.619912672122815</v>
      </c>
      <c r="CA59" s="442">
        <v>4163.1389838854357</v>
      </c>
      <c r="CB59" s="442">
        <v>3.353142951995677</v>
      </c>
      <c r="CC59" s="442">
        <v>0.32213666619290399</v>
      </c>
      <c r="CD59" s="2595"/>
      <c r="CE59" s="2595"/>
      <c r="CF59" s="2595"/>
      <c r="CG59" s="2595"/>
      <c r="CH59" s="2595"/>
      <c r="CI59" s="2595"/>
      <c r="CJ59" s="2595"/>
      <c r="CK59" s="2595"/>
      <c r="CL59" s="2595"/>
      <c r="CM59" s="2595"/>
      <c r="CN59" s="2595"/>
      <c r="CO59" s="2595"/>
      <c r="CP59" s="2595"/>
      <c r="CQ59" s="2595"/>
      <c r="CR59" s="2595"/>
      <c r="CS59" s="2595"/>
      <c r="CT59" s="2595"/>
      <c r="CU59" s="2595"/>
      <c r="CV59" s="2595"/>
      <c r="CW59" s="2595"/>
      <c r="CX59" s="2595"/>
      <c r="CY59" s="2595"/>
      <c r="CZ59" s="2595"/>
    </row>
    <row r="60" s="130" customFormat="true" ht="15" customHeight="true" x14ac:dyDescent="0.2">
      <c r="A60" s="3468"/>
      <c r="B60" s="294" t="s">
        <v>427</v>
      </c>
      <c r="C60" s="357">
        <v>2.0380752508303375</v>
      </c>
      <c r="D60" s="358">
        <v>27.853965265284192</v>
      </c>
      <c r="E60" s="358">
        <v>29.514689173618297</v>
      </c>
      <c r="F60" s="358">
        <v>21.112259230924298</v>
      </c>
      <c r="G60" s="359">
        <v>10.787784751048092</v>
      </c>
      <c r="H60" s="360">
        <v>42.007895324643812</v>
      </c>
      <c r="I60" s="358">
        <v>31.246672321209424</v>
      </c>
      <c r="J60" s="358">
        <v>22.132028646043157</v>
      </c>
      <c r="K60" s="358">
        <v>19.689692358754744</v>
      </c>
      <c r="L60" s="361">
        <v>9.1929301924791105</v>
      </c>
      <c r="M60" s="362">
        <v>0.91031248260845743</v>
      </c>
      <c r="N60" s="358">
        <v>1.854891136239937</v>
      </c>
      <c r="O60" s="358">
        <v>3.0098521727522187</v>
      </c>
      <c r="P60" s="358">
        <v>7.6337518653924326</v>
      </c>
      <c r="Q60" s="359">
        <v>9.9459708721687328</v>
      </c>
      <c r="R60" s="362">
        <v>13.187520050574744</v>
      </c>
      <c r="S60" s="358">
        <v>22.38903082238085</v>
      </c>
      <c r="T60" s="358">
        <v>16.818407964169186</v>
      </c>
      <c r="U60" s="358">
        <v>4.1723488853049213</v>
      </c>
      <c r="V60" s="358">
        <v>0.65300413888100617</v>
      </c>
      <c r="W60" s="358">
        <v>6.8019091729692907</v>
      </c>
      <c r="X60" s="358">
        <v>0.85752933280940236</v>
      </c>
      <c r="Y60" s="363">
        <v>16.573682096950336</v>
      </c>
      <c r="Z60" s="363">
        <v>13.047562414374573</v>
      </c>
      <c r="AA60" s="363">
        <v>27.502943380200161</v>
      </c>
      <c r="AB60" s="363">
        <v>0.22738453761349878</v>
      </c>
      <c r="AC60" s="363">
        <v>0.59616269033044056</v>
      </c>
      <c r="AD60" s="2874"/>
      <c r="AE60" s="2874"/>
      <c r="AF60" s="2874"/>
      <c r="AG60" s="2874"/>
      <c r="AH60" s="2874"/>
      <c r="AI60" s="2874"/>
      <c r="AJ60" s="2874"/>
      <c r="AK60" s="2874"/>
      <c r="AL60" s="2874"/>
      <c r="AM60" s="2874"/>
      <c r="AN60" s="2874"/>
      <c r="AO60" s="2874"/>
      <c r="AP60" s="2874"/>
      <c r="AQ60" s="2874"/>
      <c r="AR60" s="2874"/>
      <c r="AS60" s="2874"/>
      <c r="AT60" s="2874"/>
      <c r="AU60" s="2874"/>
      <c r="AV60" s="2874"/>
      <c r="AW60" s="2874"/>
      <c r="AX60" s="2874"/>
      <c r="AY60" s="2874"/>
      <c r="AZ60" s="239"/>
      <c r="BA60" s="3475"/>
      <c r="BB60" s="168" t="s">
        <v>427</v>
      </c>
      <c r="BC60" s="491">
        <v>220.31595492529701</v>
      </c>
      <c r="BD60" s="441">
        <v>3013.95176085807</v>
      </c>
      <c r="BE60" s="441">
        <v>3188.3459161003793</v>
      </c>
      <c r="BF60" s="441">
        <v>2283.5697976408615</v>
      </c>
      <c r="BG60" s="492">
        <v>1165.7677566249861</v>
      </c>
      <c r="BH60" s="499">
        <v>3058.9591306317384</v>
      </c>
      <c r="BI60" s="441">
        <v>2274.9027878359775</v>
      </c>
      <c r="BJ60" s="441">
        <v>1610.2613858593827</v>
      </c>
      <c r="BK60" s="441">
        <v>1434.4749045550689</v>
      </c>
      <c r="BL60" s="492">
        <v>668.37524508000956</v>
      </c>
      <c r="BM60" s="499">
        <v>32.125451792767919</v>
      </c>
      <c r="BN60" s="441">
        <v>65.555396772136405</v>
      </c>
      <c r="BO60" s="441">
        <v>106.39148849897188</v>
      </c>
      <c r="BP60" s="441">
        <v>269.59464740146893</v>
      </c>
      <c r="BQ60" s="492">
        <v>351.31074772207381</v>
      </c>
      <c r="BR60" s="499">
        <v>476.99852062248937</v>
      </c>
      <c r="BS60" s="441">
        <v>4655.8971942369753</v>
      </c>
      <c r="BT60" s="441">
        <v>321.02195294352606</v>
      </c>
      <c r="BU60" s="441">
        <v>34.827218385931715</v>
      </c>
      <c r="BV60" s="441">
        <v>8.1380281677904964</v>
      </c>
      <c r="BW60" s="441">
        <v>73.763694704130245</v>
      </c>
      <c r="BX60" s="441">
        <v>18.664499768600049</v>
      </c>
      <c r="BY60" s="442">
        <v>465.42252787204262</v>
      </c>
      <c r="BZ60" s="442">
        <v>253.00534031229387</v>
      </c>
      <c r="CA60" s="442">
        <v>3549.5647079430637</v>
      </c>
      <c r="CB60" s="442">
        <v>8.3891629910441008</v>
      </c>
      <c r="CC60" s="442">
        <v>6.2583382017000213</v>
      </c>
      <c r="CD60" s="2595"/>
      <c r="CE60" s="2595"/>
      <c r="CF60" s="2595"/>
      <c r="CG60" s="2595"/>
      <c r="CH60" s="2595"/>
      <c r="CI60" s="2595"/>
      <c r="CJ60" s="2595"/>
      <c r="CK60" s="2595"/>
      <c r="CL60" s="2595"/>
      <c r="CM60" s="2595"/>
      <c r="CN60" s="2595"/>
      <c r="CO60" s="2595"/>
      <c r="CP60" s="2595"/>
      <c r="CQ60" s="2595"/>
      <c r="CR60" s="2595"/>
      <c r="CS60" s="2595"/>
      <c r="CT60" s="2595"/>
      <c r="CU60" s="2595"/>
      <c r="CV60" s="2595"/>
      <c r="CW60" s="2595"/>
      <c r="CX60" s="2595"/>
      <c r="CY60" s="2595"/>
      <c r="CZ60" s="2595"/>
    </row>
    <row r="61" s="130" customFormat="true" ht="15" customHeight="true" x14ac:dyDescent="0.2">
      <c r="A61" s="3468"/>
      <c r="B61" s="294" t="s">
        <v>428</v>
      </c>
      <c r="C61" s="357">
        <v>3.5885614115255016</v>
      </c>
      <c r="D61" s="358">
        <v>3.0864322674414315</v>
      </c>
      <c r="E61" s="358">
        <v>1.4805929243161959</v>
      </c>
      <c r="F61" s="358">
        <v>1.2522407879086475</v>
      </c>
      <c r="G61" s="359">
        <v>0.41993965230791158</v>
      </c>
      <c r="H61" s="360">
        <v>0.90207607473793394</v>
      </c>
      <c r="I61" s="358">
        <v>0.9274790440816959</v>
      </c>
      <c r="J61" s="358">
        <v>1.006875570653412</v>
      </c>
      <c r="K61" s="358">
        <v>0.22058566006309213</v>
      </c>
      <c r="L61" s="361">
        <v>0.3641226416364598</v>
      </c>
      <c r="M61" s="362">
        <v>2.7313856953466784</v>
      </c>
      <c r="N61" s="358">
        <v>3.9689535440652595</v>
      </c>
      <c r="O61" s="358">
        <v>3.8819206205258903</v>
      </c>
      <c r="P61" s="358">
        <v>7.0199818666076856</v>
      </c>
      <c r="Q61" s="359">
        <v>5.4314290942412127</v>
      </c>
      <c r="R61" s="362">
        <v>4.1682700327755056</v>
      </c>
      <c r="S61" s="358">
        <v>0.66041537824102392</v>
      </c>
      <c r="T61" s="358">
        <v>2.5288496332174346</v>
      </c>
      <c r="U61" s="358">
        <v>1.6186964563850006</v>
      </c>
      <c r="V61" s="358">
        <v>4.6540188845325545</v>
      </c>
      <c r="W61" s="358">
        <v>1.2989953370012648</v>
      </c>
      <c r="X61" s="358">
        <v>6.9193016014525019</v>
      </c>
      <c r="Y61" s="363">
        <v>5.0868919770282597</v>
      </c>
      <c r="Z61" s="363">
        <v>4.6298622167008805</v>
      </c>
      <c r="AA61" s="363">
        <v>0.82535082442725738</v>
      </c>
      <c r="AB61" s="363">
        <v>2.8087475108653166</v>
      </c>
      <c r="AC61" s="363">
        <v>4.5068403548553064</v>
      </c>
      <c r="AD61" s="2874"/>
      <c r="AE61" s="2874"/>
      <c r="AF61" s="2874"/>
      <c r="AG61" s="2874"/>
      <c r="AH61" s="2874"/>
      <c r="AI61" s="2874"/>
      <c r="AJ61" s="2874"/>
      <c r="AK61" s="2874"/>
      <c r="AL61" s="2874"/>
      <c r="AM61" s="2874"/>
      <c r="AN61" s="2874"/>
      <c r="AO61" s="2874"/>
      <c r="AP61" s="2874"/>
      <c r="AQ61" s="2874"/>
      <c r="AR61" s="2874"/>
      <c r="AS61" s="2874"/>
      <c r="AT61" s="2874"/>
      <c r="AU61" s="2874"/>
      <c r="AV61" s="2874"/>
      <c r="AW61" s="2874"/>
      <c r="AX61" s="2874"/>
      <c r="AY61" s="2874"/>
      <c r="AZ61" s="239"/>
      <c r="BA61" s="3475"/>
      <c r="BB61" s="168" t="s">
        <v>428</v>
      </c>
      <c r="BC61" s="491">
        <v>387.92352434788916</v>
      </c>
      <c r="BD61" s="441">
        <v>333.9688937868487</v>
      </c>
      <c r="BE61" s="441">
        <v>159.94213511386755</v>
      </c>
      <c r="BF61" s="441">
        <v>135.44638739816145</v>
      </c>
      <c r="BG61" s="492">
        <v>45.380225661372052</v>
      </c>
      <c r="BH61" s="499">
        <v>65.68798136680843</v>
      </c>
      <c r="BI61" s="441">
        <v>67.524779642174437</v>
      </c>
      <c r="BJ61" s="441">
        <v>73.257308569324849</v>
      </c>
      <c r="BK61" s="441">
        <v>16.070570728065601</v>
      </c>
      <c r="BL61" s="492">
        <v>26.473665604689881</v>
      </c>
      <c r="BM61" s="499">
        <v>96.392174291492424</v>
      </c>
      <c r="BN61" s="441">
        <v>140.27040146345226</v>
      </c>
      <c r="BO61" s="441">
        <v>137.21714202161311</v>
      </c>
      <c r="BP61" s="441">
        <v>247.91866037363184</v>
      </c>
      <c r="BQ61" s="492">
        <v>191.84848224688579</v>
      </c>
      <c r="BR61" s="499">
        <v>150.76819838482962</v>
      </c>
      <c r="BS61" s="441">
        <v>137.33627556176447</v>
      </c>
      <c r="BT61" s="441">
        <v>48.269506227076675</v>
      </c>
      <c r="BU61" s="441">
        <v>13.511500724593471</v>
      </c>
      <c r="BV61" s="441">
        <v>58.000454393224807</v>
      </c>
      <c r="BW61" s="441">
        <v>14.087029541857525</v>
      </c>
      <c r="BX61" s="441">
        <v>150.60161582587924</v>
      </c>
      <c r="BY61" s="442">
        <v>142.85021934843016</v>
      </c>
      <c r="BZ61" s="442">
        <v>89.777678660109103</v>
      </c>
      <c r="CA61" s="442">
        <v>106.52082279192706</v>
      </c>
      <c r="CB61" s="442">
        <v>103.62639833228363</v>
      </c>
      <c r="CC61" s="442">
        <v>47.311466516162923</v>
      </c>
      <c r="CD61" s="2595"/>
      <c r="CE61" s="2595"/>
      <c r="CF61" s="2595"/>
      <c r="CG61" s="2595"/>
      <c r="CH61" s="2595"/>
      <c r="CI61" s="2595"/>
      <c r="CJ61" s="2595"/>
      <c r="CK61" s="2595"/>
      <c r="CL61" s="2595"/>
      <c r="CM61" s="2595"/>
      <c r="CN61" s="2595"/>
      <c r="CO61" s="2595"/>
      <c r="CP61" s="2595"/>
      <c r="CQ61" s="2595"/>
      <c r="CR61" s="2595"/>
      <c r="CS61" s="2595"/>
      <c r="CT61" s="2595"/>
      <c r="CU61" s="2595"/>
      <c r="CV61" s="2595"/>
      <c r="CW61" s="2595"/>
      <c r="CX61" s="2595"/>
      <c r="CY61" s="2595"/>
      <c r="CZ61" s="2595"/>
    </row>
    <row r="62" s="130" customFormat="true" ht="15" customHeight="true" x14ac:dyDescent="0.2">
      <c r="A62" s="3468"/>
      <c r="B62" s="294" t="s">
        <v>429</v>
      </c>
      <c r="C62" s="357">
        <v>14.009765414951044</v>
      </c>
      <c r="D62" s="358">
        <v>22.845337272285821</v>
      </c>
      <c r="E62" s="358">
        <v>20.601658889413894</v>
      </c>
      <c r="F62" s="358">
        <v>15.363131945151027</v>
      </c>
      <c r="G62" s="359">
        <v>13.286112245866603</v>
      </c>
      <c r="H62" s="360">
        <v>23.885998207010513</v>
      </c>
      <c r="I62" s="358">
        <v>18.918693385672618</v>
      </c>
      <c r="J62" s="358">
        <v>16.850125986594104</v>
      </c>
      <c r="K62" s="358">
        <v>12.329437846477173</v>
      </c>
      <c r="L62" s="361">
        <v>12.508113755035598</v>
      </c>
      <c r="M62" s="362">
        <v>8.6757477286266447</v>
      </c>
      <c r="N62" s="358">
        <v>16.915423655848294</v>
      </c>
      <c r="O62" s="358">
        <v>16.004244466248061</v>
      </c>
      <c r="P62" s="358">
        <v>20.133759452647077</v>
      </c>
      <c r="Q62" s="359">
        <v>27.697637037145562</v>
      </c>
      <c r="R62" s="362">
        <v>7.4442963294993429</v>
      </c>
      <c r="S62" s="358">
        <v>12.435489108042741</v>
      </c>
      <c r="T62" s="358">
        <v>41.993887332402643</v>
      </c>
      <c r="U62" s="358">
        <v>20.569001816261672</v>
      </c>
      <c r="V62" s="358">
        <v>45.607954198406446</v>
      </c>
      <c r="W62" s="358">
        <v>19.278600933365137</v>
      </c>
      <c r="X62" s="358">
        <v>16.805387679820214</v>
      </c>
      <c r="Y62" s="363">
        <v>9.5000081929777469</v>
      </c>
      <c r="Z62" s="363">
        <v>6.7513365140440191</v>
      </c>
      <c r="AA62" s="363">
        <v>25.056387797244327</v>
      </c>
      <c r="AB62" s="363">
        <v>4.4339062541043104</v>
      </c>
      <c r="AC62" s="363">
        <v>51.685331774032186</v>
      </c>
      <c r="AD62" s="2874"/>
      <c r="AE62" s="2874"/>
      <c r="AF62" s="2874"/>
      <c r="AG62" s="2874"/>
      <c r="AH62" s="2874"/>
      <c r="AI62" s="2874"/>
      <c r="AJ62" s="2874"/>
      <c r="AK62" s="2874"/>
      <c r="AL62" s="2874"/>
      <c r="AM62" s="2874"/>
      <c r="AN62" s="2874"/>
      <c r="AO62" s="2874"/>
      <c r="AP62" s="2874"/>
      <c r="AQ62" s="2874"/>
      <c r="AR62" s="2874"/>
      <c r="AS62" s="2874"/>
      <c r="AT62" s="2874"/>
      <c r="AU62" s="2874"/>
      <c r="AV62" s="2874"/>
      <c r="AW62" s="2874"/>
      <c r="AX62" s="2874"/>
      <c r="AY62" s="2874"/>
      <c r="AZ62" s="239"/>
      <c r="BA62" s="3475"/>
      <c r="BB62" s="168" t="s">
        <v>429</v>
      </c>
      <c r="BC62" s="491">
        <v>1514.4557809712032</v>
      </c>
      <c r="BD62" s="441">
        <v>2471.9907504523067</v>
      </c>
      <c r="BE62" s="441">
        <v>2225.5092912741425</v>
      </c>
      <c r="BF62" s="441">
        <v>1661.7257169583575</v>
      </c>
      <c r="BG62" s="492">
        <v>1435.746228216768</v>
      </c>
      <c r="BH62" s="499">
        <v>1739.3466572157452</v>
      </c>
      <c r="BI62" s="441">
        <v>1377.3686965081242</v>
      </c>
      <c r="BJ62" s="441">
        <v>1225.9656652816223</v>
      </c>
      <c r="BK62" s="441">
        <v>898.2501532167945</v>
      </c>
      <c r="BL62" s="492">
        <v>909.40683998123984</v>
      </c>
      <c r="BM62" s="499">
        <v>306.17213401663355</v>
      </c>
      <c r="BN62" s="441">
        <v>597.82339117527442</v>
      </c>
      <c r="BO62" s="441">
        <v>565.71395980175214</v>
      </c>
      <c r="BP62" s="441">
        <v>711.04666174833062</v>
      </c>
      <c r="BQ62" s="492">
        <v>978.33360892725682</v>
      </c>
      <c r="BR62" s="499">
        <v>269.26354027358286</v>
      </c>
      <c r="BS62" s="441">
        <v>2586.0145223089989</v>
      </c>
      <c r="BT62" s="441">
        <v>801.55979994413485</v>
      </c>
      <c r="BU62" s="441">
        <v>171.6925257038323</v>
      </c>
      <c r="BV62" s="441">
        <v>568.38662091476419</v>
      </c>
      <c r="BW62" s="441">
        <v>209.06789511726501</v>
      </c>
      <c r="BX62" s="441">
        <v>365.7765891618248</v>
      </c>
      <c r="BY62" s="442">
        <v>266.77945203223169</v>
      </c>
      <c r="BZ62" s="442">
        <v>130.91519611484463</v>
      </c>
      <c r="CA62" s="442">
        <v>3233.809145593581</v>
      </c>
      <c r="CB62" s="442">
        <v>163.58527560003563</v>
      </c>
      <c r="CC62" s="442">
        <v>542.57720510767967</v>
      </c>
      <c r="CD62" s="2595"/>
      <c r="CE62" s="2595"/>
      <c r="CF62" s="2595"/>
      <c r="CG62" s="2595"/>
      <c r="CH62" s="2595"/>
      <c r="CI62" s="2595"/>
      <c r="CJ62" s="2595"/>
      <c r="CK62" s="2595"/>
      <c r="CL62" s="2595"/>
      <c r="CM62" s="2595"/>
      <c r="CN62" s="2595"/>
      <c r="CO62" s="2595"/>
      <c r="CP62" s="2595"/>
      <c r="CQ62" s="2595"/>
      <c r="CR62" s="2595"/>
      <c r="CS62" s="2595"/>
      <c r="CT62" s="2595"/>
      <c r="CU62" s="2595"/>
      <c r="CV62" s="2595"/>
      <c r="CW62" s="2595"/>
      <c r="CX62" s="2595"/>
      <c r="CY62" s="2595"/>
      <c r="CZ62" s="2595"/>
    </row>
    <row r="63" s="130" customFormat="true" ht="15" customHeight="true" x14ac:dyDescent="0.2">
      <c r="A63" s="3468"/>
      <c r="B63" s="294" t="s">
        <v>430</v>
      </c>
      <c r="C63" s="357">
        <v>12.420159933168616</v>
      </c>
      <c r="D63" s="358">
        <v>12.013200006607073</v>
      </c>
      <c r="E63" s="358">
        <v>6.6950007984636013</v>
      </c>
      <c r="F63" s="358">
        <v>2.9116816733181805</v>
      </c>
      <c r="G63" s="359">
        <v>2.1603660357756094</v>
      </c>
      <c r="H63" s="360">
        <v>7.0013513340166575</v>
      </c>
      <c r="I63" s="358">
        <v>4.9223222471588262</v>
      </c>
      <c r="J63" s="358">
        <v>2.5742719872722928</v>
      </c>
      <c r="K63" s="358">
        <v>1.8431943166491611</v>
      </c>
      <c r="L63" s="361">
        <v>0.99746368937132213</v>
      </c>
      <c r="M63" s="362">
        <v>12.417525282747267</v>
      </c>
      <c r="N63" s="358">
        <v>11.969428985766168</v>
      </c>
      <c r="O63" s="358">
        <v>12.419989271675929</v>
      </c>
      <c r="P63" s="358">
        <v>15.048278690380862</v>
      </c>
      <c r="Q63" s="359">
        <v>23.21876595817147</v>
      </c>
      <c r="R63" s="362">
        <v>29.769757068698098</v>
      </c>
      <c r="S63" s="358">
        <v>3.7345883184622681</v>
      </c>
      <c r="T63" s="358">
        <v>1.6897024697585774</v>
      </c>
      <c r="U63" s="358">
        <v>0.18250827773448949</v>
      </c>
      <c r="V63" s="358">
        <v>9.1938114726835156</v>
      </c>
      <c r="W63" s="358">
        <v>5.1733095811497485</v>
      </c>
      <c r="X63" s="358">
        <v>44.194210401049119</v>
      </c>
      <c r="Y63" s="363">
        <v>10.334728917090905</v>
      </c>
      <c r="Z63" s="363">
        <v>5.5997548167904965</v>
      </c>
      <c r="AA63" s="363">
        <v>2.2308754100996842</v>
      </c>
      <c r="AB63" s="363">
        <v>4.348590850112136</v>
      </c>
      <c r="AC63" s="363">
        <v>4.4968479738652904</v>
      </c>
      <c r="AD63" s="2874"/>
      <c r="AE63" s="2874"/>
      <c r="AF63" s="2874"/>
      <c r="AG63" s="2874"/>
      <c r="AH63" s="2874"/>
      <c r="AI63" s="2874"/>
      <c r="AJ63" s="2874"/>
      <c r="AK63" s="2874"/>
      <c r="AL63" s="2874"/>
      <c r="AM63" s="2874"/>
      <c r="AN63" s="2874"/>
      <c r="AO63" s="2874"/>
      <c r="AP63" s="2874"/>
      <c r="AQ63" s="2874"/>
      <c r="AR63" s="2874"/>
      <c r="AS63" s="2874"/>
      <c r="AT63" s="2874"/>
      <c r="AU63" s="2874"/>
      <c r="AV63" s="2874"/>
      <c r="AW63" s="2874"/>
      <c r="AX63" s="2874"/>
      <c r="AY63" s="2874"/>
      <c r="AZ63" s="239"/>
      <c r="BA63" s="3475"/>
      <c r="BB63" s="168" t="s">
        <v>430</v>
      </c>
      <c r="BC63" s="491">
        <v>1342.6194125492323</v>
      </c>
      <c r="BD63" s="441">
        <v>1299.8941073061667</v>
      </c>
      <c r="BE63" s="441">
        <v>723.23236502691361</v>
      </c>
      <c r="BF63" s="441">
        <v>314.93684578269108</v>
      </c>
      <c r="BG63" s="492">
        <v>233.45711145842634</v>
      </c>
      <c r="BH63" s="499">
        <v>509.82910294453205</v>
      </c>
      <c r="BI63" s="441">
        <v>358.36790835124827</v>
      </c>
      <c r="BJ63" s="441">
        <v>187.29646721947347</v>
      </c>
      <c r="BK63" s="441">
        <v>134.28427134749651</v>
      </c>
      <c r="BL63" s="492">
        <v>72.520950761422085</v>
      </c>
      <c r="BM63" s="499">
        <v>438.22161892506597</v>
      </c>
      <c r="BN63" s="441">
        <v>423.02248955073594</v>
      </c>
      <c r="BO63" s="441">
        <v>439.01861949139794</v>
      </c>
      <c r="BP63" s="441">
        <v>531.44711264776095</v>
      </c>
      <c r="BQ63" s="492">
        <v>820.13130088429534</v>
      </c>
      <c r="BR63" s="499">
        <v>1076.7854779823454</v>
      </c>
      <c r="BS63" s="441">
        <v>776.62402680589253</v>
      </c>
      <c r="BT63" s="441">
        <v>32.252255260487345</v>
      </c>
      <c r="BU63" s="441">
        <v>1.5234238124923294</v>
      </c>
      <c r="BV63" s="441">
        <v>114.5773698498531</v>
      </c>
      <c r="BW63" s="441">
        <v>56.102252889580718</v>
      </c>
      <c r="BX63" s="441">
        <v>961.90625584953625</v>
      </c>
      <c r="BY63" s="442">
        <v>290.22009890909038</v>
      </c>
      <c r="BZ63" s="442">
        <v>108.58487034533174</v>
      </c>
      <c r="CA63" s="442">
        <v>287.91960605964118</v>
      </c>
      <c r="CB63" s="442">
        <v>160.43763487983111</v>
      </c>
      <c r="CC63" s="442">
        <v>47.206569479347188</v>
      </c>
      <c r="CD63" s="2595"/>
      <c r="CE63" s="2595"/>
      <c r="CF63" s="2595"/>
      <c r="CG63" s="2595"/>
      <c r="CH63" s="2595"/>
      <c r="CI63" s="2595"/>
      <c r="CJ63" s="2595"/>
      <c r="CK63" s="2595"/>
      <c r="CL63" s="2595"/>
      <c r="CM63" s="2595"/>
      <c r="CN63" s="2595"/>
      <c r="CO63" s="2595"/>
      <c r="CP63" s="2595"/>
      <c r="CQ63" s="2595"/>
      <c r="CR63" s="2595"/>
      <c r="CS63" s="2595"/>
      <c r="CT63" s="2595"/>
      <c r="CU63" s="2595"/>
      <c r="CV63" s="2595"/>
      <c r="CW63" s="2595"/>
      <c r="CX63" s="2595"/>
      <c r="CY63" s="2595"/>
      <c r="CZ63" s="2595"/>
    </row>
    <row r="64" s="130" customFormat="true" ht="15" customHeight="true" x14ac:dyDescent="0.2">
      <c r="A64" s="3468"/>
      <c r="B64" s="294" t="s">
        <v>431</v>
      </c>
      <c r="C64" s="357">
        <v>9.3570892795551064</v>
      </c>
      <c r="D64" s="358">
        <v>3.3037304865737824</v>
      </c>
      <c r="E64" s="358">
        <v>0.96123361245152095</v>
      </c>
      <c r="F64" s="358">
        <v>1.5221568645678378</v>
      </c>
      <c r="G64" s="359">
        <v>0.44156347887533204</v>
      </c>
      <c r="H64" s="360">
        <v>0.94357238732654602</v>
      </c>
      <c r="I64" s="358">
        <v>0.73730109226864471</v>
      </c>
      <c r="J64" s="358">
        <v>1.5540698772211117</v>
      </c>
      <c r="K64" s="358">
        <v>0.66212694873302314</v>
      </c>
      <c r="L64" s="361">
        <v>0.3873045964575807</v>
      </c>
      <c r="M64" s="362">
        <v>13.056602325469646</v>
      </c>
      <c r="N64" s="358">
        <v>6.7177175644455707</v>
      </c>
      <c r="O64" s="358">
        <v>8.4072680126569796</v>
      </c>
      <c r="P64" s="358">
        <v>6.7758945984509458</v>
      </c>
      <c r="Q64" s="359">
        <v>3.9254706196041775</v>
      </c>
      <c r="R64" s="362">
        <v>6.1368193433031744</v>
      </c>
      <c r="S64" s="358">
        <v>0.79517073327844912</v>
      </c>
      <c r="T64" s="358">
        <v>7.6806089152699292E-2</v>
      </c>
      <c r="U64" s="358">
        <v>4.923778329267039</v>
      </c>
      <c r="V64" s="358">
        <v>4.7089357773188132</v>
      </c>
      <c r="W64" s="358">
        <v>6.1567842611338728</v>
      </c>
      <c r="X64" s="358">
        <v>12.112516519433159</v>
      </c>
      <c r="Y64" s="363">
        <v>5.2203829011028313</v>
      </c>
      <c r="Z64" s="363">
        <v>7.7670801942234888</v>
      </c>
      <c r="AA64" s="363">
        <v>0.91584231728173515</v>
      </c>
      <c r="AB64" s="363">
        <v>9.6588531088877811</v>
      </c>
      <c r="AC64" s="363">
        <v>8.9954020920171303</v>
      </c>
      <c r="AD64" s="2874"/>
      <c r="AE64" s="2874"/>
      <c r="AF64" s="2874"/>
      <c r="AG64" s="2874"/>
      <c r="AH64" s="2874"/>
      <c r="AI64" s="2874"/>
      <c r="AJ64" s="2874"/>
      <c r="AK64" s="2874"/>
      <c r="AL64" s="2874"/>
      <c r="AM64" s="2874"/>
      <c r="AN64" s="2874"/>
      <c r="AO64" s="2874"/>
      <c r="AP64" s="2874"/>
      <c r="AQ64" s="2874"/>
      <c r="AR64" s="2874"/>
      <c r="AS64" s="2874"/>
      <c r="AT64" s="2874"/>
      <c r="AU64" s="2874"/>
      <c r="AV64" s="2874"/>
      <c r="AW64" s="2874"/>
      <c r="AX64" s="2874"/>
      <c r="AY64" s="2874"/>
      <c r="AZ64" s="239"/>
      <c r="BA64" s="3475"/>
      <c r="BB64" s="168" t="s">
        <v>431</v>
      </c>
      <c r="BC64" s="491">
        <v>1011.5014443684331</v>
      </c>
      <c r="BD64" s="441">
        <v>357.48175251082864</v>
      </c>
      <c r="BE64" s="441">
        <v>103.83796504344163</v>
      </c>
      <c r="BF64" s="441">
        <v>164.64137756073998</v>
      </c>
      <c r="BG64" s="492">
        <v>47.716976010854175</v>
      </c>
      <c r="BH64" s="499">
        <v>68.709687722232928</v>
      </c>
      <c r="BI64" s="441">
        <v>53.678941969700617</v>
      </c>
      <c r="BJ64" s="441">
        <v>113.06955879364392</v>
      </c>
      <c r="BK64" s="441">
        <v>48.238665911142341</v>
      </c>
      <c r="BL64" s="492">
        <v>28.159117839242526</v>
      </c>
      <c r="BM64" s="499">
        <v>460.77501583006381</v>
      </c>
      <c r="BN64" s="441">
        <v>237.41697382471835</v>
      </c>
      <c r="BO64" s="441">
        <v>297.17796979327073</v>
      </c>
      <c r="BP64" s="441">
        <v>239.29844030959899</v>
      </c>
      <c r="BQ64" s="492">
        <v>138.65514350068369</v>
      </c>
      <c r="BR64" s="499">
        <v>221.97151070534403</v>
      </c>
      <c r="BS64" s="441">
        <v>165.35924289807173</v>
      </c>
      <c r="BT64" s="441">
        <v>1.4660389253420105</v>
      </c>
      <c r="BU64" s="441">
        <v>41.09951201858064</v>
      </c>
      <c r="BV64" s="441">
        <v>58.684853149330607</v>
      </c>
      <c r="BW64" s="441">
        <v>66.767600544013249</v>
      </c>
      <c r="BX64" s="441">
        <v>263.63420249832143</v>
      </c>
      <c r="BY64" s="442">
        <v>146.59891459715791</v>
      </c>
      <c r="BZ64" s="442">
        <v>150.61148629627672</v>
      </c>
      <c r="CA64" s="442">
        <v>118.1997694764691</v>
      </c>
      <c r="CB64" s="442">
        <v>356.35533483259275</v>
      </c>
      <c r="CC64" s="442">
        <v>94.431049552797816</v>
      </c>
      <c r="CD64" s="2595"/>
      <c r="CE64" s="2595"/>
      <c r="CF64" s="2595"/>
      <c r="CG64" s="2595"/>
      <c r="CH64" s="2595"/>
      <c r="CI64" s="2595"/>
      <c r="CJ64" s="2595"/>
      <c r="CK64" s="2595"/>
      <c r="CL64" s="2595"/>
      <c r="CM64" s="2595"/>
      <c r="CN64" s="2595"/>
      <c r="CO64" s="2595"/>
      <c r="CP64" s="2595"/>
      <c r="CQ64" s="2595"/>
      <c r="CR64" s="2595"/>
      <c r="CS64" s="2595"/>
      <c r="CT64" s="2595"/>
      <c r="CU64" s="2595"/>
      <c r="CV64" s="2595"/>
      <c r="CW64" s="2595"/>
      <c r="CX64" s="2595"/>
      <c r="CY64" s="2595"/>
      <c r="CZ64" s="2595"/>
    </row>
    <row r="65" s="130" customFormat="true" ht="15" customHeight="true" x14ac:dyDescent="0.2">
      <c r="A65" s="3468"/>
      <c r="B65" s="294" t="s">
        <v>432</v>
      </c>
      <c r="C65" s="357">
        <v>7.6812112018223146</v>
      </c>
      <c r="D65" s="358">
        <v>7.0394187516624962</v>
      </c>
      <c r="E65" s="358">
        <v>4.4814246592474243</v>
      </c>
      <c r="F65" s="358">
        <v>3.1811418015267301</v>
      </c>
      <c r="G65" s="359">
        <v>1.736366159883231</v>
      </c>
      <c r="H65" s="360">
        <v>5.3609262660581933</v>
      </c>
      <c r="I65" s="358">
        <v>4.002554703585214</v>
      </c>
      <c r="J65" s="358">
        <v>3.0604944519533128</v>
      </c>
      <c r="K65" s="358">
        <v>1.5924206332389939</v>
      </c>
      <c r="L65" s="361">
        <v>1.9748673820613885</v>
      </c>
      <c r="M65" s="362">
        <v>4.5780878566674676</v>
      </c>
      <c r="N65" s="358">
        <v>8.4893162509285442</v>
      </c>
      <c r="O65" s="358">
        <v>10.431980573418079</v>
      </c>
      <c r="P65" s="358">
        <v>9.7010768653552084</v>
      </c>
      <c r="Q65" s="359">
        <v>7.6688494203853734</v>
      </c>
      <c r="R65" s="362">
        <v>2.939610474940463</v>
      </c>
      <c r="S65" s="358">
        <v>4.3729902729342696</v>
      </c>
      <c r="T65" s="358">
        <v>2.2605284767286808</v>
      </c>
      <c r="U65" s="358">
        <v>1.0693948974662046</v>
      </c>
      <c r="V65" s="358">
        <v>7.2882716209835952</v>
      </c>
      <c r="W65" s="358">
        <v>4.052187976932327</v>
      </c>
      <c r="X65" s="358">
        <v>1.3140760724791216</v>
      </c>
      <c r="Y65" s="363">
        <v>8.435953375230671</v>
      </c>
      <c r="Z65" s="363">
        <v>0.97718694706998011</v>
      </c>
      <c r="AA65" s="363">
        <v>0.53048951009944778</v>
      </c>
      <c r="AB65" s="363">
        <v>28.053227058883152</v>
      </c>
      <c r="AC65" s="363">
        <v>1.6575068845648127</v>
      </c>
      <c r="AD65" s="2874"/>
      <c r="AE65" s="2874"/>
      <c r="AF65" s="2874"/>
      <c r="AG65" s="2874"/>
      <c r="AH65" s="2874"/>
      <c r="AI65" s="2874"/>
      <c r="AJ65" s="2874"/>
      <c r="AK65" s="2874"/>
      <c r="AL65" s="2874"/>
      <c r="AM65" s="2874"/>
      <c r="AN65" s="2874"/>
      <c r="AO65" s="2874"/>
      <c r="AP65" s="2874"/>
      <c r="AQ65" s="2874"/>
      <c r="AR65" s="2874"/>
      <c r="AS65" s="2874"/>
      <c r="AT65" s="2874"/>
      <c r="AU65" s="2874"/>
      <c r="AV65" s="2874"/>
      <c r="AW65" s="2874"/>
      <c r="AX65" s="2874"/>
      <c r="AY65" s="2874"/>
      <c r="AZ65" s="239"/>
      <c r="BA65" s="3475"/>
      <c r="BB65" s="168" t="s">
        <v>432</v>
      </c>
      <c r="BC65" s="491">
        <v>830.33900746447421</v>
      </c>
      <c r="BD65" s="441">
        <v>761.70370501731259</v>
      </c>
      <c r="BE65" s="441">
        <v>484.10918124777965</v>
      </c>
      <c r="BF65" s="441">
        <v>344.08251909576637</v>
      </c>
      <c r="BG65" s="492">
        <v>187.63812308082566</v>
      </c>
      <c r="BH65" s="499">
        <v>390.37552877784577</v>
      </c>
      <c r="BI65" s="441">
        <v>291.40456174181099</v>
      </c>
      <c r="BJ65" s="441">
        <v>222.67258534831029</v>
      </c>
      <c r="BK65" s="441">
        <v>116.01437921204248</v>
      </c>
      <c r="BL65" s="492">
        <v>143.58343236041026</v>
      </c>
      <c r="BM65" s="499">
        <v>161.56335714632385</v>
      </c>
      <c r="BN65" s="441">
        <v>300.02865628108663</v>
      </c>
      <c r="BO65" s="441">
        <v>368.74699403706438</v>
      </c>
      <c r="BP65" s="441">
        <v>342.6045859293248</v>
      </c>
      <c r="BQ65" s="492">
        <v>270.87845507193958</v>
      </c>
      <c r="BR65" s="499">
        <v>106.32703058463697</v>
      </c>
      <c r="BS65" s="441">
        <v>909.38251430818957</v>
      </c>
      <c r="BT65" s="441">
        <v>43.147916724931413</v>
      </c>
      <c r="BU65" s="441">
        <v>8.9263986925999141</v>
      </c>
      <c r="BV65" s="441">
        <v>90.829684246275164</v>
      </c>
      <c r="BW65" s="441">
        <v>43.944185259342454</v>
      </c>
      <c r="BX65" s="441">
        <v>28.601438589110973</v>
      </c>
      <c r="BY65" s="442">
        <v>236.89863977981156</v>
      </c>
      <c r="BZ65" s="442">
        <v>18.948636399684379</v>
      </c>
      <c r="CA65" s="442">
        <v>68.465648092727932</v>
      </c>
      <c r="CB65" s="442">
        <v>1035.0004300721996</v>
      </c>
      <c r="CC65" s="442">
        <v>17.400013156648708</v>
      </c>
      <c r="CD65" s="2595"/>
      <c r="CE65" s="2595"/>
      <c r="CF65" s="2595"/>
      <c r="CG65" s="2595"/>
      <c r="CH65" s="2595"/>
      <c r="CI65" s="2595"/>
      <c r="CJ65" s="2595"/>
      <c r="CK65" s="2595"/>
      <c r="CL65" s="2595"/>
      <c r="CM65" s="2595"/>
      <c r="CN65" s="2595"/>
      <c r="CO65" s="2595"/>
      <c r="CP65" s="2595"/>
      <c r="CQ65" s="2595"/>
      <c r="CR65" s="2595"/>
      <c r="CS65" s="2595"/>
      <c r="CT65" s="2595"/>
      <c r="CU65" s="2595"/>
      <c r="CV65" s="2595"/>
      <c r="CW65" s="2595"/>
      <c r="CX65" s="2595"/>
      <c r="CY65" s="2595"/>
      <c r="CZ65" s="2595"/>
    </row>
    <row r="66" s="130" customFormat="true" ht="15" customHeight="true" x14ac:dyDescent="0.2">
      <c r="A66" s="3468"/>
      <c r="B66" s="294" t="s">
        <v>433</v>
      </c>
      <c r="C66" s="357">
        <v>21.470523444636793</v>
      </c>
      <c r="D66" s="358">
        <v>6.2771220856688128</v>
      </c>
      <c r="E66" s="358">
        <v>0.70164316241517577</v>
      </c>
      <c r="F66" s="358">
        <v>0.46665946479589621</v>
      </c>
      <c r="G66" s="359">
        <v>0.33570080901385807</v>
      </c>
      <c r="H66" s="360">
        <v>1.5443401481172423</v>
      </c>
      <c r="I66" s="358">
        <v>0.14483219133039571</v>
      </c>
      <c r="J66" s="358">
        <v>0.33317178943420678</v>
      </c>
      <c r="K66" s="358">
        <v>0.37946962637673676</v>
      </c>
      <c r="L66" s="361">
        <v>0.10969915502915344</v>
      </c>
      <c r="M66" s="362">
        <v>23.885666583274109</v>
      </c>
      <c r="N66" s="358">
        <v>21.721738106959982</v>
      </c>
      <c r="O66" s="358">
        <v>18.84738801537144</v>
      </c>
      <c r="P66" s="358">
        <v>13.64169690245444</v>
      </c>
      <c r="Q66" s="359">
        <v>6.2639834931008931</v>
      </c>
      <c r="R66" s="362">
        <v>10.604572642929016</v>
      </c>
      <c r="S66" s="358">
        <v>0.70999041601265556</v>
      </c>
      <c r="T66" s="358">
        <v>3.4316453296848612</v>
      </c>
      <c r="U66" s="358">
        <v>19.333629401982961</v>
      </c>
      <c r="V66" s="358">
        <v>17.712002692525957</v>
      </c>
      <c r="W66" s="358">
        <v>46.746447582550324</v>
      </c>
      <c r="X66" s="358">
        <v>3.5657222147509584</v>
      </c>
      <c r="Y66" s="363">
        <v>11.545604109806712</v>
      </c>
      <c r="Z66" s="363">
        <v>8.843189137649011</v>
      </c>
      <c r="AA66" s="363">
        <v>0</v>
      </c>
      <c r="AB66" s="363">
        <v>23.439768556067179</v>
      </c>
      <c r="AC66" s="363">
        <v>22.752486303388991</v>
      </c>
      <c r="AD66" s="2874"/>
      <c r="AE66" s="2874"/>
      <c r="AF66" s="2874"/>
      <c r="AG66" s="2874"/>
      <c r="AH66" s="2874"/>
      <c r="AI66" s="2874"/>
      <c r="AJ66" s="2874"/>
      <c r="AK66" s="2874"/>
      <c r="AL66" s="2874"/>
      <c r="AM66" s="2874"/>
      <c r="AN66" s="2874"/>
      <c r="AO66" s="2874"/>
      <c r="AP66" s="2874"/>
      <c r="AQ66" s="2874"/>
      <c r="AR66" s="2874"/>
      <c r="AS66" s="2874"/>
      <c r="AT66" s="2874"/>
      <c r="AU66" s="2874"/>
      <c r="AV66" s="2874"/>
      <c r="AW66" s="2874"/>
      <c r="AX66" s="2874"/>
      <c r="AY66" s="2874"/>
      <c r="AZ66" s="239"/>
      <c r="BA66" s="3475"/>
      <c r="BB66" s="168" t="s">
        <v>433</v>
      </c>
      <c r="BC66" s="491">
        <v>2320.963798330778</v>
      </c>
      <c r="BD66" s="441">
        <v>679.2190261974024</v>
      </c>
      <c r="BE66" s="441">
        <v>75.795516540482353</v>
      </c>
      <c r="BF66" s="441">
        <v>50.475387211532599</v>
      </c>
      <c r="BG66" s="492">
        <v>36.27706596419219</v>
      </c>
      <c r="BH66" s="499">
        <v>112.45679795133762</v>
      </c>
      <c r="BI66" s="441">
        <v>10.544455820412884</v>
      </c>
      <c r="BJ66" s="441">
        <v>24.240600622911835</v>
      </c>
      <c r="BK66" s="441">
        <v>27.645919812265838</v>
      </c>
      <c r="BL66" s="492">
        <v>7.9757159134815225</v>
      </c>
      <c r="BM66" s="499">
        <v>842.93893033338361</v>
      </c>
      <c r="BN66" s="441">
        <v>767.68772698367138</v>
      </c>
      <c r="BO66" s="441">
        <v>666.21267430535897</v>
      </c>
      <c r="BP66" s="441">
        <v>481.77207370963617</v>
      </c>
      <c r="BQ66" s="492">
        <v>221.25589879192529</v>
      </c>
      <c r="BR66" s="499">
        <v>383.5721533018945</v>
      </c>
      <c r="BS66" s="441">
        <v>147.64562218316442</v>
      </c>
      <c r="BT66" s="441">
        <v>65.501650803806285</v>
      </c>
      <c r="BU66" s="441">
        <v>161.38068792545917</v>
      </c>
      <c r="BV66" s="441">
        <v>220.73485945549794</v>
      </c>
      <c r="BW66" s="441">
        <v>506.94453576136237</v>
      </c>
      <c r="BX66" s="441">
        <v>77.609498481031551</v>
      </c>
      <c r="BY66" s="442">
        <v>324.2239243616757</v>
      </c>
      <c r="BZ66" s="442">
        <v>171.47831956350262</v>
      </c>
      <c r="CA66" s="442">
        <v>0</v>
      </c>
      <c r="CB66" s="442">
        <v>864.79072391210991</v>
      </c>
      <c r="CC66" s="442">
        <v>238.84881849488181</v>
      </c>
      <c r="CD66" s="2595"/>
      <c r="CE66" s="2595"/>
      <c r="CF66" s="2595"/>
      <c r="CG66" s="2595"/>
      <c r="CH66" s="2595"/>
      <c r="CI66" s="2595"/>
      <c r="CJ66" s="2595"/>
      <c r="CK66" s="2595"/>
      <c r="CL66" s="2595"/>
      <c r="CM66" s="2595"/>
      <c r="CN66" s="2595"/>
      <c r="CO66" s="2595"/>
      <c r="CP66" s="2595"/>
      <c r="CQ66" s="2595"/>
      <c r="CR66" s="2595"/>
      <c r="CS66" s="2595"/>
      <c r="CT66" s="2595"/>
      <c r="CU66" s="2595"/>
      <c r="CV66" s="2595"/>
      <c r="CW66" s="2595"/>
      <c r="CX66" s="2595"/>
      <c r="CY66" s="2595"/>
      <c r="CZ66" s="2595"/>
    </row>
    <row r="67" s="130" customFormat="true" ht="15" customHeight="true" x14ac:dyDescent="0.2">
      <c r="A67" s="3468"/>
      <c r="B67" s="294" t="s">
        <v>434</v>
      </c>
      <c r="C67" s="357">
        <v>3.8358092893533606</v>
      </c>
      <c r="D67" s="358">
        <v>2.1586207184958148</v>
      </c>
      <c r="E67" s="358">
        <v>0.33620219862812889</v>
      </c>
      <c r="F67" s="358">
        <v>7.7146666678111472E-2</v>
      </c>
      <c r="G67" s="359">
        <v>1.1007715782002105E-2</v>
      </c>
      <c r="H67" s="360">
        <v>0.16967292760520075</v>
      </c>
      <c r="I67" s="358">
        <v>0</v>
      </c>
      <c r="J67" s="358">
        <v>0</v>
      </c>
      <c r="K67" s="358">
        <v>0</v>
      </c>
      <c r="L67" s="361">
        <v>0</v>
      </c>
      <c r="M67" s="362">
        <v>1.3000524921995997</v>
      </c>
      <c r="N67" s="358">
        <v>4.1338893251580133</v>
      </c>
      <c r="O67" s="358">
        <v>6.0581770002905575</v>
      </c>
      <c r="P67" s="358">
        <v>4.8909282246653589</v>
      </c>
      <c r="Q67" s="359">
        <v>2.9124118120259226</v>
      </c>
      <c r="R67" s="362">
        <v>2.0997885894267583</v>
      </c>
      <c r="S67" s="358">
        <v>0</v>
      </c>
      <c r="T67" s="358">
        <v>3.8403044576349646E-2</v>
      </c>
      <c r="U67" s="358">
        <v>3.0895463675578824E-2</v>
      </c>
      <c r="V67" s="358">
        <v>0.94434264337520424</v>
      </c>
      <c r="W67" s="358">
        <v>9.8595593332455628E-2</v>
      </c>
      <c r="X67" s="358">
        <v>0</v>
      </c>
      <c r="Y67" s="363">
        <v>0.50060863556539248</v>
      </c>
      <c r="Z67" s="363">
        <v>20.352415424163471</v>
      </c>
      <c r="AA67" s="363">
        <v>9.5732495932583581E-2</v>
      </c>
      <c r="AB67" s="363">
        <v>4.9664108239754787</v>
      </c>
      <c r="AC67" s="363">
        <v>0</v>
      </c>
      <c r="AD67" s="2874"/>
      <c r="AE67" s="2874"/>
      <c r="AF67" s="2874"/>
      <c r="AG67" s="2874"/>
      <c r="AH67" s="2874"/>
      <c r="AI67" s="2874"/>
      <c r="AJ67" s="2874"/>
      <c r="AK67" s="2874"/>
      <c r="AL67" s="2874"/>
      <c r="AM67" s="2874"/>
      <c r="AN67" s="2874"/>
      <c r="AO67" s="2874"/>
      <c r="AP67" s="2874"/>
      <c r="AQ67" s="2874"/>
      <c r="AR67" s="2874"/>
      <c r="AS67" s="2874"/>
      <c r="AT67" s="2874"/>
      <c r="AU67" s="2874"/>
      <c r="AV67" s="2874"/>
      <c r="AW67" s="2874"/>
      <c r="AX67" s="2874"/>
      <c r="AY67" s="2874"/>
      <c r="AZ67" s="239"/>
      <c r="BA67" s="3475"/>
      <c r="BB67" s="168" t="s">
        <v>434</v>
      </c>
      <c r="BC67" s="491">
        <v>414.65102240504137</v>
      </c>
      <c r="BD67" s="441">
        <v>233.57459713802061</v>
      </c>
      <c r="BE67" s="441">
        <v>36.31848875908566</v>
      </c>
      <c r="BF67" s="441">
        <v>8.3444313603707698</v>
      </c>
      <c r="BG67" s="492">
        <v>1.1895343139381147</v>
      </c>
      <c r="BH67" s="499">
        <v>12.35535718006952</v>
      </c>
      <c r="BI67" s="441">
        <v>0</v>
      </c>
      <c r="BJ67" s="441">
        <v>0</v>
      </c>
      <c r="BK67" s="441">
        <v>0</v>
      </c>
      <c r="BL67" s="492">
        <v>0</v>
      </c>
      <c r="BM67" s="499">
        <v>45.879601196449642</v>
      </c>
      <c r="BN67" s="441">
        <v>146.09954709912319</v>
      </c>
      <c r="BO67" s="441">
        <v>214.14289860680458</v>
      </c>
      <c r="BP67" s="441">
        <v>172.72870450142219</v>
      </c>
      <c r="BQ67" s="492">
        <v>102.87196539258765</v>
      </c>
      <c r="BR67" s="499">
        <v>75.950295956736412</v>
      </c>
      <c r="BS67" s="441">
        <v>0</v>
      </c>
      <c r="BT67" s="441">
        <v>0.73301946267100526</v>
      </c>
      <c r="BU67" s="441">
        <v>0.25788904287311737</v>
      </c>
      <c r="BV67" s="441">
        <v>11.768818257419291</v>
      </c>
      <c r="BW67" s="441">
        <v>1.0692255748797357</v>
      </c>
      <c r="BX67" s="441">
        <v>0</v>
      </c>
      <c r="BY67" s="442">
        <v>14.058103400106342</v>
      </c>
      <c r="BZ67" s="442">
        <v>394.6537772369403</v>
      </c>
      <c r="CA67" s="442">
        <v>12.35535718006952</v>
      </c>
      <c r="CB67" s="442">
        <v>183.23158786476134</v>
      </c>
      <c r="CC67" s="442">
        <v>0</v>
      </c>
      <c r="CD67" s="2595"/>
      <c r="CE67" s="2595"/>
      <c r="CF67" s="2595"/>
      <c r="CG67" s="2595"/>
      <c r="CH67" s="2595"/>
      <c r="CI67" s="2595"/>
      <c r="CJ67" s="2595"/>
      <c r="CK67" s="2595"/>
      <c r="CL67" s="2595"/>
      <c r="CM67" s="2595"/>
      <c r="CN67" s="2595"/>
      <c r="CO67" s="2595"/>
      <c r="CP67" s="2595"/>
      <c r="CQ67" s="2595"/>
      <c r="CR67" s="2595"/>
      <c r="CS67" s="2595"/>
      <c r="CT67" s="2595"/>
      <c r="CU67" s="2595"/>
      <c r="CV67" s="2595"/>
      <c r="CW67" s="2595"/>
      <c r="CX67" s="2595"/>
      <c r="CY67" s="2595"/>
      <c r="CZ67" s="2595"/>
    </row>
    <row r="68" s="130" customFormat="true" ht="15" customHeight="true" x14ac:dyDescent="0.2">
      <c r="A68" s="3468"/>
      <c r="B68" s="294" t="s">
        <v>435</v>
      </c>
      <c r="C68" s="357">
        <v>0.5344629250278885</v>
      </c>
      <c r="D68" s="358">
        <v>0.32665396780999517</v>
      </c>
      <c r="E68" s="358">
        <v>8.3118656290956161E-2</v>
      </c>
      <c r="F68" s="358">
        <v>0.21534418991968682</v>
      </c>
      <c r="G68" s="359">
        <v>0.20454454507868144</v>
      </c>
      <c r="H68" s="360">
        <v>0.24517853462711786</v>
      </c>
      <c r="I68" s="358">
        <v>0</v>
      </c>
      <c r="J68" s="358">
        <v>0.15470373816531063</v>
      </c>
      <c r="K68" s="358">
        <v>9.2210373718553118E-2</v>
      </c>
      <c r="L68" s="361">
        <v>0.25324477684414226</v>
      </c>
      <c r="M68" s="362">
        <v>0</v>
      </c>
      <c r="N68" s="358">
        <v>0.95643997235927669</v>
      </c>
      <c r="O68" s="358">
        <v>0.67820538975574218</v>
      </c>
      <c r="P68" s="358">
        <v>0.49530258062889027</v>
      </c>
      <c r="Q68" s="359">
        <v>0.50929188968692773</v>
      </c>
      <c r="R68" s="362">
        <v>1.4065920856207896</v>
      </c>
      <c r="S68" s="358">
        <v>0</v>
      </c>
      <c r="T68" s="358">
        <v>0</v>
      </c>
      <c r="U68" s="358">
        <v>0</v>
      </c>
      <c r="V68" s="358">
        <v>8.5284171950376353E-2</v>
      </c>
      <c r="W68" s="358">
        <v>0</v>
      </c>
      <c r="X68" s="358">
        <v>0</v>
      </c>
      <c r="Y68" s="363">
        <v>0</v>
      </c>
      <c r="Z68" s="363">
        <v>1.1562853268038176</v>
      </c>
      <c r="AA68" s="363">
        <v>0.42026179886096415</v>
      </c>
      <c r="AB68" s="363">
        <v>0.51214973568411548</v>
      </c>
      <c r="AC68" s="363">
        <v>0</v>
      </c>
      <c r="AD68" s="2874"/>
      <c r="AE68" s="2874"/>
      <c r="AF68" s="2874"/>
      <c r="AG68" s="2874"/>
      <c r="AH68" s="2874"/>
      <c r="AI68" s="2874"/>
      <c r="AJ68" s="2874"/>
      <c r="AK68" s="2874"/>
      <c r="AL68" s="2874"/>
      <c r="AM68" s="2874"/>
      <c r="AN68" s="2874"/>
      <c r="AO68" s="2874"/>
      <c r="AP68" s="2874"/>
      <c r="AQ68" s="2874"/>
      <c r="AR68" s="2874"/>
      <c r="AS68" s="2874"/>
      <c r="AT68" s="2874"/>
      <c r="AU68" s="2874"/>
      <c r="AV68" s="2874"/>
      <c r="AW68" s="2874"/>
      <c r="AX68" s="2874"/>
      <c r="AY68" s="2874"/>
      <c r="AZ68" s="239"/>
      <c r="BA68" s="3475"/>
      <c r="BB68" s="168" t="s">
        <v>435</v>
      </c>
      <c r="BC68" s="491">
        <v>57.775447521730896</v>
      </c>
      <c r="BD68" s="441">
        <v>35.345750312228134</v>
      </c>
      <c r="BE68" s="441">
        <v>8.9789537263330299</v>
      </c>
      <c r="BF68" s="441">
        <v>23.292319539054155</v>
      </c>
      <c r="BG68" s="492">
        <v>22.103836973859341</v>
      </c>
      <c r="BH68" s="499">
        <v>17.853575175249301</v>
      </c>
      <c r="BI68" s="441">
        <v>0</v>
      </c>
      <c r="BJ68" s="441">
        <v>11.255789507584863</v>
      </c>
      <c r="BK68" s="441">
        <v>6.7179042023018294</v>
      </c>
      <c r="BL68" s="492">
        <v>18.412251180468274</v>
      </c>
      <c r="BM68" s="499">
        <v>0</v>
      </c>
      <c r="BN68" s="441">
        <v>33.802416029569677</v>
      </c>
      <c r="BO68" s="441">
        <v>23.973031492161212</v>
      </c>
      <c r="BP68" s="441">
        <v>17.492175136978837</v>
      </c>
      <c r="BQ68" s="492">
        <v>17.989165348891554</v>
      </c>
      <c r="BR68" s="499">
        <v>50.877067211069544</v>
      </c>
      <c r="BS68" s="441">
        <v>0</v>
      </c>
      <c r="BT68" s="441">
        <v>0</v>
      </c>
      <c r="BU68" s="441">
        <v>0</v>
      </c>
      <c r="BV68" s="441">
        <v>1.0628493025912098</v>
      </c>
      <c r="BW68" s="441">
        <v>0</v>
      </c>
      <c r="BX68" s="441">
        <v>0</v>
      </c>
      <c r="BY68" s="442">
        <v>0</v>
      </c>
      <c r="BZ68" s="442">
        <v>22.421533870864018</v>
      </c>
      <c r="CA68" s="442">
        <v>54.239520065604275</v>
      </c>
      <c r="CB68" s="442">
        <v>18.895337623076514</v>
      </c>
      <c r="CC68" s="442">
        <v>0</v>
      </c>
      <c r="CD68" s="2595"/>
      <c r="CE68" s="2595"/>
      <c r="CF68" s="2595"/>
      <c r="CG68" s="2595"/>
      <c r="CH68" s="2595"/>
      <c r="CI68" s="2595"/>
      <c r="CJ68" s="2595"/>
      <c r="CK68" s="2595"/>
      <c r="CL68" s="2595"/>
      <c r="CM68" s="2595"/>
      <c r="CN68" s="2595"/>
      <c r="CO68" s="2595"/>
      <c r="CP68" s="2595"/>
      <c r="CQ68" s="2595"/>
      <c r="CR68" s="2595"/>
      <c r="CS68" s="2595"/>
      <c r="CT68" s="2595"/>
      <c r="CU68" s="2595"/>
      <c r="CV68" s="2595"/>
      <c r="CW68" s="2595"/>
      <c r="CX68" s="2595"/>
      <c r="CY68" s="2595"/>
      <c r="CZ68" s="2595"/>
    </row>
    <row r="69" s="130" customFormat="true" ht="15" customHeight="true" x14ac:dyDescent="0.2">
      <c r="A69" s="3468"/>
      <c r="B69" s="294" t="s">
        <v>436</v>
      </c>
      <c r="C69" s="357">
        <v>24.496893002932822</v>
      </c>
      <c r="D69" s="358">
        <v>4.566177045453176</v>
      </c>
      <c r="E69" s="358">
        <v>0.33206082176759333</v>
      </c>
      <c r="F69" s="358">
        <v>2.912705479416321E-2</v>
      </c>
      <c r="G69" s="359">
        <v>0</v>
      </c>
      <c r="H69" s="360">
        <v>5.3552379296257765E-2</v>
      </c>
      <c r="I69" s="358">
        <v>0</v>
      </c>
      <c r="J69" s="358">
        <v>0</v>
      </c>
      <c r="K69" s="358">
        <v>0</v>
      </c>
      <c r="L69" s="361">
        <v>0</v>
      </c>
      <c r="M69" s="362">
        <v>32.268025188141422</v>
      </c>
      <c r="N69" s="358">
        <v>22.554392084594287</v>
      </c>
      <c r="O69" s="358">
        <v>19.533094953016008</v>
      </c>
      <c r="P69" s="358">
        <v>12.280653591260993</v>
      </c>
      <c r="Q69" s="359">
        <v>3.3206889654862968</v>
      </c>
      <c r="R69" s="362">
        <v>8.9145783762619395</v>
      </c>
      <c r="S69" s="358">
        <v>0</v>
      </c>
      <c r="T69" s="358">
        <v>19.531759641342166</v>
      </c>
      <c r="U69" s="358">
        <v>45.645618736860555</v>
      </c>
      <c r="V69" s="358">
        <v>8.1110565125212766</v>
      </c>
      <c r="W69" s="358">
        <v>6.0962033574309977</v>
      </c>
      <c r="X69" s="358">
        <v>13.961594267603303</v>
      </c>
      <c r="Y69" s="363">
        <v>9.326014586177612</v>
      </c>
      <c r="Z69" s="363">
        <v>27.829628992582901</v>
      </c>
      <c r="AA69" s="363">
        <v>3.0215208787391888E-2</v>
      </c>
      <c r="AB69" s="363">
        <v>21.061761900659526</v>
      </c>
      <c r="AC69" s="363">
        <v>4.8948933560816466</v>
      </c>
      <c r="AD69" s="2874"/>
      <c r="AE69" s="2874"/>
      <c r="AF69" s="2874"/>
      <c r="AG69" s="2874"/>
      <c r="AH69" s="2874"/>
      <c r="AI69" s="2874"/>
      <c r="AJ69" s="2874"/>
      <c r="AK69" s="2874"/>
      <c r="AL69" s="2874"/>
      <c r="AM69" s="2874"/>
      <c r="AN69" s="2874"/>
      <c r="AO69" s="2874"/>
      <c r="AP69" s="2874"/>
      <c r="AQ69" s="2874"/>
      <c r="AR69" s="2874"/>
      <c r="AS69" s="2874"/>
      <c r="AT69" s="2874"/>
      <c r="AU69" s="2874"/>
      <c r="AV69" s="2874"/>
      <c r="AW69" s="2874"/>
      <c r="AX69" s="2874"/>
      <c r="AY69" s="2874"/>
      <c r="AZ69" s="239"/>
      <c r="BA69" s="3475"/>
      <c r="BB69" s="168" t="s">
        <v>436</v>
      </c>
      <c r="BC69" s="491">
        <v>2648.1143777420107</v>
      </c>
      <c r="BD69" s="441">
        <v>494.08539198854652</v>
      </c>
      <c r="BE69" s="441">
        <v>35.871113490362731</v>
      </c>
      <c r="BF69" s="441">
        <v>3.1504758394002339</v>
      </c>
      <c r="BG69" s="492">
        <v>0</v>
      </c>
      <c r="BH69" s="499">
        <v>3.8996131167571355</v>
      </c>
      <c r="BI69" s="441">
        <v>0</v>
      </c>
      <c r="BJ69" s="441">
        <v>0</v>
      </c>
      <c r="BK69" s="441">
        <v>0</v>
      </c>
      <c r="BL69" s="492">
        <v>0</v>
      </c>
      <c r="BM69" s="499">
        <v>1138.7571931992611</v>
      </c>
      <c r="BN69" s="441">
        <v>797.11530944997401</v>
      </c>
      <c r="BO69" s="441">
        <v>690.45086860291099</v>
      </c>
      <c r="BP69" s="441">
        <v>433.70527797806415</v>
      </c>
      <c r="BQ69" s="492">
        <v>117.29309671334812</v>
      </c>
      <c r="BR69" s="499">
        <v>322.44430197206452</v>
      </c>
      <c r="BS69" s="441">
        <v>0</v>
      </c>
      <c r="BT69" s="441">
        <v>372.81314841722269</v>
      </c>
      <c r="BU69" s="441">
        <v>381.01078692354866</v>
      </c>
      <c r="BV69" s="441">
        <v>101.0835957066836</v>
      </c>
      <c r="BW69" s="441">
        <v>66.110627454252267</v>
      </c>
      <c r="BX69" s="441">
        <v>303.88018579288467</v>
      </c>
      <c r="BY69" s="442">
        <v>261.89335950090492</v>
      </c>
      <c r="BZ69" s="442">
        <v>539.64445851404082</v>
      </c>
      <c r="CA69" s="442">
        <v>3.8996131167571355</v>
      </c>
      <c r="CB69" s="442">
        <v>777.05615042096099</v>
      </c>
      <c r="CC69" s="442">
        <v>51.385131240993402</v>
      </c>
      <c r="CD69" s="2595"/>
      <c r="CE69" s="2595"/>
      <c r="CF69" s="2595"/>
      <c r="CG69" s="2595"/>
      <c r="CH69" s="2595"/>
      <c r="CI69" s="2595"/>
      <c r="CJ69" s="2595"/>
      <c r="CK69" s="2595"/>
      <c r="CL69" s="2595"/>
      <c r="CM69" s="2595"/>
      <c r="CN69" s="2595"/>
      <c r="CO69" s="2595"/>
      <c r="CP69" s="2595"/>
      <c r="CQ69" s="2595"/>
      <c r="CR69" s="2595"/>
      <c r="CS69" s="2595"/>
      <c r="CT69" s="2595"/>
      <c r="CU69" s="2595"/>
      <c r="CV69" s="2595"/>
      <c r="CW69" s="2595"/>
      <c r="CX69" s="2595"/>
      <c r="CY69" s="2595"/>
      <c r="CZ69" s="2595"/>
    </row>
    <row r="70" s="130" customFormat="true" ht="15" customHeight="true" x14ac:dyDescent="0.2">
      <c r="A70" s="3468"/>
      <c r="B70" s="294" t="s">
        <v>437</v>
      </c>
      <c r="C70" s="357">
        <v>3.228893722663017E-2</v>
      </c>
      <c r="D70" s="358">
        <v>9.1198218129163594E-2</v>
      </c>
      <c r="E70" s="358">
        <v>0.72553078830860551</v>
      </c>
      <c r="F70" s="358">
        <v>3.706921420802197</v>
      </c>
      <c r="G70" s="359">
        <v>15.725949281288306</v>
      </c>
      <c r="H70" s="360">
        <v>0.13727195498328765</v>
      </c>
      <c r="I70" s="358">
        <v>0.69266017551446846</v>
      </c>
      <c r="J70" s="358">
        <v>3.3952815669594787</v>
      </c>
      <c r="K70" s="358">
        <v>4.8866075190317408</v>
      </c>
      <c r="L70" s="361">
        <v>20.419776348587472</v>
      </c>
      <c r="M70" s="362">
        <v>1.733471529813909E-2</v>
      </c>
      <c r="N70" s="358">
        <v>0</v>
      </c>
      <c r="O70" s="358">
        <v>8.1438923792804721E-2</v>
      </c>
      <c r="P70" s="358">
        <v>2.8204337472404535E-2</v>
      </c>
      <c r="Q70" s="359">
        <v>1.1186419258081477</v>
      </c>
      <c r="R70" s="362">
        <v>6.076631691197585E-2</v>
      </c>
      <c r="S70" s="358">
        <v>7.2049501658614084</v>
      </c>
      <c r="T70" s="358">
        <v>1.2061488060841528</v>
      </c>
      <c r="U70" s="358">
        <v>0.43589942370810975</v>
      </c>
      <c r="V70" s="358">
        <v>0.1602157635355223</v>
      </c>
      <c r="W70" s="358">
        <v>0.36816075950608274</v>
      </c>
      <c r="X70" s="358">
        <v>0.19166359816038303</v>
      </c>
      <c r="Y70" s="363">
        <v>0.3924561988025102</v>
      </c>
      <c r="Z70" s="363">
        <v>0.30533299292526961</v>
      </c>
      <c r="AA70" s="363">
        <v>4.9258996154432655</v>
      </c>
      <c r="AB70" s="363">
        <v>1.6581268653814048E-2</v>
      </c>
      <c r="AC70" s="363">
        <v>0.14042202968113968</v>
      </c>
      <c r="AD70" s="2874"/>
      <c r="AE70" s="2874"/>
      <c r="AF70" s="2874"/>
      <c r="AG70" s="2874"/>
      <c r="AH70" s="2874"/>
      <c r="AI70" s="2874"/>
      <c r="AJ70" s="2874"/>
      <c r="AK70" s="2874"/>
      <c r="AL70" s="2874"/>
      <c r="AM70" s="2874"/>
      <c r="AN70" s="2874"/>
      <c r="AO70" s="2874"/>
      <c r="AP70" s="2874"/>
      <c r="AQ70" s="2874"/>
      <c r="AR70" s="2874"/>
      <c r="AS70" s="2874"/>
      <c r="AT70" s="2874"/>
      <c r="AU70" s="2874"/>
      <c r="AV70" s="2874"/>
      <c r="AW70" s="2874"/>
      <c r="AX70" s="2874"/>
      <c r="AY70" s="2874"/>
      <c r="AZ70" s="239"/>
      <c r="BA70" s="3475"/>
      <c r="BB70" s="168" t="s">
        <v>437</v>
      </c>
      <c r="BC70" s="491">
        <v>3.490434435975688</v>
      </c>
      <c r="BD70" s="441">
        <v>9.8681472278595717</v>
      </c>
      <c r="BE70" s="441">
        <v>78.375994824181433</v>
      </c>
      <c r="BF70" s="441">
        <v>400.95253218436574</v>
      </c>
      <c r="BG70" s="492">
        <v>1699.4040053185756</v>
      </c>
      <c r="BH70" s="499">
        <v>9.9959613979864912</v>
      </c>
      <c r="BI70" s="441">
        <v>50.428876012862794</v>
      </c>
      <c r="BJ70" s="441">
        <v>247.03071231441086</v>
      </c>
      <c r="BK70" s="441">
        <v>356.00941481162181</v>
      </c>
      <c r="BL70" s="492">
        <v>1484.627070553832</v>
      </c>
      <c r="BM70" s="499">
        <v>0.61175208655383329</v>
      </c>
      <c r="BN70" s="441">
        <v>0</v>
      </c>
      <c r="BO70" s="441">
        <v>2.8786823494218545</v>
      </c>
      <c r="BP70" s="441">
        <v>0.99606832264701195</v>
      </c>
      <c r="BQ70" s="492">
        <v>39.512576141621928</v>
      </c>
      <c r="BR70" s="499">
        <v>2.1979449630809533</v>
      </c>
      <c r="BS70" s="441">
        <v>1498.3009996269295</v>
      </c>
      <c r="BT70" s="441">
        <v>23.022407715079137</v>
      </c>
      <c r="BU70" s="441">
        <v>3.6385174972429608</v>
      </c>
      <c r="BV70" s="441">
        <v>1.9966801417375621</v>
      </c>
      <c r="BW70" s="441">
        <v>3.992540502329641</v>
      </c>
      <c r="BX70" s="441">
        <v>4.1716417697266417</v>
      </c>
      <c r="BY70" s="442">
        <v>11.020964144070764</v>
      </c>
      <c r="BZ70" s="442">
        <v>5.9207134122249023</v>
      </c>
      <c r="CA70" s="442">
        <v>635.7428435254435</v>
      </c>
      <c r="CB70" s="442">
        <v>0.61175208655383329</v>
      </c>
      <c r="CC70" s="442">
        <v>1.4741086065393079</v>
      </c>
      <c r="CD70" s="2595"/>
      <c r="CE70" s="2595"/>
      <c r="CF70" s="2595"/>
      <c r="CG70" s="2595"/>
      <c r="CH70" s="2595"/>
      <c r="CI70" s="2595"/>
      <c r="CJ70" s="2595"/>
      <c r="CK70" s="2595"/>
      <c r="CL70" s="2595"/>
      <c r="CM70" s="2595"/>
      <c r="CN70" s="2595"/>
      <c r="CO70" s="2595"/>
      <c r="CP70" s="2595"/>
      <c r="CQ70" s="2595"/>
      <c r="CR70" s="2595"/>
      <c r="CS70" s="2595"/>
      <c r="CT70" s="2595"/>
      <c r="CU70" s="2595"/>
      <c r="CV70" s="2595"/>
      <c r="CW70" s="2595"/>
      <c r="CX70" s="2595"/>
      <c r="CY70" s="2595"/>
      <c r="CZ70" s="2595"/>
    </row>
    <row r="71" s="130" customFormat="true" ht="15" customHeight="true" x14ac:dyDescent="0.2">
      <c r="A71" s="3468"/>
      <c r="B71" s="294" t="s">
        <v>438</v>
      </c>
      <c r="C71" s="357">
        <v>0.22469812761747504</v>
      </c>
      <c r="D71" s="358">
        <v>4.7959021055207322E-2</v>
      </c>
      <c r="E71" s="358">
        <v>1.0755436316293469E-2</v>
      </c>
      <c r="F71" s="358">
        <v>0.22999342431974332</v>
      </c>
      <c r="G71" s="359">
        <v>0.5356872643356716</v>
      </c>
      <c r="H71" s="360">
        <v>0</v>
      </c>
      <c r="I71" s="358">
        <v>1.5958651208859857E-2</v>
      </c>
      <c r="J71" s="358">
        <v>9.1177688360702613E-2</v>
      </c>
      <c r="K71" s="358">
        <v>0.29593277660318495</v>
      </c>
      <c r="L71" s="361">
        <v>0.75058335459847381</v>
      </c>
      <c r="M71" s="362">
        <v>8.7247856953813568E-2</v>
      </c>
      <c r="N71" s="358">
        <v>0.28878322831440451</v>
      </c>
      <c r="O71" s="358">
        <v>0.31132655054291153</v>
      </c>
      <c r="P71" s="358">
        <v>0.14694213673262518</v>
      </c>
      <c r="Q71" s="359">
        <v>0</v>
      </c>
      <c r="R71" s="362">
        <v>0.11336164448051769</v>
      </c>
      <c r="S71" s="358">
        <v>0.38337126513483682</v>
      </c>
      <c r="T71" s="358">
        <v>0</v>
      </c>
      <c r="U71" s="358">
        <v>0</v>
      </c>
      <c r="V71" s="358">
        <v>8.7389549701743077E-2</v>
      </c>
      <c r="W71" s="358">
        <v>0</v>
      </c>
      <c r="X71" s="358">
        <v>0</v>
      </c>
      <c r="Y71" s="363">
        <v>0.4717459626702501</v>
      </c>
      <c r="Z71" s="363">
        <v>0</v>
      </c>
      <c r="AA71" s="363">
        <v>0</v>
      </c>
      <c r="AB71" s="363">
        <v>0.38173294376366712</v>
      </c>
      <c r="AC71" s="363">
        <v>0.11067792722334822</v>
      </c>
      <c r="AD71" s="2874"/>
      <c r="AE71" s="2874"/>
      <c r="AF71" s="2874"/>
      <c r="AG71" s="2874"/>
      <c r="AH71" s="2874"/>
      <c r="AI71" s="2874"/>
      <c r="AJ71" s="2874"/>
      <c r="AK71" s="2874"/>
      <c r="AL71" s="2874"/>
      <c r="AM71" s="2874"/>
      <c r="AN71" s="2874"/>
      <c r="AO71" s="2874"/>
      <c r="AP71" s="2874"/>
      <c r="AQ71" s="2874"/>
      <c r="AR71" s="2874"/>
      <c r="AS71" s="2874"/>
      <c r="AT71" s="2874"/>
      <c r="AU71" s="2874"/>
      <c r="AV71" s="2874"/>
      <c r="AW71" s="2874"/>
      <c r="AX71" s="2874"/>
      <c r="AY71" s="2874"/>
      <c r="AZ71" s="239"/>
      <c r="BA71" s="3475"/>
      <c r="BB71" s="168" t="s">
        <v>438</v>
      </c>
      <c r="BC71" s="491">
        <v>24.289869834689117</v>
      </c>
      <c r="BD71" s="441">
        <v>5.1894290303623878</v>
      </c>
      <c r="BE71" s="441">
        <v>1.1618638859183357</v>
      </c>
      <c r="BF71" s="441">
        <v>24.876827803595102</v>
      </c>
      <c r="BG71" s="492">
        <v>57.888338969360639</v>
      </c>
      <c r="BH71" s="499">
        <v>0</v>
      </c>
      <c r="BI71" s="441">
        <v>1.1618638859183357</v>
      </c>
      <c r="BJ71" s="441">
        <v>6.6338207476253608</v>
      </c>
      <c r="BK71" s="441">
        <v>21.559917429782423</v>
      </c>
      <c r="BL71" s="492">
        <v>54.571428595547957</v>
      </c>
      <c r="BM71" s="499">
        <v>3.0790271210612623</v>
      </c>
      <c r="BN71" s="441">
        <v>10.206151047583857</v>
      </c>
      <c r="BO71" s="441">
        <v>11.004691666043998</v>
      </c>
      <c r="BP71" s="441">
        <v>5.1894290303623878</v>
      </c>
      <c r="BQ71" s="492">
        <v>0</v>
      </c>
      <c r="BR71" s="499">
        <v>4.1003415733334094</v>
      </c>
      <c r="BS71" s="441">
        <v>79.723736675018614</v>
      </c>
      <c r="BT71" s="441">
        <v>0</v>
      </c>
      <c r="BU71" s="441">
        <v>0</v>
      </c>
      <c r="BV71" s="441">
        <v>1.0890874570289781</v>
      </c>
      <c r="BW71" s="441">
        <v>0</v>
      </c>
      <c r="BX71" s="441">
        <v>0</v>
      </c>
      <c r="BY71" s="442">
        <v>13.247581145520989</v>
      </c>
      <c r="BZ71" s="442">
        <v>0</v>
      </c>
      <c r="CA71" s="442">
        <v>0</v>
      </c>
      <c r="CB71" s="442">
        <v>14.08371878710526</v>
      </c>
      <c r="CC71" s="442">
        <v>1.1618638859183357</v>
      </c>
      <c r="CD71" s="2595"/>
      <c r="CE71" s="2595"/>
      <c r="CF71" s="2595"/>
      <c r="CG71" s="2595"/>
      <c r="CH71" s="2595"/>
      <c r="CI71" s="2595"/>
      <c r="CJ71" s="2595"/>
      <c r="CK71" s="2595"/>
      <c r="CL71" s="2595"/>
      <c r="CM71" s="2595"/>
      <c r="CN71" s="2595"/>
      <c r="CO71" s="2595"/>
      <c r="CP71" s="2595"/>
      <c r="CQ71" s="2595"/>
      <c r="CR71" s="2595"/>
      <c r="CS71" s="2595"/>
      <c r="CT71" s="2595"/>
      <c r="CU71" s="2595"/>
      <c r="CV71" s="2595"/>
      <c r="CW71" s="2595"/>
      <c r="CX71" s="2595"/>
      <c r="CY71" s="2595"/>
      <c r="CZ71" s="2595"/>
    </row>
    <row r="72" s="130" customFormat="true" ht="15" customHeight="true" x14ac:dyDescent="0.2">
      <c r="A72" s="3469"/>
      <c r="B72" s="294" t="s">
        <v>439</v>
      </c>
      <c r="C72" s="357">
        <v>1.1493849328460733E-2</v>
      </c>
      <c r="D72" s="358">
        <v>0</v>
      </c>
      <c r="E72" s="358">
        <v>0</v>
      </c>
      <c r="F72" s="358">
        <v>0</v>
      </c>
      <c r="G72" s="359">
        <v>0</v>
      </c>
      <c r="H72" s="360">
        <v>0</v>
      </c>
      <c r="I72" s="358">
        <v>0</v>
      </c>
      <c r="J72" s="358">
        <v>0</v>
      </c>
      <c r="K72" s="358">
        <v>0</v>
      </c>
      <c r="L72" s="361">
        <v>0</v>
      </c>
      <c r="M72" s="362">
        <v>0</v>
      </c>
      <c r="N72" s="358">
        <v>0</v>
      </c>
      <c r="O72" s="358">
        <v>3.5150338741444263E-2</v>
      </c>
      <c r="P72" s="358">
        <v>0</v>
      </c>
      <c r="Q72" s="359">
        <v>0</v>
      </c>
      <c r="R72" s="362">
        <v>0</v>
      </c>
      <c r="S72" s="358">
        <v>0</v>
      </c>
      <c r="T72" s="358">
        <v>0</v>
      </c>
      <c r="U72" s="358">
        <v>0</v>
      </c>
      <c r="V72" s="358">
        <v>0</v>
      </c>
      <c r="W72" s="358">
        <v>0</v>
      </c>
      <c r="X72" s="358">
        <v>5.7085244228387462E-2</v>
      </c>
      <c r="Y72" s="363">
        <v>0</v>
      </c>
      <c r="Z72" s="363">
        <v>0</v>
      </c>
      <c r="AA72" s="363">
        <v>0</v>
      </c>
      <c r="AB72" s="363">
        <v>0</v>
      </c>
      <c r="AC72" s="363">
        <v>0</v>
      </c>
      <c r="AD72" s="2874"/>
      <c r="AE72" s="2874"/>
      <c r="AF72" s="2874"/>
      <c r="AG72" s="2874"/>
      <c r="AH72" s="2874"/>
      <c r="AI72" s="2874"/>
      <c r="AJ72" s="2874"/>
      <c r="AK72" s="2874"/>
      <c r="AL72" s="2874"/>
      <c r="AM72" s="2874"/>
      <c r="AN72" s="2874"/>
      <c r="AO72" s="2874"/>
      <c r="AP72" s="2874"/>
      <c r="AQ72" s="2874"/>
      <c r="AR72" s="2874"/>
      <c r="AS72" s="2874"/>
      <c r="AT72" s="2874"/>
      <c r="AU72" s="2874"/>
      <c r="AV72" s="2874"/>
      <c r="AW72" s="2874"/>
      <c r="AX72" s="2874"/>
      <c r="AY72" s="2874"/>
      <c r="AZ72" s="239"/>
      <c r="BA72" s="3476"/>
      <c r="BB72" s="168" t="s">
        <v>439</v>
      </c>
      <c r="BC72" s="491">
        <v>1.2424852269491169</v>
      </c>
      <c r="BD72" s="441">
        <v>0</v>
      </c>
      <c r="BE72" s="441">
        <v>0</v>
      </c>
      <c r="BF72" s="441">
        <v>0</v>
      </c>
      <c r="BG72" s="492">
        <v>0</v>
      </c>
      <c r="BH72" s="499">
        <v>0</v>
      </c>
      <c r="BI72" s="441">
        <v>0</v>
      </c>
      <c r="BJ72" s="441">
        <v>0</v>
      </c>
      <c r="BK72" s="441">
        <v>0</v>
      </c>
      <c r="BL72" s="492">
        <v>0</v>
      </c>
      <c r="BM72" s="499">
        <v>0</v>
      </c>
      <c r="BN72" s="441">
        <v>0</v>
      </c>
      <c r="BO72" s="441">
        <v>1.2424852269491169</v>
      </c>
      <c r="BP72" s="441">
        <v>0</v>
      </c>
      <c r="BQ72" s="492">
        <v>0</v>
      </c>
      <c r="BR72" s="499">
        <v>0</v>
      </c>
      <c r="BS72" s="441">
        <v>0</v>
      </c>
      <c r="BT72" s="441">
        <v>0</v>
      </c>
      <c r="BU72" s="441">
        <v>0</v>
      </c>
      <c r="BV72" s="441">
        <v>0</v>
      </c>
      <c r="BW72" s="441">
        <v>0</v>
      </c>
      <c r="BX72" s="441">
        <v>1.2424852269491169</v>
      </c>
      <c r="BY72" s="442">
        <v>0</v>
      </c>
      <c r="BZ72" s="442">
        <v>0</v>
      </c>
      <c r="CA72" s="442">
        <v>0</v>
      </c>
      <c r="CB72" s="442">
        <v>0</v>
      </c>
      <c r="CC72" s="442">
        <v>0</v>
      </c>
      <c r="CD72" s="2595"/>
      <c r="CE72" s="2595"/>
      <c r="CF72" s="2595"/>
      <c r="CG72" s="2595"/>
      <c r="CH72" s="2595"/>
      <c r="CI72" s="2595"/>
      <c r="CJ72" s="2595"/>
      <c r="CK72" s="2595"/>
      <c r="CL72" s="2595"/>
      <c r="CM72" s="2595"/>
      <c r="CN72" s="2595"/>
      <c r="CO72" s="2595"/>
      <c r="CP72" s="2595"/>
      <c r="CQ72" s="2595"/>
      <c r="CR72" s="2595"/>
      <c r="CS72" s="2595"/>
      <c r="CT72" s="2595"/>
      <c r="CU72" s="2595"/>
      <c r="CV72" s="2595"/>
      <c r="CW72" s="2595"/>
      <c r="CX72" s="2595"/>
      <c r="CY72" s="2595"/>
      <c r="CZ72" s="2595"/>
    </row>
    <row r="73" s="130" customFormat="true" ht="15" customHeight="true" x14ac:dyDescent="0.2">
      <c r="A73" s="275"/>
      <c r="B73" s="294"/>
      <c r="C73" s="357"/>
      <c r="D73" s="358"/>
      <c r="E73" s="358"/>
      <c r="F73" s="358"/>
      <c r="G73" s="359"/>
      <c r="H73" s="360"/>
      <c r="I73" s="358"/>
      <c r="J73" s="358"/>
      <c r="K73" s="358"/>
      <c r="L73" s="361"/>
      <c r="M73" s="362"/>
      <c r="N73" s="358"/>
      <c r="O73" s="358"/>
      <c r="P73" s="358"/>
      <c r="Q73" s="359"/>
      <c r="R73" s="362"/>
      <c r="S73" s="358"/>
      <c r="T73" s="358"/>
      <c r="U73" s="358"/>
      <c r="V73" s="358"/>
      <c r="W73" s="358"/>
      <c r="X73" s="358"/>
      <c r="Y73" s="363"/>
      <c r="Z73" s="363"/>
      <c r="AA73" s="363"/>
      <c r="AB73" s="363"/>
      <c r="AC73" s="363"/>
      <c r="AD73" s="2874"/>
      <c r="AE73" s="2874"/>
      <c r="AF73" s="2874"/>
      <c r="AG73" s="2874"/>
      <c r="AH73" s="2874"/>
      <c r="AI73" s="2874"/>
      <c r="AJ73" s="2874"/>
      <c r="AK73" s="2874"/>
      <c r="AL73" s="2874"/>
      <c r="AM73" s="2874"/>
      <c r="AN73" s="2874"/>
      <c r="AO73" s="2874"/>
      <c r="AP73" s="2874"/>
      <c r="AQ73" s="2874"/>
      <c r="AR73" s="2874"/>
      <c r="AS73" s="2874"/>
      <c r="AT73" s="2874"/>
      <c r="AU73" s="2874"/>
      <c r="AV73" s="2874"/>
      <c r="AW73" s="2874"/>
      <c r="AX73" s="2874"/>
      <c r="AY73" s="2874"/>
      <c r="AZ73" s="239"/>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442"/>
      <c r="CC73" s="442"/>
      <c r="CD73" s="2595"/>
      <c r="CE73" s="2595"/>
      <c r="CF73" s="2595"/>
      <c r="CG73" s="2595"/>
      <c r="CH73" s="2595"/>
      <c r="CI73" s="2595"/>
      <c r="CJ73" s="2595"/>
      <c r="CK73" s="2595"/>
      <c r="CL73" s="2595"/>
      <c r="CM73" s="2595"/>
      <c r="CN73" s="2595"/>
      <c r="CO73" s="2595"/>
      <c r="CP73" s="2595"/>
      <c r="CQ73" s="2595"/>
      <c r="CR73" s="2595"/>
      <c r="CS73" s="2595"/>
      <c r="CT73" s="2595"/>
      <c r="CU73" s="2595"/>
      <c r="CV73" s="2595"/>
      <c r="CW73" s="2595"/>
      <c r="CX73" s="2595"/>
      <c r="CY73" s="2595"/>
      <c r="CZ73" s="2595"/>
    </row>
    <row r="74" s="130" customFormat="true" ht="15" customHeight="true" x14ac:dyDescent="0.2">
      <c r="A74" s="275"/>
      <c r="B74" s="294"/>
      <c r="C74" s="357"/>
      <c r="D74" s="358"/>
      <c r="E74" s="358"/>
      <c r="F74" s="358"/>
      <c r="G74" s="359"/>
      <c r="H74" s="360"/>
      <c r="I74" s="358"/>
      <c r="J74" s="358"/>
      <c r="K74" s="358"/>
      <c r="L74" s="361"/>
      <c r="M74" s="362"/>
      <c r="N74" s="358"/>
      <c r="O74" s="358"/>
      <c r="P74" s="358"/>
      <c r="Q74" s="359"/>
      <c r="R74" s="362"/>
      <c r="S74" s="358"/>
      <c r="T74" s="358"/>
      <c r="U74" s="358"/>
      <c r="V74" s="358"/>
      <c r="W74" s="358"/>
      <c r="X74" s="358"/>
      <c r="Y74" s="363"/>
      <c r="Z74" s="363"/>
      <c r="AA74" s="363"/>
      <c r="AB74" s="363"/>
      <c r="AC74" s="363"/>
      <c r="AD74" s="2874"/>
      <c r="AE74" s="2874"/>
      <c r="AF74" s="2874"/>
      <c r="AG74" s="2874"/>
      <c r="AH74" s="2874"/>
      <c r="AI74" s="2874"/>
      <c r="AJ74" s="2874"/>
      <c r="AK74" s="2874"/>
      <c r="AL74" s="2874"/>
      <c r="AM74" s="2874"/>
      <c r="AN74" s="2874"/>
      <c r="AO74" s="2874"/>
      <c r="AP74" s="2874"/>
      <c r="AQ74" s="2874"/>
      <c r="AR74" s="2874"/>
      <c r="AS74" s="2874"/>
      <c r="AT74" s="2874"/>
      <c r="AU74" s="2874"/>
      <c r="AV74" s="2874"/>
      <c r="AW74" s="2874"/>
      <c r="AX74" s="2874"/>
      <c r="AY74" s="2874"/>
      <c r="AZ74" s="239"/>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442"/>
      <c r="CC74" s="442"/>
      <c r="CD74" s="2595"/>
      <c r="CE74" s="2595"/>
      <c r="CF74" s="2595"/>
      <c r="CG74" s="2595"/>
      <c r="CH74" s="2595"/>
      <c r="CI74" s="2595"/>
      <c r="CJ74" s="2595"/>
      <c r="CK74" s="2595"/>
      <c r="CL74" s="2595"/>
      <c r="CM74" s="2595"/>
      <c r="CN74" s="2595"/>
      <c r="CO74" s="2595"/>
      <c r="CP74" s="2595"/>
      <c r="CQ74" s="2595"/>
      <c r="CR74" s="2595"/>
      <c r="CS74" s="2595"/>
      <c r="CT74" s="2595"/>
      <c r="CU74" s="2595"/>
      <c r="CV74" s="2595"/>
      <c r="CW74" s="2595"/>
      <c r="CX74" s="2595"/>
      <c r="CY74" s="2595"/>
      <c r="CZ74" s="2595"/>
    </row>
    <row r="75" s="130" customFormat="true" ht="15" customHeight="true" x14ac:dyDescent="0.2">
      <c r="A75" s="275"/>
      <c r="B75" s="294"/>
      <c r="C75" s="357"/>
      <c r="D75" s="358"/>
      <c r="E75" s="358"/>
      <c r="F75" s="358"/>
      <c r="G75" s="359"/>
      <c r="H75" s="360"/>
      <c r="I75" s="358"/>
      <c r="J75" s="358"/>
      <c r="K75" s="358"/>
      <c r="L75" s="361"/>
      <c r="M75" s="362"/>
      <c r="N75" s="358"/>
      <c r="O75" s="358"/>
      <c r="P75" s="358"/>
      <c r="Q75" s="359"/>
      <c r="R75" s="362"/>
      <c r="S75" s="358"/>
      <c r="T75" s="358"/>
      <c r="U75" s="358"/>
      <c r="V75" s="358"/>
      <c r="W75" s="358"/>
      <c r="X75" s="358"/>
      <c r="Y75" s="363"/>
      <c r="Z75" s="363"/>
      <c r="AA75" s="363"/>
      <c r="AB75" s="363"/>
      <c r="AC75" s="363"/>
      <c r="AD75" s="2874"/>
      <c r="AE75" s="2874"/>
      <c r="AF75" s="2874"/>
      <c r="AG75" s="2874"/>
      <c r="AH75" s="2874"/>
      <c r="AI75" s="2874"/>
      <c r="AJ75" s="2874"/>
      <c r="AK75" s="2874"/>
      <c r="AL75" s="2874"/>
      <c r="AM75" s="2874"/>
      <c r="AN75" s="2874"/>
      <c r="AO75" s="2874"/>
      <c r="AP75" s="2874"/>
      <c r="AQ75" s="2874"/>
      <c r="AR75" s="2874"/>
      <c r="AS75" s="2874"/>
      <c r="AT75" s="2874"/>
      <c r="AU75" s="2874"/>
      <c r="AV75" s="2874"/>
      <c r="AW75" s="2874"/>
      <c r="AX75" s="2874"/>
      <c r="AY75" s="2874"/>
      <c r="AZ75" s="239"/>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442"/>
      <c r="CC75" s="442"/>
      <c r="CD75" s="2595"/>
      <c r="CE75" s="2595"/>
      <c r="CF75" s="2595"/>
      <c r="CG75" s="2595"/>
      <c r="CH75" s="2595"/>
      <c r="CI75" s="2595"/>
      <c r="CJ75" s="2595"/>
      <c r="CK75" s="2595"/>
      <c r="CL75" s="2595"/>
      <c r="CM75" s="2595"/>
      <c r="CN75" s="2595"/>
      <c r="CO75" s="2595"/>
      <c r="CP75" s="2595"/>
      <c r="CQ75" s="2595"/>
      <c r="CR75" s="2595"/>
      <c r="CS75" s="2595"/>
      <c r="CT75" s="2595"/>
      <c r="CU75" s="2595"/>
      <c r="CV75" s="2595"/>
      <c r="CW75" s="2595"/>
      <c r="CX75" s="2595"/>
      <c r="CY75" s="2595"/>
      <c r="CZ75" s="2595"/>
    </row>
    <row r="76" s="130" customFormat="true" ht="15" customHeight="true" x14ac:dyDescent="0.2">
      <c r="A76" s="275"/>
      <c r="B76" s="294"/>
      <c r="C76" s="357"/>
      <c r="D76" s="358"/>
      <c r="E76" s="358"/>
      <c r="F76" s="358"/>
      <c r="G76" s="359"/>
      <c r="H76" s="360"/>
      <c r="I76" s="358"/>
      <c r="J76" s="358"/>
      <c r="K76" s="358"/>
      <c r="L76" s="361"/>
      <c r="M76" s="362"/>
      <c r="N76" s="358"/>
      <c r="O76" s="358"/>
      <c r="P76" s="358"/>
      <c r="Q76" s="359"/>
      <c r="R76" s="362"/>
      <c r="S76" s="358"/>
      <c r="T76" s="358"/>
      <c r="U76" s="358"/>
      <c r="V76" s="358"/>
      <c r="W76" s="358"/>
      <c r="X76" s="358"/>
      <c r="Y76" s="363"/>
      <c r="Z76" s="363"/>
      <c r="AA76" s="363"/>
      <c r="AB76" s="363"/>
      <c r="AC76" s="363"/>
      <c r="AD76" s="2874"/>
      <c r="AE76" s="2874"/>
      <c r="AF76" s="2874"/>
      <c r="AG76" s="2874"/>
      <c r="AH76" s="2874"/>
      <c r="AI76" s="2874"/>
      <c r="AJ76" s="2874"/>
      <c r="AK76" s="2874"/>
      <c r="AL76" s="2874"/>
      <c r="AM76" s="2874"/>
      <c r="AN76" s="2874"/>
      <c r="AO76" s="2874"/>
      <c r="AP76" s="2874"/>
      <c r="AQ76" s="2874"/>
      <c r="AR76" s="2874"/>
      <c r="AS76" s="2874"/>
      <c r="AT76" s="2874"/>
      <c r="AU76" s="2874"/>
      <c r="AV76" s="2874"/>
      <c r="AW76" s="2874"/>
      <c r="AX76" s="2874"/>
      <c r="AY76" s="2874"/>
      <c r="AZ76" s="239"/>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442"/>
      <c r="CC76" s="442"/>
      <c r="CD76" s="2595"/>
      <c r="CE76" s="2595"/>
      <c r="CF76" s="2595"/>
      <c r="CG76" s="2595"/>
      <c r="CH76" s="2595"/>
      <c r="CI76" s="2595"/>
      <c r="CJ76" s="2595"/>
      <c r="CK76" s="2595"/>
      <c r="CL76" s="2595"/>
      <c r="CM76" s="2595"/>
      <c r="CN76" s="2595"/>
      <c r="CO76" s="2595"/>
      <c r="CP76" s="2595"/>
      <c r="CQ76" s="2595"/>
      <c r="CR76" s="2595"/>
      <c r="CS76" s="2595"/>
      <c r="CT76" s="2595"/>
      <c r="CU76" s="2595"/>
      <c r="CV76" s="2595"/>
      <c r="CW76" s="2595"/>
      <c r="CX76" s="2595"/>
      <c r="CY76" s="2595"/>
      <c r="CZ76" s="2595"/>
    </row>
    <row r="77" s="130" customFormat="true" ht="15" customHeight="true" x14ac:dyDescent="0.2">
      <c r="A77" s="275"/>
      <c r="B77" s="294"/>
      <c r="C77" s="357"/>
      <c r="D77" s="358"/>
      <c r="E77" s="358"/>
      <c r="F77" s="358"/>
      <c r="G77" s="359"/>
      <c r="H77" s="360"/>
      <c r="I77" s="358"/>
      <c r="J77" s="358"/>
      <c r="K77" s="358"/>
      <c r="L77" s="361"/>
      <c r="M77" s="362"/>
      <c r="N77" s="358"/>
      <c r="O77" s="358"/>
      <c r="P77" s="358"/>
      <c r="Q77" s="359"/>
      <c r="R77" s="362"/>
      <c r="S77" s="358"/>
      <c r="T77" s="358"/>
      <c r="U77" s="358"/>
      <c r="V77" s="358"/>
      <c r="W77" s="358"/>
      <c r="X77" s="358"/>
      <c r="Y77" s="363"/>
      <c r="Z77" s="363"/>
      <c r="AA77" s="363"/>
      <c r="AB77" s="363"/>
      <c r="AC77" s="363"/>
      <c r="AD77" s="2874"/>
      <c r="AE77" s="2874"/>
      <c r="AF77" s="2874"/>
      <c r="AG77" s="2874"/>
      <c r="AH77" s="2874"/>
      <c r="AI77" s="2874"/>
      <c r="AJ77" s="2874"/>
      <c r="AK77" s="2874"/>
      <c r="AL77" s="2874"/>
      <c r="AM77" s="2874"/>
      <c r="AN77" s="2874"/>
      <c r="AO77" s="2874"/>
      <c r="AP77" s="2874"/>
      <c r="AQ77" s="2874"/>
      <c r="AR77" s="2874"/>
      <c r="AS77" s="2874"/>
      <c r="AT77" s="2874"/>
      <c r="AU77" s="2874"/>
      <c r="AV77" s="2874"/>
      <c r="AW77" s="2874"/>
      <c r="AX77" s="2874"/>
      <c r="AY77" s="2874"/>
      <c r="AZ77" s="239"/>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442"/>
      <c r="CC77" s="442"/>
      <c r="CD77" s="2595"/>
      <c r="CE77" s="2595"/>
      <c r="CF77" s="2595"/>
      <c r="CG77" s="2595"/>
      <c r="CH77" s="2595"/>
      <c r="CI77" s="2595"/>
      <c r="CJ77" s="2595"/>
      <c r="CK77" s="2595"/>
      <c r="CL77" s="2595"/>
      <c r="CM77" s="2595"/>
      <c r="CN77" s="2595"/>
      <c r="CO77" s="2595"/>
      <c r="CP77" s="2595"/>
      <c r="CQ77" s="2595"/>
      <c r="CR77" s="2595"/>
      <c r="CS77" s="2595"/>
      <c r="CT77" s="2595"/>
      <c r="CU77" s="2595"/>
      <c r="CV77" s="2595"/>
      <c r="CW77" s="2595"/>
      <c r="CX77" s="2595"/>
      <c r="CY77" s="2595"/>
      <c r="CZ77" s="2595"/>
    </row>
    <row r="78" s="130" customFormat="true" ht="15" customHeight="true" x14ac:dyDescent="0.2">
      <c r="A78" s="275"/>
      <c r="B78" s="294"/>
      <c r="C78" s="357"/>
      <c r="D78" s="358"/>
      <c r="E78" s="358"/>
      <c r="F78" s="358"/>
      <c r="G78" s="359"/>
      <c r="H78" s="360"/>
      <c r="I78" s="358"/>
      <c r="J78" s="358"/>
      <c r="K78" s="358"/>
      <c r="L78" s="361"/>
      <c r="M78" s="362"/>
      <c r="N78" s="358"/>
      <c r="O78" s="358"/>
      <c r="P78" s="358"/>
      <c r="Q78" s="359"/>
      <c r="R78" s="362"/>
      <c r="S78" s="358"/>
      <c r="T78" s="358"/>
      <c r="U78" s="358"/>
      <c r="V78" s="358"/>
      <c r="W78" s="358"/>
      <c r="X78" s="358"/>
      <c r="Y78" s="363"/>
      <c r="Z78" s="363"/>
      <c r="AA78" s="363"/>
      <c r="AB78" s="363"/>
      <c r="AC78" s="363"/>
      <c r="AD78" s="2874"/>
      <c r="AE78" s="2874"/>
      <c r="AF78" s="2874"/>
      <c r="AG78" s="2874"/>
      <c r="AH78" s="2874"/>
      <c r="AI78" s="2874"/>
      <c r="AJ78" s="2874"/>
      <c r="AK78" s="2874"/>
      <c r="AL78" s="2874"/>
      <c r="AM78" s="2874"/>
      <c r="AN78" s="2874"/>
      <c r="AO78" s="2874"/>
      <c r="AP78" s="2874"/>
      <c r="AQ78" s="2874"/>
      <c r="AR78" s="2874"/>
      <c r="AS78" s="2874"/>
      <c r="AT78" s="2874"/>
      <c r="AU78" s="2874"/>
      <c r="AV78" s="2874"/>
      <c r="AW78" s="2874"/>
      <c r="AX78" s="2874"/>
      <c r="AY78" s="2874"/>
      <c r="AZ78" s="239"/>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442"/>
      <c r="CC78" s="442"/>
      <c r="CD78" s="2595"/>
      <c r="CE78" s="2595"/>
      <c r="CF78" s="2595"/>
      <c r="CG78" s="2595"/>
      <c r="CH78" s="2595"/>
      <c r="CI78" s="2595"/>
      <c r="CJ78" s="2595"/>
      <c r="CK78" s="2595"/>
      <c r="CL78" s="2595"/>
      <c r="CM78" s="2595"/>
      <c r="CN78" s="2595"/>
      <c r="CO78" s="2595"/>
      <c r="CP78" s="2595"/>
      <c r="CQ78" s="2595"/>
      <c r="CR78" s="2595"/>
      <c r="CS78" s="2595"/>
      <c r="CT78" s="2595"/>
      <c r="CU78" s="2595"/>
      <c r="CV78" s="2595"/>
      <c r="CW78" s="2595"/>
      <c r="CX78" s="2595"/>
      <c r="CY78" s="2595"/>
      <c r="CZ78" s="2595"/>
    </row>
    <row r="79" s="130" customFormat="true" ht="15" customHeight="true" x14ac:dyDescent="0.2">
      <c r="A79" s="275"/>
      <c r="B79" s="294"/>
      <c r="C79" s="357"/>
      <c r="D79" s="358"/>
      <c r="E79" s="358"/>
      <c r="F79" s="358"/>
      <c r="G79" s="359"/>
      <c r="H79" s="360"/>
      <c r="I79" s="358"/>
      <c r="J79" s="358"/>
      <c r="K79" s="358"/>
      <c r="L79" s="361"/>
      <c r="M79" s="362"/>
      <c r="N79" s="358"/>
      <c r="O79" s="358"/>
      <c r="P79" s="358"/>
      <c r="Q79" s="359"/>
      <c r="R79" s="362"/>
      <c r="S79" s="358"/>
      <c r="T79" s="358"/>
      <c r="U79" s="358"/>
      <c r="V79" s="358"/>
      <c r="W79" s="358"/>
      <c r="X79" s="358"/>
      <c r="Y79" s="363"/>
      <c r="Z79" s="363"/>
      <c r="AA79" s="363"/>
      <c r="AB79" s="363"/>
      <c r="AC79" s="363"/>
      <c r="AD79" s="2874"/>
      <c r="AE79" s="2874"/>
      <c r="AF79" s="2874"/>
      <c r="AG79" s="2874"/>
      <c r="AH79" s="2874"/>
      <c r="AI79" s="2874"/>
      <c r="AJ79" s="2874"/>
      <c r="AK79" s="2874"/>
      <c r="AL79" s="2874"/>
      <c r="AM79" s="2874"/>
      <c r="AN79" s="2874"/>
      <c r="AO79" s="2874"/>
      <c r="AP79" s="2874"/>
      <c r="AQ79" s="2874"/>
      <c r="AR79" s="2874"/>
      <c r="AS79" s="2874"/>
      <c r="AT79" s="2874"/>
      <c r="AU79" s="2874"/>
      <c r="AV79" s="2874"/>
      <c r="AW79" s="2874"/>
      <c r="AX79" s="2874"/>
      <c r="AY79" s="2874"/>
      <c r="AZ79" s="239"/>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442"/>
      <c r="CC79" s="442"/>
      <c r="CD79" s="2595"/>
      <c r="CE79" s="2595"/>
      <c r="CF79" s="2595"/>
      <c r="CG79" s="2595"/>
      <c r="CH79" s="2595"/>
      <c r="CI79" s="2595"/>
      <c r="CJ79" s="2595"/>
      <c r="CK79" s="2595"/>
      <c r="CL79" s="2595"/>
      <c r="CM79" s="2595"/>
      <c r="CN79" s="2595"/>
      <c r="CO79" s="2595"/>
      <c r="CP79" s="2595"/>
      <c r="CQ79" s="2595"/>
      <c r="CR79" s="2595"/>
      <c r="CS79" s="2595"/>
      <c r="CT79" s="2595"/>
      <c r="CU79" s="2595"/>
      <c r="CV79" s="2595"/>
      <c r="CW79" s="2595"/>
      <c r="CX79" s="2595"/>
      <c r="CY79" s="2595"/>
      <c r="CZ79" s="2595"/>
    </row>
    <row r="80" s="130" customFormat="true" ht="15" customHeight="true" x14ac:dyDescent="0.2">
      <c r="A80" s="275"/>
      <c r="B80" s="294"/>
      <c r="C80" s="357"/>
      <c r="D80" s="358"/>
      <c r="E80" s="358"/>
      <c r="F80" s="358"/>
      <c r="G80" s="359"/>
      <c r="H80" s="360"/>
      <c r="I80" s="358"/>
      <c r="J80" s="358"/>
      <c r="K80" s="358"/>
      <c r="L80" s="361"/>
      <c r="M80" s="362"/>
      <c r="N80" s="358"/>
      <c r="O80" s="358"/>
      <c r="P80" s="358"/>
      <c r="Q80" s="359"/>
      <c r="R80" s="362"/>
      <c r="S80" s="358"/>
      <c r="T80" s="358"/>
      <c r="U80" s="358"/>
      <c r="V80" s="358"/>
      <c r="W80" s="358"/>
      <c r="X80" s="358"/>
      <c r="Y80" s="363"/>
      <c r="Z80" s="363"/>
      <c r="AA80" s="363"/>
      <c r="AB80" s="363"/>
      <c r="AC80" s="363"/>
      <c r="AD80" s="2874"/>
      <c r="AE80" s="2874"/>
      <c r="AF80" s="2874"/>
      <c r="AG80" s="2874"/>
      <c r="AH80" s="2874"/>
      <c r="AI80" s="2874"/>
      <c r="AJ80" s="2874"/>
      <c r="AK80" s="2874"/>
      <c r="AL80" s="2874"/>
      <c r="AM80" s="2874"/>
      <c r="AN80" s="2874"/>
      <c r="AO80" s="2874"/>
      <c r="AP80" s="2874"/>
      <c r="AQ80" s="2874"/>
      <c r="AR80" s="2874"/>
      <c r="AS80" s="2874"/>
      <c r="AT80" s="2874"/>
      <c r="AU80" s="2874"/>
      <c r="AV80" s="2874"/>
      <c r="AW80" s="2874"/>
      <c r="AX80" s="2874"/>
      <c r="AY80" s="2874"/>
      <c r="AZ80" s="239"/>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442"/>
      <c r="CC80" s="442"/>
      <c r="CD80" s="2595"/>
      <c r="CE80" s="2595"/>
      <c r="CF80" s="2595"/>
      <c r="CG80" s="2595"/>
      <c r="CH80" s="2595"/>
      <c r="CI80" s="2595"/>
      <c r="CJ80" s="2595"/>
      <c r="CK80" s="2595"/>
      <c r="CL80" s="2595"/>
      <c r="CM80" s="2595"/>
      <c r="CN80" s="2595"/>
      <c r="CO80" s="2595"/>
      <c r="CP80" s="2595"/>
      <c r="CQ80" s="2595"/>
      <c r="CR80" s="2595"/>
      <c r="CS80" s="2595"/>
      <c r="CT80" s="2595"/>
      <c r="CU80" s="2595"/>
      <c r="CV80" s="2595"/>
      <c r="CW80" s="2595"/>
      <c r="CX80" s="2595"/>
      <c r="CY80" s="2595"/>
      <c r="CZ80" s="2595"/>
    </row>
    <row r="81" s="130" customFormat="true" ht="15" customHeight="true" x14ac:dyDescent="0.2">
      <c r="A81" s="275"/>
      <c r="B81" s="294"/>
      <c r="C81" s="357"/>
      <c r="D81" s="358"/>
      <c r="E81" s="358"/>
      <c r="F81" s="358"/>
      <c r="G81" s="359"/>
      <c r="H81" s="360"/>
      <c r="I81" s="358"/>
      <c r="J81" s="358"/>
      <c r="K81" s="358"/>
      <c r="L81" s="361"/>
      <c r="M81" s="362"/>
      <c r="N81" s="358"/>
      <c r="O81" s="358"/>
      <c r="P81" s="358"/>
      <c r="Q81" s="359"/>
      <c r="R81" s="362"/>
      <c r="S81" s="358"/>
      <c r="T81" s="358"/>
      <c r="U81" s="358"/>
      <c r="V81" s="358"/>
      <c r="W81" s="358"/>
      <c r="X81" s="358"/>
      <c r="Y81" s="363"/>
      <c r="Z81" s="363"/>
      <c r="AA81" s="363"/>
      <c r="AB81" s="363"/>
      <c r="AC81" s="363"/>
      <c r="AD81" s="2874"/>
      <c r="AE81" s="2874"/>
      <c r="AF81" s="2874"/>
      <c r="AG81" s="2874"/>
      <c r="AH81" s="2874"/>
      <c r="AI81" s="2874"/>
      <c r="AJ81" s="2874"/>
      <c r="AK81" s="2874"/>
      <c r="AL81" s="2874"/>
      <c r="AM81" s="2874"/>
      <c r="AN81" s="2874"/>
      <c r="AO81" s="2874"/>
      <c r="AP81" s="2874"/>
      <c r="AQ81" s="2874"/>
      <c r="AR81" s="2874"/>
      <c r="AS81" s="2874"/>
      <c r="AT81" s="2874"/>
      <c r="AU81" s="2874"/>
      <c r="AV81" s="2874"/>
      <c r="AW81" s="2874"/>
      <c r="AX81" s="2874"/>
      <c r="AY81" s="2874"/>
      <c r="AZ81" s="239"/>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442"/>
      <c r="CC81" s="442"/>
      <c r="CD81" s="2595"/>
      <c r="CE81" s="2595"/>
      <c r="CF81" s="2595"/>
      <c r="CG81" s="2595"/>
      <c r="CH81" s="2595"/>
      <c r="CI81" s="2595"/>
      <c r="CJ81" s="2595"/>
      <c r="CK81" s="2595"/>
      <c r="CL81" s="2595"/>
      <c r="CM81" s="2595"/>
      <c r="CN81" s="2595"/>
      <c r="CO81" s="2595"/>
      <c r="CP81" s="2595"/>
      <c r="CQ81" s="2595"/>
      <c r="CR81" s="2595"/>
      <c r="CS81" s="2595"/>
      <c r="CT81" s="2595"/>
      <c r="CU81" s="2595"/>
      <c r="CV81" s="2595"/>
      <c r="CW81" s="2595"/>
      <c r="CX81" s="2595"/>
      <c r="CY81" s="2595"/>
      <c r="CZ81" s="2595"/>
    </row>
    <row r="82" s="130" customFormat="true" ht="15" customHeight="true" x14ac:dyDescent="0.2">
      <c r="A82" s="275"/>
      <c r="B82" s="294"/>
      <c r="C82" s="357"/>
      <c r="D82" s="358"/>
      <c r="E82" s="358"/>
      <c r="F82" s="358"/>
      <c r="G82" s="359"/>
      <c r="H82" s="360"/>
      <c r="I82" s="358"/>
      <c r="J82" s="358"/>
      <c r="K82" s="358"/>
      <c r="L82" s="361"/>
      <c r="M82" s="362"/>
      <c r="N82" s="358"/>
      <c r="O82" s="358"/>
      <c r="P82" s="358"/>
      <c r="Q82" s="359"/>
      <c r="R82" s="362"/>
      <c r="S82" s="358"/>
      <c r="T82" s="358"/>
      <c r="U82" s="358"/>
      <c r="V82" s="358"/>
      <c r="W82" s="358"/>
      <c r="X82" s="358"/>
      <c r="Y82" s="363"/>
      <c r="Z82" s="363"/>
      <c r="AA82" s="363"/>
      <c r="AB82" s="363"/>
      <c r="AC82" s="363"/>
      <c r="AD82" s="2874"/>
      <c r="AE82" s="2874"/>
      <c r="AF82" s="2874"/>
      <c r="AG82" s="2874"/>
      <c r="AH82" s="2874"/>
      <c r="AI82" s="2874"/>
      <c r="AJ82" s="2874"/>
      <c r="AK82" s="2874"/>
      <c r="AL82" s="2874"/>
      <c r="AM82" s="2874"/>
      <c r="AN82" s="2874"/>
      <c r="AO82" s="2874"/>
      <c r="AP82" s="2874"/>
      <c r="AQ82" s="2874"/>
      <c r="AR82" s="2874"/>
      <c r="AS82" s="2874"/>
      <c r="AT82" s="2874"/>
      <c r="AU82" s="2874"/>
      <c r="AV82" s="2874"/>
      <c r="AW82" s="2874"/>
      <c r="AX82" s="2874"/>
      <c r="AY82" s="2874"/>
      <c r="AZ82" s="239"/>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442"/>
      <c r="CC82" s="442"/>
      <c r="CD82" s="2595"/>
      <c r="CE82" s="2595"/>
      <c r="CF82" s="2595"/>
      <c r="CG82" s="2595"/>
      <c r="CH82" s="2595"/>
      <c r="CI82" s="2595"/>
      <c r="CJ82" s="2595"/>
      <c r="CK82" s="2595"/>
      <c r="CL82" s="2595"/>
      <c r="CM82" s="2595"/>
      <c r="CN82" s="2595"/>
      <c r="CO82" s="2595"/>
      <c r="CP82" s="2595"/>
      <c r="CQ82" s="2595"/>
      <c r="CR82" s="2595"/>
      <c r="CS82" s="2595"/>
      <c r="CT82" s="2595"/>
      <c r="CU82" s="2595"/>
      <c r="CV82" s="2595"/>
      <c r="CW82" s="2595"/>
      <c r="CX82" s="2595"/>
      <c r="CY82" s="2595"/>
      <c r="CZ82" s="2595"/>
    </row>
    <row r="83" s="130" customFormat="true" ht="15" customHeight="true" x14ac:dyDescent="0.2">
      <c r="A83" s="275"/>
      <c r="B83" s="294"/>
      <c r="C83" s="357"/>
      <c r="D83" s="358"/>
      <c r="E83" s="358"/>
      <c r="F83" s="358"/>
      <c r="G83" s="359"/>
      <c r="H83" s="360"/>
      <c r="I83" s="358"/>
      <c r="J83" s="358"/>
      <c r="K83" s="358"/>
      <c r="L83" s="361"/>
      <c r="M83" s="362"/>
      <c r="N83" s="358"/>
      <c r="O83" s="358"/>
      <c r="P83" s="358"/>
      <c r="Q83" s="359"/>
      <c r="R83" s="362"/>
      <c r="S83" s="358"/>
      <c r="T83" s="358"/>
      <c r="U83" s="358"/>
      <c r="V83" s="358"/>
      <c r="W83" s="358"/>
      <c r="X83" s="358"/>
      <c r="Y83" s="363"/>
      <c r="Z83" s="363"/>
      <c r="AA83" s="363"/>
      <c r="AB83" s="363"/>
      <c r="AC83" s="363"/>
      <c r="AD83" s="2874"/>
      <c r="AE83" s="2874"/>
      <c r="AF83" s="2874"/>
      <c r="AG83" s="2874"/>
      <c r="AH83" s="2874"/>
      <c r="AI83" s="2874"/>
      <c r="AJ83" s="2874"/>
      <c r="AK83" s="2874"/>
      <c r="AL83" s="2874"/>
      <c r="AM83" s="2874"/>
      <c r="AN83" s="2874"/>
      <c r="AO83" s="2874"/>
      <c r="AP83" s="2874"/>
      <c r="AQ83" s="2874"/>
      <c r="AR83" s="2874"/>
      <c r="AS83" s="2874"/>
      <c r="AT83" s="2874"/>
      <c r="AU83" s="2874"/>
      <c r="AV83" s="2874"/>
      <c r="AW83" s="2874"/>
      <c r="AX83" s="2874"/>
      <c r="AY83" s="2874"/>
      <c r="AZ83" s="239"/>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442"/>
      <c r="CC83" s="442"/>
      <c r="CD83" s="2595"/>
      <c r="CE83" s="2595"/>
      <c r="CF83" s="2595"/>
      <c r="CG83" s="2595"/>
      <c r="CH83" s="2595"/>
      <c r="CI83" s="2595"/>
      <c r="CJ83" s="2595"/>
      <c r="CK83" s="2595"/>
      <c r="CL83" s="2595"/>
      <c r="CM83" s="2595"/>
      <c r="CN83" s="2595"/>
      <c r="CO83" s="2595"/>
      <c r="CP83" s="2595"/>
      <c r="CQ83" s="2595"/>
      <c r="CR83" s="2595"/>
      <c r="CS83" s="2595"/>
      <c r="CT83" s="2595"/>
      <c r="CU83" s="2595"/>
      <c r="CV83" s="2595"/>
      <c r="CW83" s="2595"/>
      <c r="CX83" s="2595"/>
      <c r="CY83" s="2595"/>
      <c r="CZ83" s="2595"/>
    </row>
    <row r="84" s="130" customFormat="true" ht="15" customHeight="true" x14ac:dyDescent="0.2">
      <c r="A84" s="275"/>
      <c r="B84" s="294"/>
      <c r="C84" s="357"/>
      <c r="D84" s="358"/>
      <c r="E84" s="358"/>
      <c r="F84" s="358"/>
      <c r="G84" s="359"/>
      <c r="H84" s="360"/>
      <c r="I84" s="358"/>
      <c r="J84" s="358"/>
      <c r="K84" s="358"/>
      <c r="L84" s="361"/>
      <c r="M84" s="362"/>
      <c r="N84" s="358"/>
      <c r="O84" s="358"/>
      <c r="P84" s="358"/>
      <c r="Q84" s="359"/>
      <c r="R84" s="362"/>
      <c r="S84" s="358"/>
      <c r="T84" s="358"/>
      <c r="U84" s="358"/>
      <c r="V84" s="358"/>
      <c r="W84" s="358"/>
      <c r="X84" s="358"/>
      <c r="Y84" s="363"/>
      <c r="Z84" s="363"/>
      <c r="AA84" s="363"/>
      <c r="AB84" s="363"/>
      <c r="AC84" s="363"/>
      <c r="AD84" s="2874"/>
      <c r="AE84" s="2874"/>
      <c r="AF84" s="2874"/>
      <c r="AG84" s="2874"/>
      <c r="AH84" s="2874"/>
      <c r="AI84" s="2874"/>
      <c r="AJ84" s="2874"/>
      <c r="AK84" s="2874"/>
      <c r="AL84" s="2874"/>
      <c r="AM84" s="2874"/>
      <c r="AN84" s="2874"/>
      <c r="AO84" s="2874"/>
      <c r="AP84" s="2874"/>
      <c r="AQ84" s="2874"/>
      <c r="AR84" s="2874"/>
      <c r="AS84" s="2874"/>
      <c r="AT84" s="2874"/>
      <c r="AU84" s="2874"/>
      <c r="AV84" s="2874"/>
      <c r="AW84" s="2874"/>
      <c r="AX84" s="2874"/>
      <c r="AY84" s="2874"/>
      <c r="AZ84" s="239"/>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442"/>
      <c r="CC84" s="442"/>
      <c r="CD84" s="2595"/>
      <c r="CE84" s="2595"/>
      <c r="CF84" s="2595"/>
      <c r="CG84" s="2595"/>
      <c r="CH84" s="2595"/>
      <c r="CI84" s="2595"/>
      <c r="CJ84" s="2595"/>
      <c r="CK84" s="2595"/>
      <c r="CL84" s="2595"/>
      <c r="CM84" s="2595"/>
      <c r="CN84" s="2595"/>
      <c r="CO84" s="2595"/>
      <c r="CP84" s="2595"/>
      <c r="CQ84" s="2595"/>
      <c r="CR84" s="2595"/>
      <c r="CS84" s="2595"/>
      <c r="CT84" s="2595"/>
      <c r="CU84" s="2595"/>
      <c r="CV84" s="2595"/>
      <c r="CW84" s="2595"/>
      <c r="CX84" s="2595"/>
      <c r="CY84" s="2595"/>
      <c r="CZ84" s="2595"/>
    </row>
    <row r="85" s="130" customFormat="true" ht="15" customHeight="true" x14ac:dyDescent="0.2">
      <c r="A85" s="275"/>
      <c r="B85" s="294"/>
      <c r="C85" s="357"/>
      <c r="D85" s="358"/>
      <c r="E85" s="358"/>
      <c r="F85" s="358"/>
      <c r="G85" s="359"/>
      <c r="H85" s="360"/>
      <c r="I85" s="358"/>
      <c r="J85" s="358"/>
      <c r="K85" s="358"/>
      <c r="L85" s="361"/>
      <c r="M85" s="362"/>
      <c r="N85" s="358"/>
      <c r="O85" s="358"/>
      <c r="P85" s="358"/>
      <c r="Q85" s="359"/>
      <c r="R85" s="362"/>
      <c r="S85" s="358"/>
      <c r="T85" s="358"/>
      <c r="U85" s="358"/>
      <c r="V85" s="358"/>
      <c r="W85" s="358"/>
      <c r="X85" s="358"/>
      <c r="Y85" s="363"/>
      <c r="Z85" s="363"/>
      <c r="AA85" s="363"/>
      <c r="AB85" s="363"/>
      <c r="AC85" s="363"/>
      <c r="AD85" s="2874"/>
      <c r="AE85" s="2874"/>
      <c r="AF85" s="2874"/>
      <c r="AG85" s="2874"/>
      <c r="AH85" s="2874"/>
      <c r="AI85" s="2874"/>
      <c r="AJ85" s="2874"/>
      <c r="AK85" s="2874"/>
      <c r="AL85" s="2874"/>
      <c r="AM85" s="2874"/>
      <c r="AN85" s="2874"/>
      <c r="AO85" s="2874"/>
      <c r="AP85" s="2874"/>
      <c r="AQ85" s="2874"/>
      <c r="AR85" s="2874"/>
      <c r="AS85" s="2874"/>
      <c r="AT85" s="2874"/>
      <c r="AU85" s="2874"/>
      <c r="AV85" s="2874"/>
      <c r="AW85" s="2874"/>
      <c r="AX85" s="2874"/>
      <c r="AY85" s="2874"/>
      <c r="AZ85" s="239"/>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442"/>
      <c r="CC85" s="442"/>
      <c r="CD85" s="2595"/>
      <c r="CE85" s="2595"/>
      <c r="CF85" s="2595"/>
      <c r="CG85" s="2595"/>
      <c r="CH85" s="2595"/>
      <c r="CI85" s="2595"/>
      <c r="CJ85" s="2595"/>
      <c r="CK85" s="2595"/>
      <c r="CL85" s="2595"/>
      <c r="CM85" s="2595"/>
      <c r="CN85" s="2595"/>
      <c r="CO85" s="2595"/>
      <c r="CP85" s="2595"/>
      <c r="CQ85" s="2595"/>
      <c r="CR85" s="2595"/>
      <c r="CS85" s="2595"/>
      <c r="CT85" s="2595"/>
      <c r="CU85" s="2595"/>
      <c r="CV85" s="2595"/>
      <c r="CW85" s="2595"/>
      <c r="CX85" s="2595"/>
      <c r="CY85" s="2595"/>
      <c r="CZ85" s="2595"/>
    </row>
    <row r="86" s="130" customFormat="true" ht="15" customHeight="true" x14ac:dyDescent="0.2">
      <c r="A86" s="275"/>
      <c r="B86" s="294"/>
      <c r="C86" s="357"/>
      <c r="D86" s="358"/>
      <c r="E86" s="358"/>
      <c r="F86" s="358"/>
      <c r="G86" s="359"/>
      <c r="H86" s="360"/>
      <c r="I86" s="358"/>
      <c r="J86" s="358"/>
      <c r="K86" s="358"/>
      <c r="L86" s="361"/>
      <c r="M86" s="362"/>
      <c r="N86" s="358"/>
      <c r="O86" s="358"/>
      <c r="P86" s="358"/>
      <c r="Q86" s="359"/>
      <c r="R86" s="362"/>
      <c r="S86" s="358"/>
      <c r="T86" s="358"/>
      <c r="U86" s="358"/>
      <c r="V86" s="358"/>
      <c r="W86" s="358"/>
      <c r="X86" s="358"/>
      <c r="Y86" s="363"/>
      <c r="Z86" s="363"/>
      <c r="AA86" s="363"/>
      <c r="AB86" s="363"/>
      <c r="AC86" s="363"/>
      <c r="AD86" s="2874"/>
      <c r="AE86" s="2874"/>
      <c r="AF86" s="2874"/>
      <c r="AG86" s="2874"/>
      <c r="AH86" s="2874"/>
      <c r="AI86" s="2874"/>
      <c r="AJ86" s="2874"/>
      <c r="AK86" s="2874"/>
      <c r="AL86" s="2874"/>
      <c r="AM86" s="2874"/>
      <c r="AN86" s="2874"/>
      <c r="AO86" s="2874"/>
      <c r="AP86" s="2874"/>
      <c r="AQ86" s="2874"/>
      <c r="AR86" s="2874"/>
      <c r="AS86" s="2874"/>
      <c r="AT86" s="2874"/>
      <c r="AU86" s="2874"/>
      <c r="AV86" s="2874"/>
      <c r="AW86" s="2874"/>
      <c r="AX86" s="2874"/>
      <c r="AY86" s="2874"/>
      <c r="AZ86" s="239"/>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442"/>
      <c r="CC86" s="442"/>
      <c r="CD86" s="2595"/>
      <c r="CE86" s="2595"/>
      <c r="CF86" s="2595"/>
      <c r="CG86" s="2595"/>
      <c r="CH86" s="2595"/>
      <c r="CI86" s="2595"/>
      <c r="CJ86" s="2595"/>
      <c r="CK86" s="2595"/>
      <c r="CL86" s="2595"/>
      <c r="CM86" s="2595"/>
      <c r="CN86" s="2595"/>
      <c r="CO86" s="2595"/>
      <c r="CP86" s="2595"/>
      <c r="CQ86" s="2595"/>
      <c r="CR86" s="2595"/>
      <c r="CS86" s="2595"/>
      <c r="CT86" s="2595"/>
      <c r="CU86" s="2595"/>
      <c r="CV86" s="2595"/>
      <c r="CW86" s="2595"/>
      <c r="CX86" s="2595"/>
      <c r="CY86" s="2595"/>
      <c r="CZ86" s="2595"/>
    </row>
    <row r="87" s="130" customFormat="true" ht="15" customHeight="true" x14ac:dyDescent="0.2">
      <c r="A87" s="275"/>
      <c r="B87" s="294"/>
      <c r="C87" s="357"/>
      <c r="D87" s="358"/>
      <c r="E87" s="358"/>
      <c r="F87" s="358"/>
      <c r="G87" s="359"/>
      <c r="H87" s="360"/>
      <c r="I87" s="358"/>
      <c r="J87" s="358"/>
      <c r="K87" s="358"/>
      <c r="L87" s="361"/>
      <c r="M87" s="362"/>
      <c r="N87" s="358"/>
      <c r="O87" s="358"/>
      <c r="P87" s="358"/>
      <c r="Q87" s="359"/>
      <c r="R87" s="362"/>
      <c r="S87" s="358"/>
      <c r="T87" s="358"/>
      <c r="U87" s="358"/>
      <c r="V87" s="358"/>
      <c r="W87" s="358"/>
      <c r="X87" s="358"/>
      <c r="Y87" s="363"/>
      <c r="Z87" s="363"/>
      <c r="AA87" s="363"/>
      <c r="AB87" s="363"/>
      <c r="AC87" s="363"/>
      <c r="AD87" s="2874"/>
      <c r="AE87" s="2874"/>
      <c r="AF87" s="2874"/>
      <c r="AG87" s="2874"/>
      <c r="AH87" s="2874"/>
      <c r="AI87" s="2874"/>
      <c r="AJ87" s="2874"/>
      <c r="AK87" s="2874"/>
      <c r="AL87" s="2874"/>
      <c r="AM87" s="2874"/>
      <c r="AN87" s="2874"/>
      <c r="AO87" s="2874"/>
      <c r="AP87" s="2874"/>
      <c r="AQ87" s="2874"/>
      <c r="AR87" s="2874"/>
      <c r="AS87" s="2874"/>
      <c r="AT87" s="2874"/>
      <c r="AU87" s="2874"/>
      <c r="AV87" s="2874"/>
      <c r="AW87" s="2874"/>
      <c r="AX87" s="2874"/>
      <c r="AY87" s="2874"/>
      <c r="AZ87" s="239"/>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442"/>
      <c r="CC87" s="442"/>
      <c r="CD87" s="2595"/>
      <c r="CE87" s="2595"/>
      <c r="CF87" s="2595"/>
      <c r="CG87" s="2595"/>
      <c r="CH87" s="2595"/>
      <c r="CI87" s="2595"/>
      <c r="CJ87" s="2595"/>
      <c r="CK87" s="2595"/>
      <c r="CL87" s="2595"/>
      <c r="CM87" s="2595"/>
      <c r="CN87" s="2595"/>
      <c r="CO87" s="2595"/>
      <c r="CP87" s="2595"/>
      <c r="CQ87" s="2595"/>
      <c r="CR87" s="2595"/>
      <c r="CS87" s="2595"/>
      <c r="CT87" s="2595"/>
      <c r="CU87" s="2595"/>
      <c r="CV87" s="2595"/>
      <c r="CW87" s="2595"/>
      <c r="CX87" s="2595"/>
      <c r="CY87" s="2595"/>
      <c r="CZ87" s="2595"/>
    </row>
    <row r="88" s="130" customFormat="true" ht="15" customHeight="true" x14ac:dyDescent="0.2">
      <c r="A88" s="275"/>
      <c r="B88" s="294"/>
      <c r="C88" s="357"/>
      <c r="D88" s="358"/>
      <c r="E88" s="358"/>
      <c r="F88" s="358"/>
      <c r="G88" s="359"/>
      <c r="H88" s="360"/>
      <c r="I88" s="358"/>
      <c r="J88" s="358"/>
      <c r="K88" s="358"/>
      <c r="L88" s="361"/>
      <c r="M88" s="362"/>
      <c r="N88" s="358"/>
      <c r="O88" s="358"/>
      <c r="P88" s="358"/>
      <c r="Q88" s="359"/>
      <c r="R88" s="362"/>
      <c r="S88" s="358"/>
      <c r="T88" s="358"/>
      <c r="U88" s="358"/>
      <c r="V88" s="358"/>
      <c r="W88" s="358"/>
      <c r="X88" s="358"/>
      <c r="Y88" s="363"/>
      <c r="Z88" s="363"/>
      <c r="AA88" s="363"/>
      <c r="AB88" s="363"/>
      <c r="AC88" s="363"/>
      <c r="AD88" s="2874"/>
      <c r="AE88" s="2874"/>
      <c r="AF88" s="2874"/>
      <c r="AG88" s="2874"/>
      <c r="AH88" s="2874"/>
      <c r="AI88" s="2874"/>
      <c r="AJ88" s="2874"/>
      <c r="AK88" s="2874"/>
      <c r="AL88" s="2874"/>
      <c r="AM88" s="2874"/>
      <c r="AN88" s="2874"/>
      <c r="AO88" s="2874"/>
      <c r="AP88" s="2874"/>
      <c r="AQ88" s="2874"/>
      <c r="AR88" s="2874"/>
      <c r="AS88" s="2874"/>
      <c r="AT88" s="2874"/>
      <c r="AU88" s="2874"/>
      <c r="AV88" s="2874"/>
      <c r="AW88" s="2874"/>
      <c r="AX88" s="2874"/>
      <c r="AY88" s="2874"/>
      <c r="AZ88" s="239"/>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442"/>
      <c r="CC88" s="442"/>
      <c r="CD88" s="2595"/>
      <c r="CE88" s="2595"/>
      <c r="CF88" s="2595"/>
      <c r="CG88" s="2595"/>
      <c r="CH88" s="2595"/>
      <c r="CI88" s="2595"/>
      <c r="CJ88" s="2595"/>
      <c r="CK88" s="2595"/>
      <c r="CL88" s="2595"/>
      <c r="CM88" s="2595"/>
      <c r="CN88" s="2595"/>
      <c r="CO88" s="2595"/>
      <c r="CP88" s="2595"/>
      <c r="CQ88" s="2595"/>
      <c r="CR88" s="2595"/>
      <c r="CS88" s="2595"/>
      <c r="CT88" s="2595"/>
      <c r="CU88" s="2595"/>
      <c r="CV88" s="2595"/>
      <c r="CW88" s="2595"/>
      <c r="CX88" s="2595"/>
      <c r="CY88" s="2595"/>
      <c r="CZ88" s="2595"/>
    </row>
    <row r="89" s="130" customFormat="true" ht="15" customHeight="true" x14ac:dyDescent="0.2">
      <c r="A89" s="275"/>
      <c r="B89" s="294"/>
      <c r="C89" s="357"/>
      <c r="D89" s="358"/>
      <c r="E89" s="358"/>
      <c r="F89" s="358"/>
      <c r="G89" s="359"/>
      <c r="H89" s="360"/>
      <c r="I89" s="358"/>
      <c r="J89" s="358"/>
      <c r="K89" s="358"/>
      <c r="L89" s="361"/>
      <c r="M89" s="362"/>
      <c r="N89" s="358"/>
      <c r="O89" s="358"/>
      <c r="P89" s="358"/>
      <c r="Q89" s="359"/>
      <c r="R89" s="362"/>
      <c r="S89" s="358"/>
      <c r="T89" s="358"/>
      <c r="U89" s="358"/>
      <c r="V89" s="358"/>
      <c r="W89" s="358"/>
      <c r="X89" s="358"/>
      <c r="Y89" s="363"/>
      <c r="Z89" s="363"/>
      <c r="AA89" s="363"/>
      <c r="AB89" s="363"/>
      <c r="AC89" s="363"/>
      <c r="AD89" s="2874"/>
      <c r="AE89" s="2874"/>
      <c r="AF89" s="2874"/>
      <c r="AG89" s="2874"/>
      <c r="AH89" s="2874"/>
      <c r="AI89" s="2874"/>
      <c r="AJ89" s="2874"/>
      <c r="AK89" s="2874"/>
      <c r="AL89" s="2874"/>
      <c r="AM89" s="2874"/>
      <c r="AN89" s="2874"/>
      <c r="AO89" s="2874"/>
      <c r="AP89" s="2874"/>
      <c r="AQ89" s="2874"/>
      <c r="AR89" s="2874"/>
      <c r="AS89" s="2874"/>
      <c r="AT89" s="2874"/>
      <c r="AU89" s="2874"/>
      <c r="AV89" s="2874"/>
      <c r="AW89" s="2874"/>
      <c r="AX89" s="2874"/>
      <c r="AY89" s="2874"/>
      <c r="AZ89" s="239"/>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442"/>
      <c r="CC89" s="442"/>
      <c r="CD89" s="2595"/>
      <c r="CE89" s="2595"/>
      <c r="CF89" s="2595"/>
      <c r="CG89" s="2595"/>
      <c r="CH89" s="2595"/>
      <c r="CI89" s="2595"/>
      <c r="CJ89" s="2595"/>
      <c r="CK89" s="2595"/>
      <c r="CL89" s="2595"/>
      <c r="CM89" s="2595"/>
      <c r="CN89" s="2595"/>
      <c r="CO89" s="2595"/>
      <c r="CP89" s="2595"/>
      <c r="CQ89" s="2595"/>
      <c r="CR89" s="2595"/>
      <c r="CS89" s="2595"/>
      <c r="CT89" s="2595"/>
      <c r="CU89" s="2595"/>
      <c r="CV89" s="2595"/>
      <c r="CW89" s="2595"/>
      <c r="CX89" s="2595"/>
      <c r="CY89" s="2595"/>
      <c r="CZ89" s="2595"/>
    </row>
    <row r="90" s="130" customFormat="true" ht="15" customHeight="true" x14ac:dyDescent="0.2">
      <c r="A90" s="275"/>
      <c r="B90" s="294"/>
      <c r="C90" s="357"/>
      <c r="D90" s="358"/>
      <c r="E90" s="358"/>
      <c r="F90" s="358"/>
      <c r="G90" s="359"/>
      <c r="H90" s="360"/>
      <c r="I90" s="358"/>
      <c r="J90" s="358"/>
      <c r="K90" s="358"/>
      <c r="L90" s="361"/>
      <c r="M90" s="362"/>
      <c r="N90" s="358"/>
      <c r="O90" s="358"/>
      <c r="P90" s="358"/>
      <c r="Q90" s="359"/>
      <c r="R90" s="362"/>
      <c r="S90" s="358"/>
      <c r="T90" s="358"/>
      <c r="U90" s="358"/>
      <c r="V90" s="358"/>
      <c r="W90" s="358"/>
      <c r="X90" s="358"/>
      <c r="Y90" s="363"/>
      <c r="Z90" s="363"/>
      <c r="AA90" s="363"/>
      <c r="AB90" s="363"/>
      <c r="AC90" s="363"/>
      <c r="AD90" s="2874"/>
      <c r="AE90" s="2874"/>
      <c r="AF90" s="2874"/>
      <c r="AG90" s="2874"/>
      <c r="AH90" s="2874"/>
      <c r="AI90" s="2874"/>
      <c r="AJ90" s="2874"/>
      <c r="AK90" s="2874"/>
      <c r="AL90" s="2874"/>
      <c r="AM90" s="2874"/>
      <c r="AN90" s="2874"/>
      <c r="AO90" s="2874"/>
      <c r="AP90" s="2874"/>
      <c r="AQ90" s="2874"/>
      <c r="AR90" s="2874"/>
      <c r="AS90" s="2874"/>
      <c r="AT90" s="2874"/>
      <c r="AU90" s="2874"/>
      <c r="AV90" s="2874"/>
      <c r="AW90" s="2874"/>
      <c r="AX90" s="2874"/>
      <c r="AY90" s="2874"/>
      <c r="AZ90" s="239"/>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442"/>
      <c r="CC90" s="442"/>
      <c r="CD90" s="2595"/>
      <c r="CE90" s="2595"/>
      <c r="CF90" s="2595"/>
      <c r="CG90" s="2595"/>
      <c r="CH90" s="2595"/>
      <c r="CI90" s="2595"/>
      <c r="CJ90" s="2595"/>
      <c r="CK90" s="2595"/>
      <c r="CL90" s="2595"/>
      <c r="CM90" s="2595"/>
      <c r="CN90" s="2595"/>
      <c r="CO90" s="2595"/>
      <c r="CP90" s="2595"/>
      <c r="CQ90" s="2595"/>
      <c r="CR90" s="2595"/>
      <c r="CS90" s="2595"/>
      <c r="CT90" s="2595"/>
      <c r="CU90" s="2595"/>
      <c r="CV90" s="2595"/>
      <c r="CW90" s="2595"/>
      <c r="CX90" s="2595"/>
      <c r="CY90" s="2595"/>
      <c r="CZ90" s="2595"/>
    </row>
    <row r="91" s="130" customFormat="true" ht="15" customHeight="true" x14ac:dyDescent="0.2">
      <c r="A91" s="275"/>
      <c r="B91" s="294"/>
      <c r="C91" s="357"/>
      <c r="D91" s="358"/>
      <c r="E91" s="358"/>
      <c r="F91" s="358"/>
      <c r="G91" s="359"/>
      <c r="H91" s="360"/>
      <c r="I91" s="358"/>
      <c r="J91" s="358"/>
      <c r="K91" s="358"/>
      <c r="L91" s="361"/>
      <c r="M91" s="362"/>
      <c r="N91" s="358"/>
      <c r="O91" s="358"/>
      <c r="P91" s="358"/>
      <c r="Q91" s="359"/>
      <c r="R91" s="362"/>
      <c r="S91" s="358"/>
      <c r="T91" s="358"/>
      <c r="U91" s="358"/>
      <c r="V91" s="358"/>
      <c r="W91" s="358"/>
      <c r="X91" s="358"/>
      <c r="Y91" s="363"/>
      <c r="Z91" s="363"/>
      <c r="AA91" s="363"/>
      <c r="AB91" s="363"/>
      <c r="AC91" s="363"/>
      <c r="AD91" s="2874"/>
      <c r="AE91" s="2874"/>
      <c r="AF91" s="2874"/>
      <c r="AG91" s="2874"/>
      <c r="AH91" s="2874"/>
      <c r="AI91" s="2874"/>
      <c r="AJ91" s="2874"/>
      <c r="AK91" s="2874"/>
      <c r="AL91" s="2874"/>
      <c r="AM91" s="2874"/>
      <c r="AN91" s="2874"/>
      <c r="AO91" s="2874"/>
      <c r="AP91" s="2874"/>
      <c r="AQ91" s="2874"/>
      <c r="AR91" s="2874"/>
      <c r="AS91" s="2874"/>
      <c r="AT91" s="2874"/>
      <c r="AU91" s="2874"/>
      <c r="AV91" s="2874"/>
      <c r="AW91" s="2874"/>
      <c r="AX91" s="2874"/>
      <c r="AY91" s="2874"/>
      <c r="AZ91" s="239"/>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442"/>
      <c r="CC91" s="442"/>
      <c r="CD91" s="2595"/>
      <c r="CE91" s="2595"/>
      <c r="CF91" s="2595"/>
      <c r="CG91" s="2595"/>
      <c r="CH91" s="2595"/>
      <c r="CI91" s="2595"/>
      <c r="CJ91" s="2595"/>
      <c r="CK91" s="2595"/>
      <c r="CL91" s="2595"/>
      <c r="CM91" s="2595"/>
      <c r="CN91" s="2595"/>
      <c r="CO91" s="2595"/>
      <c r="CP91" s="2595"/>
      <c r="CQ91" s="2595"/>
      <c r="CR91" s="2595"/>
      <c r="CS91" s="2595"/>
      <c r="CT91" s="2595"/>
      <c r="CU91" s="2595"/>
      <c r="CV91" s="2595"/>
      <c r="CW91" s="2595"/>
      <c r="CX91" s="2595"/>
      <c r="CY91" s="2595"/>
      <c r="CZ91" s="2595"/>
    </row>
    <row r="92" s="130" customFormat="true" ht="15" customHeight="true" x14ac:dyDescent="0.2">
      <c r="A92" s="275"/>
      <c r="B92" s="294"/>
      <c r="C92" s="357"/>
      <c r="D92" s="358"/>
      <c r="E92" s="358"/>
      <c r="F92" s="358"/>
      <c r="G92" s="359"/>
      <c r="H92" s="360"/>
      <c r="I92" s="358"/>
      <c r="J92" s="358"/>
      <c r="K92" s="358"/>
      <c r="L92" s="361"/>
      <c r="M92" s="362"/>
      <c r="N92" s="358"/>
      <c r="O92" s="358"/>
      <c r="P92" s="358"/>
      <c r="Q92" s="359"/>
      <c r="R92" s="362"/>
      <c r="S92" s="358"/>
      <c r="T92" s="358"/>
      <c r="U92" s="358"/>
      <c r="V92" s="358"/>
      <c r="W92" s="358"/>
      <c r="X92" s="358"/>
      <c r="Y92" s="363"/>
      <c r="Z92" s="363"/>
      <c r="AA92" s="363"/>
      <c r="AB92" s="363"/>
      <c r="AC92" s="363"/>
      <c r="AD92" s="2874"/>
      <c r="AE92" s="2874"/>
      <c r="AF92" s="2874"/>
      <c r="AG92" s="2874"/>
      <c r="AH92" s="2874"/>
      <c r="AI92" s="2874"/>
      <c r="AJ92" s="2874"/>
      <c r="AK92" s="2874"/>
      <c r="AL92" s="2874"/>
      <c r="AM92" s="2874"/>
      <c r="AN92" s="2874"/>
      <c r="AO92" s="2874"/>
      <c r="AP92" s="2874"/>
      <c r="AQ92" s="2874"/>
      <c r="AR92" s="2874"/>
      <c r="AS92" s="2874"/>
      <c r="AT92" s="2874"/>
      <c r="AU92" s="2874"/>
      <c r="AV92" s="2874"/>
      <c r="AW92" s="2874"/>
      <c r="AX92" s="2874"/>
      <c r="AY92" s="2874"/>
      <c r="AZ92" s="239"/>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442"/>
      <c r="CC92" s="442"/>
      <c r="CD92" s="2595"/>
      <c r="CE92" s="2595"/>
      <c r="CF92" s="2595"/>
      <c r="CG92" s="2595"/>
      <c r="CH92" s="2595"/>
      <c r="CI92" s="2595"/>
      <c r="CJ92" s="2595"/>
      <c r="CK92" s="2595"/>
      <c r="CL92" s="2595"/>
      <c r="CM92" s="2595"/>
      <c r="CN92" s="2595"/>
      <c r="CO92" s="2595"/>
      <c r="CP92" s="2595"/>
      <c r="CQ92" s="2595"/>
      <c r="CR92" s="2595"/>
      <c r="CS92" s="2595"/>
      <c r="CT92" s="2595"/>
      <c r="CU92" s="2595"/>
      <c r="CV92" s="2595"/>
      <c r="CW92" s="2595"/>
      <c r="CX92" s="2595"/>
      <c r="CY92" s="2595"/>
      <c r="CZ92" s="2595"/>
    </row>
    <row r="93" s="130" customFormat="true" ht="15" customHeight="true" x14ac:dyDescent="0.2">
      <c r="A93" s="275"/>
      <c r="B93" s="294"/>
      <c r="C93" s="357"/>
      <c r="D93" s="358"/>
      <c r="E93" s="358"/>
      <c r="F93" s="358"/>
      <c r="G93" s="359"/>
      <c r="H93" s="360"/>
      <c r="I93" s="358"/>
      <c r="J93" s="358"/>
      <c r="K93" s="358"/>
      <c r="L93" s="361"/>
      <c r="M93" s="362"/>
      <c r="N93" s="358"/>
      <c r="O93" s="358"/>
      <c r="P93" s="358"/>
      <c r="Q93" s="359"/>
      <c r="R93" s="362"/>
      <c r="S93" s="358"/>
      <c r="T93" s="358"/>
      <c r="U93" s="358"/>
      <c r="V93" s="358"/>
      <c r="W93" s="358"/>
      <c r="X93" s="358"/>
      <c r="Y93" s="363"/>
      <c r="Z93" s="363"/>
      <c r="AA93" s="363"/>
      <c r="AB93" s="363"/>
      <c r="AC93" s="363"/>
      <c r="AD93" s="2874"/>
      <c r="AE93" s="2874"/>
      <c r="AF93" s="2874"/>
      <c r="AG93" s="2874"/>
      <c r="AH93" s="2874"/>
      <c r="AI93" s="2874"/>
      <c r="AJ93" s="2874"/>
      <c r="AK93" s="2874"/>
      <c r="AL93" s="2874"/>
      <c r="AM93" s="2874"/>
      <c r="AN93" s="2874"/>
      <c r="AO93" s="2874"/>
      <c r="AP93" s="2874"/>
      <c r="AQ93" s="2874"/>
      <c r="AR93" s="2874"/>
      <c r="AS93" s="2874"/>
      <c r="AT93" s="2874"/>
      <c r="AU93" s="2874"/>
      <c r="AV93" s="2874"/>
      <c r="AW93" s="2874"/>
      <c r="AX93" s="2874"/>
      <c r="AY93" s="2874"/>
      <c r="AZ93" s="239"/>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442"/>
      <c r="CC93" s="442"/>
      <c r="CD93" s="2595"/>
      <c r="CE93" s="2595"/>
      <c r="CF93" s="2595"/>
      <c r="CG93" s="2595"/>
      <c r="CH93" s="2595"/>
      <c r="CI93" s="2595"/>
      <c r="CJ93" s="2595"/>
      <c r="CK93" s="2595"/>
      <c r="CL93" s="2595"/>
      <c r="CM93" s="2595"/>
      <c r="CN93" s="2595"/>
      <c r="CO93" s="2595"/>
      <c r="CP93" s="2595"/>
      <c r="CQ93" s="2595"/>
      <c r="CR93" s="2595"/>
      <c r="CS93" s="2595"/>
      <c r="CT93" s="2595"/>
      <c r="CU93" s="2595"/>
      <c r="CV93" s="2595"/>
      <c r="CW93" s="2595"/>
      <c r="CX93" s="2595"/>
      <c r="CY93" s="2595"/>
      <c r="CZ93" s="2595"/>
    </row>
    <row r="94" s="130" customFormat="true" ht="15" customHeight="true" x14ac:dyDescent="0.2">
      <c r="A94" s="275"/>
      <c r="B94" s="294"/>
      <c r="C94" s="357"/>
      <c r="D94" s="358"/>
      <c r="E94" s="358"/>
      <c r="F94" s="358"/>
      <c r="G94" s="359"/>
      <c r="H94" s="360"/>
      <c r="I94" s="358"/>
      <c r="J94" s="358"/>
      <c r="K94" s="358"/>
      <c r="L94" s="361"/>
      <c r="M94" s="362"/>
      <c r="N94" s="358"/>
      <c r="O94" s="358"/>
      <c r="P94" s="358"/>
      <c r="Q94" s="359"/>
      <c r="R94" s="362"/>
      <c r="S94" s="358"/>
      <c r="T94" s="358"/>
      <c r="U94" s="358"/>
      <c r="V94" s="358"/>
      <c r="W94" s="358"/>
      <c r="X94" s="358"/>
      <c r="Y94" s="363"/>
      <c r="Z94" s="363"/>
      <c r="AA94" s="363"/>
      <c r="AB94" s="363"/>
      <c r="AC94" s="363"/>
      <c r="AD94" s="2874"/>
      <c r="AE94" s="2874"/>
      <c r="AF94" s="2874"/>
      <c r="AG94" s="2874"/>
      <c r="AH94" s="2874"/>
      <c r="AI94" s="2874"/>
      <c r="AJ94" s="2874"/>
      <c r="AK94" s="2874"/>
      <c r="AL94" s="2874"/>
      <c r="AM94" s="2874"/>
      <c r="AN94" s="2874"/>
      <c r="AO94" s="2874"/>
      <c r="AP94" s="2874"/>
      <c r="AQ94" s="2874"/>
      <c r="AR94" s="2874"/>
      <c r="AS94" s="2874"/>
      <c r="AT94" s="2874"/>
      <c r="AU94" s="2874"/>
      <c r="AV94" s="2874"/>
      <c r="AW94" s="2874"/>
      <c r="AX94" s="2874"/>
      <c r="AY94" s="2874"/>
      <c r="AZ94" s="239"/>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442"/>
      <c r="CC94" s="442"/>
      <c r="CD94" s="2595"/>
      <c r="CE94" s="2595"/>
      <c r="CF94" s="2595"/>
      <c r="CG94" s="2595"/>
      <c r="CH94" s="2595"/>
      <c r="CI94" s="2595"/>
      <c r="CJ94" s="2595"/>
      <c r="CK94" s="2595"/>
      <c r="CL94" s="2595"/>
      <c r="CM94" s="2595"/>
      <c r="CN94" s="2595"/>
      <c r="CO94" s="2595"/>
      <c r="CP94" s="2595"/>
      <c r="CQ94" s="2595"/>
      <c r="CR94" s="2595"/>
      <c r="CS94" s="2595"/>
      <c r="CT94" s="2595"/>
      <c r="CU94" s="2595"/>
      <c r="CV94" s="2595"/>
      <c r="CW94" s="2595"/>
      <c r="CX94" s="2595"/>
      <c r="CY94" s="2595"/>
      <c r="CZ94" s="2595"/>
    </row>
    <row r="95" s="130" customFormat="true" ht="15" customHeight="true" x14ac:dyDescent="0.2">
      <c r="A95" s="275"/>
      <c r="B95" s="294"/>
      <c r="C95" s="357"/>
      <c r="D95" s="358"/>
      <c r="E95" s="358"/>
      <c r="F95" s="358"/>
      <c r="G95" s="359"/>
      <c r="H95" s="360"/>
      <c r="I95" s="358"/>
      <c r="J95" s="358"/>
      <c r="K95" s="358"/>
      <c r="L95" s="361"/>
      <c r="M95" s="362"/>
      <c r="N95" s="358"/>
      <c r="O95" s="358"/>
      <c r="P95" s="358"/>
      <c r="Q95" s="359"/>
      <c r="R95" s="362"/>
      <c r="S95" s="358"/>
      <c r="T95" s="358"/>
      <c r="U95" s="358"/>
      <c r="V95" s="358"/>
      <c r="W95" s="358"/>
      <c r="X95" s="358"/>
      <c r="Y95" s="363"/>
      <c r="Z95" s="363"/>
      <c r="AA95" s="363"/>
      <c r="AB95" s="363"/>
      <c r="AC95" s="363"/>
      <c r="AD95" s="2874"/>
      <c r="AE95" s="2874"/>
      <c r="AF95" s="2874"/>
      <c r="AG95" s="2874"/>
      <c r="AH95" s="2874"/>
      <c r="AI95" s="2874"/>
      <c r="AJ95" s="2874"/>
      <c r="AK95" s="2874"/>
      <c r="AL95" s="2874"/>
      <c r="AM95" s="2874"/>
      <c r="AN95" s="2874"/>
      <c r="AO95" s="2874"/>
      <c r="AP95" s="2874"/>
      <c r="AQ95" s="2874"/>
      <c r="AR95" s="2874"/>
      <c r="AS95" s="2874"/>
      <c r="AT95" s="2874"/>
      <c r="AU95" s="2874"/>
      <c r="AV95" s="2874"/>
      <c r="AW95" s="2874"/>
      <c r="AX95" s="2874"/>
      <c r="AY95" s="2874"/>
      <c r="AZ95" s="239"/>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442"/>
      <c r="CC95" s="442"/>
      <c r="CD95" s="2595"/>
      <c r="CE95" s="2595"/>
      <c r="CF95" s="2595"/>
      <c r="CG95" s="2595"/>
      <c r="CH95" s="2595"/>
      <c r="CI95" s="2595"/>
      <c r="CJ95" s="2595"/>
      <c r="CK95" s="2595"/>
      <c r="CL95" s="2595"/>
      <c r="CM95" s="2595"/>
      <c r="CN95" s="2595"/>
      <c r="CO95" s="2595"/>
      <c r="CP95" s="2595"/>
      <c r="CQ95" s="2595"/>
      <c r="CR95" s="2595"/>
      <c r="CS95" s="2595"/>
      <c r="CT95" s="2595"/>
      <c r="CU95" s="2595"/>
      <c r="CV95" s="2595"/>
      <c r="CW95" s="2595"/>
      <c r="CX95" s="2595"/>
      <c r="CY95" s="2595"/>
      <c r="CZ95" s="2595"/>
    </row>
    <row r="96" s="130" customFormat="true" ht="15" customHeight="true" x14ac:dyDescent="0.2">
      <c r="A96" s="275"/>
      <c r="B96" s="294"/>
      <c r="C96" s="357"/>
      <c r="D96" s="358"/>
      <c r="E96" s="358"/>
      <c r="F96" s="358"/>
      <c r="G96" s="359"/>
      <c r="H96" s="360"/>
      <c r="I96" s="358"/>
      <c r="J96" s="358"/>
      <c r="K96" s="358"/>
      <c r="L96" s="361"/>
      <c r="M96" s="362"/>
      <c r="N96" s="358"/>
      <c r="O96" s="358"/>
      <c r="P96" s="358"/>
      <c r="Q96" s="359"/>
      <c r="R96" s="362"/>
      <c r="S96" s="358"/>
      <c r="T96" s="358"/>
      <c r="U96" s="358"/>
      <c r="V96" s="358"/>
      <c r="W96" s="358"/>
      <c r="X96" s="358"/>
      <c r="Y96" s="363"/>
      <c r="Z96" s="363"/>
      <c r="AA96" s="363"/>
      <c r="AB96" s="363"/>
      <c r="AC96" s="363"/>
      <c r="AD96" s="2874"/>
      <c r="AE96" s="2874"/>
      <c r="AF96" s="2874"/>
      <c r="AG96" s="2874"/>
      <c r="AH96" s="2874"/>
      <c r="AI96" s="2874"/>
      <c r="AJ96" s="2874"/>
      <c r="AK96" s="2874"/>
      <c r="AL96" s="2874"/>
      <c r="AM96" s="2874"/>
      <c r="AN96" s="2874"/>
      <c r="AO96" s="2874"/>
      <c r="AP96" s="2874"/>
      <c r="AQ96" s="2874"/>
      <c r="AR96" s="2874"/>
      <c r="AS96" s="2874"/>
      <c r="AT96" s="2874"/>
      <c r="AU96" s="2874"/>
      <c r="AV96" s="2874"/>
      <c r="AW96" s="2874"/>
      <c r="AX96" s="2874"/>
      <c r="AY96" s="2874"/>
      <c r="AZ96" s="239"/>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442"/>
      <c r="CC96" s="442"/>
      <c r="CD96" s="2595"/>
      <c r="CE96" s="2595"/>
      <c r="CF96" s="2595"/>
      <c r="CG96" s="2595"/>
      <c r="CH96" s="2595"/>
      <c r="CI96" s="2595"/>
      <c r="CJ96" s="2595"/>
      <c r="CK96" s="2595"/>
      <c r="CL96" s="2595"/>
      <c r="CM96" s="2595"/>
      <c r="CN96" s="2595"/>
      <c r="CO96" s="2595"/>
      <c r="CP96" s="2595"/>
      <c r="CQ96" s="2595"/>
      <c r="CR96" s="2595"/>
      <c r="CS96" s="2595"/>
      <c r="CT96" s="2595"/>
      <c r="CU96" s="2595"/>
      <c r="CV96" s="2595"/>
      <c r="CW96" s="2595"/>
      <c r="CX96" s="2595"/>
      <c r="CY96" s="2595"/>
      <c r="CZ96" s="2595"/>
    </row>
    <row r="97" s="130" customFormat="true" ht="15" customHeight="true" x14ac:dyDescent="0.2">
      <c r="A97" s="275"/>
      <c r="B97" s="294"/>
      <c r="C97" s="357"/>
      <c r="D97" s="358"/>
      <c r="E97" s="358"/>
      <c r="F97" s="358"/>
      <c r="G97" s="359"/>
      <c r="H97" s="360"/>
      <c r="I97" s="358"/>
      <c r="J97" s="358"/>
      <c r="K97" s="358"/>
      <c r="L97" s="361"/>
      <c r="M97" s="362"/>
      <c r="N97" s="358"/>
      <c r="O97" s="358"/>
      <c r="P97" s="358"/>
      <c r="Q97" s="359"/>
      <c r="R97" s="362"/>
      <c r="S97" s="358"/>
      <c r="T97" s="358"/>
      <c r="U97" s="358"/>
      <c r="V97" s="358"/>
      <c r="W97" s="358"/>
      <c r="X97" s="358"/>
      <c r="Y97" s="363"/>
      <c r="Z97" s="363"/>
      <c r="AA97" s="363"/>
      <c r="AB97" s="363"/>
      <c r="AC97" s="363"/>
      <c r="AD97" s="2874"/>
      <c r="AE97" s="2874"/>
      <c r="AF97" s="2874"/>
      <c r="AG97" s="2874"/>
      <c r="AH97" s="2874"/>
      <c r="AI97" s="2874"/>
      <c r="AJ97" s="2874"/>
      <c r="AK97" s="2874"/>
      <c r="AL97" s="2874"/>
      <c r="AM97" s="2874"/>
      <c r="AN97" s="2874"/>
      <c r="AO97" s="2874"/>
      <c r="AP97" s="2874"/>
      <c r="AQ97" s="2874"/>
      <c r="AR97" s="2874"/>
      <c r="AS97" s="2874"/>
      <c r="AT97" s="2874"/>
      <c r="AU97" s="2874"/>
      <c r="AV97" s="2874"/>
      <c r="AW97" s="2874"/>
      <c r="AX97" s="2874"/>
      <c r="AY97" s="2874"/>
      <c r="AZ97" s="239"/>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442"/>
      <c r="CC97" s="442"/>
      <c r="CD97" s="2595"/>
      <c r="CE97" s="2595"/>
      <c r="CF97" s="2595"/>
      <c r="CG97" s="2595"/>
      <c r="CH97" s="2595"/>
      <c r="CI97" s="2595"/>
      <c r="CJ97" s="2595"/>
      <c r="CK97" s="2595"/>
      <c r="CL97" s="2595"/>
      <c r="CM97" s="2595"/>
      <c r="CN97" s="2595"/>
      <c r="CO97" s="2595"/>
      <c r="CP97" s="2595"/>
      <c r="CQ97" s="2595"/>
      <c r="CR97" s="2595"/>
      <c r="CS97" s="2595"/>
      <c r="CT97" s="2595"/>
      <c r="CU97" s="2595"/>
      <c r="CV97" s="2595"/>
      <c r="CW97" s="2595"/>
      <c r="CX97" s="2595"/>
      <c r="CY97" s="2595"/>
      <c r="CZ97" s="2595"/>
    </row>
    <row r="98" s="130" customFormat="true" ht="15" customHeight="true" x14ac:dyDescent="0.2">
      <c r="A98" s="275"/>
      <c r="B98" s="294"/>
      <c r="C98" s="357"/>
      <c r="D98" s="358"/>
      <c r="E98" s="358"/>
      <c r="F98" s="358"/>
      <c r="G98" s="359"/>
      <c r="H98" s="360"/>
      <c r="I98" s="358"/>
      <c r="J98" s="358"/>
      <c r="K98" s="358"/>
      <c r="L98" s="361"/>
      <c r="M98" s="362"/>
      <c r="N98" s="358"/>
      <c r="O98" s="358"/>
      <c r="P98" s="358"/>
      <c r="Q98" s="359"/>
      <c r="R98" s="362"/>
      <c r="S98" s="358"/>
      <c r="T98" s="358"/>
      <c r="U98" s="358"/>
      <c r="V98" s="358"/>
      <c r="W98" s="358"/>
      <c r="X98" s="358"/>
      <c r="Y98" s="363"/>
      <c r="Z98" s="363"/>
      <c r="AA98" s="363"/>
      <c r="AB98" s="363"/>
      <c r="AC98" s="363"/>
      <c r="AD98" s="2874"/>
      <c r="AE98" s="2874"/>
      <c r="AF98" s="2874"/>
      <c r="AG98" s="2874"/>
      <c r="AH98" s="2874"/>
      <c r="AI98" s="2874"/>
      <c r="AJ98" s="2874"/>
      <c r="AK98" s="2874"/>
      <c r="AL98" s="2874"/>
      <c r="AM98" s="2874"/>
      <c r="AN98" s="2874"/>
      <c r="AO98" s="2874"/>
      <c r="AP98" s="2874"/>
      <c r="AQ98" s="2874"/>
      <c r="AR98" s="2874"/>
      <c r="AS98" s="2874"/>
      <c r="AT98" s="2874"/>
      <c r="AU98" s="2874"/>
      <c r="AV98" s="2874"/>
      <c r="AW98" s="2874"/>
      <c r="AX98" s="2874"/>
      <c r="AY98" s="2874"/>
      <c r="AZ98" s="239"/>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442"/>
      <c r="CC98" s="442"/>
      <c r="CD98" s="2595"/>
      <c r="CE98" s="2595"/>
      <c r="CF98" s="2595"/>
      <c r="CG98" s="2595"/>
      <c r="CH98" s="2595"/>
      <c r="CI98" s="2595"/>
      <c r="CJ98" s="2595"/>
      <c r="CK98" s="2595"/>
      <c r="CL98" s="2595"/>
      <c r="CM98" s="2595"/>
      <c r="CN98" s="2595"/>
      <c r="CO98" s="2595"/>
      <c r="CP98" s="2595"/>
      <c r="CQ98" s="2595"/>
      <c r="CR98" s="2595"/>
      <c r="CS98" s="2595"/>
      <c r="CT98" s="2595"/>
      <c r="CU98" s="2595"/>
      <c r="CV98" s="2595"/>
      <c r="CW98" s="2595"/>
      <c r="CX98" s="2595"/>
      <c r="CY98" s="2595"/>
      <c r="CZ98" s="2595"/>
    </row>
    <row r="99" s="130" customFormat="true" ht="15" customHeight="true" x14ac:dyDescent="0.2">
      <c r="A99" s="275"/>
      <c r="B99" s="294"/>
      <c r="C99" s="357"/>
      <c r="D99" s="358"/>
      <c r="E99" s="358"/>
      <c r="F99" s="358"/>
      <c r="G99" s="359"/>
      <c r="H99" s="360"/>
      <c r="I99" s="358"/>
      <c r="J99" s="358"/>
      <c r="K99" s="358"/>
      <c r="L99" s="361"/>
      <c r="M99" s="362"/>
      <c r="N99" s="358"/>
      <c r="O99" s="358"/>
      <c r="P99" s="358"/>
      <c r="Q99" s="359"/>
      <c r="R99" s="362"/>
      <c r="S99" s="358"/>
      <c r="T99" s="358"/>
      <c r="U99" s="358"/>
      <c r="V99" s="358"/>
      <c r="W99" s="358"/>
      <c r="X99" s="358"/>
      <c r="Y99" s="363"/>
      <c r="Z99" s="363"/>
      <c r="AA99" s="363"/>
      <c r="AB99" s="363"/>
      <c r="AC99" s="363"/>
      <c r="AD99" s="2874"/>
      <c r="AE99" s="2874"/>
      <c r="AF99" s="2874"/>
      <c r="AG99" s="2874"/>
      <c r="AH99" s="2874"/>
      <c r="AI99" s="2874"/>
      <c r="AJ99" s="2874"/>
      <c r="AK99" s="2874"/>
      <c r="AL99" s="2874"/>
      <c r="AM99" s="2874"/>
      <c r="AN99" s="2874"/>
      <c r="AO99" s="2874"/>
      <c r="AP99" s="2874"/>
      <c r="AQ99" s="2874"/>
      <c r="AR99" s="2874"/>
      <c r="AS99" s="2874"/>
      <c r="AT99" s="2874"/>
      <c r="AU99" s="2874"/>
      <c r="AV99" s="2874"/>
      <c r="AW99" s="2874"/>
      <c r="AX99" s="2874"/>
      <c r="AY99" s="2874"/>
      <c r="AZ99" s="239"/>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442"/>
      <c r="CC99" s="442"/>
      <c r="CD99" s="2595"/>
      <c r="CE99" s="2595"/>
      <c r="CF99" s="2595"/>
      <c r="CG99" s="2595"/>
      <c r="CH99" s="2595"/>
      <c r="CI99" s="2595"/>
      <c r="CJ99" s="2595"/>
      <c r="CK99" s="2595"/>
      <c r="CL99" s="2595"/>
      <c r="CM99" s="2595"/>
      <c r="CN99" s="2595"/>
      <c r="CO99" s="2595"/>
      <c r="CP99" s="2595"/>
      <c r="CQ99" s="2595"/>
      <c r="CR99" s="2595"/>
      <c r="CS99" s="2595"/>
      <c r="CT99" s="2595"/>
      <c r="CU99" s="2595"/>
      <c r="CV99" s="2595"/>
      <c r="CW99" s="2595"/>
      <c r="CX99" s="2595"/>
      <c r="CY99" s="2595"/>
      <c r="CZ99" s="2595"/>
    </row>
    <row r="100" s="130" customFormat="true" ht="15" customHeight="true" x14ac:dyDescent="0.2">
      <c r="A100" s="275"/>
      <c r="B100" s="294"/>
      <c r="C100" s="357"/>
      <c r="D100" s="358"/>
      <c r="E100" s="358"/>
      <c r="F100" s="358"/>
      <c r="G100" s="359"/>
      <c r="H100" s="360"/>
      <c r="I100" s="358"/>
      <c r="J100" s="358"/>
      <c r="K100" s="358"/>
      <c r="L100" s="361"/>
      <c r="M100" s="362"/>
      <c r="N100" s="358"/>
      <c r="O100" s="358"/>
      <c r="P100" s="358"/>
      <c r="Q100" s="359"/>
      <c r="R100" s="362"/>
      <c r="S100" s="358"/>
      <c r="T100" s="358"/>
      <c r="U100" s="358"/>
      <c r="V100" s="358"/>
      <c r="W100" s="358"/>
      <c r="X100" s="358"/>
      <c r="Y100" s="363"/>
      <c r="Z100" s="363"/>
      <c r="AA100" s="363"/>
      <c r="AB100" s="363"/>
      <c r="AC100" s="363"/>
      <c r="AD100" s="2874"/>
      <c r="AE100" s="2874"/>
      <c r="AF100" s="2874"/>
      <c r="AG100" s="2874"/>
      <c r="AH100" s="2874"/>
      <c r="AI100" s="2874"/>
      <c r="AJ100" s="2874"/>
      <c r="AK100" s="2874"/>
      <c r="AL100" s="2874"/>
      <c r="AM100" s="2874"/>
      <c r="AN100" s="2874"/>
      <c r="AO100" s="2874"/>
      <c r="AP100" s="2874"/>
      <c r="AQ100" s="2874"/>
      <c r="AR100" s="2874"/>
      <c r="AS100" s="2874"/>
      <c r="AT100" s="2874"/>
      <c r="AU100" s="2874"/>
      <c r="AV100" s="2874"/>
      <c r="AW100" s="2874"/>
      <c r="AX100" s="2874"/>
      <c r="AY100" s="2874"/>
      <c r="AZ100" s="239"/>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442"/>
      <c r="CC100" s="442"/>
      <c r="CD100" s="2595"/>
      <c r="CE100" s="2595"/>
      <c r="CF100" s="2595"/>
      <c r="CG100" s="2595"/>
      <c r="CH100" s="2595"/>
      <c r="CI100" s="2595"/>
      <c r="CJ100" s="2595"/>
      <c r="CK100" s="2595"/>
      <c r="CL100" s="2595"/>
      <c r="CM100" s="2595"/>
      <c r="CN100" s="2595"/>
      <c r="CO100" s="2595"/>
      <c r="CP100" s="2595"/>
      <c r="CQ100" s="2595"/>
      <c r="CR100" s="2595"/>
      <c r="CS100" s="2595"/>
      <c r="CT100" s="2595"/>
      <c r="CU100" s="2595"/>
      <c r="CV100" s="2595"/>
      <c r="CW100" s="2595"/>
      <c r="CX100" s="2595"/>
      <c r="CY100" s="2595"/>
      <c r="CZ100" s="2595"/>
    </row>
    <row r="101" s="130" customFormat="true" ht="15" customHeight="true" x14ac:dyDescent="0.2">
      <c r="A101" s="275"/>
      <c r="B101" s="294"/>
      <c r="C101" s="357"/>
      <c r="D101" s="358"/>
      <c r="E101" s="358"/>
      <c r="F101" s="358"/>
      <c r="G101" s="359"/>
      <c r="H101" s="360"/>
      <c r="I101" s="358"/>
      <c r="J101" s="358"/>
      <c r="K101" s="358"/>
      <c r="L101" s="361"/>
      <c r="M101" s="362"/>
      <c r="N101" s="358"/>
      <c r="O101" s="358"/>
      <c r="P101" s="358"/>
      <c r="Q101" s="359"/>
      <c r="R101" s="362"/>
      <c r="S101" s="358"/>
      <c r="T101" s="358"/>
      <c r="U101" s="358"/>
      <c r="V101" s="358"/>
      <c r="W101" s="358"/>
      <c r="X101" s="358"/>
      <c r="Y101" s="363"/>
      <c r="Z101" s="363"/>
      <c r="AA101" s="363"/>
      <c r="AB101" s="363"/>
      <c r="AC101" s="363"/>
      <c r="AD101" s="2874"/>
      <c r="AE101" s="2874"/>
      <c r="AF101" s="2874"/>
      <c r="AG101" s="2874"/>
      <c r="AH101" s="2874"/>
      <c r="AI101" s="2874"/>
      <c r="AJ101" s="2874"/>
      <c r="AK101" s="2874"/>
      <c r="AL101" s="2874"/>
      <c r="AM101" s="2874"/>
      <c r="AN101" s="2874"/>
      <c r="AO101" s="2874"/>
      <c r="AP101" s="2874"/>
      <c r="AQ101" s="2874"/>
      <c r="AR101" s="2874"/>
      <c r="AS101" s="2874"/>
      <c r="AT101" s="2874"/>
      <c r="AU101" s="2874"/>
      <c r="AV101" s="2874"/>
      <c r="AW101" s="2874"/>
      <c r="AX101" s="2874"/>
      <c r="AY101" s="2874"/>
      <c r="AZ101" s="239"/>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442"/>
      <c r="CC101" s="442"/>
      <c r="CD101" s="2595"/>
      <c r="CE101" s="2595"/>
      <c r="CF101" s="2595"/>
      <c r="CG101" s="2595"/>
      <c r="CH101" s="2595"/>
      <c r="CI101" s="2595"/>
      <c r="CJ101" s="2595"/>
      <c r="CK101" s="2595"/>
      <c r="CL101" s="2595"/>
      <c r="CM101" s="2595"/>
      <c r="CN101" s="2595"/>
      <c r="CO101" s="2595"/>
      <c r="CP101" s="2595"/>
      <c r="CQ101" s="2595"/>
      <c r="CR101" s="2595"/>
      <c r="CS101" s="2595"/>
      <c r="CT101" s="2595"/>
      <c r="CU101" s="2595"/>
      <c r="CV101" s="2595"/>
      <c r="CW101" s="2595"/>
      <c r="CX101" s="2595"/>
      <c r="CY101" s="2595"/>
      <c r="CZ101" s="2595"/>
    </row>
    <row r="102" s="130" customFormat="true" ht="15" customHeight="true" x14ac:dyDescent="0.2">
      <c r="A102" s="275"/>
      <c r="B102" s="294"/>
      <c r="C102" s="357"/>
      <c r="D102" s="358"/>
      <c r="E102" s="358"/>
      <c r="F102" s="358"/>
      <c r="G102" s="359"/>
      <c r="H102" s="360"/>
      <c r="I102" s="358"/>
      <c r="J102" s="358"/>
      <c r="K102" s="358"/>
      <c r="L102" s="361"/>
      <c r="M102" s="362"/>
      <c r="N102" s="358"/>
      <c r="O102" s="358"/>
      <c r="P102" s="358"/>
      <c r="Q102" s="359"/>
      <c r="R102" s="362"/>
      <c r="S102" s="358"/>
      <c r="T102" s="358"/>
      <c r="U102" s="358"/>
      <c r="V102" s="358"/>
      <c r="W102" s="358"/>
      <c r="X102" s="358"/>
      <c r="Y102" s="363"/>
      <c r="Z102" s="363"/>
      <c r="AA102" s="363"/>
      <c r="AB102" s="363"/>
      <c r="AC102" s="363"/>
      <c r="AD102" s="2874"/>
      <c r="AE102" s="2874"/>
      <c r="AF102" s="2874"/>
      <c r="AG102" s="2874"/>
      <c r="AH102" s="2874"/>
      <c r="AI102" s="2874"/>
      <c r="AJ102" s="2874"/>
      <c r="AK102" s="2874"/>
      <c r="AL102" s="2874"/>
      <c r="AM102" s="2874"/>
      <c r="AN102" s="2874"/>
      <c r="AO102" s="2874"/>
      <c r="AP102" s="2874"/>
      <c r="AQ102" s="2874"/>
      <c r="AR102" s="2874"/>
      <c r="AS102" s="2874"/>
      <c r="AT102" s="2874"/>
      <c r="AU102" s="2874"/>
      <c r="AV102" s="2874"/>
      <c r="AW102" s="2874"/>
      <c r="AX102" s="2874"/>
      <c r="AY102" s="2874"/>
      <c r="AZ102" s="239"/>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442"/>
      <c r="CC102" s="442"/>
      <c r="CD102" s="2595"/>
      <c r="CE102" s="2595"/>
      <c r="CF102" s="2595"/>
      <c r="CG102" s="2595"/>
      <c r="CH102" s="2595"/>
      <c r="CI102" s="2595"/>
      <c r="CJ102" s="2595"/>
      <c r="CK102" s="2595"/>
      <c r="CL102" s="2595"/>
      <c r="CM102" s="2595"/>
      <c r="CN102" s="2595"/>
      <c r="CO102" s="2595"/>
      <c r="CP102" s="2595"/>
      <c r="CQ102" s="2595"/>
      <c r="CR102" s="2595"/>
      <c r="CS102" s="2595"/>
      <c r="CT102" s="2595"/>
      <c r="CU102" s="2595"/>
      <c r="CV102" s="2595"/>
      <c r="CW102" s="2595"/>
      <c r="CX102" s="2595"/>
      <c r="CY102" s="2595"/>
      <c r="CZ102" s="2595"/>
    </row>
    <row r="103" s="130" customFormat="true" ht="15" customHeight="true" x14ac:dyDescent="0.2">
      <c r="A103" s="275"/>
      <c r="B103" s="294"/>
      <c r="C103" s="357"/>
      <c r="D103" s="358"/>
      <c r="E103" s="358"/>
      <c r="F103" s="358"/>
      <c r="G103" s="359"/>
      <c r="H103" s="360"/>
      <c r="I103" s="358"/>
      <c r="J103" s="358"/>
      <c r="K103" s="358"/>
      <c r="L103" s="361"/>
      <c r="M103" s="362"/>
      <c r="N103" s="358"/>
      <c r="O103" s="358"/>
      <c r="P103" s="358"/>
      <c r="Q103" s="359"/>
      <c r="R103" s="362"/>
      <c r="S103" s="358"/>
      <c r="T103" s="358"/>
      <c r="U103" s="358"/>
      <c r="V103" s="358"/>
      <c r="W103" s="358"/>
      <c r="X103" s="358"/>
      <c r="Y103" s="363"/>
      <c r="Z103" s="363"/>
      <c r="AA103" s="363"/>
      <c r="AB103" s="363"/>
      <c r="AC103" s="363"/>
      <c r="AD103" s="2874"/>
      <c r="AE103" s="2874"/>
      <c r="AF103" s="2874"/>
      <c r="AG103" s="2874"/>
      <c r="AH103" s="2874"/>
      <c r="AI103" s="2874"/>
      <c r="AJ103" s="2874"/>
      <c r="AK103" s="2874"/>
      <c r="AL103" s="2874"/>
      <c r="AM103" s="2874"/>
      <c r="AN103" s="2874"/>
      <c r="AO103" s="2874"/>
      <c r="AP103" s="2874"/>
      <c r="AQ103" s="2874"/>
      <c r="AR103" s="2874"/>
      <c r="AS103" s="2874"/>
      <c r="AT103" s="2874"/>
      <c r="AU103" s="2874"/>
      <c r="AV103" s="2874"/>
      <c r="AW103" s="2874"/>
      <c r="AX103" s="2874"/>
      <c r="AY103" s="2874"/>
      <c r="AZ103" s="239"/>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442"/>
      <c r="CC103" s="442"/>
      <c r="CD103" s="2595"/>
      <c r="CE103" s="2595"/>
      <c r="CF103" s="2595"/>
      <c r="CG103" s="2595"/>
      <c r="CH103" s="2595"/>
      <c r="CI103" s="2595"/>
      <c r="CJ103" s="2595"/>
      <c r="CK103" s="2595"/>
      <c r="CL103" s="2595"/>
      <c r="CM103" s="2595"/>
      <c r="CN103" s="2595"/>
      <c r="CO103" s="2595"/>
      <c r="CP103" s="2595"/>
      <c r="CQ103" s="2595"/>
      <c r="CR103" s="2595"/>
      <c r="CS103" s="2595"/>
      <c r="CT103" s="2595"/>
      <c r="CU103" s="2595"/>
      <c r="CV103" s="2595"/>
      <c r="CW103" s="2595"/>
      <c r="CX103" s="2595"/>
      <c r="CY103" s="2595"/>
      <c r="CZ103" s="2595"/>
    </row>
    <row r="104" s="130" customFormat="true" ht="15" customHeight="true" x14ac:dyDescent="0.2">
      <c r="A104" s="275"/>
      <c r="B104" s="294"/>
      <c r="C104" s="357"/>
      <c r="D104" s="358"/>
      <c r="E104" s="358"/>
      <c r="F104" s="358"/>
      <c r="G104" s="359"/>
      <c r="H104" s="360"/>
      <c r="I104" s="358"/>
      <c r="J104" s="358"/>
      <c r="K104" s="358"/>
      <c r="L104" s="361"/>
      <c r="M104" s="362"/>
      <c r="N104" s="358"/>
      <c r="O104" s="358"/>
      <c r="P104" s="358"/>
      <c r="Q104" s="359"/>
      <c r="R104" s="362"/>
      <c r="S104" s="358"/>
      <c r="T104" s="358"/>
      <c r="U104" s="358"/>
      <c r="V104" s="358"/>
      <c r="W104" s="358"/>
      <c r="X104" s="358"/>
      <c r="Y104" s="363"/>
      <c r="Z104" s="363"/>
      <c r="AA104" s="363"/>
      <c r="AB104" s="363"/>
      <c r="AC104" s="363"/>
      <c r="AD104" s="2874"/>
      <c r="AE104" s="2874"/>
      <c r="AF104" s="2874"/>
      <c r="AG104" s="2874"/>
      <c r="AH104" s="2874"/>
      <c r="AI104" s="2874"/>
      <c r="AJ104" s="2874"/>
      <c r="AK104" s="2874"/>
      <c r="AL104" s="2874"/>
      <c r="AM104" s="2874"/>
      <c r="AN104" s="2874"/>
      <c r="AO104" s="2874"/>
      <c r="AP104" s="2874"/>
      <c r="AQ104" s="2874"/>
      <c r="AR104" s="2874"/>
      <c r="AS104" s="2874"/>
      <c r="AT104" s="2874"/>
      <c r="AU104" s="2874"/>
      <c r="AV104" s="2874"/>
      <c r="AW104" s="2874"/>
      <c r="AX104" s="2874"/>
      <c r="AY104" s="2874"/>
      <c r="AZ104" s="239"/>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442"/>
      <c r="CC104" s="442"/>
      <c r="CD104" s="2595"/>
      <c r="CE104" s="2595"/>
      <c r="CF104" s="2595"/>
      <c r="CG104" s="2595"/>
      <c r="CH104" s="2595"/>
      <c r="CI104" s="2595"/>
      <c r="CJ104" s="2595"/>
      <c r="CK104" s="2595"/>
      <c r="CL104" s="2595"/>
      <c r="CM104" s="2595"/>
      <c r="CN104" s="2595"/>
      <c r="CO104" s="2595"/>
      <c r="CP104" s="2595"/>
      <c r="CQ104" s="2595"/>
      <c r="CR104" s="2595"/>
      <c r="CS104" s="2595"/>
      <c r="CT104" s="2595"/>
      <c r="CU104" s="2595"/>
      <c r="CV104" s="2595"/>
      <c r="CW104" s="2595"/>
      <c r="CX104" s="2595"/>
      <c r="CY104" s="2595"/>
      <c r="CZ104" s="2595"/>
    </row>
    <row r="105" s="130" customFormat="true" ht="15" customHeight="true" x14ac:dyDescent="0.2">
      <c r="A105" s="283"/>
      <c r="B105" s="295"/>
      <c r="C105" s="364"/>
      <c r="D105" s="365"/>
      <c r="E105" s="365"/>
      <c r="F105" s="365"/>
      <c r="G105" s="366"/>
      <c r="H105" s="367"/>
      <c r="I105" s="365"/>
      <c r="J105" s="365"/>
      <c r="K105" s="365"/>
      <c r="L105" s="368"/>
      <c r="M105" s="369"/>
      <c r="N105" s="365"/>
      <c r="O105" s="365"/>
      <c r="P105" s="365"/>
      <c r="Q105" s="366"/>
      <c r="R105" s="369"/>
      <c r="S105" s="365"/>
      <c r="T105" s="365"/>
      <c r="U105" s="365"/>
      <c r="V105" s="365"/>
      <c r="W105" s="365"/>
      <c r="X105" s="365"/>
      <c r="Y105" s="370"/>
      <c r="Z105" s="370"/>
      <c r="AA105" s="370"/>
      <c r="AB105" s="370"/>
      <c r="AC105" s="370"/>
      <c r="AD105" s="2874"/>
      <c r="AE105" s="2874"/>
      <c r="AF105" s="2874"/>
      <c r="AG105" s="2874"/>
      <c r="AH105" s="2874"/>
      <c r="AI105" s="2874"/>
      <c r="AJ105" s="2874"/>
      <c r="AK105" s="2874"/>
      <c r="AL105" s="2874"/>
      <c r="AM105" s="2874"/>
      <c r="AN105" s="2874"/>
      <c r="AO105" s="2874"/>
      <c r="AP105" s="2874"/>
      <c r="AQ105" s="2874"/>
      <c r="AR105" s="2874"/>
      <c r="AS105" s="2874"/>
      <c r="AT105" s="2874"/>
      <c r="AU105" s="2874"/>
      <c r="AV105" s="2874"/>
      <c r="AW105" s="2874"/>
      <c r="AX105" s="2874"/>
      <c r="AY105" s="2874"/>
      <c r="AZ105" s="239"/>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503"/>
      <c r="CC105" s="503"/>
      <c r="CD105" s="2595"/>
      <c r="CE105" s="2595"/>
      <c r="CF105" s="2595"/>
      <c r="CG105" s="2595"/>
      <c r="CH105" s="2595"/>
      <c r="CI105" s="2595"/>
      <c r="CJ105" s="2595"/>
      <c r="CK105" s="2595"/>
      <c r="CL105" s="2595"/>
      <c r="CM105" s="2595"/>
      <c r="CN105" s="2595"/>
      <c r="CO105" s="2595"/>
      <c r="CP105" s="2595"/>
      <c r="CQ105" s="2595"/>
      <c r="CR105" s="2595"/>
      <c r="CS105" s="2595"/>
      <c r="CT105" s="2595"/>
      <c r="CU105" s="2595"/>
      <c r="CV105" s="2595"/>
      <c r="CW105" s="2595"/>
      <c r="CX105" s="2595"/>
      <c r="CY105" s="2595"/>
      <c r="CZ105" s="2595"/>
    </row>
    <row r="106" s="130" customFormat="true" ht="250.15" customHeight="true" x14ac:dyDescent="0.2">
      <c r="A106" s="436"/>
      <c r="B106" s="436"/>
      <c r="C106" s="436"/>
      <c r="D106" s="436"/>
      <c r="E106" s="436"/>
      <c r="F106" s="436"/>
      <c r="G106" s="436"/>
      <c r="H106" s="436"/>
      <c r="I106" s="436"/>
      <c r="J106" s="436"/>
      <c r="K106" s="436"/>
      <c r="L106" s="436"/>
      <c r="M106" s="436"/>
      <c r="N106" s="436"/>
      <c r="O106" s="436"/>
      <c r="P106" s="436"/>
      <c r="Q106" s="436"/>
      <c r="R106" s="436"/>
      <c r="S106" s="436"/>
      <c r="T106" s="436"/>
      <c r="U106" s="436"/>
      <c r="V106" s="436"/>
      <c r="W106" s="436"/>
      <c r="X106" s="436"/>
      <c r="Y106" s="436"/>
      <c r="Z106" s="436"/>
      <c r="AA106" s="436"/>
      <c r="AB106" s="436"/>
      <c r="AC106" s="436"/>
      <c r="AD106" s="239"/>
      <c r="AE106" s="239"/>
      <c r="AF106" s="239"/>
      <c r="AG106" s="239"/>
      <c r="AH106" s="239"/>
      <c r="AI106" s="239"/>
      <c r="AJ106" s="239"/>
      <c r="AK106" s="239"/>
      <c r="AL106" s="239"/>
      <c r="AM106" s="239"/>
      <c r="AN106" s="239"/>
      <c r="AO106" s="239"/>
      <c r="AP106" s="239"/>
      <c r="AQ106" s="239"/>
      <c r="AR106" s="239"/>
      <c r="AS106" s="239"/>
      <c r="AT106" s="239"/>
      <c r="AU106" s="239"/>
      <c r="AV106" s="239"/>
      <c r="AW106" s="239"/>
      <c r="AX106" s="239"/>
      <c r="AY106" s="239"/>
      <c r="AZ106" s="239"/>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436"/>
      <c r="CC106" s="436"/>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112"/>
      <c r="B107" s="112"/>
      <c r="C107" s="410"/>
      <c r="D107" s="410"/>
      <c r="E107" s="410"/>
      <c r="F107" s="410"/>
      <c r="G107" s="410"/>
      <c r="H107" s="113"/>
      <c r="I107" s="113"/>
      <c r="J107" s="113"/>
      <c r="K107" s="113"/>
      <c r="L107" s="113"/>
      <c r="M107" s="113"/>
      <c r="N107" s="113"/>
      <c r="O107" s="113"/>
      <c r="P107" s="113"/>
      <c r="Q107" s="113"/>
      <c r="R107" s="113"/>
      <c r="S107" s="113"/>
      <c r="T107" s="113"/>
      <c r="U107" s="113"/>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35" t="str">
        <f>A1026</f>
        <v>Congo_PR</v>
      </c>
      <c r="B108" s="3036"/>
      <c r="C108" s="410"/>
      <c r="D108" s="410"/>
      <c r="E108" s="410"/>
      <c r="F108" s="410"/>
      <c r="G108" s="410"/>
      <c r="H108" s="113"/>
      <c r="I108" s="113"/>
      <c r="J108" s="113"/>
      <c r="K108" s="113"/>
      <c r="L108" s="113"/>
      <c r="M108" s="113"/>
      <c r="N108" s="113"/>
      <c r="O108" s="113"/>
      <c r="P108" s="113"/>
      <c r="Q108" s="113"/>
      <c r="R108" s="113"/>
      <c r="S108" s="113"/>
      <c r="T108" s="113"/>
      <c r="U108" s="113"/>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2015</v>
      </c>
      <c r="B109" s="139"/>
      <c r="C109" s="410"/>
      <c r="D109" s="410"/>
      <c r="E109" s="410"/>
      <c r="F109" s="410"/>
      <c r="G109" s="410"/>
      <c r="H109" s="113"/>
      <c r="I109" s="113"/>
      <c r="J109" s="113"/>
      <c r="K109" s="113"/>
      <c r="L109" s="113"/>
      <c r="M109" s="113"/>
      <c r="N109" s="113"/>
      <c r="O109" s="113"/>
      <c r="P109" s="113"/>
      <c r="Q109" s="113"/>
      <c r="R109" s="113"/>
      <c r="S109" s="113"/>
      <c r="T109" s="113"/>
      <c r="U109" s="113"/>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3.85" customHeight="true" x14ac:dyDescent="0.35">
      <c r="A110" s="140" t="s">
        <v>99</v>
      </c>
      <c r="B110" s="141"/>
      <c r="C110" s="410"/>
      <c r="D110" s="410"/>
      <c r="E110" s="410"/>
      <c r="F110" s="410"/>
      <c r="G110" s="410"/>
      <c r="H110" s="113"/>
      <c r="I110" s="113"/>
      <c r="J110" s="113"/>
      <c r="K110" s="113"/>
      <c r="L110" s="113"/>
      <c r="M110" s="113"/>
      <c r="N110" s="113"/>
      <c r="O110" s="113"/>
      <c r="P110" s="113"/>
      <c r="Q110" s="113"/>
      <c r="R110" s="113"/>
      <c r="S110" s="113"/>
      <c r="T110" s="113"/>
      <c r="U110" s="113"/>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410"/>
      <c r="D111" s="410"/>
      <c r="E111" s="410"/>
      <c r="F111" s="410"/>
      <c r="G111" s="410"/>
      <c r="H111" s="113"/>
      <c r="I111" s="113"/>
      <c r="J111" s="113"/>
      <c r="K111" s="113"/>
      <c r="L111" s="113"/>
      <c r="M111" s="113"/>
      <c r="N111" s="113"/>
      <c r="O111" s="113"/>
      <c r="P111" s="113"/>
      <c r="Q111" s="113"/>
      <c r="R111" s="113"/>
      <c r="S111" s="113"/>
      <c r="T111" s="113"/>
      <c r="U111" s="113"/>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47" t="s">
        <v>98</v>
      </c>
      <c r="B112" s="248"/>
      <c r="C112" s="410"/>
      <c r="D112" s="410"/>
      <c r="E112" s="410"/>
      <c r="F112" s="410"/>
      <c r="G112" s="410"/>
      <c r="H112" s="113"/>
      <c r="I112" s="113"/>
      <c r="J112" s="113"/>
      <c r="K112" s="113"/>
      <c r="L112" s="113"/>
      <c r="M112" s="113"/>
      <c r="N112" s="113"/>
      <c r="O112" s="113"/>
      <c r="P112" s="113"/>
      <c r="Q112" s="113"/>
      <c r="R112" s="113"/>
      <c r="S112" s="113"/>
      <c r="T112" s="113"/>
      <c r="U112" s="113"/>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410"/>
      <c r="D113" s="410"/>
      <c r="E113" s="410"/>
      <c r="F113" s="410"/>
      <c r="G113" s="410"/>
      <c r="H113" s="113"/>
      <c r="I113" s="113"/>
      <c r="J113" s="113"/>
      <c r="K113" s="113"/>
      <c r="L113" s="113"/>
      <c r="M113" s="113"/>
      <c r="N113" s="113"/>
      <c r="O113" s="113"/>
      <c r="P113" s="113"/>
      <c r="Q113" s="113"/>
      <c r="R113" s="113"/>
      <c r="S113" s="113"/>
      <c r="T113" s="113"/>
      <c r="U113" s="113"/>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410"/>
      <c r="D114" s="410"/>
      <c r="E114" s="410"/>
      <c r="F114" s="410"/>
      <c r="G114" s="410"/>
      <c r="H114" s="113"/>
      <c r="I114" s="113"/>
      <c r="J114" s="113"/>
      <c r="K114" s="113"/>
      <c r="L114" s="113"/>
      <c r="M114" s="113"/>
      <c r="N114" s="113"/>
      <c r="O114" s="113"/>
      <c r="P114" s="113"/>
      <c r="Q114" s="113"/>
      <c r="R114" s="113"/>
      <c r="S114" s="113"/>
      <c r="T114" s="113"/>
      <c r="U114" s="113"/>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MICS15</v>
      </c>
      <c r="C115" s="410"/>
      <c r="D115" s="410"/>
      <c r="E115" s="410"/>
      <c r="F115" s="410"/>
      <c r="G115" s="410"/>
      <c r="H115" s="113"/>
      <c r="I115" s="113"/>
      <c r="J115" s="113"/>
      <c r="K115" s="113"/>
      <c r="L115" s="113"/>
      <c r="M115" s="113"/>
      <c r="N115" s="113"/>
      <c r="O115" s="113"/>
      <c r="P115" s="113"/>
      <c r="Q115" s="113"/>
      <c r="R115" s="113"/>
      <c r="S115" s="113"/>
      <c r="T115" s="113"/>
      <c r="U115" s="113"/>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399" t="str">
        <f>B1030</f>
        <v/>
      </c>
      <c r="B116" s="248"/>
      <c r="C116" s="410"/>
      <c r="D116" s="410"/>
      <c r="E116" s="410"/>
      <c r="F116" s="410"/>
      <c r="G116" s="410"/>
      <c r="H116" s="113"/>
      <c r="I116" s="113"/>
      <c r="J116" s="113"/>
      <c r="K116" s="113"/>
      <c r="L116" s="113"/>
      <c r="M116" s="113"/>
      <c r="N116" s="113"/>
      <c r="O116" s="113"/>
      <c r="P116" s="113"/>
      <c r="Q116" s="113"/>
      <c r="R116" s="113"/>
      <c r="S116" s="113"/>
      <c r="T116" s="113"/>
      <c r="U116" s="113"/>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399" t="str">
        <f>B1029</f>
        <v/>
      </c>
      <c r="B117" s="848"/>
      <c r="C117" s="410"/>
      <c r="D117" s="410"/>
      <c r="E117" s="410"/>
      <c r="F117" s="410"/>
      <c r="G117" s="410"/>
      <c r="H117" s="113"/>
      <c r="I117" s="113"/>
      <c r="J117" s="113"/>
      <c r="K117" s="113"/>
      <c r="L117" s="113"/>
      <c r="M117" s="113"/>
      <c r="N117" s="113"/>
      <c r="O117" s="113"/>
      <c r="P117" s="113"/>
      <c r="Q117" s="113"/>
      <c r="R117" s="113"/>
      <c r="S117" s="113"/>
      <c r="T117" s="113"/>
      <c r="U117" s="113"/>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847"/>
      <c r="B118" s="248"/>
      <c r="C118" s="410"/>
      <c r="D118" s="410"/>
      <c r="E118" s="410"/>
      <c r="F118" s="410"/>
      <c r="G118" s="410"/>
      <c r="H118" s="113"/>
      <c r="I118" s="113"/>
      <c r="J118" s="113"/>
      <c r="K118" s="113"/>
      <c r="L118" s="113"/>
      <c r="M118" s="113"/>
      <c r="N118" s="113"/>
      <c r="O118" s="113"/>
      <c r="P118" s="113"/>
      <c r="Q118" s="113"/>
      <c r="R118" s="113"/>
      <c r="S118" s="113"/>
      <c r="T118" s="113"/>
      <c r="U118" s="113"/>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400"/>
      <c r="B119" s="249"/>
      <c r="C119" s="410"/>
      <c r="D119" s="410"/>
      <c r="E119" s="410"/>
      <c r="F119" s="410"/>
      <c r="G119" s="410"/>
      <c r="H119" s="113"/>
      <c r="I119" s="113"/>
      <c r="J119" s="113"/>
      <c r="K119" s="113"/>
      <c r="L119" s="113"/>
      <c r="M119" s="113"/>
      <c r="N119" s="113"/>
      <c r="O119" s="113"/>
      <c r="P119" s="113"/>
      <c r="Q119" s="113"/>
      <c r="R119" s="113"/>
      <c r="S119" s="113"/>
      <c r="T119" s="113"/>
      <c r="U119" s="113"/>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0" customFormat="true" ht="15" customHeight="true" x14ac:dyDescent="0.2">
      <c r="A120" s="116" t="s">
        <v>99</v>
      </c>
      <c r="B120" s="231"/>
      <c r="C120" s="3019" t="s">
        <v>115</v>
      </c>
      <c r="D120" s="3020"/>
      <c r="E120" s="3020"/>
      <c r="F120" s="3020"/>
      <c r="G120" s="3021"/>
      <c r="H120" s="3453" t="s">
        <v>38</v>
      </c>
      <c r="I120" s="3454"/>
      <c r="J120" s="3454"/>
      <c r="K120" s="3454"/>
      <c r="L120" s="3455"/>
      <c r="M120" s="3456" t="s">
        <v>37</v>
      </c>
      <c r="N120" s="3457"/>
      <c r="O120" s="3457"/>
      <c r="P120" s="3457"/>
      <c r="Q120" s="3458"/>
      <c r="R120" s="746" t="s">
        <v>141</v>
      </c>
      <c r="S120" s="469"/>
      <c r="T120" s="469"/>
      <c r="U120" s="469"/>
      <c r="V120" s="469"/>
      <c r="W120" s="469"/>
      <c r="X120" s="469"/>
      <c r="Y120" s="470"/>
      <c r="Z120" s="464"/>
      <c r="AA120" s="464"/>
      <c r="AB120" s="464"/>
      <c r="AC120" s="464"/>
      <c r="AD120" s="2862"/>
      <c r="AE120" s="2862"/>
      <c r="AF120" s="2862"/>
      <c r="AG120" s="2862"/>
      <c r="AH120" s="2862"/>
      <c r="AI120" s="2862"/>
      <c r="AJ120" s="2862"/>
      <c r="AK120" s="2862"/>
      <c r="AL120" s="2862"/>
      <c r="AM120" s="2862"/>
      <c r="AN120" s="2862"/>
      <c r="AO120" s="2862"/>
      <c r="AP120" s="2862"/>
      <c r="AQ120" s="2862"/>
      <c r="AR120" s="2862"/>
      <c r="AS120" s="2862"/>
      <c r="AT120" s="2862"/>
      <c r="AU120" s="2862"/>
      <c r="AV120" s="2862"/>
      <c r="AW120" s="2862"/>
      <c r="AX120" s="2862"/>
      <c r="AY120" s="2862"/>
      <c r="AZ120" s="239"/>
      <c r="BA120" s="241" t="s">
        <v>131</v>
      </c>
      <c r="BB120" s="116" t="s">
        <v>99</v>
      </c>
      <c r="BC120" s="3125" t="s">
        <v>115</v>
      </c>
      <c r="BD120" s="3126"/>
      <c r="BE120" s="3126"/>
      <c r="BF120" s="3126"/>
      <c r="BG120" s="3127"/>
      <c r="BH120" s="3128" t="s">
        <v>38</v>
      </c>
      <c r="BI120" s="3126"/>
      <c r="BJ120" s="3126"/>
      <c r="BK120" s="3126"/>
      <c r="BL120" s="3127"/>
      <c r="BM120" s="3128" t="s">
        <v>37</v>
      </c>
      <c r="BN120" s="3126"/>
      <c r="BO120" s="3126"/>
      <c r="BP120" s="3126"/>
      <c r="BQ120" s="3127"/>
      <c r="BR120" s="754" t="s">
        <v>141</v>
      </c>
      <c r="BS120" s="507"/>
      <c r="BT120" s="507"/>
      <c r="BU120" s="507"/>
      <c r="BV120" s="507"/>
      <c r="BW120" s="507"/>
      <c r="BX120" s="507"/>
      <c r="BY120" s="508"/>
      <c r="BZ120" s="461"/>
      <c r="CA120" s="461"/>
      <c r="CB120" s="461"/>
      <c r="CC120" s="461"/>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0" customFormat="true" ht="24" x14ac:dyDescent="0.2">
      <c r="A121" s="206" t="s">
        <v>87</v>
      </c>
      <c r="B121" s="279"/>
      <c r="C121" s="411" t="s">
        <v>0</v>
      </c>
      <c r="D121" s="412" t="s">
        <v>1</v>
      </c>
      <c r="E121" s="412" t="s">
        <v>2</v>
      </c>
      <c r="F121" s="412" t="s">
        <v>3</v>
      </c>
      <c r="G121" s="413" t="s">
        <v>4</v>
      </c>
      <c r="H121" s="321" t="s">
        <v>0</v>
      </c>
      <c r="I121" s="320" t="s">
        <v>1</v>
      </c>
      <c r="J121" s="320" t="s">
        <v>2</v>
      </c>
      <c r="K121" s="320" t="s">
        <v>3</v>
      </c>
      <c r="L121" s="322" t="s">
        <v>4</v>
      </c>
      <c r="M121" s="323" t="s">
        <v>0</v>
      </c>
      <c r="N121" s="320" t="s">
        <v>1</v>
      </c>
      <c r="O121" s="320" t="s">
        <v>2</v>
      </c>
      <c r="P121" s="320" t="s">
        <v>3</v>
      </c>
      <c r="Q121" s="322" t="s">
        <v>4</v>
      </c>
      <c r="R121" s="323" t="s">
        <v>412</v>
      </c>
      <c r="S121" s="320" t="s">
        <v>413</v>
      </c>
      <c r="T121" s="320" t="s">
        <v>414</v>
      </c>
      <c r="U121" s="320" t="s">
        <v>415</v>
      </c>
      <c r="V121" s="320" t="s">
        <v>416</v>
      </c>
      <c r="W121" s="320" t="s">
        <v>417</v>
      </c>
      <c r="X121" s="320" t="s">
        <v>418</v>
      </c>
      <c r="Y121" s="324" t="s">
        <v>419</v>
      </c>
      <c r="Z121" s="324" t="s">
        <v>420</v>
      </c>
      <c r="AA121" s="324" t="s">
        <v>421</v>
      </c>
      <c r="AB121" s="324" t="s">
        <v>422</v>
      </c>
      <c r="AC121" s="324" t="s">
        <v>423</v>
      </c>
      <c r="AD121" s="2875"/>
      <c r="AE121" s="2875"/>
      <c r="AF121" s="2875"/>
      <c r="AG121" s="2875"/>
      <c r="AH121" s="2875"/>
      <c r="AI121" s="2875"/>
      <c r="AJ121" s="2875"/>
      <c r="AK121" s="2875"/>
      <c r="AL121" s="2875"/>
      <c r="AM121" s="2875"/>
      <c r="AN121" s="2875"/>
      <c r="AO121" s="2875"/>
      <c r="AP121" s="2875"/>
      <c r="AQ121" s="2875"/>
      <c r="AR121" s="2875"/>
      <c r="AS121" s="2875"/>
      <c r="AT121" s="2875"/>
      <c r="AU121" s="2875"/>
      <c r="AV121" s="2875"/>
      <c r="AW121" s="2875"/>
      <c r="AX121" s="2875"/>
      <c r="AY121" s="2875"/>
      <c r="AZ121" s="239"/>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412</v>
      </c>
      <c r="BS121" s="186" t="s">
        <v>413</v>
      </c>
      <c r="BT121" s="186" t="s">
        <v>414</v>
      </c>
      <c r="BU121" s="186" t="s">
        <v>415</v>
      </c>
      <c r="BV121" s="186" t="s">
        <v>416</v>
      </c>
      <c r="BW121" s="186" t="s">
        <v>417</v>
      </c>
      <c r="BX121" s="186" t="s">
        <v>418</v>
      </c>
      <c r="BY121" s="187" t="s">
        <v>419</v>
      </c>
      <c r="BZ121" s="187" t="s">
        <v>420</v>
      </c>
      <c r="CA121" s="187" t="s">
        <v>421</v>
      </c>
      <c r="CB121" s="187" t="s">
        <v>422</v>
      </c>
      <c r="CC121" s="187" t="s">
        <v>423</v>
      </c>
      <c r="CD121" s="2599"/>
      <c r="CE121" s="2599"/>
      <c r="CF121" s="2599"/>
      <c r="CG121" s="2599"/>
      <c r="CH121" s="2599"/>
      <c r="CI121" s="2599"/>
      <c r="CJ121" s="2599"/>
      <c r="CK121" s="2599"/>
      <c r="CL121" s="2599"/>
      <c r="CM121" s="2599"/>
      <c r="CN121" s="2599"/>
      <c r="CO121" s="2599"/>
      <c r="CP121" s="2599"/>
      <c r="CQ121" s="2599"/>
      <c r="CR121" s="2599"/>
      <c r="CS121" s="2599"/>
      <c r="CT121" s="2599"/>
      <c r="CU121" s="2599"/>
      <c r="CV121" s="2599"/>
      <c r="CW121" s="2599"/>
      <c r="CX121" s="2599"/>
      <c r="CY121" s="2599"/>
      <c r="CZ121" s="2599"/>
    </row>
    <row r="122" s="130" customFormat="true" ht="15" customHeight="true" x14ac:dyDescent="0.2">
      <c r="A122" s="3450" t="s">
        <v>18</v>
      </c>
      <c r="B122" s="296" t="s">
        <v>14</v>
      </c>
      <c r="C122" s="552">
        <v>5.3315076971995881</v>
      </c>
      <c r="D122" s="568">
        <v>36.595253144522076</v>
      </c>
      <c r="E122" s="568">
        <v>64.7434805218832</v>
      </c>
      <c r="F122" s="568">
        <v>82.982084706855346</v>
      </c>
      <c r="G122" s="584">
        <v>91.935345365590521</v>
      </c>
      <c r="H122" s="600">
        <v>47.711905274650348</v>
      </c>
      <c r="I122" s="568">
        <v>68.44838833729905</v>
      </c>
      <c r="J122" s="568">
        <v>81.566354913077916</v>
      </c>
      <c r="K122" s="568">
        <v>87.659972783144724</v>
      </c>
      <c r="L122" s="616">
        <v>95.426774127359522</v>
      </c>
      <c r="M122" s="629">
        <v>1.7515333170894092</v>
      </c>
      <c r="N122" s="568">
        <v>5.7706634960645768</v>
      </c>
      <c r="O122" s="568">
        <v>8.0611069204209809</v>
      </c>
      <c r="P122" s="568">
        <v>17.658973896004238</v>
      </c>
      <c r="Q122" s="616">
        <v>43.870943558277368</v>
      </c>
      <c r="R122" s="629">
        <v>46.653882918295984</v>
      </c>
      <c r="S122" s="568">
        <v>79.730130709739427</v>
      </c>
      <c r="T122" s="568">
        <v>19.006890159113116</v>
      </c>
      <c r="U122" s="568">
        <v>5.26484711387912</v>
      </c>
      <c r="V122" s="568">
        <v>7.3347711408858745</v>
      </c>
      <c r="W122" s="568">
        <v>24.767715114132173</v>
      </c>
      <c r="X122" s="568">
        <v>14.208785955040405</v>
      </c>
      <c r="Y122" s="643">
        <v>45.411481862309877</v>
      </c>
      <c r="Z122" s="643">
        <v>5.4815488187398138</v>
      </c>
      <c r="AA122" s="643">
        <v>70.703023544849529</v>
      </c>
      <c r="AB122" s="643">
        <v>11.479906493818522</v>
      </c>
      <c r="AC122" s="643">
        <v>15.884954903811273</v>
      </c>
      <c r="AD122" s="2876"/>
      <c r="AE122" s="2876"/>
      <c r="AF122" s="2876"/>
      <c r="AG122" s="2876"/>
      <c r="AH122" s="2876"/>
      <c r="AI122" s="2876"/>
      <c r="AJ122" s="2876"/>
      <c r="AK122" s="2876"/>
      <c r="AL122" s="2876"/>
      <c r="AM122" s="2876"/>
      <c r="AN122" s="2876"/>
      <c r="AO122" s="2876"/>
      <c r="AP122" s="2876"/>
      <c r="AQ122" s="2876"/>
      <c r="AR122" s="2876"/>
      <c r="AS122" s="2876"/>
      <c r="AT122" s="2876"/>
      <c r="AU122" s="2876"/>
      <c r="AV122" s="2876"/>
      <c r="AW122" s="2876"/>
      <c r="AX122" s="2876"/>
      <c r="AY122" s="2876"/>
      <c r="AZ122" s="239"/>
      <c r="BA122" s="3130" t="s">
        <v>18</v>
      </c>
      <c r="BB122" s="169" t="s">
        <v>14</v>
      </c>
      <c r="BC122" s="659">
        <v>576.33603519867347</v>
      </c>
      <c r="BD122" s="675">
        <v>3959.807036574683</v>
      </c>
      <c r="BE122" s="675">
        <v>6993.9619049277799</v>
      </c>
      <c r="BF122" s="675">
        <v>8975.608925087754</v>
      </c>
      <c r="BG122" s="691">
        <v>9934.8720608255662</v>
      </c>
      <c r="BH122" s="707">
        <v>3474.3175574927659</v>
      </c>
      <c r="BI122" s="675">
        <v>4983.3603991714344</v>
      </c>
      <c r="BJ122" s="675">
        <v>5934.52836169689</v>
      </c>
      <c r="BK122" s="675">
        <v>6386.3888170649989</v>
      </c>
      <c r="BL122" s="691">
        <v>6938.0374058261486</v>
      </c>
      <c r="BM122" s="707">
        <v>61.812619530764991</v>
      </c>
      <c r="BN122" s="675">
        <v>203.94627357476514</v>
      </c>
      <c r="BO122" s="675">
        <v>284.94195561396253</v>
      </c>
      <c r="BP122" s="675">
        <v>623.64678927381772</v>
      </c>
      <c r="BQ122" s="691">
        <v>1549.6057833689028</v>
      </c>
      <c r="BR122" s="707">
        <v>1687.4918899063312</v>
      </c>
      <c r="BS122" s="675">
        <v>16580.230507188524</v>
      </c>
      <c r="BT122" s="675">
        <v>362.79468373349061</v>
      </c>
      <c r="BU122" s="675">
        <v>43.946464028788959</v>
      </c>
      <c r="BV122" s="675">
        <v>91.409181955741346</v>
      </c>
      <c r="BW122" s="675">
        <v>268.5949091261067</v>
      </c>
      <c r="BX122" s="675">
        <v>309.26042063319545</v>
      </c>
      <c r="BY122" s="724">
        <v>1275.2462946456992</v>
      </c>
      <c r="BZ122" s="724">
        <v>106.29273731588411</v>
      </c>
      <c r="CA122" s="724">
        <v>9125.0217713184593</v>
      </c>
      <c r="CB122" s="724">
        <v>423.54158162807238</v>
      </c>
      <c r="CC122" s="724">
        <v>166.75552113417464</v>
      </c>
      <c r="CD122" s="2900"/>
      <c r="CE122" s="2900"/>
      <c r="CF122" s="2900"/>
      <c r="CG122" s="2900"/>
      <c r="CH122" s="2900"/>
      <c r="CI122" s="2900"/>
      <c r="CJ122" s="2900"/>
      <c r="CK122" s="2900"/>
      <c r="CL122" s="2900"/>
      <c r="CM122" s="2900"/>
      <c r="CN122" s="2900"/>
      <c r="CO122" s="2900"/>
      <c r="CP122" s="2900"/>
      <c r="CQ122" s="2900"/>
      <c r="CR122" s="2900"/>
      <c r="CS122" s="2900"/>
      <c r="CT122" s="2900"/>
      <c r="CU122" s="2900"/>
      <c r="CV122" s="2900"/>
      <c r="CW122" s="2900"/>
      <c r="CX122" s="2900"/>
      <c r="CY122" s="2900"/>
      <c r="CZ122" s="2601"/>
    </row>
    <row r="123" s="130" customFormat="true" ht="15" customHeight="true" x14ac:dyDescent="0.2">
      <c r="A123" s="3451"/>
      <c r="B123" s="297" t="s">
        <v>51</v>
      </c>
      <c r="C123" s="553">
        <v>94.668492302799962</v>
      </c>
      <c r="D123" s="569">
        <v>63.404746855478045</v>
      </c>
      <c r="E123" s="569">
        <v>35.256519478116772</v>
      </c>
      <c r="F123" s="569">
        <v>17.017915293144586</v>
      </c>
      <c r="G123" s="585">
        <v>8.0646546344094467</v>
      </c>
      <c r="H123" s="601">
        <v>52.288094725349744</v>
      </c>
      <c r="I123" s="569">
        <v>31.551611662700918</v>
      </c>
      <c r="J123" s="569">
        <v>18.433645086922059</v>
      </c>
      <c r="K123" s="569">
        <v>12.340027216855239</v>
      </c>
      <c r="L123" s="617">
        <v>4.5732258726404647</v>
      </c>
      <c r="M123" s="630">
        <v>98.248466682910546</v>
      </c>
      <c r="N123" s="569">
        <v>94.229336503935528</v>
      </c>
      <c r="O123" s="569">
        <v>91.938893079579088</v>
      </c>
      <c r="P123" s="569">
        <v>82.341026103995929</v>
      </c>
      <c r="Q123" s="617">
        <v>56.129056441722284</v>
      </c>
      <c r="R123" s="630">
        <v>53.346117081703817</v>
      </c>
      <c r="S123" s="569">
        <v>20.269869290260672</v>
      </c>
      <c r="T123" s="569">
        <v>80.993109840886831</v>
      </c>
      <c r="U123" s="569">
        <v>94.7351528861209</v>
      </c>
      <c r="V123" s="569">
        <v>92.665228859114109</v>
      </c>
      <c r="W123" s="569">
        <v>75.232284885868012</v>
      </c>
      <c r="X123" s="569">
        <v>85.791214044959602</v>
      </c>
      <c r="Y123" s="644">
        <v>54.588518137689967</v>
      </c>
      <c r="Z123" s="644">
        <v>94.518451181260104</v>
      </c>
      <c r="AA123" s="644">
        <v>29.296976455150485</v>
      </c>
      <c r="AB123" s="644">
        <v>88.520093506181496</v>
      </c>
      <c r="AC123" s="644">
        <v>84.115045096188794</v>
      </c>
      <c r="AD123" s="2877"/>
      <c r="AE123" s="2877"/>
      <c r="AF123" s="2877"/>
      <c r="AG123" s="2877"/>
      <c r="AH123" s="2877"/>
      <c r="AI123" s="2877"/>
      <c r="AJ123" s="2877"/>
      <c r="AK123" s="2877"/>
      <c r="AL123" s="2877"/>
      <c r="AM123" s="2877"/>
      <c r="AN123" s="2877"/>
      <c r="AO123" s="2877"/>
      <c r="AP123" s="2877"/>
      <c r="AQ123" s="2877"/>
      <c r="AR123" s="2877"/>
      <c r="AS123" s="2877"/>
      <c r="AT123" s="2877"/>
      <c r="AU123" s="2877"/>
      <c r="AV123" s="2877"/>
      <c r="AW123" s="2877"/>
      <c r="AX123" s="2877"/>
      <c r="AY123" s="2877"/>
      <c r="AZ123" s="239"/>
      <c r="BA123" s="3131"/>
      <c r="BB123" s="170" t="s">
        <v>51</v>
      </c>
      <c r="BC123" s="660">
        <v>10233.664961356119</v>
      </c>
      <c r="BD123" s="676">
        <v>6860.7412485720452</v>
      </c>
      <c r="BE123" s="676">
        <v>3808.6113403641984</v>
      </c>
      <c r="BF123" s="676">
        <v>1840.7124011300866</v>
      </c>
      <c r="BG123" s="692">
        <v>871.49628566674824</v>
      </c>
      <c r="BH123" s="708">
        <v>3807.5495938882063</v>
      </c>
      <c r="BI123" s="676">
        <v>2297.1037873839837</v>
      </c>
      <c r="BJ123" s="676">
        <v>1341.1778630339857</v>
      </c>
      <c r="BK123" s="676">
        <v>899.02163231284135</v>
      </c>
      <c r="BL123" s="692">
        <v>332.4980065586696</v>
      </c>
      <c r="BM123" s="708">
        <v>3467.2449740456668</v>
      </c>
      <c r="BN123" s="676">
        <v>3330.2447897899715</v>
      </c>
      <c r="BO123" s="676">
        <v>3249.8325911933389</v>
      </c>
      <c r="BP123" s="676">
        <v>2907.9671818807215</v>
      </c>
      <c r="BQ123" s="692">
        <v>1982.5858170019192</v>
      </c>
      <c r="BR123" s="708">
        <v>1929.5530040022823</v>
      </c>
      <c r="BS123" s="676">
        <v>4215.2082555415909</v>
      </c>
      <c r="BT123" s="676">
        <v>1545.9588298419194</v>
      </c>
      <c r="BU123" s="676">
        <v>790.76844940028059</v>
      </c>
      <c r="BV123" s="676">
        <v>1154.8353183832448</v>
      </c>
      <c r="BW123" s="676">
        <v>815.86083452402124</v>
      </c>
      <c r="BX123" s="676">
        <v>1867.2831743773893</v>
      </c>
      <c r="BY123" s="725">
        <v>1532.9560417420771</v>
      </c>
      <c r="BZ123" s="725">
        <v>1832.8077036489069</v>
      </c>
      <c r="CA123" s="725">
        <v>3781.1048889227732</v>
      </c>
      <c r="CB123" s="725">
        <v>3265.8750687264665</v>
      </c>
      <c r="CC123" s="725">
        <v>883.01466797832404</v>
      </c>
      <c r="CD123" s="2901"/>
      <c r="CE123" s="2901"/>
      <c r="CF123" s="2901"/>
      <c r="CG123" s="2901"/>
      <c r="CH123" s="2901"/>
      <c r="CI123" s="2901"/>
      <c r="CJ123" s="2901"/>
      <c r="CK123" s="2901"/>
      <c r="CL123" s="2901"/>
      <c r="CM123" s="2901"/>
      <c r="CN123" s="2901"/>
      <c r="CO123" s="2901"/>
      <c r="CP123" s="2901"/>
      <c r="CQ123" s="2901"/>
      <c r="CR123" s="2901"/>
      <c r="CS123" s="2901"/>
      <c r="CT123" s="2901"/>
      <c r="CU123" s="2901"/>
      <c r="CV123" s="2901"/>
      <c r="CW123" s="2901"/>
      <c r="CX123" s="2901"/>
      <c r="CY123" s="2901"/>
      <c r="CZ123" s="2603"/>
    </row>
    <row r="124" s="130" customFormat="true" ht="15" customHeight="true" x14ac:dyDescent="0.2">
      <c r="A124" s="3451" t="s">
        <v>50</v>
      </c>
      <c r="B124" s="297" t="s">
        <v>15</v>
      </c>
      <c r="C124" s="553">
        <v>2.6680842595585603</v>
      </c>
      <c r="D124" s="569">
        <v>13.896703597525365</v>
      </c>
      <c r="E124" s="569">
        <v>14.688545582451651</v>
      </c>
      <c r="F124" s="569">
        <v>25.894006887517712</v>
      </c>
      <c r="G124" s="585">
        <v>60.881336875807868</v>
      </c>
      <c r="H124" s="601">
        <v>15.780703843573585</v>
      </c>
      <c r="I124" s="569">
        <v>14.357816022987111</v>
      </c>
      <c r="J124" s="569">
        <v>23.184476871986952</v>
      </c>
      <c r="K124" s="569">
        <v>33.5541896116776</v>
      </c>
      <c r="L124" s="617">
        <v>70.521977585403278</v>
      </c>
      <c r="M124" s="630">
        <v>0.91819145446594819</v>
      </c>
      <c r="N124" s="569">
        <v>2.8281161357147875</v>
      </c>
      <c r="O124" s="569">
        <v>3.8500365029785613</v>
      </c>
      <c r="P124" s="569">
        <v>9.6985862703358059</v>
      </c>
      <c r="Q124" s="617">
        <v>19.663171679433621</v>
      </c>
      <c r="R124" s="630">
        <v>20.5206966824829</v>
      </c>
      <c r="S124" s="569">
        <v>30.971050171622878</v>
      </c>
      <c r="T124" s="569">
        <v>6.4049555974952934</v>
      </c>
      <c r="U124" s="569">
        <v>1.6504368851146356</v>
      </c>
      <c r="V124" s="569">
        <v>3.3396191831571396</v>
      </c>
      <c r="W124" s="569">
        <v>15.600367641150859</v>
      </c>
      <c r="X124" s="569">
        <v>4.620014994511525</v>
      </c>
      <c r="Y124" s="644">
        <v>15.625699415153131</v>
      </c>
      <c r="Z124" s="644">
        <v>1.9571922040624037</v>
      </c>
      <c r="AA124" s="644">
        <v>33.238945120012012</v>
      </c>
      <c r="AB124" s="644">
        <v>6.8766416813008782</v>
      </c>
      <c r="AC124" s="644">
        <v>10.297956011060208</v>
      </c>
      <c r="AD124" s="2877"/>
      <c r="AE124" s="2877"/>
      <c r="AF124" s="2877"/>
      <c r="AG124" s="2877"/>
      <c r="AH124" s="2877"/>
      <c r="AI124" s="2877"/>
      <c r="AJ124" s="2877"/>
      <c r="AK124" s="2877"/>
      <c r="AL124" s="2877"/>
      <c r="AM124" s="2877"/>
      <c r="AN124" s="2877"/>
      <c r="AO124" s="2877"/>
      <c r="AP124" s="2877"/>
      <c r="AQ124" s="2877"/>
      <c r="AR124" s="2877"/>
      <c r="AS124" s="2877"/>
      <c r="AT124" s="2877"/>
      <c r="AU124" s="2877"/>
      <c r="AV124" s="2877"/>
      <c r="AW124" s="2877"/>
      <c r="AX124" s="2877"/>
      <c r="AY124" s="2877"/>
      <c r="AZ124" s="239"/>
      <c r="BA124" s="3131" t="s">
        <v>50</v>
      </c>
      <c r="BB124" s="170" t="s">
        <v>15</v>
      </c>
      <c r="BC124" s="660">
        <v>288.37669109723527</v>
      </c>
      <c r="BD124" s="676">
        <v>1503.6995228139526</v>
      </c>
      <c r="BE124" s="676">
        <v>1585.8326528468547</v>
      </c>
      <c r="BF124" s="676">
        <v>2800.2818798657595</v>
      </c>
      <c r="BG124" s="692">
        <v>6579.0615170686569</v>
      </c>
      <c r="BH124" s="708">
        <v>1148.1541152436278</v>
      </c>
      <c r="BI124" s="676">
        <v>1045.3156535250923</v>
      </c>
      <c r="BJ124" s="676">
        <v>1686.8344269464453</v>
      </c>
      <c r="BK124" s="676">
        <v>2444.5604361732144</v>
      </c>
      <c r="BL124" s="692">
        <v>5127.3253538608305</v>
      </c>
      <c r="BM124" s="708">
        <v>32.403505247400446</v>
      </c>
      <c r="BN124" s="676">
        <v>99.951027730008036</v>
      </c>
      <c r="BO124" s="676">
        <v>136.02770947749752</v>
      </c>
      <c r="BP124" s="676">
        <v>342.51662772765468</v>
      </c>
      <c r="BQ124" s="692">
        <v>694.16340776069433</v>
      </c>
      <c r="BR124" s="708">
        <v>742.24281154822347</v>
      </c>
      <c r="BS124" s="676">
        <v>6440.565772614249</v>
      </c>
      <c r="BT124" s="676">
        <v>122.15100435332802</v>
      </c>
      <c r="BU124" s="676">
        <v>13.77644281678606</v>
      </c>
      <c r="BV124" s="676">
        <v>41.619820402361633</v>
      </c>
      <c r="BW124" s="676">
        <v>168.87958936031868</v>
      </c>
      <c r="BX124" s="676">
        <v>100.55664045156922</v>
      </c>
      <c r="BY124" s="725">
        <v>437.83506630213435</v>
      </c>
      <c r="BZ124" s="725">
        <v>37.951922659502614</v>
      </c>
      <c r="CA124" s="725">
        <v>4289.8603577168224</v>
      </c>
      <c r="CB124" s="725">
        <v>253.70796317513486</v>
      </c>
      <c r="CC124" s="725">
        <v>108.1048722920286</v>
      </c>
      <c r="CD124" s="2901"/>
      <c r="CE124" s="2901"/>
      <c r="CF124" s="2901"/>
      <c r="CG124" s="2901"/>
      <c r="CH124" s="2901"/>
      <c r="CI124" s="2901"/>
      <c r="CJ124" s="2901"/>
      <c r="CK124" s="2901"/>
      <c r="CL124" s="2901"/>
      <c r="CM124" s="2901"/>
      <c r="CN124" s="2901"/>
      <c r="CO124" s="2901"/>
      <c r="CP124" s="2901"/>
      <c r="CQ124" s="2901"/>
      <c r="CR124" s="2901"/>
      <c r="CS124" s="2901"/>
      <c r="CT124" s="2901"/>
      <c r="CU124" s="2901"/>
      <c r="CV124" s="2901"/>
      <c r="CW124" s="2901"/>
      <c r="CX124" s="2901"/>
      <c r="CY124" s="2901"/>
      <c r="CZ124" s="2603"/>
    </row>
    <row r="125" s="130" customFormat="true" ht="15" customHeight="true" x14ac:dyDescent="0.2">
      <c r="A125" s="3451"/>
      <c r="B125" s="297" t="s">
        <v>16</v>
      </c>
      <c r="C125" s="553">
        <v>2.6492272849315124</v>
      </c>
      <c r="D125" s="569">
        <v>22.698549546996759</v>
      </c>
      <c r="E125" s="569">
        <v>50.034742730250123</v>
      </c>
      <c r="F125" s="569">
        <v>57.085056779070356</v>
      </c>
      <c r="G125" s="585">
        <v>31.054008489782692</v>
      </c>
      <c r="H125" s="601">
        <v>31.886763691375897</v>
      </c>
      <c r="I125" s="569">
        <v>54.090572314311856</v>
      </c>
      <c r="J125" s="569">
        <v>58.381878041091028</v>
      </c>
      <c r="K125" s="569">
        <v>54.105783171466996</v>
      </c>
      <c r="L125" s="617">
        <v>24.904796541956344</v>
      </c>
      <c r="M125" s="630">
        <v>0.83334186262346144</v>
      </c>
      <c r="N125" s="569">
        <v>2.9425473603497885</v>
      </c>
      <c r="O125" s="569">
        <v>4.1688946932895634</v>
      </c>
      <c r="P125" s="569">
        <v>7.9603876256684316</v>
      </c>
      <c r="Q125" s="617">
        <v>24.17724852554727</v>
      </c>
      <c r="R125" s="630">
        <v>26.133186235813127</v>
      </c>
      <c r="S125" s="569">
        <v>48.759080538116514</v>
      </c>
      <c r="T125" s="569">
        <v>12.533102152305704</v>
      </c>
      <c r="U125" s="569">
        <v>3.6144102287644855</v>
      </c>
      <c r="V125" s="569">
        <v>3.9951519577287367</v>
      </c>
      <c r="W125" s="569">
        <v>9.033929429318821</v>
      </c>
      <c r="X125" s="569">
        <v>9.5887709605288745</v>
      </c>
      <c r="Y125" s="644">
        <v>29.665319581540935</v>
      </c>
      <c r="Z125" s="644">
        <v>3.524356614677409</v>
      </c>
      <c r="AA125" s="644">
        <v>37.464078424837453</v>
      </c>
      <c r="AB125" s="644">
        <v>4.6032648125176454</v>
      </c>
      <c r="AC125" s="644">
        <v>5.5869988927510663</v>
      </c>
      <c r="AD125" s="2877"/>
      <c r="AE125" s="2877"/>
      <c r="AF125" s="2877"/>
      <c r="AG125" s="2877"/>
      <c r="AH125" s="2877"/>
      <c r="AI125" s="2877"/>
      <c r="AJ125" s="2877"/>
      <c r="AK125" s="2877"/>
      <c r="AL125" s="2877"/>
      <c r="AM125" s="2877"/>
      <c r="AN125" s="2877"/>
      <c r="AO125" s="2877"/>
      <c r="AP125" s="2877"/>
      <c r="AQ125" s="2877"/>
      <c r="AR125" s="2877"/>
      <c r="AS125" s="2877"/>
      <c r="AT125" s="2877"/>
      <c r="AU125" s="2877"/>
      <c r="AV125" s="2877"/>
      <c r="AW125" s="2877"/>
      <c r="AX125" s="2877"/>
      <c r="AY125" s="2877"/>
      <c r="AZ125" s="239"/>
      <c r="BA125" s="3131"/>
      <c r="BB125" s="170" t="s">
        <v>16</v>
      </c>
      <c r="BC125" s="660">
        <v>286.33855758343378</v>
      </c>
      <c r="BD125" s="676">
        <v>2456.1075137607349</v>
      </c>
      <c r="BE125" s="676">
        <v>5401.9459144557959</v>
      </c>
      <c r="BF125" s="676">
        <v>6173.4072599863639</v>
      </c>
      <c r="BG125" s="692">
        <v>3355.8105437569138</v>
      </c>
      <c r="BH125" s="708">
        <v>2319.9801046240077</v>
      </c>
      <c r="BI125" s="676">
        <v>3938.0447456463362</v>
      </c>
      <c r="BJ125" s="676">
        <v>4247.6939347504485</v>
      </c>
      <c r="BK125" s="676">
        <v>3941.8283808917745</v>
      </c>
      <c r="BL125" s="692">
        <v>1810.7120519653258</v>
      </c>
      <c r="BM125" s="708">
        <v>29.409114283364559</v>
      </c>
      <c r="BN125" s="676">
        <v>103.99524584475706</v>
      </c>
      <c r="BO125" s="676">
        <v>147.29345961846107</v>
      </c>
      <c r="BP125" s="676">
        <v>281.13016154616298</v>
      </c>
      <c r="BQ125" s="692">
        <v>853.52259037258898</v>
      </c>
      <c r="BR125" s="708">
        <v>945.24907835810927</v>
      </c>
      <c r="BS125" s="676">
        <v>10139.664734574266</v>
      </c>
      <c r="BT125" s="676">
        <v>239.0228928621583</v>
      </c>
      <c r="BU125" s="676">
        <v>30.170021212002904</v>
      </c>
      <c r="BV125" s="676">
        <v>49.789361553379727</v>
      </c>
      <c r="BW125" s="676">
        <v>97.795534530166464</v>
      </c>
      <c r="BX125" s="676">
        <v>208.70378018162617</v>
      </c>
      <c r="BY125" s="725">
        <v>831.22789071843238</v>
      </c>
      <c r="BZ125" s="725">
        <v>68.340814656381468</v>
      </c>
      <c r="CA125" s="725">
        <v>4835.1614136016296</v>
      </c>
      <c r="CB125" s="725">
        <v>169.83361845293763</v>
      </c>
      <c r="CC125" s="725">
        <v>58.650648842146033</v>
      </c>
      <c r="CD125" s="2901"/>
      <c r="CE125" s="2901"/>
      <c r="CF125" s="2901"/>
      <c r="CG125" s="2901"/>
      <c r="CH125" s="2901"/>
      <c r="CI125" s="2901"/>
      <c r="CJ125" s="2901"/>
      <c r="CK125" s="2901"/>
      <c r="CL125" s="2901"/>
      <c r="CM125" s="2901"/>
      <c r="CN125" s="2901"/>
      <c r="CO125" s="2901"/>
      <c r="CP125" s="2901"/>
      <c r="CQ125" s="2901"/>
      <c r="CR125" s="2901"/>
      <c r="CS125" s="2901"/>
      <c r="CT125" s="2901"/>
      <c r="CU125" s="2901"/>
      <c r="CV125" s="2901"/>
      <c r="CW125" s="2901"/>
      <c r="CX125" s="2901"/>
      <c r="CY125" s="2901"/>
      <c r="CZ125" s="2603"/>
    </row>
    <row r="126" s="130" customFormat="true" ht="15" customHeight="true" x14ac:dyDescent="0.2">
      <c r="A126" s="3451"/>
      <c r="B126" s="297" t="s">
        <v>22</v>
      </c>
      <c r="C126" s="553">
        <v>62.370516933919163</v>
      </c>
      <c r="D126" s="569">
        <v>54.581104833222568</v>
      </c>
      <c r="E126" s="569">
        <v>33.038419757261913</v>
      </c>
      <c r="F126" s="569">
        <v>16.802303411750835</v>
      </c>
      <c r="G126" s="585">
        <v>7.4988387763946118</v>
      </c>
      <c r="H126" s="601">
        <v>46.906290939711234</v>
      </c>
      <c r="I126" s="569">
        <v>29.712670973637582</v>
      </c>
      <c r="J126" s="569">
        <v>17.823758242368523</v>
      </c>
      <c r="K126" s="569">
        <v>11.566638853478722</v>
      </c>
      <c r="L126" s="617">
        <v>4.485143904043527</v>
      </c>
      <c r="M126" s="630">
        <v>51.572855901385218</v>
      </c>
      <c r="N126" s="569">
        <v>64.244501009406193</v>
      </c>
      <c r="O126" s="569">
        <v>70.41218155243125</v>
      </c>
      <c r="P126" s="569">
        <v>68.12526892008708</v>
      </c>
      <c r="Q126" s="617">
        <v>51.434968763175767</v>
      </c>
      <c r="R126" s="630">
        <v>37.929111303223323</v>
      </c>
      <c r="S126" s="569">
        <v>19.468562432360649</v>
      </c>
      <c r="T126" s="569">
        <v>51.842463635159341</v>
      </c>
      <c r="U126" s="569">
        <v>59.312837401099117</v>
      </c>
      <c r="V126" s="569">
        <v>75.645043830659489</v>
      </c>
      <c r="W126" s="569">
        <v>43.16087901112666</v>
      </c>
      <c r="X126" s="569">
        <v>68.399097128519756</v>
      </c>
      <c r="Y126" s="644">
        <v>41.740532838968285</v>
      </c>
      <c r="Z126" s="644">
        <v>56.207579327138603</v>
      </c>
      <c r="AA126" s="644">
        <v>26.182063850306765</v>
      </c>
      <c r="AB126" s="644">
        <v>69.932350680818161</v>
      </c>
      <c r="AC126" s="644">
        <v>78.106188456455556</v>
      </c>
      <c r="AD126" s="2877"/>
      <c r="AE126" s="2877"/>
      <c r="AF126" s="2877"/>
      <c r="AG126" s="2877"/>
      <c r="AH126" s="2877"/>
      <c r="AI126" s="2877"/>
      <c r="AJ126" s="2877"/>
      <c r="AK126" s="2877"/>
      <c r="AL126" s="2877"/>
      <c r="AM126" s="2877"/>
      <c r="AN126" s="2877"/>
      <c r="AO126" s="2877"/>
      <c r="AP126" s="2877"/>
      <c r="AQ126" s="2877"/>
      <c r="AR126" s="2877"/>
      <c r="AS126" s="2877"/>
      <c r="AT126" s="2877"/>
      <c r="AU126" s="2877"/>
      <c r="AV126" s="2877"/>
      <c r="AW126" s="2877"/>
      <c r="AX126" s="2877"/>
      <c r="AY126" s="2877"/>
      <c r="AZ126" s="239"/>
      <c r="BA126" s="3131"/>
      <c r="BB126" s="170" t="s">
        <v>22</v>
      </c>
      <c r="BC126" s="660">
        <v>6741.2426091833922</v>
      </c>
      <c r="BD126" s="676">
        <v>5905.9748030453957</v>
      </c>
      <c r="BE126" s="676">
        <v>3566.956616325635</v>
      </c>
      <c r="BF126" s="676">
        <v>1817.0685590808916</v>
      </c>
      <c r="BG126" s="692">
        <v>810.35213988679925</v>
      </c>
      <c r="BH126" s="708">
        <v>3412.7534175337883</v>
      </c>
      <c r="BI126" s="676">
        <v>2163.2203691047321</v>
      </c>
      <c r="BJ126" s="676">
        <v>1296.8042879209893</v>
      </c>
      <c r="BK126" s="676">
        <v>842.67711567313643</v>
      </c>
      <c r="BL126" s="692">
        <v>326.09397583990358</v>
      </c>
      <c r="BM126" s="708">
        <v>1820.0357874120671</v>
      </c>
      <c r="BN126" s="676">
        <v>2270.5234133776994</v>
      </c>
      <c r="BO126" s="676">
        <v>2487.7706402214499</v>
      </c>
      <c r="BP126" s="676">
        <v>2405.9215150683922</v>
      </c>
      <c r="BQ126" s="692">
        <v>1815.7942053699946</v>
      </c>
      <c r="BR126" s="708">
        <v>1371.9129836981567</v>
      </c>
      <c r="BS126" s="676">
        <v>4048.5729786054353</v>
      </c>
      <c r="BT126" s="676">
        <v>988.70459049895885</v>
      </c>
      <c r="BU126" s="676">
        <v>495.09309936490916</v>
      </c>
      <c r="BV126" s="676">
        <v>942.72219851860962</v>
      </c>
      <c r="BW126" s="676">
        <v>467.2320352632247</v>
      </c>
      <c r="BX126" s="676">
        <v>1488.7361675958657</v>
      </c>
      <c r="BY126" s="725">
        <v>1169.5776603326526</v>
      </c>
      <c r="BZ126" s="725">
        <v>1089.9214185881801</v>
      </c>
      <c r="CA126" s="725">
        <v>3379.090322785823</v>
      </c>
      <c r="CB126" s="725">
        <v>2580.0957900024305</v>
      </c>
      <c r="CC126" s="725">
        <v>819.93548226789744</v>
      </c>
      <c r="CD126" s="2901"/>
      <c r="CE126" s="2901"/>
      <c r="CF126" s="2901"/>
      <c r="CG126" s="2901"/>
      <c r="CH126" s="2901"/>
      <c r="CI126" s="2901"/>
      <c r="CJ126" s="2901"/>
      <c r="CK126" s="2901"/>
      <c r="CL126" s="2901"/>
      <c r="CM126" s="2901"/>
      <c r="CN126" s="2901"/>
      <c r="CO126" s="2901"/>
      <c r="CP126" s="2901"/>
      <c r="CQ126" s="2901"/>
      <c r="CR126" s="2901"/>
      <c r="CS126" s="2901"/>
      <c r="CT126" s="2901"/>
      <c r="CU126" s="2901"/>
      <c r="CV126" s="2901"/>
      <c r="CW126" s="2901"/>
      <c r="CX126" s="2901"/>
      <c r="CY126" s="2901"/>
      <c r="CZ126" s="2603"/>
    </row>
    <row r="127" s="130" customFormat="true" ht="15" customHeight="true" x14ac:dyDescent="0.2">
      <c r="A127" s="3451"/>
      <c r="B127" s="297" t="s">
        <v>19</v>
      </c>
      <c r="C127" s="553">
        <v>32.312171521590798</v>
      </c>
      <c r="D127" s="569">
        <v>8.823642022255509</v>
      </c>
      <c r="E127" s="569">
        <v>2.2382919300363264</v>
      </c>
      <c r="F127" s="569">
        <v>0.21863292166094223</v>
      </c>
      <c r="G127" s="585">
        <v>0.56581585801483403</v>
      </c>
      <c r="H127" s="601">
        <v>5.4262415253394405</v>
      </c>
      <c r="I127" s="569">
        <v>1.8389406890633353</v>
      </c>
      <c r="J127" s="569">
        <v>0.60988684455354158</v>
      </c>
      <c r="K127" s="569">
        <v>0.77338836337651506</v>
      </c>
      <c r="L127" s="617">
        <v>8.8081968596937871E-2</v>
      </c>
      <c r="M127" s="630">
        <v>46.675610781525208</v>
      </c>
      <c r="N127" s="569">
        <v>29.98483549452915</v>
      </c>
      <c r="O127" s="569">
        <v>21.568887251300595</v>
      </c>
      <c r="P127" s="569">
        <v>14.215757183908833</v>
      </c>
      <c r="Q127" s="617">
        <v>4.7246110318431036</v>
      </c>
      <c r="R127" s="630">
        <v>15.417005778480492</v>
      </c>
      <c r="S127" s="569">
        <v>0.80130685790001599</v>
      </c>
      <c r="T127" s="569">
        <v>29.219478615039744</v>
      </c>
      <c r="U127" s="569">
        <v>35.422315485021556</v>
      </c>
      <c r="V127" s="569">
        <v>17.020185028454556</v>
      </c>
      <c r="W127" s="569">
        <v>32.204823918403925</v>
      </c>
      <c r="X127" s="569">
        <v>17.392116916439893</v>
      </c>
      <c r="Y127" s="644">
        <v>12.968448164337582</v>
      </c>
      <c r="Z127" s="644">
        <v>38.310871854121316</v>
      </c>
      <c r="AA127" s="644">
        <v>3.1149126048437124</v>
      </c>
      <c r="AB127" s="644">
        <v>18.587742825363605</v>
      </c>
      <c r="AC127" s="644">
        <v>6.0088566397332146</v>
      </c>
      <c r="AD127" s="2877"/>
      <c r="AE127" s="2877"/>
      <c r="AF127" s="2877"/>
      <c r="AG127" s="2877"/>
      <c r="AH127" s="2877"/>
      <c r="AI127" s="2877"/>
      <c r="AJ127" s="2877"/>
      <c r="AK127" s="2877"/>
      <c r="AL127" s="2877"/>
      <c r="AM127" s="2877"/>
      <c r="AN127" s="2877"/>
      <c r="AO127" s="2877"/>
      <c r="AP127" s="2877"/>
      <c r="AQ127" s="2877"/>
      <c r="AR127" s="2877"/>
      <c r="AS127" s="2877"/>
      <c r="AT127" s="2877"/>
      <c r="AU127" s="2877"/>
      <c r="AV127" s="2877"/>
      <c r="AW127" s="2877"/>
      <c r="AX127" s="2877"/>
      <c r="AY127" s="2877"/>
      <c r="AZ127" s="239"/>
      <c r="BA127" s="3131"/>
      <c r="BB127" s="170" t="s">
        <v>19</v>
      </c>
      <c r="BC127" s="660">
        <v>3492.4223521727781</v>
      </c>
      <c r="BD127" s="676">
        <v>954.76644552665346</v>
      </c>
      <c r="BE127" s="676">
        <v>241.65472403856342</v>
      </c>
      <c r="BF127" s="676">
        <v>23.643842049195399</v>
      </c>
      <c r="BG127" s="692">
        <v>61.14414577994895</v>
      </c>
      <c r="BH127" s="708">
        <v>394.79617635441923</v>
      </c>
      <c r="BI127" s="676">
        <v>133.8834182792516</v>
      </c>
      <c r="BJ127" s="676">
        <v>44.373575112996747</v>
      </c>
      <c r="BK127" s="676">
        <v>56.344516639704906</v>
      </c>
      <c r="BL127" s="692">
        <v>6.4040307187660446</v>
      </c>
      <c r="BM127" s="708">
        <v>1647.2091866335959</v>
      </c>
      <c r="BN127" s="676">
        <v>1059.7213764122657</v>
      </c>
      <c r="BO127" s="676">
        <v>762.06195097188527</v>
      </c>
      <c r="BP127" s="676">
        <v>502.04566681232865</v>
      </c>
      <c r="BQ127" s="692">
        <v>166.791611631926</v>
      </c>
      <c r="BR127" s="708">
        <v>557.64002030412564</v>
      </c>
      <c r="BS127" s="676">
        <v>166.63527693615447</v>
      </c>
      <c r="BT127" s="676">
        <v>557.25423934296339</v>
      </c>
      <c r="BU127" s="676">
        <v>295.67535003536949</v>
      </c>
      <c r="BV127" s="676">
        <v>212.11311986463448</v>
      </c>
      <c r="BW127" s="676">
        <v>348.62879926079745</v>
      </c>
      <c r="BX127" s="676">
        <v>378.54700678152489</v>
      </c>
      <c r="BY127" s="725">
        <v>363.37838140942466</v>
      </c>
      <c r="BZ127" s="725">
        <v>742.88628506072303</v>
      </c>
      <c r="CA127" s="725">
        <v>402.01456613694893</v>
      </c>
      <c r="CB127" s="725">
        <v>685.77927872404587</v>
      </c>
      <c r="CC127" s="725">
        <v>63.079185710426259</v>
      </c>
      <c r="CD127" s="2901"/>
      <c r="CE127" s="2901"/>
      <c r="CF127" s="2901"/>
      <c r="CG127" s="2901"/>
      <c r="CH127" s="2901"/>
      <c r="CI127" s="2901"/>
      <c r="CJ127" s="2901"/>
      <c r="CK127" s="2901"/>
      <c r="CL127" s="2901"/>
      <c r="CM127" s="2901"/>
      <c r="CN127" s="2901"/>
      <c r="CO127" s="2901"/>
      <c r="CP127" s="2901"/>
      <c r="CQ127" s="2901"/>
      <c r="CR127" s="2901"/>
      <c r="CS127" s="2901"/>
      <c r="CT127" s="2901"/>
      <c r="CU127" s="2901"/>
      <c r="CV127" s="2901"/>
      <c r="CW127" s="2901"/>
      <c r="CX127" s="2901"/>
      <c r="CY127" s="2901"/>
      <c r="CZ127" s="2603"/>
    </row>
    <row r="128" s="130" customFormat="true" ht="15" customHeight="true" x14ac:dyDescent="0.2">
      <c r="A128" s="3451" t="s">
        <v>109</v>
      </c>
      <c r="B128" s="297" t="s">
        <v>49</v>
      </c>
      <c r="C128" s="553">
        <v>49.822683188023923</v>
      </c>
      <c r="D128" s="569">
        <v>62.025939422677524</v>
      </c>
      <c r="E128" s="569">
        <v>77.305625277433521</v>
      </c>
      <c r="F128" s="569">
        <v>68.794529917136046</v>
      </c>
      <c r="G128" s="585">
        <v>33.77809521059956</v>
      </c>
      <c r="H128" s="601">
        <v>66.894184525319645</v>
      </c>
      <c r="I128" s="569">
        <v>79.023880077007888</v>
      </c>
      <c r="J128" s="569">
        <v>71.575931158510528</v>
      </c>
      <c r="K128" s="569">
        <v>61.722336265509838</v>
      </c>
      <c r="L128" s="617">
        <v>26.098332223530505</v>
      </c>
      <c r="M128" s="630">
        <v>47.577848191221271</v>
      </c>
      <c r="N128" s="569">
        <v>50.991491053957994</v>
      </c>
      <c r="O128" s="569">
        <v>51.988158911123939</v>
      </c>
      <c r="P128" s="569">
        <v>45.078426824503417</v>
      </c>
      <c r="Q128" s="617">
        <v>55.148304720857645</v>
      </c>
      <c r="R128" s="630">
        <v>56.015029406190386</v>
      </c>
      <c r="S128" s="569">
        <v>61.155149382139854</v>
      </c>
      <c r="T128" s="569">
        <v>66.179448377896051</v>
      </c>
      <c r="U128" s="569">
        <v>68.65176045162309</v>
      </c>
      <c r="V128" s="569">
        <v>54.468665497396998</v>
      </c>
      <c r="W128" s="569">
        <v>36.672162406242279</v>
      </c>
      <c r="X128" s="569">
        <v>67.484801241075559</v>
      </c>
      <c r="Y128" s="644">
        <v>65.499342339165196</v>
      </c>
      <c r="Z128" s="644">
        <v>64.294905166741628</v>
      </c>
      <c r="AA128" s="644">
        <v>52.987943862220568</v>
      </c>
      <c r="AB128" s="644">
        <v>40.098452151995517</v>
      </c>
      <c r="AC128" s="644">
        <v>35.17163836209933</v>
      </c>
      <c r="AD128" s="2877"/>
      <c r="AE128" s="2877"/>
      <c r="AF128" s="2877"/>
      <c r="AG128" s="2877"/>
      <c r="AH128" s="2877"/>
      <c r="AI128" s="2877"/>
      <c r="AJ128" s="2877"/>
      <c r="AK128" s="2877"/>
      <c r="AL128" s="2877"/>
      <c r="AM128" s="2877"/>
      <c r="AN128" s="2877"/>
      <c r="AO128" s="2877"/>
      <c r="AP128" s="2877"/>
      <c r="AQ128" s="2877"/>
      <c r="AR128" s="2877"/>
      <c r="AS128" s="2877"/>
      <c r="AT128" s="2877"/>
      <c r="AU128" s="2877"/>
      <c r="AV128" s="2877"/>
      <c r="AW128" s="2877"/>
      <c r="AX128" s="2877"/>
      <c r="AY128" s="2877"/>
      <c r="AZ128" s="239"/>
      <c r="BA128" s="3131" t="s">
        <v>109</v>
      </c>
      <c r="BB128" s="170" t="s">
        <v>49</v>
      </c>
      <c r="BC128" s="660">
        <v>286.33855758343378</v>
      </c>
      <c r="BD128" s="676">
        <v>2456.1075137607349</v>
      </c>
      <c r="BE128" s="676">
        <v>5401.9459144557959</v>
      </c>
      <c r="BF128" s="676">
        <v>6173.4072599863639</v>
      </c>
      <c r="BG128" s="692">
        <v>3355.8105437569138</v>
      </c>
      <c r="BH128" s="708">
        <v>2319.9801046240077</v>
      </c>
      <c r="BI128" s="676">
        <v>3938.0447456463362</v>
      </c>
      <c r="BJ128" s="676">
        <v>4247.6939347504485</v>
      </c>
      <c r="BK128" s="676">
        <v>3941.8283808917745</v>
      </c>
      <c r="BL128" s="692">
        <v>1810.7120519653258</v>
      </c>
      <c r="BM128" s="708">
        <v>29.409114283364559</v>
      </c>
      <c r="BN128" s="676">
        <v>103.99524584475706</v>
      </c>
      <c r="BO128" s="676">
        <v>147.29345961846107</v>
      </c>
      <c r="BP128" s="676">
        <v>281.13016154616298</v>
      </c>
      <c r="BQ128" s="692">
        <v>853.52259037258898</v>
      </c>
      <c r="BR128" s="708">
        <v>945.24907835810927</v>
      </c>
      <c r="BS128" s="676">
        <v>10139.664734574266</v>
      </c>
      <c r="BT128" s="676">
        <v>239.0228928621583</v>
      </c>
      <c r="BU128" s="676">
        <v>30.170021212002904</v>
      </c>
      <c r="BV128" s="676">
        <v>49.789361553379727</v>
      </c>
      <c r="BW128" s="676">
        <v>97.795534530166464</v>
      </c>
      <c r="BX128" s="676">
        <v>208.70378018162617</v>
      </c>
      <c r="BY128" s="725">
        <v>831.22789071843238</v>
      </c>
      <c r="BZ128" s="725">
        <v>68.340814656381468</v>
      </c>
      <c r="CA128" s="725">
        <v>4835.1614136016296</v>
      </c>
      <c r="CB128" s="725">
        <v>169.83361845293763</v>
      </c>
      <c r="CC128" s="725">
        <v>58.650648842146033</v>
      </c>
      <c r="CD128" s="2901"/>
      <c r="CE128" s="2901"/>
      <c r="CF128" s="2901"/>
      <c r="CG128" s="2901"/>
      <c r="CH128" s="2901"/>
      <c r="CI128" s="2901"/>
      <c r="CJ128" s="2901"/>
      <c r="CK128" s="2901"/>
      <c r="CL128" s="2901"/>
      <c r="CM128" s="2901"/>
      <c r="CN128" s="2901"/>
      <c r="CO128" s="2901"/>
      <c r="CP128" s="2901"/>
      <c r="CQ128" s="2901"/>
      <c r="CR128" s="2901"/>
      <c r="CS128" s="2901"/>
      <c r="CT128" s="2901"/>
      <c r="CU128" s="2901"/>
      <c r="CV128" s="2901"/>
      <c r="CW128" s="2901"/>
      <c r="CX128" s="2901"/>
      <c r="CY128" s="2901"/>
      <c r="CZ128" s="2603"/>
    </row>
    <row r="129" s="130" customFormat="true" ht="15" customHeight="true" x14ac:dyDescent="0.2">
      <c r="A129" s="3452"/>
      <c r="B129" s="298" t="s">
        <v>48</v>
      </c>
      <c r="C129" s="554">
        <v>50.177316811976006</v>
      </c>
      <c r="D129" s="570">
        <v>37.974060577322589</v>
      </c>
      <c r="E129" s="570">
        <v>22.69437472256655</v>
      </c>
      <c r="F129" s="570">
        <v>31.205470082863844</v>
      </c>
      <c r="G129" s="586">
        <v>66.221904789400483</v>
      </c>
      <c r="H129" s="602">
        <v>33.105815474680497</v>
      </c>
      <c r="I129" s="570">
        <v>20.976119922991987</v>
      </c>
      <c r="J129" s="570">
        <v>28.424068841489543</v>
      </c>
      <c r="K129" s="570">
        <v>38.277663734490005</v>
      </c>
      <c r="L129" s="618">
        <v>73.901667776469608</v>
      </c>
      <c r="M129" s="631">
        <v>52.42215180877875</v>
      </c>
      <c r="N129" s="570">
        <v>49.008508946041985</v>
      </c>
      <c r="O129" s="570">
        <v>48.011841088876096</v>
      </c>
      <c r="P129" s="570">
        <v>54.921573175496562</v>
      </c>
      <c r="Q129" s="618">
        <v>44.851695279142504</v>
      </c>
      <c r="R129" s="631">
        <v>43.984970593809706</v>
      </c>
      <c r="S129" s="570">
        <v>38.844850617860097</v>
      </c>
      <c r="T129" s="570">
        <v>33.820551622103871</v>
      </c>
      <c r="U129" s="570">
        <v>31.348239548376927</v>
      </c>
      <c r="V129" s="570">
        <v>45.531334502603023</v>
      </c>
      <c r="W129" s="570">
        <v>63.327837593757778</v>
      </c>
      <c r="X129" s="570">
        <v>32.515198758924427</v>
      </c>
      <c r="Y129" s="645">
        <v>34.500657660834982</v>
      </c>
      <c r="Z129" s="645">
        <v>35.705094833258357</v>
      </c>
      <c r="AA129" s="645">
        <v>47.012056137779354</v>
      </c>
      <c r="AB129" s="645">
        <v>59.901547848004512</v>
      </c>
      <c r="AC129" s="645">
        <v>64.828361637900656</v>
      </c>
      <c r="AD129" s="2878"/>
      <c r="AE129" s="2878"/>
      <c r="AF129" s="2878"/>
      <c r="AG129" s="2878"/>
      <c r="AH129" s="2878"/>
      <c r="AI129" s="2878"/>
      <c r="AJ129" s="2878"/>
      <c r="AK129" s="2878"/>
      <c r="AL129" s="2878"/>
      <c r="AM129" s="2878"/>
      <c r="AN129" s="2878"/>
      <c r="AO129" s="2878"/>
      <c r="AP129" s="2878"/>
      <c r="AQ129" s="2878"/>
      <c r="AR129" s="2878"/>
      <c r="AS129" s="2878"/>
      <c r="AT129" s="2878"/>
      <c r="AU129" s="2878"/>
      <c r="AV129" s="2878"/>
      <c r="AW129" s="2878"/>
      <c r="AX129" s="2878"/>
      <c r="AY129" s="2878"/>
      <c r="AZ129" s="239"/>
      <c r="BA129" s="3132"/>
      <c r="BB129" s="171" t="s">
        <v>48</v>
      </c>
      <c r="BC129" s="661">
        <v>288.37669109723527</v>
      </c>
      <c r="BD129" s="677">
        <v>1503.6995228139526</v>
      </c>
      <c r="BE129" s="677">
        <v>1585.8326528468547</v>
      </c>
      <c r="BF129" s="677">
        <v>2800.2818798657595</v>
      </c>
      <c r="BG129" s="693">
        <v>6579.0615170686569</v>
      </c>
      <c r="BH129" s="709">
        <v>1148.1541152436278</v>
      </c>
      <c r="BI129" s="677">
        <v>1045.3156535250923</v>
      </c>
      <c r="BJ129" s="677">
        <v>1686.8344269464453</v>
      </c>
      <c r="BK129" s="677">
        <v>2444.5604361732144</v>
      </c>
      <c r="BL129" s="693">
        <v>5127.3253538608305</v>
      </c>
      <c r="BM129" s="709">
        <v>32.403505247400446</v>
      </c>
      <c r="BN129" s="677">
        <v>99.951027730008036</v>
      </c>
      <c r="BO129" s="677">
        <v>136.02770947749752</v>
      </c>
      <c r="BP129" s="677">
        <v>342.51662772765468</v>
      </c>
      <c r="BQ129" s="693">
        <v>694.16340776069433</v>
      </c>
      <c r="BR129" s="709">
        <v>742.24281154822347</v>
      </c>
      <c r="BS129" s="677">
        <v>6440.565772614249</v>
      </c>
      <c r="BT129" s="677">
        <v>122.15100435332802</v>
      </c>
      <c r="BU129" s="677">
        <v>13.77644281678606</v>
      </c>
      <c r="BV129" s="677">
        <v>41.619820402361633</v>
      </c>
      <c r="BW129" s="677">
        <v>168.87958936031868</v>
      </c>
      <c r="BX129" s="677">
        <v>100.55664045156922</v>
      </c>
      <c r="BY129" s="726">
        <v>437.83506630213435</v>
      </c>
      <c r="BZ129" s="726">
        <v>37.951922659502614</v>
      </c>
      <c r="CA129" s="726">
        <v>4289.8603577168224</v>
      </c>
      <c r="CB129" s="726">
        <v>253.70796317513486</v>
      </c>
      <c r="CC129" s="726">
        <v>108.1048722920286</v>
      </c>
      <c r="CD129" s="2902"/>
      <c r="CE129" s="2902"/>
      <c r="CF129" s="2902"/>
      <c r="CG129" s="2902"/>
      <c r="CH129" s="2902"/>
      <c r="CI129" s="2902"/>
      <c r="CJ129" s="2902"/>
      <c r="CK129" s="2902"/>
      <c r="CL129" s="2902"/>
      <c r="CM129" s="2902"/>
      <c r="CN129" s="2902"/>
      <c r="CO129" s="2902"/>
      <c r="CP129" s="2902"/>
      <c r="CQ129" s="2902"/>
      <c r="CR129" s="2902"/>
      <c r="CS129" s="2902"/>
      <c r="CT129" s="2902"/>
      <c r="CU129" s="2902"/>
      <c r="CV129" s="2902"/>
      <c r="CW129" s="2902"/>
      <c r="CX129" s="2902"/>
      <c r="CY129" s="2902"/>
      <c r="CZ129" s="2605"/>
    </row>
    <row r="130" s="131" customFormat="true" ht="15" hidden="true" customHeight="true" x14ac:dyDescent="0.2">
      <c r="A130" s="3439" t="s">
        <v>47</v>
      </c>
      <c r="B130" s="282" t="s">
        <v>42</v>
      </c>
      <c r="C130" s="335"/>
      <c r="D130" s="336"/>
      <c r="E130" s="336"/>
      <c r="F130" s="336"/>
      <c r="G130" s="337"/>
      <c r="H130" s="338"/>
      <c r="I130" s="336"/>
      <c r="J130" s="336"/>
      <c r="K130" s="336"/>
      <c r="L130" s="339"/>
      <c r="M130" s="335"/>
      <c r="N130" s="336"/>
      <c r="O130" s="336"/>
      <c r="P130" s="336"/>
      <c r="Q130" s="339"/>
      <c r="R130" s="335"/>
      <c r="S130" s="338"/>
      <c r="T130" s="338"/>
      <c r="U130" s="338"/>
      <c r="V130" s="338"/>
      <c r="W130" s="338"/>
      <c r="X130" s="338"/>
      <c r="Y130" s="338"/>
      <c r="Z130" s="338"/>
      <c r="AA130" s="338"/>
      <c r="AB130" s="338"/>
      <c r="AC130" s="2859"/>
      <c r="AD130" s="2867"/>
      <c r="AE130" s="2867"/>
      <c r="AF130" s="2867"/>
      <c r="AG130" s="2867"/>
      <c r="AH130" s="2867"/>
      <c r="AI130" s="2867"/>
      <c r="AJ130" s="2867"/>
      <c r="AK130" s="2867"/>
      <c r="AL130" s="2867"/>
      <c r="AM130" s="2867"/>
      <c r="AN130" s="2867"/>
      <c r="AO130" s="2867"/>
      <c r="AP130" s="2867"/>
      <c r="AQ130" s="2867"/>
      <c r="AR130" s="2867"/>
      <c r="AS130" s="2867"/>
      <c r="AT130" s="2867"/>
      <c r="AU130" s="2867"/>
      <c r="AV130" s="2867"/>
      <c r="AW130" s="2867"/>
      <c r="AX130" s="2867"/>
      <c r="AY130" s="2867"/>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440"/>
      <c r="B131" s="273" t="s">
        <v>46</v>
      </c>
      <c r="C131" s="340"/>
      <c r="D131" s="341"/>
      <c r="E131" s="341"/>
      <c r="F131" s="341"/>
      <c r="G131" s="342"/>
      <c r="H131" s="343"/>
      <c r="I131" s="341"/>
      <c r="J131" s="341"/>
      <c r="K131" s="341"/>
      <c r="L131" s="344"/>
      <c r="M131" s="340"/>
      <c r="N131" s="341"/>
      <c r="O131" s="341"/>
      <c r="P131" s="341"/>
      <c r="Q131" s="344"/>
      <c r="R131" s="340"/>
      <c r="S131" s="343"/>
      <c r="T131" s="343"/>
      <c r="U131" s="343"/>
      <c r="V131" s="343"/>
      <c r="W131" s="343"/>
      <c r="X131" s="343"/>
      <c r="Y131" s="343"/>
      <c r="Z131" s="343"/>
      <c r="AA131" s="343"/>
      <c r="AB131" s="343"/>
      <c r="AC131" s="2860"/>
      <c r="AD131" s="2867"/>
      <c r="AE131" s="2867"/>
      <c r="AF131" s="2867"/>
      <c r="AG131" s="2867"/>
      <c r="AH131" s="2867"/>
      <c r="AI131" s="2867"/>
      <c r="AJ131" s="2867"/>
      <c r="AK131" s="2867"/>
      <c r="AL131" s="2867"/>
      <c r="AM131" s="2867"/>
      <c r="AN131" s="2867"/>
      <c r="AO131" s="2867"/>
      <c r="AP131" s="2867"/>
      <c r="AQ131" s="2867"/>
      <c r="AR131" s="2867"/>
      <c r="AS131" s="2867"/>
      <c r="AT131" s="2867"/>
      <c r="AU131" s="2867"/>
      <c r="AV131" s="2867"/>
      <c r="AW131" s="2867"/>
      <c r="AX131" s="2867"/>
      <c r="AY131" s="2867"/>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441"/>
      <c r="B132" s="274" t="s">
        <v>46</v>
      </c>
      <c r="C132" s="345"/>
      <c r="D132" s="346"/>
      <c r="E132" s="346"/>
      <c r="F132" s="346"/>
      <c r="G132" s="347"/>
      <c r="H132" s="348"/>
      <c r="I132" s="346"/>
      <c r="J132" s="346"/>
      <c r="K132" s="346"/>
      <c r="L132" s="349"/>
      <c r="M132" s="345"/>
      <c r="N132" s="346"/>
      <c r="O132" s="346"/>
      <c r="P132" s="346"/>
      <c r="Q132" s="349"/>
      <c r="R132" s="471"/>
      <c r="S132" s="472"/>
      <c r="T132" s="472"/>
      <c r="U132" s="472"/>
      <c r="V132" s="472"/>
      <c r="W132" s="472"/>
      <c r="X132" s="472"/>
      <c r="Y132" s="472"/>
      <c r="Z132" s="472"/>
      <c r="AA132" s="472"/>
      <c r="AB132" s="472"/>
      <c r="AC132" s="2861"/>
      <c r="AD132" s="2867"/>
      <c r="AE132" s="2867"/>
      <c r="AF132" s="2867"/>
      <c r="AG132" s="2867"/>
      <c r="AH132" s="2867"/>
      <c r="AI132" s="2867"/>
      <c r="AJ132" s="2867"/>
      <c r="AK132" s="2867"/>
      <c r="AL132" s="2867"/>
      <c r="AM132" s="2867"/>
      <c r="AN132" s="2867"/>
      <c r="AO132" s="2867"/>
      <c r="AP132" s="2867"/>
      <c r="AQ132" s="2867"/>
      <c r="AR132" s="2867"/>
      <c r="AS132" s="2867"/>
      <c r="AT132" s="2867"/>
      <c r="AU132" s="2867"/>
      <c r="AV132" s="2867"/>
      <c r="AW132" s="2867"/>
      <c r="AX132" s="2867"/>
      <c r="AY132" s="2867"/>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0" customFormat="true" ht="15" customHeight="true" x14ac:dyDescent="0.2">
      <c r="B133" s="207"/>
      <c r="C133" s="3057" t="s">
        <v>115</v>
      </c>
      <c r="D133" s="3058"/>
      <c r="E133" s="3058"/>
      <c r="F133" s="3058"/>
      <c r="G133" s="3059"/>
      <c r="H133" s="3442" t="s">
        <v>38</v>
      </c>
      <c r="I133" s="3443"/>
      <c r="J133" s="3443"/>
      <c r="K133" s="3443"/>
      <c r="L133" s="3444"/>
      <c r="M133" s="3445" t="s">
        <v>37</v>
      </c>
      <c r="N133" s="3446"/>
      <c r="O133" s="3446"/>
      <c r="P133" s="3446"/>
      <c r="Q133" s="3447"/>
      <c r="R133" s="747" t="s">
        <v>141</v>
      </c>
      <c r="S133" s="465"/>
      <c r="T133" s="465"/>
      <c r="U133" s="465"/>
      <c r="V133" s="465"/>
      <c r="W133" s="465"/>
      <c r="X133" s="465"/>
      <c r="Y133" s="466"/>
      <c r="Z133" s="464"/>
      <c r="AA133" s="464"/>
      <c r="AB133" s="464"/>
      <c r="AC133" s="464"/>
      <c r="AD133" s="2862"/>
      <c r="AE133" s="2862"/>
      <c r="AF133" s="2862"/>
      <c r="AG133" s="2862"/>
      <c r="AH133" s="2862"/>
      <c r="AI133" s="2862"/>
      <c r="AJ133" s="2862"/>
      <c r="AK133" s="2862"/>
      <c r="AL133" s="2862"/>
      <c r="AM133" s="2862"/>
      <c r="AN133" s="2862"/>
      <c r="AO133" s="2862"/>
      <c r="AP133" s="2862"/>
      <c r="AQ133" s="2862"/>
      <c r="AR133" s="2862"/>
      <c r="AS133" s="2862"/>
      <c r="AT133" s="2862"/>
      <c r="AU133" s="2862"/>
      <c r="AV133" s="2862"/>
      <c r="AW133" s="2862"/>
      <c r="AX133" s="2862"/>
      <c r="AY133" s="2862"/>
      <c r="AZ133" s="239"/>
      <c r="BA133" s="241" t="s">
        <v>131</v>
      </c>
      <c r="BB133" s="116" t="s">
        <v>99</v>
      </c>
      <c r="BC133" s="3133" t="s">
        <v>115</v>
      </c>
      <c r="BD133" s="3134"/>
      <c r="BE133" s="3134"/>
      <c r="BF133" s="3134"/>
      <c r="BG133" s="3135"/>
      <c r="BH133" s="3147" t="s">
        <v>38</v>
      </c>
      <c r="BI133" s="3134"/>
      <c r="BJ133" s="3134"/>
      <c r="BK133" s="3134"/>
      <c r="BL133" s="3135"/>
      <c r="BM133" s="3147" t="s">
        <v>37</v>
      </c>
      <c r="BN133" s="3134"/>
      <c r="BO133" s="3134"/>
      <c r="BP133" s="3134"/>
      <c r="BQ133" s="3135"/>
      <c r="BR133" s="753" t="s">
        <v>141</v>
      </c>
      <c r="BS133" s="528"/>
      <c r="BT133" s="528"/>
      <c r="BU133" s="528"/>
      <c r="BV133" s="528"/>
      <c r="BW133" s="528"/>
      <c r="BX133" s="528"/>
      <c r="BY133" s="529"/>
      <c r="BZ133" s="461"/>
      <c r="CA133" s="461"/>
      <c r="CB133" s="461"/>
      <c r="CC133" s="461"/>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0" customFormat="true" ht="24" x14ac:dyDescent="0.2">
      <c r="A134" s="208" t="s">
        <v>69</v>
      </c>
      <c r="B134" s="280"/>
      <c r="C134" s="414" t="s">
        <v>0</v>
      </c>
      <c r="D134" s="415" t="s">
        <v>1</v>
      </c>
      <c r="E134" s="415" t="s">
        <v>2</v>
      </c>
      <c r="F134" s="415" t="s">
        <v>3</v>
      </c>
      <c r="G134" s="416" t="s">
        <v>4</v>
      </c>
      <c r="H134" s="326" t="s">
        <v>0</v>
      </c>
      <c r="I134" s="325" t="s">
        <v>1</v>
      </c>
      <c r="J134" s="325" t="s">
        <v>2</v>
      </c>
      <c r="K134" s="325" t="s">
        <v>3</v>
      </c>
      <c r="L134" s="327" t="s">
        <v>4</v>
      </c>
      <c r="M134" s="328" t="s">
        <v>0</v>
      </c>
      <c r="N134" s="325" t="s">
        <v>1</v>
      </c>
      <c r="O134" s="325" t="s">
        <v>2</v>
      </c>
      <c r="P134" s="325" t="s">
        <v>3</v>
      </c>
      <c r="Q134" s="327" t="s">
        <v>4</v>
      </c>
      <c r="R134" s="328" t="s">
        <v>412</v>
      </c>
      <c r="S134" s="325" t="s">
        <v>413</v>
      </c>
      <c r="T134" s="325" t="s">
        <v>414</v>
      </c>
      <c r="U134" s="325" t="s">
        <v>415</v>
      </c>
      <c r="V134" s="325" t="s">
        <v>416</v>
      </c>
      <c r="W134" s="325" t="s">
        <v>417</v>
      </c>
      <c r="X134" s="325" t="s">
        <v>418</v>
      </c>
      <c r="Y134" s="329" t="s">
        <v>419</v>
      </c>
      <c r="Z134" s="329" t="s">
        <v>420</v>
      </c>
      <c r="AA134" s="329" t="s">
        <v>421</v>
      </c>
      <c r="AB134" s="329" t="s">
        <v>422</v>
      </c>
      <c r="AC134" s="329" t="s">
        <v>423</v>
      </c>
      <c r="AD134" s="2879"/>
      <c r="AE134" s="2879"/>
      <c r="AF134" s="2879"/>
      <c r="AG134" s="2879"/>
      <c r="AH134" s="2879"/>
      <c r="AI134" s="2879"/>
      <c r="AJ134" s="2879"/>
      <c r="AK134" s="2879"/>
      <c r="AL134" s="2879"/>
      <c r="AM134" s="2879"/>
      <c r="AN134" s="2879"/>
      <c r="AO134" s="2879"/>
      <c r="AP134" s="2879"/>
      <c r="AQ134" s="2879"/>
      <c r="AR134" s="2879"/>
      <c r="AS134" s="2879"/>
      <c r="AT134" s="2879"/>
      <c r="AU134" s="2879"/>
      <c r="AV134" s="2879"/>
      <c r="AW134" s="2879"/>
      <c r="AX134" s="2879"/>
      <c r="AY134" s="2879"/>
      <c r="AZ134" s="239"/>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412</v>
      </c>
      <c r="BS134" s="188" t="s">
        <v>413</v>
      </c>
      <c r="BT134" s="188" t="s">
        <v>414</v>
      </c>
      <c r="BU134" s="188" t="s">
        <v>415</v>
      </c>
      <c r="BV134" s="188" t="s">
        <v>416</v>
      </c>
      <c r="BW134" s="188" t="s">
        <v>417</v>
      </c>
      <c r="BX134" s="188" t="s">
        <v>418</v>
      </c>
      <c r="BY134" s="189" t="s">
        <v>419</v>
      </c>
      <c r="BZ134" s="189" t="s">
        <v>420</v>
      </c>
      <c r="CA134" s="189" t="s">
        <v>421</v>
      </c>
      <c r="CB134" s="189" t="s">
        <v>422</v>
      </c>
      <c r="CC134" s="189" t="s">
        <v>423</v>
      </c>
      <c r="CD134" s="2609"/>
      <c r="CE134" s="2609"/>
      <c r="CF134" s="2609"/>
      <c r="CG134" s="2609"/>
      <c r="CH134" s="2609"/>
      <c r="CI134" s="2609"/>
      <c r="CJ134" s="2609"/>
      <c r="CK134" s="2609"/>
      <c r="CL134" s="2609"/>
      <c r="CM134" s="2609"/>
      <c r="CN134" s="2609"/>
      <c r="CO134" s="2609"/>
      <c r="CP134" s="2609"/>
      <c r="CQ134" s="2609"/>
      <c r="CR134" s="2609"/>
      <c r="CS134" s="2609"/>
      <c r="CT134" s="2609"/>
      <c r="CU134" s="2609"/>
      <c r="CV134" s="2609"/>
      <c r="CW134" s="2609"/>
      <c r="CX134" s="2609"/>
      <c r="CY134" s="2609"/>
      <c r="CZ134" s="2609"/>
    </row>
    <row r="135" s="130" customFormat="true" ht="15" customHeight="true" x14ac:dyDescent="0.2">
      <c r="A135" s="3438" t="s">
        <v>45</v>
      </c>
      <c r="B135" s="299" t="s">
        <v>44</v>
      </c>
      <c r="C135" s="2814" t="s">
        <v>35</v>
      </c>
      <c r="D135" s="2820" t="s">
        <v>35</v>
      </c>
      <c r="E135" s="2820" t="s">
        <v>35</v>
      </c>
      <c r="F135" s="2820" t="s">
        <v>35</v>
      </c>
      <c r="G135" s="2827" t="s">
        <v>35</v>
      </c>
      <c r="H135" s="2833" t="s">
        <v>35</v>
      </c>
      <c r="I135" s="2820" t="s">
        <v>35</v>
      </c>
      <c r="J135" s="2820" t="s">
        <v>35</v>
      </c>
      <c r="K135" s="2820" t="s">
        <v>35</v>
      </c>
      <c r="L135" s="2840" t="s">
        <v>35</v>
      </c>
      <c r="M135" s="2844" t="s">
        <v>35</v>
      </c>
      <c r="N135" s="2820" t="s">
        <v>35</v>
      </c>
      <c r="O135" s="2820" t="s">
        <v>35</v>
      </c>
      <c r="P135" s="2820" t="s">
        <v>35</v>
      </c>
      <c r="Q135" s="2840" t="s">
        <v>35</v>
      </c>
      <c r="R135" s="2844" t="s">
        <v>35</v>
      </c>
      <c r="S135" s="2820" t="s">
        <v>35</v>
      </c>
      <c r="T135" s="2820" t="s">
        <v>35</v>
      </c>
      <c r="U135" s="2820" t="s">
        <v>35</v>
      </c>
      <c r="V135" s="2820" t="s">
        <v>35</v>
      </c>
      <c r="W135" s="2820" t="s">
        <v>35</v>
      </c>
      <c r="X135" s="2820" t="s">
        <v>35</v>
      </c>
      <c r="Y135" s="2850" t="s">
        <v>35</v>
      </c>
      <c r="Z135" s="2850" t="s">
        <v>35</v>
      </c>
      <c r="AA135" s="2850" t="s">
        <v>35</v>
      </c>
      <c r="AB135" s="2850" t="s">
        <v>35</v>
      </c>
      <c r="AC135" s="2850" t="s">
        <v>35</v>
      </c>
      <c r="AD135" s="2880"/>
      <c r="AE135" s="2880"/>
      <c r="AF135" s="2880"/>
      <c r="AG135" s="2880"/>
      <c r="AH135" s="2880"/>
      <c r="AI135" s="2880"/>
      <c r="AJ135" s="2880"/>
      <c r="AK135" s="2880"/>
      <c r="AL135" s="2880"/>
      <c r="AM135" s="2880"/>
      <c r="AN135" s="2880"/>
      <c r="AO135" s="2880"/>
      <c r="AP135" s="2880"/>
      <c r="AQ135" s="2880"/>
      <c r="AR135" s="2880"/>
      <c r="AS135" s="2880"/>
      <c r="AT135" s="2880"/>
      <c r="AU135" s="2880"/>
      <c r="AV135" s="2880"/>
      <c r="AW135" s="2880"/>
      <c r="AX135" s="2880"/>
      <c r="AY135" s="2880"/>
      <c r="AZ135" s="239"/>
      <c r="BA135" s="3149" t="s">
        <v>45</v>
      </c>
      <c r="BB135" s="172" t="s">
        <v>44</v>
      </c>
      <c r="BC135" s="1487" t="s">
        <v>35</v>
      </c>
      <c r="BD135" s="1506" t="s">
        <v>35</v>
      </c>
      <c r="BE135" s="1506" t="s">
        <v>35</v>
      </c>
      <c r="BF135" s="1506" t="s">
        <v>35</v>
      </c>
      <c r="BG135" s="1526" t="s">
        <v>35</v>
      </c>
      <c r="BH135" s="1546" t="s">
        <v>35</v>
      </c>
      <c r="BI135" s="1506" t="s">
        <v>35</v>
      </c>
      <c r="BJ135" s="1506" t="s">
        <v>35</v>
      </c>
      <c r="BK135" s="1506" t="s">
        <v>35</v>
      </c>
      <c r="BL135" s="1526" t="s">
        <v>35</v>
      </c>
      <c r="BM135" s="1546" t="s">
        <v>35</v>
      </c>
      <c r="BN135" s="1506" t="s">
        <v>35</v>
      </c>
      <c r="BO135" s="1506" t="s">
        <v>35</v>
      </c>
      <c r="BP135" s="1506" t="s">
        <v>35</v>
      </c>
      <c r="BQ135" s="1526" t="s">
        <v>35</v>
      </c>
      <c r="BR135" s="1546" t="s">
        <v>35</v>
      </c>
      <c r="BS135" s="1506" t="s">
        <v>35</v>
      </c>
      <c r="BT135" s="1506" t="s">
        <v>35</v>
      </c>
      <c r="BU135" s="1506" t="s">
        <v>35</v>
      </c>
      <c r="BV135" s="1506" t="s">
        <v>35</v>
      </c>
      <c r="BW135" s="1506" t="s">
        <v>35</v>
      </c>
      <c r="BX135" s="1506" t="s">
        <v>35</v>
      </c>
      <c r="BY135" s="1567" t="s">
        <v>35</v>
      </c>
      <c r="BZ135" s="1567" t="s">
        <v>35</v>
      </c>
      <c r="CA135" s="1567" t="s">
        <v>35</v>
      </c>
      <c r="CB135" s="1567" t="s">
        <v>35</v>
      </c>
      <c r="CC135" s="1567" t="s">
        <v>35</v>
      </c>
      <c r="CD135" s="2611"/>
      <c r="CE135" s="2611"/>
      <c r="CF135" s="2611"/>
      <c r="CG135" s="2611"/>
      <c r="CH135" s="2611"/>
      <c r="CI135" s="2611"/>
      <c r="CJ135" s="2611"/>
      <c r="CK135" s="2611"/>
      <c r="CL135" s="2611"/>
      <c r="CM135" s="2611"/>
      <c r="CN135" s="2611"/>
      <c r="CO135" s="2611"/>
      <c r="CP135" s="2611"/>
      <c r="CQ135" s="2611"/>
      <c r="CR135" s="2611"/>
      <c r="CS135" s="2611"/>
      <c r="CT135" s="2611"/>
      <c r="CU135" s="2611"/>
      <c r="CV135" s="2611"/>
      <c r="CW135" s="2611"/>
      <c r="CX135" s="2611"/>
      <c r="CY135" s="2611"/>
      <c r="CZ135" s="2611"/>
    </row>
    <row r="136" s="130" customFormat="true" ht="15" customHeight="true" x14ac:dyDescent="0.2">
      <c r="A136" s="3067"/>
      <c r="B136" s="300" t="s">
        <v>43</v>
      </c>
      <c r="C136" s="555">
        <v>0</v>
      </c>
      <c r="D136" s="571">
        <v>0.87966581112856734</v>
      </c>
      <c r="E136" s="571">
        <v>6.7057763734795284</v>
      </c>
      <c r="F136" s="571">
        <v>20.35631588383491</v>
      </c>
      <c r="G136" s="587">
        <v>52.56342010308537</v>
      </c>
      <c r="H136" s="603">
        <v>1.6606850733132146</v>
      </c>
      <c r="I136" s="571">
        <v>7.0923228996473187</v>
      </c>
      <c r="J136" s="571">
        <v>18.823536450210103</v>
      </c>
      <c r="K136" s="571">
        <v>27.612509412271987</v>
      </c>
      <c r="L136" s="619">
        <v>63.316129340720984</v>
      </c>
      <c r="M136" s="632">
        <v>0</v>
      </c>
      <c r="N136" s="571">
        <v>0</v>
      </c>
      <c r="O136" s="571">
        <v>0</v>
      </c>
      <c r="P136" s="571">
        <v>0</v>
      </c>
      <c r="Q136" s="619">
        <v>2.2549179376127446</v>
      </c>
      <c r="R136" s="632">
        <v>0.78793706346328707</v>
      </c>
      <c r="S136" s="571">
        <v>25.153267778147875</v>
      </c>
      <c r="T136" s="571">
        <v>0.89536508891086397</v>
      </c>
      <c r="U136" s="571">
        <v>1.579561259543099</v>
      </c>
      <c r="V136" s="571">
        <v>0.5152526282317158</v>
      </c>
      <c r="W136" s="571">
        <v>0.84450991773691642</v>
      </c>
      <c r="X136" s="571">
        <v>0.55302333341291532</v>
      </c>
      <c r="Y136" s="646">
        <v>2.9085745473381586</v>
      </c>
      <c r="Z136" s="646">
        <v>0.16196319435261861</v>
      </c>
      <c r="AA136" s="646">
        <v>25.436304723724895</v>
      </c>
      <c r="AB136" s="646">
        <v>0.14674675989157077</v>
      </c>
      <c r="AC136" s="646">
        <v>1.0843597511383076</v>
      </c>
      <c r="AD136" s="2530"/>
      <c r="AE136" s="2530"/>
      <c r="AF136" s="2530"/>
      <c r="AG136" s="2530"/>
      <c r="AH136" s="2530"/>
      <c r="AI136" s="2530"/>
      <c r="AJ136" s="2530"/>
      <c r="AK136" s="2530"/>
      <c r="AL136" s="2530"/>
      <c r="AM136" s="2530"/>
      <c r="AN136" s="2530"/>
      <c r="AO136" s="2530"/>
      <c r="AP136" s="2530"/>
      <c r="AQ136" s="2530"/>
      <c r="AR136" s="2530"/>
      <c r="AS136" s="2530"/>
      <c r="AT136" s="2530"/>
      <c r="AU136" s="2530"/>
      <c r="AV136" s="2530"/>
      <c r="AW136" s="2530"/>
      <c r="AX136" s="2530"/>
      <c r="AY136" s="2530"/>
      <c r="AZ136" s="239"/>
      <c r="BA136" s="3104"/>
      <c r="BB136" s="173" t="s">
        <v>43</v>
      </c>
      <c r="BC136" s="662">
        <v>0</v>
      </c>
      <c r="BD136" s="678">
        <v>95.184663841094149</v>
      </c>
      <c r="BE136" s="678">
        <v>724.39640441061056</v>
      </c>
      <c r="BF136" s="678">
        <v>2201.8045361755067</v>
      </c>
      <c r="BG136" s="694">
        <v>5680.1967918535966</v>
      </c>
      <c r="BH136" s="710">
        <v>120.92888084148188</v>
      </c>
      <c r="BI136" s="678">
        <v>516.35402870369194</v>
      </c>
      <c r="BJ136" s="678">
        <v>1369.545213222422</v>
      </c>
      <c r="BK136" s="678">
        <v>2011.6846460571037</v>
      </c>
      <c r="BL136" s="694">
        <v>4603.4216054684939</v>
      </c>
      <c r="BM136" s="710">
        <v>0</v>
      </c>
      <c r="BN136" s="678">
        <v>0</v>
      </c>
      <c r="BO136" s="678">
        <v>0</v>
      </c>
      <c r="BP136" s="678">
        <v>0</v>
      </c>
      <c r="BQ136" s="694">
        <v>79.648021987612623</v>
      </c>
      <c r="BR136" s="710">
        <v>28.500037321212357</v>
      </c>
      <c r="BS136" s="678">
        <v>5230.7323976302614</v>
      </c>
      <c r="BT136" s="678">
        <v>17.090312593913719</v>
      </c>
      <c r="BU136" s="678">
        <v>13.184833400154297</v>
      </c>
      <c r="BV136" s="678">
        <v>6.4213075421898429</v>
      </c>
      <c r="BW136" s="678">
        <v>9.1583363085929435</v>
      </c>
      <c r="BX136" s="678">
        <v>12.036793942312839</v>
      </c>
      <c r="BY136" s="727">
        <v>81.678658393930476</v>
      </c>
      <c r="BZ136" s="727">
        <v>3.1406290158922916</v>
      </c>
      <c r="CA136" s="727">
        <v>3282.8417053288581</v>
      </c>
      <c r="CB136" s="727">
        <v>5.4140993932954071</v>
      </c>
      <c r="CC136" s="727">
        <v>11.383285410184424</v>
      </c>
      <c r="CD136" s="2903"/>
      <c r="CE136" s="2903"/>
      <c r="CF136" s="2903"/>
      <c r="CG136" s="2903"/>
      <c r="CH136" s="2903"/>
      <c r="CI136" s="2903"/>
      <c r="CJ136" s="2903"/>
      <c r="CK136" s="2903"/>
      <c r="CL136" s="2903"/>
      <c r="CM136" s="2903"/>
      <c r="CN136" s="2903"/>
      <c r="CO136" s="2903"/>
      <c r="CP136" s="2903"/>
      <c r="CQ136" s="2903"/>
      <c r="CR136" s="2903"/>
      <c r="CS136" s="2903"/>
      <c r="CT136" s="2903"/>
      <c r="CU136" s="2903"/>
      <c r="CV136" s="2903"/>
      <c r="CW136" s="2903"/>
      <c r="CX136" s="2903"/>
      <c r="CY136" s="2903"/>
      <c r="CZ136" s="2613"/>
    </row>
    <row r="137" s="130" customFormat="true" ht="15" customHeight="true" x14ac:dyDescent="0.2">
      <c r="A137" s="3067"/>
      <c r="B137" s="300" t="s">
        <v>42</v>
      </c>
      <c r="C137" s="555">
        <v>5.3315076971995881</v>
      </c>
      <c r="D137" s="571">
        <v>35.715587333393529</v>
      </c>
      <c r="E137" s="571">
        <v>58.037704148403677</v>
      </c>
      <c r="F137" s="571">
        <v>62.625768823020337</v>
      </c>
      <c r="G137" s="587">
        <v>39.371925262505258</v>
      </c>
      <c r="H137" s="603">
        <v>46.051220201337138</v>
      </c>
      <c r="I137" s="571">
        <v>61.356065437651687</v>
      </c>
      <c r="J137" s="571">
        <v>62.742818462867923</v>
      </c>
      <c r="K137" s="571">
        <v>60.047463370872634</v>
      </c>
      <c r="L137" s="619">
        <v>32.110644786638602</v>
      </c>
      <c r="M137" s="632">
        <v>1.7515333170894092</v>
      </c>
      <c r="N137" s="571">
        <v>5.7706634960645768</v>
      </c>
      <c r="O137" s="571">
        <v>8.0611069204209809</v>
      </c>
      <c r="P137" s="571">
        <v>17.658973896004238</v>
      </c>
      <c r="Q137" s="619">
        <v>41.616025620664622</v>
      </c>
      <c r="R137" s="632">
        <v>45.865945854832688</v>
      </c>
      <c r="S137" s="571">
        <v>54.576862931591549</v>
      </c>
      <c r="T137" s="571">
        <v>18.111525070202241</v>
      </c>
      <c r="U137" s="571">
        <v>3.6852858543360227</v>
      </c>
      <c r="V137" s="571">
        <v>6.8195185126541604</v>
      </c>
      <c r="W137" s="571">
        <v>23.923205196395251</v>
      </c>
      <c r="X137" s="571">
        <v>13.655762621627488</v>
      </c>
      <c r="Y137" s="646">
        <v>42.502907314971743</v>
      </c>
      <c r="Z137" s="646">
        <v>5.3195856243871953</v>
      </c>
      <c r="AA137" s="646">
        <v>45.266718821124542</v>
      </c>
      <c r="AB137" s="646">
        <v>11.33315973392695</v>
      </c>
      <c r="AC137" s="646">
        <v>14.800595152672976</v>
      </c>
      <c r="AD137" s="2530"/>
      <c r="AE137" s="2530"/>
      <c r="AF137" s="2530"/>
      <c r="AG137" s="2530"/>
      <c r="AH137" s="2530"/>
      <c r="AI137" s="2530"/>
      <c r="AJ137" s="2530"/>
      <c r="AK137" s="2530"/>
      <c r="AL137" s="2530"/>
      <c r="AM137" s="2530"/>
      <c r="AN137" s="2530"/>
      <c r="AO137" s="2530"/>
      <c r="AP137" s="2530"/>
      <c r="AQ137" s="2530"/>
      <c r="AR137" s="2530"/>
      <c r="AS137" s="2530"/>
      <c r="AT137" s="2530"/>
      <c r="AU137" s="2530"/>
      <c r="AV137" s="2530"/>
      <c r="AW137" s="2530"/>
      <c r="AX137" s="2530"/>
      <c r="AY137" s="2530"/>
      <c r="AZ137" s="239"/>
      <c r="BA137" s="3104"/>
      <c r="BB137" s="173" t="s">
        <v>42</v>
      </c>
      <c r="BC137" s="662">
        <v>576.33603519867347</v>
      </c>
      <c r="BD137" s="678">
        <v>3864.6223727335905</v>
      </c>
      <c r="BE137" s="678">
        <v>6269.5655005171702</v>
      </c>
      <c r="BF137" s="678">
        <v>6773.8043889122373</v>
      </c>
      <c r="BG137" s="694">
        <v>4254.6752689719806</v>
      </c>
      <c r="BH137" s="710">
        <v>3353.3886766512846</v>
      </c>
      <c r="BI137" s="678">
        <v>4467.0063704677395</v>
      </c>
      <c r="BJ137" s="678">
        <v>4564.9831484744755</v>
      </c>
      <c r="BK137" s="678">
        <v>4374.7041710078875</v>
      </c>
      <c r="BL137" s="694">
        <v>2334.6158003576593</v>
      </c>
      <c r="BM137" s="710">
        <v>61.812619530764991</v>
      </c>
      <c r="BN137" s="678">
        <v>203.94627357476514</v>
      </c>
      <c r="BO137" s="678">
        <v>284.94195561396253</v>
      </c>
      <c r="BP137" s="678">
        <v>623.64678927381772</v>
      </c>
      <c r="BQ137" s="694">
        <v>1469.9577613812901</v>
      </c>
      <c r="BR137" s="710">
        <v>1658.9918525851185</v>
      </c>
      <c r="BS137" s="678">
        <v>11349.498109558261</v>
      </c>
      <c r="BT137" s="678">
        <v>345.70437113957672</v>
      </c>
      <c r="BU137" s="678">
        <v>30.761630628634673</v>
      </c>
      <c r="BV137" s="678">
        <v>84.987874413551509</v>
      </c>
      <c r="BW137" s="678">
        <v>259.43657281751371</v>
      </c>
      <c r="BX137" s="678">
        <v>297.22362669088261</v>
      </c>
      <c r="BY137" s="727">
        <v>1193.5676362517695</v>
      </c>
      <c r="BZ137" s="727">
        <v>103.15210829999181</v>
      </c>
      <c r="CA137" s="727">
        <v>5842.1800659895889</v>
      </c>
      <c r="CB137" s="727">
        <v>418.12748223477695</v>
      </c>
      <c r="CC137" s="727">
        <v>155.37223572399031</v>
      </c>
      <c r="CD137" s="2903"/>
      <c r="CE137" s="2903"/>
      <c r="CF137" s="2903"/>
      <c r="CG137" s="2903"/>
      <c r="CH137" s="2903"/>
      <c r="CI137" s="2903"/>
      <c r="CJ137" s="2903"/>
      <c r="CK137" s="2903"/>
      <c r="CL137" s="2903"/>
      <c r="CM137" s="2903"/>
      <c r="CN137" s="2903"/>
      <c r="CO137" s="2903"/>
      <c r="CP137" s="2903"/>
      <c r="CQ137" s="2903"/>
      <c r="CR137" s="2903"/>
      <c r="CS137" s="2903"/>
      <c r="CT137" s="2903"/>
      <c r="CU137" s="2903"/>
      <c r="CV137" s="2903"/>
      <c r="CW137" s="2903"/>
      <c r="CX137" s="2903"/>
      <c r="CY137" s="2903"/>
      <c r="CZ137" s="2613"/>
    </row>
    <row r="138" s="130" customFormat="true" ht="15" customHeight="true" x14ac:dyDescent="0.2">
      <c r="A138" s="3067"/>
      <c r="B138" s="300" t="s">
        <v>41</v>
      </c>
      <c r="C138" s="555">
        <v>62.361165473822197</v>
      </c>
      <c r="D138" s="571">
        <v>54.581104833222568</v>
      </c>
      <c r="E138" s="571">
        <v>33.019508734922944</v>
      </c>
      <c r="F138" s="571">
        <v>16.799321176567407</v>
      </c>
      <c r="G138" s="587">
        <v>7.4988387763946118</v>
      </c>
      <c r="H138" s="603">
        <v>46.866460848390766</v>
      </c>
      <c r="I138" s="571">
        <v>29.712670973637582</v>
      </c>
      <c r="J138" s="571">
        <v>17.823758242368523</v>
      </c>
      <c r="K138" s="571">
        <v>11.566638853478722</v>
      </c>
      <c r="L138" s="619">
        <v>4.485143904043527</v>
      </c>
      <c r="M138" s="632">
        <v>51.572855901385218</v>
      </c>
      <c r="N138" s="571">
        <v>64.244501009406193</v>
      </c>
      <c r="O138" s="571">
        <v>70.379895726828451</v>
      </c>
      <c r="P138" s="571">
        <v>68.12526892008708</v>
      </c>
      <c r="Q138" s="619">
        <v>51.407013288275749</v>
      </c>
      <c r="R138" s="632">
        <v>37.929111303223323</v>
      </c>
      <c r="S138" s="571">
        <v>19.468562432360649</v>
      </c>
      <c r="T138" s="571">
        <v>51.798442463477201</v>
      </c>
      <c r="U138" s="571">
        <v>59.312837401099117</v>
      </c>
      <c r="V138" s="571">
        <v>75.645043830659489</v>
      </c>
      <c r="W138" s="571">
        <v>43.084472372342944</v>
      </c>
      <c r="X138" s="571">
        <v>68.399097128519756</v>
      </c>
      <c r="Y138" s="646">
        <v>41.648625000330007</v>
      </c>
      <c r="Z138" s="646">
        <v>56.207579327138603</v>
      </c>
      <c r="AA138" s="646">
        <v>26.182063850306765</v>
      </c>
      <c r="AB138" s="646">
        <v>69.932350680818161</v>
      </c>
      <c r="AC138" s="646">
        <v>78.106188456455556</v>
      </c>
      <c r="AD138" s="2530"/>
      <c r="AE138" s="2530"/>
      <c r="AF138" s="2530"/>
      <c r="AG138" s="2530"/>
      <c r="AH138" s="2530"/>
      <c r="AI138" s="2530"/>
      <c r="AJ138" s="2530"/>
      <c r="AK138" s="2530"/>
      <c r="AL138" s="2530"/>
      <c r="AM138" s="2530"/>
      <c r="AN138" s="2530"/>
      <c r="AO138" s="2530"/>
      <c r="AP138" s="2530"/>
      <c r="AQ138" s="2530"/>
      <c r="AR138" s="2530"/>
      <c r="AS138" s="2530"/>
      <c r="AT138" s="2530"/>
      <c r="AU138" s="2530"/>
      <c r="AV138" s="2530"/>
      <c r="AW138" s="2530"/>
      <c r="AX138" s="2530"/>
      <c r="AY138" s="2530"/>
      <c r="AZ138" s="239"/>
      <c r="BA138" s="3104"/>
      <c r="BB138" s="173" t="s">
        <v>41</v>
      </c>
      <c r="BC138" s="662">
        <v>6741.2426091833922</v>
      </c>
      <c r="BD138" s="678">
        <v>5905.9748030453957</v>
      </c>
      <c r="BE138" s="678">
        <v>3566.956616325635</v>
      </c>
      <c r="BF138" s="678">
        <v>1817.0685590808916</v>
      </c>
      <c r="BG138" s="694">
        <v>810.35213988679925</v>
      </c>
      <c r="BH138" s="710">
        <v>3412.7534175337883</v>
      </c>
      <c r="BI138" s="678">
        <v>2163.2203691047321</v>
      </c>
      <c r="BJ138" s="678">
        <v>1296.8042879209893</v>
      </c>
      <c r="BK138" s="678">
        <v>842.67711567313643</v>
      </c>
      <c r="BL138" s="694">
        <v>326.09397583990358</v>
      </c>
      <c r="BM138" s="710">
        <v>1820.0357874120671</v>
      </c>
      <c r="BN138" s="678">
        <v>2270.5234133776994</v>
      </c>
      <c r="BO138" s="678">
        <v>2487.7706402214499</v>
      </c>
      <c r="BP138" s="678">
        <v>2405.9215150683922</v>
      </c>
      <c r="BQ138" s="694">
        <v>1815.7942053699946</v>
      </c>
      <c r="BR138" s="710">
        <v>1371.9129836981567</v>
      </c>
      <c r="BS138" s="678">
        <v>4048.5729786054353</v>
      </c>
      <c r="BT138" s="678">
        <v>988.70459049895885</v>
      </c>
      <c r="BU138" s="678">
        <v>495.09309936490916</v>
      </c>
      <c r="BV138" s="678">
        <v>942.72219851860962</v>
      </c>
      <c r="BW138" s="678">
        <v>467.2320352632247</v>
      </c>
      <c r="BX138" s="678">
        <v>1488.7361675958657</v>
      </c>
      <c r="BY138" s="727">
        <v>1169.5776603326526</v>
      </c>
      <c r="BZ138" s="727">
        <v>1089.9214185881801</v>
      </c>
      <c r="CA138" s="727">
        <v>3379.090322785823</v>
      </c>
      <c r="CB138" s="727">
        <v>2580.0957900024305</v>
      </c>
      <c r="CC138" s="727">
        <v>819.93548226789744</v>
      </c>
      <c r="CD138" s="2903"/>
      <c r="CE138" s="2903"/>
      <c r="CF138" s="2903"/>
      <c r="CG138" s="2903"/>
      <c r="CH138" s="2903"/>
      <c r="CI138" s="2903"/>
      <c r="CJ138" s="2903"/>
      <c r="CK138" s="2903"/>
      <c r="CL138" s="2903"/>
      <c r="CM138" s="2903"/>
      <c r="CN138" s="2903"/>
      <c r="CO138" s="2903"/>
      <c r="CP138" s="2903"/>
      <c r="CQ138" s="2903"/>
      <c r="CR138" s="2903"/>
      <c r="CS138" s="2903"/>
      <c r="CT138" s="2903"/>
      <c r="CU138" s="2903"/>
      <c r="CV138" s="2903"/>
      <c r="CW138" s="2903"/>
      <c r="CX138" s="2903"/>
      <c r="CY138" s="2903"/>
      <c r="CZ138" s="2613"/>
    </row>
    <row r="139" s="130" customFormat="true" ht="15" customHeight="true" x14ac:dyDescent="0.2">
      <c r="A139" s="3067"/>
      <c r="B139" s="300" t="s">
        <v>19</v>
      </c>
      <c r="C139" s="555">
        <v>32.307326828978248</v>
      </c>
      <c r="D139" s="571">
        <v>8.823642022255509</v>
      </c>
      <c r="E139" s="571">
        <v>2.2370107431938244</v>
      </c>
      <c r="F139" s="571">
        <v>0.21859411657718344</v>
      </c>
      <c r="G139" s="587">
        <v>0.56581585801483403</v>
      </c>
      <c r="H139" s="603">
        <v>5.4216338769589933</v>
      </c>
      <c r="I139" s="571">
        <v>1.8389406890633353</v>
      </c>
      <c r="J139" s="571">
        <v>0.60988684455354158</v>
      </c>
      <c r="K139" s="571">
        <v>0.77338836337651506</v>
      </c>
      <c r="L139" s="619">
        <v>8.8081968596937871E-2</v>
      </c>
      <c r="M139" s="632">
        <v>46.675610781525208</v>
      </c>
      <c r="N139" s="571">
        <v>29.98483549452915</v>
      </c>
      <c r="O139" s="571">
        <v>21.558997352750534</v>
      </c>
      <c r="P139" s="571">
        <v>14.215757183908833</v>
      </c>
      <c r="Q139" s="619">
        <v>4.7220431534465757</v>
      </c>
      <c r="R139" s="632">
        <v>15.417005778480492</v>
      </c>
      <c r="S139" s="571">
        <v>0.80130685790001599</v>
      </c>
      <c r="T139" s="571">
        <v>29.194667377409779</v>
      </c>
      <c r="U139" s="571">
        <v>35.422315485021556</v>
      </c>
      <c r="V139" s="571">
        <v>17.020185028454556</v>
      </c>
      <c r="W139" s="571">
        <v>32.147812513525153</v>
      </c>
      <c r="X139" s="571">
        <v>17.392116916439893</v>
      </c>
      <c r="Y139" s="646">
        <v>12.939893137359967</v>
      </c>
      <c r="Z139" s="646">
        <v>38.310871854121316</v>
      </c>
      <c r="AA139" s="646">
        <v>3.1149126048437124</v>
      </c>
      <c r="AB139" s="646">
        <v>18.587742825363605</v>
      </c>
      <c r="AC139" s="646">
        <v>6.0088566397332146</v>
      </c>
      <c r="AD139" s="2530"/>
      <c r="AE139" s="2530"/>
      <c r="AF139" s="2530"/>
      <c r="AG139" s="2530"/>
      <c r="AH139" s="2530"/>
      <c r="AI139" s="2530"/>
      <c r="AJ139" s="2530"/>
      <c r="AK139" s="2530"/>
      <c r="AL139" s="2530"/>
      <c r="AM139" s="2530"/>
      <c r="AN139" s="2530"/>
      <c r="AO139" s="2530"/>
      <c r="AP139" s="2530"/>
      <c r="AQ139" s="2530"/>
      <c r="AR139" s="2530"/>
      <c r="AS139" s="2530"/>
      <c r="AT139" s="2530"/>
      <c r="AU139" s="2530"/>
      <c r="AV139" s="2530"/>
      <c r="AW139" s="2530"/>
      <c r="AX139" s="2530"/>
      <c r="AY139" s="2530"/>
      <c r="AZ139" s="239"/>
      <c r="BA139" s="3104"/>
      <c r="BB139" s="173" t="s">
        <v>19</v>
      </c>
      <c r="BC139" s="662">
        <v>3492.4223521727781</v>
      </c>
      <c r="BD139" s="678">
        <v>954.76644552665346</v>
      </c>
      <c r="BE139" s="678">
        <v>241.65472403856342</v>
      </c>
      <c r="BF139" s="678">
        <v>23.643842049195399</v>
      </c>
      <c r="BG139" s="694">
        <v>61.14414577994895</v>
      </c>
      <c r="BH139" s="710">
        <v>394.79617635441923</v>
      </c>
      <c r="BI139" s="678">
        <v>133.8834182792516</v>
      </c>
      <c r="BJ139" s="678">
        <v>44.373575112996747</v>
      </c>
      <c r="BK139" s="678">
        <v>56.344516639704906</v>
      </c>
      <c r="BL139" s="694">
        <v>6.4040307187660446</v>
      </c>
      <c r="BM139" s="710">
        <v>1647.2091866335959</v>
      </c>
      <c r="BN139" s="678">
        <v>1059.7213764122657</v>
      </c>
      <c r="BO139" s="678">
        <v>762.06195097188527</v>
      </c>
      <c r="BP139" s="678">
        <v>502.04566681232865</v>
      </c>
      <c r="BQ139" s="694">
        <v>166.791611631926</v>
      </c>
      <c r="BR139" s="710">
        <v>557.64002030412564</v>
      </c>
      <c r="BS139" s="678">
        <v>166.63527693615447</v>
      </c>
      <c r="BT139" s="678">
        <v>557.25423934296339</v>
      </c>
      <c r="BU139" s="678">
        <v>295.67535003536949</v>
      </c>
      <c r="BV139" s="678">
        <v>212.11311986463448</v>
      </c>
      <c r="BW139" s="678">
        <v>348.62879926079745</v>
      </c>
      <c r="BX139" s="678">
        <v>378.54700678152489</v>
      </c>
      <c r="BY139" s="727">
        <v>363.37838140942466</v>
      </c>
      <c r="BZ139" s="727">
        <v>742.88628506072303</v>
      </c>
      <c r="CA139" s="727">
        <v>402.01456613694893</v>
      </c>
      <c r="CB139" s="727">
        <v>685.77927872404587</v>
      </c>
      <c r="CC139" s="727">
        <v>63.079185710426259</v>
      </c>
      <c r="CD139" s="2903"/>
      <c r="CE139" s="2903"/>
      <c r="CF139" s="2903"/>
      <c r="CG139" s="2903"/>
      <c r="CH139" s="2903"/>
      <c r="CI139" s="2903"/>
      <c r="CJ139" s="2903"/>
      <c r="CK139" s="2903"/>
      <c r="CL139" s="2903"/>
      <c r="CM139" s="2903"/>
      <c r="CN139" s="2903"/>
      <c r="CO139" s="2903"/>
      <c r="CP139" s="2903"/>
      <c r="CQ139" s="2903"/>
      <c r="CR139" s="2903"/>
      <c r="CS139" s="2903"/>
      <c r="CT139" s="2903"/>
      <c r="CU139" s="2903"/>
      <c r="CV139" s="2903"/>
      <c r="CW139" s="2903"/>
      <c r="CX139" s="2903"/>
      <c r="CY139" s="2903"/>
      <c r="CZ139" s="2613"/>
    </row>
    <row r="140" s="130" customFormat="true" ht="15" customHeight="true" x14ac:dyDescent="0.2">
      <c r="A140" s="3067" t="s">
        <v>107</v>
      </c>
      <c r="B140" s="300" t="s">
        <v>64</v>
      </c>
      <c r="C140" s="2815" t="s">
        <v>35</v>
      </c>
      <c r="D140" s="2821" t="s">
        <v>35</v>
      </c>
      <c r="E140" s="2821" t="s">
        <v>35</v>
      </c>
      <c r="F140" s="2821" t="s">
        <v>35</v>
      </c>
      <c r="G140" s="2828" t="s">
        <v>35</v>
      </c>
      <c r="H140" s="2834" t="s">
        <v>35</v>
      </c>
      <c r="I140" s="2821" t="s">
        <v>35</v>
      </c>
      <c r="J140" s="2821" t="s">
        <v>35</v>
      </c>
      <c r="K140" s="2821" t="s">
        <v>35</v>
      </c>
      <c r="L140" s="2841" t="s">
        <v>35</v>
      </c>
      <c r="M140" s="2845" t="s">
        <v>35</v>
      </c>
      <c r="N140" s="2821" t="s">
        <v>35</v>
      </c>
      <c r="O140" s="2821" t="s">
        <v>35</v>
      </c>
      <c r="P140" s="2821" t="s">
        <v>35</v>
      </c>
      <c r="Q140" s="2841" t="s">
        <v>35</v>
      </c>
      <c r="R140" s="2845" t="s">
        <v>35</v>
      </c>
      <c r="S140" s="2821" t="s">
        <v>35</v>
      </c>
      <c r="T140" s="2821" t="s">
        <v>35</v>
      </c>
      <c r="U140" s="2821" t="s">
        <v>35</v>
      </c>
      <c r="V140" s="2821" t="s">
        <v>35</v>
      </c>
      <c r="W140" s="2821" t="s">
        <v>35</v>
      </c>
      <c r="X140" s="2821" t="s">
        <v>35</v>
      </c>
      <c r="Y140" s="2851" t="s">
        <v>35</v>
      </c>
      <c r="Z140" s="2851" t="s">
        <v>35</v>
      </c>
      <c r="AA140" s="2851" t="s">
        <v>35</v>
      </c>
      <c r="AB140" s="2851" t="s">
        <v>35</v>
      </c>
      <c r="AC140" s="2851" t="s">
        <v>35</v>
      </c>
      <c r="AD140" s="2528"/>
      <c r="AE140" s="2528"/>
      <c r="AF140" s="2528"/>
      <c r="AG140" s="2528"/>
      <c r="AH140" s="2528"/>
      <c r="AI140" s="2528"/>
      <c r="AJ140" s="2528"/>
      <c r="AK140" s="2528"/>
      <c r="AL140" s="2528"/>
      <c r="AM140" s="2528"/>
      <c r="AN140" s="2528"/>
      <c r="AO140" s="2528"/>
      <c r="AP140" s="2528"/>
      <c r="AQ140" s="2528"/>
      <c r="AR140" s="2528"/>
      <c r="AS140" s="2528"/>
      <c r="AT140" s="2528"/>
      <c r="AU140" s="2528"/>
      <c r="AV140" s="2528"/>
      <c r="AW140" s="2528"/>
      <c r="AX140" s="2528"/>
      <c r="AY140" s="2528"/>
      <c r="AZ140" s="239"/>
      <c r="BA140" s="3104" t="s">
        <v>107</v>
      </c>
      <c r="BB140" s="173" t="s">
        <v>64</v>
      </c>
      <c r="BC140" s="1488" t="s">
        <v>35</v>
      </c>
      <c r="BD140" s="1507" t="s">
        <v>35</v>
      </c>
      <c r="BE140" s="1507" t="s">
        <v>35</v>
      </c>
      <c r="BF140" s="1507" t="s">
        <v>35</v>
      </c>
      <c r="BG140" s="1527" t="s">
        <v>35</v>
      </c>
      <c r="BH140" s="1547" t="s">
        <v>35</v>
      </c>
      <c r="BI140" s="1507" t="s">
        <v>35</v>
      </c>
      <c r="BJ140" s="1507" t="s">
        <v>35</v>
      </c>
      <c r="BK140" s="1507" t="s">
        <v>35</v>
      </c>
      <c r="BL140" s="1527" t="s">
        <v>35</v>
      </c>
      <c r="BM140" s="1547" t="s">
        <v>35</v>
      </c>
      <c r="BN140" s="1507" t="s">
        <v>35</v>
      </c>
      <c r="BO140" s="1507" t="s">
        <v>35</v>
      </c>
      <c r="BP140" s="1507" t="s">
        <v>35</v>
      </c>
      <c r="BQ140" s="1527" t="s">
        <v>35</v>
      </c>
      <c r="BR140" s="1547" t="s">
        <v>35</v>
      </c>
      <c r="BS140" s="1507" t="s">
        <v>35</v>
      </c>
      <c r="BT140" s="1507" t="s">
        <v>35</v>
      </c>
      <c r="BU140" s="1507" t="s">
        <v>35</v>
      </c>
      <c r="BV140" s="1507" t="s">
        <v>35</v>
      </c>
      <c r="BW140" s="1507" t="s">
        <v>35</v>
      </c>
      <c r="BX140" s="1507" t="s">
        <v>35</v>
      </c>
      <c r="BY140" s="1568" t="s">
        <v>35</v>
      </c>
      <c r="BZ140" s="1568" t="s">
        <v>35</v>
      </c>
      <c r="CA140" s="1568" t="s">
        <v>35</v>
      </c>
      <c r="CB140" s="1568" t="s">
        <v>35</v>
      </c>
      <c r="CC140" s="1568" t="s">
        <v>35</v>
      </c>
      <c r="CD140" s="2613"/>
      <c r="CE140" s="2613"/>
      <c r="CF140" s="2613"/>
      <c r="CG140" s="2613"/>
      <c r="CH140" s="2613"/>
      <c r="CI140" s="2613"/>
      <c r="CJ140" s="2613"/>
      <c r="CK140" s="2613"/>
      <c r="CL140" s="2613"/>
      <c r="CM140" s="2613"/>
      <c r="CN140" s="2613"/>
      <c r="CO140" s="2613"/>
      <c r="CP140" s="2613"/>
      <c r="CQ140" s="2613"/>
      <c r="CR140" s="2613"/>
      <c r="CS140" s="2613"/>
      <c r="CT140" s="2613"/>
      <c r="CU140" s="2613"/>
      <c r="CV140" s="2613"/>
      <c r="CW140" s="2613"/>
      <c r="CX140" s="2613"/>
      <c r="CY140" s="2613"/>
      <c r="CZ140" s="2613"/>
    </row>
    <row r="141" s="130" customFormat="true" ht="15" customHeight="true" x14ac:dyDescent="0.2">
      <c r="A141" s="3067"/>
      <c r="B141" s="300" t="s">
        <v>65</v>
      </c>
      <c r="C141" s="2815" t="s">
        <v>35</v>
      </c>
      <c r="D141" s="2821" t="s">
        <v>35</v>
      </c>
      <c r="E141" s="2821" t="s">
        <v>35</v>
      </c>
      <c r="F141" s="2821" t="s">
        <v>35</v>
      </c>
      <c r="G141" s="2828" t="s">
        <v>35</v>
      </c>
      <c r="H141" s="2834" t="s">
        <v>35</v>
      </c>
      <c r="I141" s="2821" t="s">
        <v>35</v>
      </c>
      <c r="J141" s="2821" t="s">
        <v>35</v>
      </c>
      <c r="K141" s="2821" t="s">
        <v>35</v>
      </c>
      <c r="L141" s="2841" t="s">
        <v>35</v>
      </c>
      <c r="M141" s="2845" t="s">
        <v>35</v>
      </c>
      <c r="N141" s="2821" t="s">
        <v>35</v>
      </c>
      <c r="O141" s="2821" t="s">
        <v>35</v>
      </c>
      <c r="P141" s="2821" t="s">
        <v>35</v>
      </c>
      <c r="Q141" s="2841" t="s">
        <v>35</v>
      </c>
      <c r="R141" s="2845" t="s">
        <v>35</v>
      </c>
      <c r="S141" s="2821" t="s">
        <v>35</v>
      </c>
      <c r="T141" s="2821" t="s">
        <v>35</v>
      </c>
      <c r="U141" s="2821" t="s">
        <v>35</v>
      </c>
      <c r="V141" s="2821" t="s">
        <v>35</v>
      </c>
      <c r="W141" s="2821" t="s">
        <v>35</v>
      </c>
      <c r="X141" s="2821" t="s">
        <v>35</v>
      </c>
      <c r="Y141" s="2851" t="s">
        <v>35</v>
      </c>
      <c r="Z141" s="2851" t="s">
        <v>35</v>
      </c>
      <c r="AA141" s="2851" t="s">
        <v>35</v>
      </c>
      <c r="AB141" s="2851" t="s">
        <v>35</v>
      </c>
      <c r="AC141" s="2851" t="s">
        <v>35</v>
      </c>
      <c r="AD141" s="2528"/>
      <c r="AE141" s="2528"/>
      <c r="AF141" s="2528"/>
      <c r="AG141" s="2528"/>
      <c r="AH141" s="2528"/>
      <c r="AI141" s="2528"/>
      <c r="AJ141" s="2528"/>
      <c r="AK141" s="2528"/>
      <c r="AL141" s="2528"/>
      <c r="AM141" s="2528"/>
      <c r="AN141" s="2528"/>
      <c r="AO141" s="2528"/>
      <c r="AP141" s="2528"/>
      <c r="AQ141" s="2528"/>
      <c r="AR141" s="2528"/>
      <c r="AS141" s="2528"/>
      <c r="AT141" s="2528"/>
      <c r="AU141" s="2528"/>
      <c r="AV141" s="2528"/>
      <c r="AW141" s="2528"/>
      <c r="AX141" s="2528"/>
      <c r="AY141" s="2528"/>
      <c r="AZ141" s="239"/>
      <c r="BA141" s="3104"/>
      <c r="BB141" s="173" t="s">
        <v>65</v>
      </c>
      <c r="BC141" s="1488" t="s">
        <v>35</v>
      </c>
      <c r="BD141" s="1507" t="s">
        <v>35</v>
      </c>
      <c r="BE141" s="1507" t="s">
        <v>35</v>
      </c>
      <c r="BF141" s="1507" t="s">
        <v>35</v>
      </c>
      <c r="BG141" s="1527" t="s">
        <v>35</v>
      </c>
      <c r="BH141" s="1547" t="s">
        <v>35</v>
      </c>
      <c r="BI141" s="1507" t="s">
        <v>35</v>
      </c>
      <c r="BJ141" s="1507" t="s">
        <v>35</v>
      </c>
      <c r="BK141" s="1507" t="s">
        <v>35</v>
      </c>
      <c r="BL141" s="1527" t="s">
        <v>35</v>
      </c>
      <c r="BM141" s="1547" t="s">
        <v>35</v>
      </c>
      <c r="BN141" s="1507" t="s">
        <v>35</v>
      </c>
      <c r="BO141" s="1507" t="s">
        <v>35</v>
      </c>
      <c r="BP141" s="1507" t="s">
        <v>35</v>
      </c>
      <c r="BQ141" s="1527" t="s">
        <v>35</v>
      </c>
      <c r="BR141" s="1547" t="s">
        <v>35</v>
      </c>
      <c r="BS141" s="1507" t="s">
        <v>35</v>
      </c>
      <c r="BT141" s="1507" t="s">
        <v>35</v>
      </c>
      <c r="BU141" s="1507" t="s">
        <v>35</v>
      </c>
      <c r="BV141" s="1507" t="s">
        <v>35</v>
      </c>
      <c r="BW141" s="1507" t="s">
        <v>35</v>
      </c>
      <c r="BX141" s="1507" t="s">
        <v>35</v>
      </c>
      <c r="BY141" s="1568" t="s">
        <v>35</v>
      </c>
      <c r="BZ141" s="1568" t="s">
        <v>35</v>
      </c>
      <c r="CA141" s="1568" t="s">
        <v>35</v>
      </c>
      <c r="CB141" s="1568" t="s">
        <v>35</v>
      </c>
      <c r="CC141" s="1568" t="s">
        <v>35</v>
      </c>
      <c r="CD141" s="2613"/>
      <c r="CE141" s="2613"/>
      <c r="CF141" s="2613"/>
      <c r="CG141" s="2613"/>
      <c r="CH141" s="2613"/>
      <c r="CI141" s="2613"/>
      <c r="CJ141" s="2613"/>
      <c r="CK141" s="2613"/>
      <c r="CL141" s="2613"/>
      <c r="CM141" s="2613"/>
      <c r="CN141" s="2613"/>
      <c r="CO141" s="2613"/>
      <c r="CP141" s="2613"/>
      <c r="CQ141" s="2613"/>
      <c r="CR141" s="2613"/>
      <c r="CS141" s="2613"/>
      <c r="CT141" s="2613"/>
      <c r="CU141" s="2613"/>
      <c r="CV141" s="2613"/>
      <c r="CW141" s="2613"/>
      <c r="CX141" s="2613"/>
      <c r="CY141" s="2613"/>
      <c r="CZ141" s="2613"/>
    </row>
    <row r="142" s="130" customFormat="true" ht="15" customHeight="true" x14ac:dyDescent="0.2">
      <c r="A142" s="3067"/>
      <c r="B142" s="300" t="s">
        <v>66</v>
      </c>
      <c r="C142" s="2815" t="s">
        <v>35</v>
      </c>
      <c r="D142" s="2821" t="s">
        <v>35</v>
      </c>
      <c r="E142" s="2821" t="s">
        <v>35</v>
      </c>
      <c r="F142" s="2821" t="s">
        <v>35</v>
      </c>
      <c r="G142" s="2828" t="s">
        <v>35</v>
      </c>
      <c r="H142" s="2834" t="s">
        <v>35</v>
      </c>
      <c r="I142" s="2821" t="s">
        <v>35</v>
      </c>
      <c r="J142" s="2821" t="s">
        <v>35</v>
      </c>
      <c r="K142" s="2821" t="s">
        <v>35</v>
      </c>
      <c r="L142" s="2841" t="s">
        <v>35</v>
      </c>
      <c r="M142" s="2845" t="s">
        <v>35</v>
      </c>
      <c r="N142" s="2821" t="s">
        <v>35</v>
      </c>
      <c r="O142" s="2821" t="s">
        <v>35</v>
      </c>
      <c r="P142" s="2821" t="s">
        <v>35</v>
      </c>
      <c r="Q142" s="2841" t="s">
        <v>35</v>
      </c>
      <c r="R142" s="2845" t="s">
        <v>35</v>
      </c>
      <c r="S142" s="2821" t="s">
        <v>35</v>
      </c>
      <c r="T142" s="2821" t="s">
        <v>35</v>
      </c>
      <c r="U142" s="2821" t="s">
        <v>35</v>
      </c>
      <c r="V142" s="2821" t="s">
        <v>35</v>
      </c>
      <c r="W142" s="2821" t="s">
        <v>35</v>
      </c>
      <c r="X142" s="2821" t="s">
        <v>35</v>
      </c>
      <c r="Y142" s="2851" t="s">
        <v>35</v>
      </c>
      <c r="Z142" s="2851" t="s">
        <v>35</v>
      </c>
      <c r="AA142" s="2851" t="s">
        <v>35</v>
      </c>
      <c r="AB142" s="2851" t="s">
        <v>35</v>
      </c>
      <c r="AC142" s="2851" t="s">
        <v>35</v>
      </c>
      <c r="AD142" s="2528"/>
      <c r="AE142" s="2528"/>
      <c r="AF142" s="2528"/>
      <c r="AG142" s="2528"/>
      <c r="AH142" s="2528"/>
      <c r="AI142" s="2528"/>
      <c r="AJ142" s="2528"/>
      <c r="AK142" s="2528"/>
      <c r="AL142" s="2528"/>
      <c r="AM142" s="2528"/>
      <c r="AN142" s="2528"/>
      <c r="AO142" s="2528"/>
      <c r="AP142" s="2528"/>
      <c r="AQ142" s="2528"/>
      <c r="AR142" s="2528"/>
      <c r="AS142" s="2528"/>
      <c r="AT142" s="2528"/>
      <c r="AU142" s="2528"/>
      <c r="AV142" s="2528"/>
      <c r="AW142" s="2528"/>
      <c r="AX142" s="2528"/>
      <c r="AY142" s="2528"/>
      <c r="AZ142" s="239"/>
      <c r="BA142" s="3104"/>
      <c r="BB142" s="173" t="s">
        <v>66</v>
      </c>
      <c r="BC142" s="1488" t="s">
        <v>35</v>
      </c>
      <c r="BD142" s="1507" t="s">
        <v>35</v>
      </c>
      <c r="BE142" s="1507" t="s">
        <v>35</v>
      </c>
      <c r="BF142" s="1507" t="s">
        <v>35</v>
      </c>
      <c r="BG142" s="1527" t="s">
        <v>35</v>
      </c>
      <c r="BH142" s="1547" t="s">
        <v>35</v>
      </c>
      <c r="BI142" s="1507" t="s">
        <v>35</v>
      </c>
      <c r="BJ142" s="1507" t="s">
        <v>35</v>
      </c>
      <c r="BK142" s="1507" t="s">
        <v>35</v>
      </c>
      <c r="BL142" s="1527" t="s">
        <v>35</v>
      </c>
      <c r="BM142" s="1547" t="s">
        <v>35</v>
      </c>
      <c r="BN142" s="1507" t="s">
        <v>35</v>
      </c>
      <c r="BO142" s="1507" t="s">
        <v>35</v>
      </c>
      <c r="BP142" s="1507" t="s">
        <v>35</v>
      </c>
      <c r="BQ142" s="1527" t="s">
        <v>35</v>
      </c>
      <c r="BR142" s="1547" t="s">
        <v>35</v>
      </c>
      <c r="BS142" s="1507" t="s">
        <v>35</v>
      </c>
      <c r="BT142" s="1507" t="s">
        <v>35</v>
      </c>
      <c r="BU142" s="1507" t="s">
        <v>35</v>
      </c>
      <c r="BV142" s="1507" t="s">
        <v>35</v>
      </c>
      <c r="BW142" s="1507" t="s">
        <v>35</v>
      </c>
      <c r="BX142" s="1507" t="s">
        <v>35</v>
      </c>
      <c r="BY142" s="1568" t="s">
        <v>35</v>
      </c>
      <c r="BZ142" s="1568" t="s">
        <v>35</v>
      </c>
      <c r="CA142" s="1568" t="s">
        <v>35</v>
      </c>
      <c r="CB142" s="1568" t="s">
        <v>35</v>
      </c>
      <c r="CC142" s="1568" t="s">
        <v>35</v>
      </c>
      <c r="CD142" s="2613"/>
      <c r="CE142" s="2613"/>
      <c r="CF142" s="2613"/>
      <c r="CG142" s="2613"/>
      <c r="CH142" s="2613"/>
      <c r="CI142" s="2613"/>
      <c r="CJ142" s="2613"/>
      <c r="CK142" s="2613"/>
      <c r="CL142" s="2613"/>
      <c r="CM142" s="2613"/>
      <c r="CN142" s="2613"/>
      <c r="CO142" s="2613"/>
      <c r="CP142" s="2613"/>
      <c r="CQ142" s="2613"/>
      <c r="CR142" s="2613"/>
      <c r="CS142" s="2613"/>
      <c r="CT142" s="2613"/>
      <c r="CU142" s="2613"/>
      <c r="CV142" s="2613"/>
      <c r="CW142" s="2613"/>
      <c r="CX142" s="2613"/>
      <c r="CY142" s="2613"/>
      <c r="CZ142" s="2613"/>
    </row>
    <row r="143" s="130" customFormat="true" ht="15" customHeight="true" x14ac:dyDescent="0.2">
      <c r="A143" s="3067"/>
      <c r="B143" s="300" t="s">
        <v>67</v>
      </c>
      <c r="C143" s="2815" t="s">
        <v>35</v>
      </c>
      <c r="D143" s="2821" t="s">
        <v>35</v>
      </c>
      <c r="E143" s="2821" t="s">
        <v>35</v>
      </c>
      <c r="F143" s="2821" t="s">
        <v>35</v>
      </c>
      <c r="G143" s="2828" t="s">
        <v>35</v>
      </c>
      <c r="H143" s="2834" t="s">
        <v>35</v>
      </c>
      <c r="I143" s="2821" t="s">
        <v>35</v>
      </c>
      <c r="J143" s="2821" t="s">
        <v>35</v>
      </c>
      <c r="K143" s="2821" t="s">
        <v>35</v>
      </c>
      <c r="L143" s="2841" t="s">
        <v>35</v>
      </c>
      <c r="M143" s="2845" t="s">
        <v>35</v>
      </c>
      <c r="N143" s="2821" t="s">
        <v>35</v>
      </c>
      <c r="O143" s="2821" t="s">
        <v>35</v>
      </c>
      <c r="P143" s="2821" t="s">
        <v>35</v>
      </c>
      <c r="Q143" s="2841" t="s">
        <v>35</v>
      </c>
      <c r="R143" s="2845" t="s">
        <v>35</v>
      </c>
      <c r="S143" s="2821" t="s">
        <v>35</v>
      </c>
      <c r="T143" s="2821" t="s">
        <v>35</v>
      </c>
      <c r="U143" s="2821" t="s">
        <v>35</v>
      </c>
      <c r="V143" s="2821" t="s">
        <v>35</v>
      </c>
      <c r="W143" s="2821" t="s">
        <v>35</v>
      </c>
      <c r="X143" s="2821" t="s">
        <v>35</v>
      </c>
      <c r="Y143" s="2851" t="s">
        <v>35</v>
      </c>
      <c r="Z143" s="2851" t="s">
        <v>35</v>
      </c>
      <c r="AA143" s="2851" t="s">
        <v>35</v>
      </c>
      <c r="AB143" s="2851" t="s">
        <v>35</v>
      </c>
      <c r="AC143" s="2851" t="s">
        <v>35</v>
      </c>
      <c r="AD143" s="2528"/>
      <c r="AE143" s="2528"/>
      <c r="AF143" s="2528"/>
      <c r="AG143" s="2528"/>
      <c r="AH143" s="2528"/>
      <c r="AI143" s="2528"/>
      <c r="AJ143" s="2528"/>
      <c r="AK143" s="2528"/>
      <c r="AL143" s="2528"/>
      <c r="AM143" s="2528"/>
      <c r="AN143" s="2528"/>
      <c r="AO143" s="2528"/>
      <c r="AP143" s="2528"/>
      <c r="AQ143" s="2528"/>
      <c r="AR143" s="2528"/>
      <c r="AS143" s="2528"/>
      <c r="AT143" s="2528"/>
      <c r="AU143" s="2528"/>
      <c r="AV143" s="2528"/>
      <c r="AW143" s="2528"/>
      <c r="AX143" s="2528"/>
      <c r="AY143" s="2528"/>
      <c r="AZ143" s="239"/>
      <c r="BA143" s="3104"/>
      <c r="BB143" s="173" t="s">
        <v>67</v>
      </c>
      <c r="BC143" s="1488" t="s">
        <v>35</v>
      </c>
      <c r="BD143" s="1507" t="s">
        <v>35</v>
      </c>
      <c r="BE143" s="1507" t="s">
        <v>35</v>
      </c>
      <c r="BF143" s="1507" t="s">
        <v>35</v>
      </c>
      <c r="BG143" s="1527" t="s">
        <v>35</v>
      </c>
      <c r="BH143" s="1547" t="s">
        <v>35</v>
      </c>
      <c r="BI143" s="1507" t="s">
        <v>35</v>
      </c>
      <c r="BJ143" s="1507" t="s">
        <v>35</v>
      </c>
      <c r="BK143" s="1507" t="s">
        <v>35</v>
      </c>
      <c r="BL143" s="1527" t="s">
        <v>35</v>
      </c>
      <c r="BM143" s="1547" t="s">
        <v>35</v>
      </c>
      <c r="BN143" s="1507" t="s">
        <v>35</v>
      </c>
      <c r="BO143" s="1507" t="s">
        <v>35</v>
      </c>
      <c r="BP143" s="1507" t="s">
        <v>35</v>
      </c>
      <c r="BQ143" s="1527" t="s">
        <v>35</v>
      </c>
      <c r="BR143" s="1547" t="s">
        <v>35</v>
      </c>
      <c r="BS143" s="1507" t="s">
        <v>35</v>
      </c>
      <c r="BT143" s="1507" t="s">
        <v>35</v>
      </c>
      <c r="BU143" s="1507" t="s">
        <v>35</v>
      </c>
      <c r="BV143" s="1507" t="s">
        <v>35</v>
      </c>
      <c r="BW143" s="1507" t="s">
        <v>35</v>
      </c>
      <c r="BX143" s="1507" t="s">
        <v>35</v>
      </c>
      <c r="BY143" s="1568" t="s">
        <v>35</v>
      </c>
      <c r="BZ143" s="1568" t="s">
        <v>35</v>
      </c>
      <c r="CA143" s="1568" t="s">
        <v>35</v>
      </c>
      <c r="CB143" s="1568" t="s">
        <v>35</v>
      </c>
      <c r="CC143" s="1568" t="s">
        <v>35</v>
      </c>
      <c r="CD143" s="2613"/>
      <c r="CE143" s="2613"/>
      <c r="CF143" s="2613"/>
      <c r="CG143" s="2613"/>
      <c r="CH143" s="2613"/>
      <c r="CI143" s="2613"/>
      <c r="CJ143" s="2613"/>
      <c r="CK143" s="2613"/>
      <c r="CL143" s="2613"/>
      <c r="CM143" s="2613"/>
      <c r="CN143" s="2613"/>
      <c r="CO143" s="2613"/>
      <c r="CP143" s="2613"/>
      <c r="CQ143" s="2613"/>
      <c r="CR143" s="2613"/>
      <c r="CS143" s="2613"/>
      <c r="CT143" s="2613"/>
      <c r="CU143" s="2613"/>
      <c r="CV143" s="2613"/>
      <c r="CW143" s="2613"/>
      <c r="CX143" s="2613"/>
      <c r="CY143" s="2613"/>
      <c r="CZ143" s="2613"/>
    </row>
    <row r="144" s="130" customFormat="true" ht="15" customHeight="true" x14ac:dyDescent="0.2">
      <c r="A144" s="3067" t="s">
        <v>108</v>
      </c>
      <c r="B144" s="300" t="s">
        <v>64</v>
      </c>
      <c r="C144" s="2815" t="s">
        <v>35</v>
      </c>
      <c r="D144" s="2821" t="s">
        <v>35</v>
      </c>
      <c r="E144" s="2821" t="s">
        <v>35</v>
      </c>
      <c r="F144" s="2821" t="s">
        <v>35</v>
      </c>
      <c r="G144" s="2828" t="s">
        <v>35</v>
      </c>
      <c r="H144" s="2834" t="s">
        <v>35</v>
      </c>
      <c r="I144" s="2821" t="s">
        <v>35</v>
      </c>
      <c r="J144" s="2821" t="s">
        <v>35</v>
      </c>
      <c r="K144" s="2821" t="s">
        <v>35</v>
      </c>
      <c r="L144" s="2841" t="s">
        <v>35</v>
      </c>
      <c r="M144" s="2845" t="s">
        <v>35</v>
      </c>
      <c r="N144" s="2821" t="s">
        <v>35</v>
      </c>
      <c r="O144" s="2821" t="s">
        <v>35</v>
      </c>
      <c r="P144" s="2821" t="s">
        <v>35</v>
      </c>
      <c r="Q144" s="2841" t="s">
        <v>35</v>
      </c>
      <c r="R144" s="2845" t="s">
        <v>35</v>
      </c>
      <c r="S144" s="2821" t="s">
        <v>35</v>
      </c>
      <c r="T144" s="2821" t="s">
        <v>35</v>
      </c>
      <c r="U144" s="2821" t="s">
        <v>35</v>
      </c>
      <c r="V144" s="2821" t="s">
        <v>35</v>
      </c>
      <c r="W144" s="2821" t="s">
        <v>35</v>
      </c>
      <c r="X144" s="2821" t="s">
        <v>35</v>
      </c>
      <c r="Y144" s="2851" t="s">
        <v>35</v>
      </c>
      <c r="Z144" s="2851" t="s">
        <v>35</v>
      </c>
      <c r="AA144" s="2851" t="s">
        <v>35</v>
      </c>
      <c r="AB144" s="2851" t="s">
        <v>35</v>
      </c>
      <c r="AC144" s="2851" t="s">
        <v>35</v>
      </c>
      <c r="AD144" s="2528"/>
      <c r="AE144" s="2528"/>
      <c r="AF144" s="2528"/>
      <c r="AG144" s="2528"/>
      <c r="AH144" s="2528"/>
      <c r="AI144" s="2528"/>
      <c r="AJ144" s="2528"/>
      <c r="AK144" s="2528"/>
      <c r="AL144" s="2528"/>
      <c r="AM144" s="2528"/>
      <c r="AN144" s="2528"/>
      <c r="AO144" s="2528"/>
      <c r="AP144" s="2528"/>
      <c r="AQ144" s="2528"/>
      <c r="AR144" s="2528"/>
      <c r="AS144" s="2528"/>
      <c r="AT144" s="2528"/>
      <c r="AU144" s="2528"/>
      <c r="AV144" s="2528"/>
      <c r="AW144" s="2528"/>
      <c r="AX144" s="2528"/>
      <c r="AY144" s="2528"/>
      <c r="AZ144" s="239"/>
      <c r="BA144" s="3104" t="s">
        <v>108</v>
      </c>
      <c r="BB144" s="173" t="s">
        <v>64</v>
      </c>
      <c r="BC144" s="1488" t="s">
        <v>35</v>
      </c>
      <c r="BD144" s="1507" t="s">
        <v>35</v>
      </c>
      <c r="BE144" s="1507" t="s">
        <v>35</v>
      </c>
      <c r="BF144" s="1507" t="s">
        <v>35</v>
      </c>
      <c r="BG144" s="1527" t="s">
        <v>35</v>
      </c>
      <c r="BH144" s="1547" t="s">
        <v>35</v>
      </c>
      <c r="BI144" s="1507" t="s">
        <v>35</v>
      </c>
      <c r="BJ144" s="1507" t="s">
        <v>35</v>
      </c>
      <c r="BK144" s="1507" t="s">
        <v>35</v>
      </c>
      <c r="BL144" s="1527" t="s">
        <v>35</v>
      </c>
      <c r="BM144" s="1547" t="s">
        <v>35</v>
      </c>
      <c r="BN144" s="1507" t="s">
        <v>35</v>
      </c>
      <c r="BO144" s="1507" t="s">
        <v>35</v>
      </c>
      <c r="BP144" s="1507" t="s">
        <v>35</v>
      </c>
      <c r="BQ144" s="1527" t="s">
        <v>35</v>
      </c>
      <c r="BR144" s="1547" t="s">
        <v>35</v>
      </c>
      <c r="BS144" s="1507" t="s">
        <v>35</v>
      </c>
      <c r="BT144" s="1507" t="s">
        <v>35</v>
      </c>
      <c r="BU144" s="1507" t="s">
        <v>35</v>
      </c>
      <c r="BV144" s="1507" t="s">
        <v>35</v>
      </c>
      <c r="BW144" s="1507" t="s">
        <v>35</v>
      </c>
      <c r="BX144" s="1507" t="s">
        <v>35</v>
      </c>
      <c r="BY144" s="1568" t="s">
        <v>35</v>
      </c>
      <c r="BZ144" s="1568" t="s">
        <v>35</v>
      </c>
      <c r="CA144" s="1568" t="s">
        <v>35</v>
      </c>
      <c r="CB144" s="1568" t="s">
        <v>35</v>
      </c>
      <c r="CC144" s="1568" t="s">
        <v>35</v>
      </c>
      <c r="CD144" s="2613"/>
      <c r="CE144" s="2613"/>
      <c r="CF144" s="2613"/>
      <c r="CG144" s="2613"/>
      <c r="CH144" s="2613"/>
      <c r="CI144" s="2613"/>
      <c r="CJ144" s="2613"/>
      <c r="CK144" s="2613"/>
      <c r="CL144" s="2613"/>
      <c r="CM144" s="2613"/>
      <c r="CN144" s="2613"/>
      <c r="CO144" s="2613"/>
      <c r="CP144" s="2613"/>
      <c r="CQ144" s="2613"/>
      <c r="CR144" s="2613"/>
      <c r="CS144" s="2613"/>
      <c r="CT144" s="2613"/>
      <c r="CU144" s="2613"/>
      <c r="CV144" s="2613"/>
      <c r="CW144" s="2613"/>
      <c r="CX144" s="2613"/>
      <c r="CY144" s="2613"/>
      <c r="CZ144" s="2613"/>
    </row>
    <row r="145" s="130" customFormat="true" ht="15" customHeight="true" x14ac:dyDescent="0.2">
      <c r="A145" s="3067"/>
      <c r="B145" s="300" t="s">
        <v>65</v>
      </c>
      <c r="C145" s="2815" t="s">
        <v>35</v>
      </c>
      <c r="D145" s="2821" t="s">
        <v>35</v>
      </c>
      <c r="E145" s="2821" t="s">
        <v>35</v>
      </c>
      <c r="F145" s="2821" t="s">
        <v>35</v>
      </c>
      <c r="G145" s="2828" t="s">
        <v>35</v>
      </c>
      <c r="H145" s="2834" t="s">
        <v>35</v>
      </c>
      <c r="I145" s="2821" t="s">
        <v>35</v>
      </c>
      <c r="J145" s="2821" t="s">
        <v>35</v>
      </c>
      <c r="K145" s="2821" t="s">
        <v>35</v>
      </c>
      <c r="L145" s="2841" t="s">
        <v>35</v>
      </c>
      <c r="M145" s="2845" t="s">
        <v>35</v>
      </c>
      <c r="N145" s="2821" t="s">
        <v>35</v>
      </c>
      <c r="O145" s="2821" t="s">
        <v>35</v>
      </c>
      <c r="P145" s="2821" t="s">
        <v>35</v>
      </c>
      <c r="Q145" s="2841" t="s">
        <v>35</v>
      </c>
      <c r="R145" s="2845" t="s">
        <v>35</v>
      </c>
      <c r="S145" s="2821" t="s">
        <v>35</v>
      </c>
      <c r="T145" s="2821" t="s">
        <v>35</v>
      </c>
      <c r="U145" s="2821" t="s">
        <v>35</v>
      </c>
      <c r="V145" s="2821" t="s">
        <v>35</v>
      </c>
      <c r="W145" s="2821" t="s">
        <v>35</v>
      </c>
      <c r="X145" s="2821" t="s">
        <v>35</v>
      </c>
      <c r="Y145" s="2851" t="s">
        <v>35</v>
      </c>
      <c r="Z145" s="2851" t="s">
        <v>35</v>
      </c>
      <c r="AA145" s="2851" t="s">
        <v>35</v>
      </c>
      <c r="AB145" s="2851" t="s">
        <v>35</v>
      </c>
      <c r="AC145" s="2851" t="s">
        <v>35</v>
      </c>
      <c r="AD145" s="2528"/>
      <c r="AE145" s="2528"/>
      <c r="AF145" s="2528"/>
      <c r="AG145" s="2528"/>
      <c r="AH145" s="2528"/>
      <c r="AI145" s="2528"/>
      <c r="AJ145" s="2528"/>
      <c r="AK145" s="2528"/>
      <c r="AL145" s="2528"/>
      <c r="AM145" s="2528"/>
      <c r="AN145" s="2528"/>
      <c r="AO145" s="2528"/>
      <c r="AP145" s="2528"/>
      <c r="AQ145" s="2528"/>
      <c r="AR145" s="2528"/>
      <c r="AS145" s="2528"/>
      <c r="AT145" s="2528"/>
      <c r="AU145" s="2528"/>
      <c r="AV145" s="2528"/>
      <c r="AW145" s="2528"/>
      <c r="AX145" s="2528"/>
      <c r="AY145" s="2528"/>
      <c r="AZ145" s="239"/>
      <c r="BA145" s="3104"/>
      <c r="BB145" s="173" t="s">
        <v>65</v>
      </c>
      <c r="BC145" s="1488" t="s">
        <v>35</v>
      </c>
      <c r="BD145" s="1507" t="s">
        <v>35</v>
      </c>
      <c r="BE145" s="1507" t="s">
        <v>35</v>
      </c>
      <c r="BF145" s="1507" t="s">
        <v>35</v>
      </c>
      <c r="BG145" s="1527" t="s">
        <v>35</v>
      </c>
      <c r="BH145" s="1547" t="s">
        <v>35</v>
      </c>
      <c r="BI145" s="1507" t="s">
        <v>35</v>
      </c>
      <c r="BJ145" s="1507" t="s">
        <v>35</v>
      </c>
      <c r="BK145" s="1507" t="s">
        <v>35</v>
      </c>
      <c r="BL145" s="1527" t="s">
        <v>35</v>
      </c>
      <c r="BM145" s="1547" t="s">
        <v>35</v>
      </c>
      <c r="BN145" s="1507" t="s">
        <v>35</v>
      </c>
      <c r="BO145" s="1507" t="s">
        <v>35</v>
      </c>
      <c r="BP145" s="1507" t="s">
        <v>35</v>
      </c>
      <c r="BQ145" s="1527" t="s">
        <v>35</v>
      </c>
      <c r="BR145" s="1547" t="s">
        <v>35</v>
      </c>
      <c r="BS145" s="1507" t="s">
        <v>35</v>
      </c>
      <c r="BT145" s="1507" t="s">
        <v>35</v>
      </c>
      <c r="BU145" s="1507" t="s">
        <v>35</v>
      </c>
      <c r="BV145" s="1507" t="s">
        <v>35</v>
      </c>
      <c r="BW145" s="1507" t="s">
        <v>35</v>
      </c>
      <c r="BX145" s="1507" t="s">
        <v>35</v>
      </c>
      <c r="BY145" s="1568" t="s">
        <v>35</v>
      </c>
      <c r="BZ145" s="1568" t="s">
        <v>35</v>
      </c>
      <c r="CA145" s="1568" t="s">
        <v>35</v>
      </c>
      <c r="CB145" s="1568" t="s">
        <v>35</v>
      </c>
      <c r="CC145" s="1568" t="s">
        <v>35</v>
      </c>
      <c r="CD145" s="2613"/>
      <c r="CE145" s="2613"/>
      <c r="CF145" s="2613"/>
      <c r="CG145" s="2613"/>
      <c r="CH145" s="2613"/>
      <c r="CI145" s="2613"/>
      <c r="CJ145" s="2613"/>
      <c r="CK145" s="2613"/>
      <c r="CL145" s="2613"/>
      <c r="CM145" s="2613"/>
      <c r="CN145" s="2613"/>
      <c r="CO145" s="2613"/>
      <c r="CP145" s="2613"/>
      <c r="CQ145" s="2613"/>
      <c r="CR145" s="2613"/>
      <c r="CS145" s="2613"/>
      <c r="CT145" s="2613"/>
      <c r="CU145" s="2613"/>
      <c r="CV145" s="2613"/>
      <c r="CW145" s="2613"/>
      <c r="CX145" s="2613"/>
      <c r="CY145" s="2613"/>
      <c r="CZ145" s="2613"/>
    </row>
    <row r="146" s="130" customFormat="true" ht="15" customHeight="true" x14ac:dyDescent="0.2">
      <c r="A146" s="3067"/>
      <c r="B146" s="300" t="s">
        <v>66</v>
      </c>
      <c r="C146" s="2815" t="s">
        <v>35</v>
      </c>
      <c r="D146" s="2821" t="s">
        <v>35</v>
      </c>
      <c r="E146" s="2821" t="s">
        <v>35</v>
      </c>
      <c r="F146" s="2821" t="s">
        <v>35</v>
      </c>
      <c r="G146" s="2828" t="s">
        <v>35</v>
      </c>
      <c r="H146" s="2834" t="s">
        <v>35</v>
      </c>
      <c r="I146" s="2821" t="s">
        <v>35</v>
      </c>
      <c r="J146" s="2821" t="s">
        <v>35</v>
      </c>
      <c r="K146" s="2821" t="s">
        <v>35</v>
      </c>
      <c r="L146" s="2841" t="s">
        <v>35</v>
      </c>
      <c r="M146" s="2845" t="s">
        <v>35</v>
      </c>
      <c r="N146" s="2821" t="s">
        <v>35</v>
      </c>
      <c r="O146" s="2821" t="s">
        <v>35</v>
      </c>
      <c r="P146" s="2821" t="s">
        <v>35</v>
      </c>
      <c r="Q146" s="2841" t="s">
        <v>35</v>
      </c>
      <c r="R146" s="2845" t="s">
        <v>35</v>
      </c>
      <c r="S146" s="2821" t="s">
        <v>35</v>
      </c>
      <c r="T146" s="2821" t="s">
        <v>35</v>
      </c>
      <c r="U146" s="2821" t="s">
        <v>35</v>
      </c>
      <c r="V146" s="2821" t="s">
        <v>35</v>
      </c>
      <c r="W146" s="2821" t="s">
        <v>35</v>
      </c>
      <c r="X146" s="2821" t="s">
        <v>35</v>
      </c>
      <c r="Y146" s="2851" t="s">
        <v>35</v>
      </c>
      <c r="Z146" s="2851" t="s">
        <v>35</v>
      </c>
      <c r="AA146" s="2851" t="s">
        <v>35</v>
      </c>
      <c r="AB146" s="2851" t="s">
        <v>35</v>
      </c>
      <c r="AC146" s="2851" t="s">
        <v>35</v>
      </c>
      <c r="AD146" s="2528"/>
      <c r="AE146" s="2528"/>
      <c r="AF146" s="2528"/>
      <c r="AG146" s="2528"/>
      <c r="AH146" s="2528"/>
      <c r="AI146" s="2528"/>
      <c r="AJ146" s="2528"/>
      <c r="AK146" s="2528"/>
      <c r="AL146" s="2528"/>
      <c r="AM146" s="2528"/>
      <c r="AN146" s="2528"/>
      <c r="AO146" s="2528"/>
      <c r="AP146" s="2528"/>
      <c r="AQ146" s="2528"/>
      <c r="AR146" s="2528"/>
      <c r="AS146" s="2528"/>
      <c r="AT146" s="2528"/>
      <c r="AU146" s="2528"/>
      <c r="AV146" s="2528"/>
      <c r="AW146" s="2528"/>
      <c r="AX146" s="2528"/>
      <c r="AY146" s="2528"/>
      <c r="AZ146" s="239"/>
      <c r="BA146" s="3104"/>
      <c r="BB146" s="173" t="s">
        <v>66</v>
      </c>
      <c r="BC146" s="1488" t="s">
        <v>35</v>
      </c>
      <c r="BD146" s="1507" t="s">
        <v>35</v>
      </c>
      <c r="BE146" s="1507" t="s">
        <v>35</v>
      </c>
      <c r="BF146" s="1507" t="s">
        <v>35</v>
      </c>
      <c r="BG146" s="1527" t="s">
        <v>35</v>
      </c>
      <c r="BH146" s="1547" t="s">
        <v>35</v>
      </c>
      <c r="BI146" s="1507" t="s">
        <v>35</v>
      </c>
      <c r="BJ146" s="1507" t="s">
        <v>35</v>
      </c>
      <c r="BK146" s="1507" t="s">
        <v>35</v>
      </c>
      <c r="BL146" s="1527" t="s">
        <v>35</v>
      </c>
      <c r="BM146" s="1547" t="s">
        <v>35</v>
      </c>
      <c r="BN146" s="1507" t="s">
        <v>35</v>
      </c>
      <c r="BO146" s="1507" t="s">
        <v>35</v>
      </c>
      <c r="BP146" s="1507" t="s">
        <v>35</v>
      </c>
      <c r="BQ146" s="1527" t="s">
        <v>35</v>
      </c>
      <c r="BR146" s="1547" t="s">
        <v>35</v>
      </c>
      <c r="BS146" s="1507" t="s">
        <v>35</v>
      </c>
      <c r="BT146" s="1507" t="s">
        <v>35</v>
      </c>
      <c r="BU146" s="1507" t="s">
        <v>35</v>
      </c>
      <c r="BV146" s="1507" t="s">
        <v>35</v>
      </c>
      <c r="BW146" s="1507" t="s">
        <v>35</v>
      </c>
      <c r="BX146" s="1507" t="s">
        <v>35</v>
      </c>
      <c r="BY146" s="1568" t="s">
        <v>35</v>
      </c>
      <c r="BZ146" s="1568" t="s">
        <v>35</v>
      </c>
      <c r="CA146" s="1568" t="s">
        <v>35</v>
      </c>
      <c r="CB146" s="1568" t="s">
        <v>35</v>
      </c>
      <c r="CC146" s="1568" t="s">
        <v>35</v>
      </c>
      <c r="CD146" s="2613"/>
      <c r="CE146" s="2613"/>
      <c r="CF146" s="2613"/>
      <c r="CG146" s="2613"/>
      <c r="CH146" s="2613"/>
      <c r="CI146" s="2613"/>
      <c r="CJ146" s="2613"/>
      <c r="CK146" s="2613"/>
      <c r="CL146" s="2613"/>
      <c r="CM146" s="2613"/>
      <c r="CN146" s="2613"/>
      <c r="CO146" s="2613"/>
      <c r="CP146" s="2613"/>
      <c r="CQ146" s="2613"/>
      <c r="CR146" s="2613"/>
      <c r="CS146" s="2613"/>
      <c r="CT146" s="2613"/>
      <c r="CU146" s="2613"/>
      <c r="CV146" s="2613"/>
      <c r="CW146" s="2613"/>
      <c r="CX146" s="2613"/>
      <c r="CY146" s="2613"/>
      <c r="CZ146" s="2613"/>
    </row>
    <row r="147" s="130" customFormat="true" ht="15" customHeight="true" x14ac:dyDescent="0.2">
      <c r="A147" s="3067"/>
      <c r="B147" s="300" t="s">
        <v>67</v>
      </c>
      <c r="C147" s="2815" t="s">
        <v>35</v>
      </c>
      <c r="D147" s="2821" t="s">
        <v>35</v>
      </c>
      <c r="E147" s="2821" t="s">
        <v>35</v>
      </c>
      <c r="F147" s="2821" t="s">
        <v>35</v>
      </c>
      <c r="G147" s="2828" t="s">
        <v>35</v>
      </c>
      <c r="H147" s="2834" t="s">
        <v>35</v>
      </c>
      <c r="I147" s="2821" t="s">
        <v>35</v>
      </c>
      <c r="J147" s="2821" t="s">
        <v>35</v>
      </c>
      <c r="K147" s="2821" t="s">
        <v>35</v>
      </c>
      <c r="L147" s="2841" t="s">
        <v>35</v>
      </c>
      <c r="M147" s="2845" t="s">
        <v>35</v>
      </c>
      <c r="N147" s="2821" t="s">
        <v>35</v>
      </c>
      <c r="O147" s="2821" t="s">
        <v>35</v>
      </c>
      <c r="P147" s="2821" t="s">
        <v>35</v>
      </c>
      <c r="Q147" s="2841" t="s">
        <v>35</v>
      </c>
      <c r="R147" s="2845" t="s">
        <v>35</v>
      </c>
      <c r="S147" s="2821" t="s">
        <v>35</v>
      </c>
      <c r="T147" s="2821" t="s">
        <v>35</v>
      </c>
      <c r="U147" s="2821" t="s">
        <v>35</v>
      </c>
      <c r="V147" s="2821" t="s">
        <v>35</v>
      </c>
      <c r="W147" s="2821" t="s">
        <v>35</v>
      </c>
      <c r="X147" s="2821" t="s">
        <v>35</v>
      </c>
      <c r="Y147" s="2851" t="s">
        <v>35</v>
      </c>
      <c r="Z147" s="2851" t="s">
        <v>35</v>
      </c>
      <c r="AA147" s="2851" t="s">
        <v>35</v>
      </c>
      <c r="AB147" s="2851" t="s">
        <v>35</v>
      </c>
      <c r="AC147" s="2851" t="s">
        <v>35</v>
      </c>
      <c r="AD147" s="2528"/>
      <c r="AE147" s="2528"/>
      <c r="AF147" s="2528"/>
      <c r="AG147" s="2528"/>
      <c r="AH147" s="2528"/>
      <c r="AI147" s="2528"/>
      <c r="AJ147" s="2528"/>
      <c r="AK147" s="2528"/>
      <c r="AL147" s="2528"/>
      <c r="AM147" s="2528"/>
      <c r="AN147" s="2528"/>
      <c r="AO147" s="2528"/>
      <c r="AP147" s="2528"/>
      <c r="AQ147" s="2528"/>
      <c r="AR147" s="2528"/>
      <c r="AS147" s="2528"/>
      <c r="AT147" s="2528"/>
      <c r="AU147" s="2528"/>
      <c r="AV147" s="2528"/>
      <c r="AW147" s="2528"/>
      <c r="AX147" s="2528"/>
      <c r="AY147" s="2528"/>
      <c r="AZ147" s="239"/>
      <c r="BA147" s="3104"/>
      <c r="BB147" s="173" t="s">
        <v>67</v>
      </c>
      <c r="BC147" s="1488" t="s">
        <v>35</v>
      </c>
      <c r="BD147" s="1507" t="s">
        <v>35</v>
      </c>
      <c r="BE147" s="1507" t="s">
        <v>35</v>
      </c>
      <c r="BF147" s="1507" t="s">
        <v>35</v>
      </c>
      <c r="BG147" s="1527" t="s">
        <v>35</v>
      </c>
      <c r="BH147" s="1547" t="s">
        <v>35</v>
      </c>
      <c r="BI147" s="1507" t="s">
        <v>35</v>
      </c>
      <c r="BJ147" s="1507" t="s">
        <v>35</v>
      </c>
      <c r="BK147" s="1507" t="s">
        <v>35</v>
      </c>
      <c r="BL147" s="1527" t="s">
        <v>35</v>
      </c>
      <c r="BM147" s="1547" t="s">
        <v>35</v>
      </c>
      <c r="BN147" s="1507" t="s">
        <v>35</v>
      </c>
      <c r="BO147" s="1507" t="s">
        <v>35</v>
      </c>
      <c r="BP147" s="1507" t="s">
        <v>35</v>
      </c>
      <c r="BQ147" s="1527" t="s">
        <v>35</v>
      </c>
      <c r="BR147" s="1547" t="s">
        <v>35</v>
      </c>
      <c r="BS147" s="1507" t="s">
        <v>35</v>
      </c>
      <c r="BT147" s="1507" t="s">
        <v>35</v>
      </c>
      <c r="BU147" s="1507" t="s">
        <v>35</v>
      </c>
      <c r="BV147" s="1507" t="s">
        <v>35</v>
      </c>
      <c r="BW147" s="1507" t="s">
        <v>35</v>
      </c>
      <c r="BX147" s="1507" t="s">
        <v>35</v>
      </c>
      <c r="BY147" s="1568" t="s">
        <v>35</v>
      </c>
      <c r="BZ147" s="1568" t="s">
        <v>35</v>
      </c>
      <c r="CA147" s="1568" t="s">
        <v>35</v>
      </c>
      <c r="CB147" s="1568" t="s">
        <v>35</v>
      </c>
      <c r="CC147" s="1568" t="s">
        <v>35</v>
      </c>
      <c r="CD147" s="2613"/>
      <c r="CE147" s="2613"/>
      <c r="CF147" s="2613"/>
      <c r="CG147" s="2613"/>
      <c r="CH147" s="2613"/>
      <c r="CI147" s="2613"/>
      <c r="CJ147" s="2613"/>
      <c r="CK147" s="2613"/>
      <c r="CL147" s="2613"/>
      <c r="CM147" s="2613"/>
      <c r="CN147" s="2613"/>
      <c r="CO147" s="2613"/>
      <c r="CP147" s="2613"/>
      <c r="CQ147" s="2613"/>
      <c r="CR147" s="2613"/>
      <c r="CS147" s="2613"/>
      <c r="CT147" s="2613"/>
      <c r="CU147" s="2613"/>
      <c r="CV147" s="2613"/>
      <c r="CW147" s="2613"/>
      <c r="CX147" s="2613"/>
      <c r="CY147" s="2613"/>
      <c r="CZ147" s="2613"/>
    </row>
    <row r="148" s="130" customFormat="true" ht="15" customHeight="true" x14ac:dyDescent="0.2">
      <c r="A148" s="3067" t="s">
        <v>109</v>
      </c>
      <c r="B148" s="300" t="s">
        <v>49</v>
      </c>
      <c r="C148" s="555">
        <v>2.6488300757297822</v>
      </c>
      <c r="D148" s="571">
        <v>22.698549546996759</v>
      </c>
      <c r="E148" s="571">
        <v>50.00610309964889</v>
      </c>
      <c r="F148" s="571">
        <v>57.074924771535272</v>
      </c>
      <c r="G148" s="587">
        <v>31.054008489782692</v>
      </c>
      <c r="H148" s="603">
        <v>31.85968730813822</v>
      </c>
      <c r="I148" s="571">
        <v>54.090572314311856</v>
      </c>
      <c r="J148" s="571">
        <v>58.381878041091028</v>
      </c>
      <c r="K148" s="571">
        <v>54.105783171466996</v>
      </c>
      <c r="L148" s="619">
        <v>24.904796541956344</v>
      </c>
      <c r="M148" s="632">
        <v>0.83334186262346144</v>
      </c>
      <c r="N148" s="571">
        <v>2.9425473603497885</v>
      </c>
      <c r="O148" s="571">
        <v>4.166983146110419</v>
      </c>
      <c r="P148" s="571">
        <v>7.9603876256684316</v>
      </c>
      <c r="Q148" s="619">
        <v>24.164107923335195</v>
      </c>
      <c r="R148" s="632">
        <v>26.133186235813127</v>
      </c>
      <c r="S148" s="571">
        <v>48.759080538116514</v>
      </c>
      <c r="T148" s="571">
        <v>12.522459875629979</v>
      </c>
      <c r="U148" s="571">
        <v>3.6144102287644855</v>
      </c>
      <c r="V148" s="571">
        <v>3.9951519577287367</v>
      </c>
      <c r="W148" s="571">
        <v>9.0179368870324215</v>
      </c>
      <c r="X148" s="571">
        <v>9.5887709605288745</v>
      </c>
      <c r="Y148" s="646">
        <v>29.599999969647818</v>
      </c>
      <c r="Z148" s="646">
        <v>3.524356614677409</v>
      </c>
      <c r="AA148" s="646">
        <v>37.464078424837453</v>
      </c>
      <c r="AB148" s="646">
        <v>4.6032648125176454</v>
      </c>
      <c r="AC148" s="646">
        <v>5.5869988927510663</v>
      </c>
      <c r="AD148" s="2530"/>
      <c r="AE148" s="2530"/>
      <c r="AF148" s="2530"/>
      <c r="AG148" s="2530"/>
      <c r="AH148" s="2530"/>
      <c r="AI148" s="2530"/>
      <c r="AJ148" s="2530"/>
      <c r="AK148" s="2530"/>
      <c r="AL148" s="2530"/>
      <c r="AM148" s="2530"/>
      <c r="AN148" s="2530"/>
      <c r="AO148" s="2530"/>
      <c r="AP148" s="2530"/>
      <c r="AQ148" s="2530"/>
      <c r="AR148" s="2530"/>
      <c r="AS148" s="2530"/>
      <c r="AT148" s="2530"/>
      <c r="AU148" s="2530"/>
      <c r="AV148" s="2530"/>
      <c r="AW148" s="2530"/>
      <c r="AX148" s="2530"/>
      <c r="AY148" s="2530"/>
      <c r="AZ148" s="239"/>
      <c r="BA148" s="3104" t="s">
        <v>109</v>
      </c>
      <c r="BB148" s="173" t="s">
        <v>49</v>
      </c>
      <c r="BC148" s="662">
        <v>286.33855758343378</v>
      </c>
      <c r="BD148" s="678">
        <v>2456.1075137607349</v>
      </c>
      <c r="BE148" s="678">
        <v>5401.9459144557959</v>
      </c>
      <c r="BF148" s="678">
        <v>6173.4072599863639</v>
      </c>
      <c r="BG148" s="694">
        <v>3355.8105437569138</v>
      </c>
      <c r="BH148" s="710">
        <v>2319.9801046240077</v>
      </c>
      <c r="BI148" s="678">
        <v>3938.0447456463362</v>
      </c>
      <c r="BJ148" s="678">
        <v>4247.6939347504485</v>
      </c>
      <c r="BK148" s="678">
        <v>3941.8283808917745</v>
      </c>
      <c r="BL148" s="694">
        <v>1810.7120519653258</v>
      </c>
      <c r="BM148" s="710">
        <v>29.409114283364559</v>
      </c>
      <c r="BN148" s="678">
        <v>103.99524584475706</v>
      </c>
      <c r="BO148" s="678">
        <v>147.29345961846107</v>
      </c>
      <c r="BP148" s="678">
        <v>281.13016154616298</v>
      </c>
      <c r="BQ148" s="694">
        <v>853.52259037258898</v>
      </c>
      <c r="BR148" s="710">
        <v>945.24907835810927</v>
      </c>
      <c r="BS148" s="678">
        <v>10139.664734574266</v>
      </c>
      <c r="BT148" s="678">
        <v>239.0228928621583</v>
      </c>
      <c r="BU148" s="678">
        <v>30.170021212002904</v>
      </c>
      <c r="BV148" s="678">
        <v>49.789361553379727</v>
      </c>
      <c r="BW148" s="678">
        <v>97.795534530166464</v>
      </c>
      <c r="BX148" s="678">
        <v>208.70378018162617</v>
      </c>
      <c r="BY148" s="727">
        <v>831.22789071843238</v>
      </c>
      <c r="BZ148" s="727">
        <v>68.340814656381468</v>
      </c>
      <c r="CA148" s="727">
        <v>4835.1614136016296</v>
      </c>
      <c r="CB148" s="727">
        <v>169.83361845293763</v>
      </c>
      <c r="CC148" s="727">
        <v>58.650648842146033</v>
      </c>
      <c r="CD148" s="2903"/>
      <c r="CE148" s="2903"/>
      <c r="CF148" s="2903"/>
      <c r="CG148" s="2903"/>
      <c r="CH148" s="2903"/>
      <c r="CI148" s="2903"/>
      <c r="CJ148" s="2903"/>
      <c r="CK148" s="2903"/>
      <c r="CL148" s="2903"/>
      <c r="CM148" s="2903"/>
      <c r="CN148" s="2903"/>
      <c r="CO148" s="2903"/>
      <c r="CP148" s="2903"/>
      <c r="CQ148" s="2903"/>
      <c r="CR148" s="2903"/>
      <c r="CS148" s="2903"/>
      <c r="CT148" s="2903"/>
      <c r="CU148" s="2903"/>
      <c r="CV148" s="2903"/>
      <c r="CW148" s="2903"/>
      <c r="CX148" s="2903"/>
      <c r="CY148" s="2903"/>
      <c r="CZ148" s="2613"/>
    </row>
    <row r="149" s="130" customFormat="true" ht="15" customHeight="true" x14ac:dyDescent="0.2">
      <c r="A149" s="3067"/>
      <c r="B149" s="300" t="s">
        <v>48</v>
      </c>
      <c r="C149" s="555">
        <v>2.6676842230554954</v>
      </c>
      <c r="D149" s="571">
        <v>13.896703597525365</v>
      </c>
      <c r="E149" s="571">
        <v>14.680137934153775</v>
      </c>
      <c r="F149" s="571">
        <v>25.8894109689411</v>
      </c>
      <c r="G149" s="587">
        <v>60.881336875807868</v>
      </c>
      <c r="H149" s="603">
        <v>15.767303788642817</v>
      </c>
      <c r="I149" s="571">
        <v>14.357816022987111</v>
      </c>
      <c r="J149" s="571">
        <v>23.184476871986952</v>
      </c>
      <c r="K149" s="571">
        <v>33.5541896116776</v>
      </c>
      <c r="L149" s="619">
        <v>70.521977585403278</v>
      </c>
      <c r="M149" s="632">
        <v>0.91819145446594819</v>
      </c>
      <c r="N149" s="571">
        <v>2.8281161357147875</v>
      </c>
      <c r="O149" s="571">
        <v>3.848271160613661</v>
      </c>
      <c r="P149" s="571">
        <v>9.6985862703358059</v>
      </c>
      <c r="Q149" s="619">
        <v>19.652484527957547</v>
      </c>
      <c r="R149" s="632">
        <v>20.5206966824829</v>
      </c>
      <c r="S149" s="571">
        <v>30.971050171622878</v>
      </c>
      <c r="T149" s="571">
        <v>6.3995169352442467</v>
      </c>
      <c r="U149" s="571">
        <v>1.6504368851146356</v>
      </c>
      <c r="V149" s="571">
        <v>3.3396191831571396</v>
      </c>
      <c r="W149" s="571">
        <v>15.572750695375881</v>
      </c>
      <c r="X149" s="571">
        <v>4.620014994511525</v>
      </c>
      <c r="Y149" s="646">
        <v>15.591293427428955</v>
      </c>
      <c r="Z149" s="646">
        <v>1.9571922040624037</v>
      </c>
      <c r="AA149" s="646">
        <v>33.238945120012012</v>
      </c>
      <c r="AB149" s="646">
        <v>6.8766416813008782</v>
      </c>
      <c r="AC149" s="646">
        <v>10.297956011060208</v>
      </c>
      <c r="AD149" s="2530"/>
      <c r="AE149" s="2530"/>
      <c r="AF149" s="2530"/>
      <c r="AG149" s="2530"/>
      <c r="AH149" s="2530"/>
      <c r="AI149" s="2530"/>
      <c r="AJ149" s="2530"/>
      <c r="AK149" s="2530"/>
      <c r="AL149" s="2530"/>
      <c r="AM149" s="2530"/>
      <c r="AN149" s="2530"/>
      <c r="AO149" s="2530"/>
      <c r="AP149" s="2530"/>
      <c r="AQ149" s="2530"/>
      <c r="AR149" s="2530"/>
      <c r="AS149" s="2530"/>
      <c r="AT149" s="2530"/>
      <c r="AU149" s="2530"/>
      <c r="AV149" s="2530"/>
      <c r="AW149" s="2530"/>
      <c r="AX149" s="2530"/>
      <c r="AY149" s="2530"/>
      <c r="AZ149" s="239"/>
      <c r="BA149" s="3104"/>
      <c r="BB149" s="173" t="s">
        <v>48</v>
      </c>
      <c r="BC149" s="662">
        <v>288.37669109723527</v>
      </c>
      <c r="BD149" s="678">
        <v>1503.6995228139526</v>
      </c>
      <c r="BE149" s="678">
        <v>1585.8326528468547</v>
      </c>
      <c r="BF149" s="678">
        <v>2800.2818798657595</v>
      </c>
      <c r="BG149" s="694">
        <v>6579.0615170686569</v>
      </c>
      <c r="BH149" s="710">
        <v>1148.1541152436278</v>
      </c>
      <c r="BI149" s="678">
        <v>1045.3156535250923</v>
      </c>
      <c r="BJ149" s="678">
        <v>1686.8344269464453</v>
      </c>
      <c r="BK149" s="678">
        <v>2444.5604361732144</v>
      </c>
      <c r="BL149" s="694">
        <v>5127.3253538608305</v>
      </c>
      <c r="BM149" s="710">
        <v>32.403505247400446</v>
      </c>
      <c r="BN149" s="678">
        <v>99.951027730008036</v>
      </c>
      <c r="BO149" s="678">
        <v>136.02770947749752</v>
      </c>
      <c r="BP149" s="678">
        <v>342.51662772765468</v>
      </c>
      <c r="BQ149" s="694">
        <v>694.16340776069433</v>
      </c>
      <c r="BR149" s="710">
        <v>742.24281154822347</v>
      </c>
      <c r="BS149" s="678">
        <v>6440.565772614249</v>
      </c>
      <c r="BT149" s="678">
        <v>122.15100435332802</v>
      </c>
      <c r="BU149" s="678">
        <v>13.77644281678606</v>
      </c>
      <c r="BV149" s="678">
        <v>41.619820402361633</v>
      </c>
      <c r="BW149" s="678">
        <v>168.87958936031868</v>
      </c>
      <c r="BX149" s="678">
        <v>100.55664045156922</v>
      </c>
      <c r="BY149" s="727">
        <v>437.83506630213435</v>
      </c>
      <c r="BZ149" s="727">
        <v>37.951922659502614</v>
      </c>
      <c r="CA149" s="727">
        <v>4289.8603577168224</v>
      </c>
      <c r="CB149" s="727">
        <v>253.70796317513486</v>
      </c>
      <c r="CC149" s="727">
        <v>108.1048722920286</v>
      </c>
      <c r="CD149" s="2903"/>
      <c r="CE149" s="2903"/>
      <c r="CF149" s="2903"/>
      <c r="CG149" s="2903"/>
      <c r="CH149" s="2903"/>
      <c r="CI149" s="2903"/>
      <c r="CJ149" s="2903"/>
      <c r="CK149" s="2903"/>
      <c r="CL149" s="2903"/>
      <c r="CM149" s="2903"/>
      <c r="CN149" s="2903"/>
      <c r="CO149" s="2903"/>
      <c r="CP149" s="2903"/>
      <c r="CQ149" s="2903"/>
      <c r="CR149" s="2903"/>
      <c r="CS149" s="2903"/>
      <c r="CT149" s="2903"/>
      <c r="CU149" s="2903"/>
      <c r="CV149" s="2903"/>
      <c r="CW149" s="2903"/>
      <c r="CX149" s="2903"/>
      <c r="CY149" s="2903"/>
      <c r="CZ149" s="2613"/>
    </row>
    <row r="150" s="130" customFormat="true" ht="15" customHeight="true" x14ac:dyDescent="0.2">
      <c r="A150" s="3067"/>
      <c r="B150" s="300" t="s">
        <v>111</v>
      </c>
      <c r="C150" s="555">
        <v>94.683485701214281</v>
      </c>
      <c r="D150" s="571">
        <v>63.404746855478045</v>
      </c>
      <c r="E150" s="571">
        <v>35.313758966197348</v>
      </c>
      <c r="F150" s="571">
        <v>17.035664259523465</v>
      </c>
      <c r="G150" s="587">
        <v>8.0646546344094467</v>
      </c>
      <c r="H150" s="603">
        <v>52.373008903219123</v>
      </c>
      <c r="I150" s="571">
        <v>31.551611662700918</v>
      </c>
      <c r="J150" s="571">
        <v>18.433645086922059</v>
      </c>
      <c r="K150" s="571">
        <v>12.340027216855239</v>
      </c>
      <c r="L150" s="619">
        <v>4.5732258726404647</v>
      </c>
      <c r="M150" s="632">
        <v>98.248466682910546</v>
      </c>
      <c r="N150" s="571">
        <v>94.229336503935528</v>
      </c>
      <c r="O150" s="571">
        <v>91.984745693275997</v>
      </c>
      <c r="P150" s="571">
        <v>82.341026103995929</v>
      </c>
      <c r="Q150" s="619">
        <v>56.183407548706974</v>
      </c>
      <c r="R150" s="632">
        <v>53.346117081703817</v>
      </c>
      <c r="S150" s="571">
        <v>20.269869290260672</v>
      </c>
      <c r="T150" s="571">
        <v>81.078023189125702</v>
      </c>
      <c r="U150" s="571">
        <v>94.7351528861209</v>
      </c>
      <c r="V150" s="571">
        <v>92.665228859114109</v>
      </c>
      <c r="W150" s="571">
        <v>75.409312417591906</v>
      </c>
      <c r="X150" s="571">
        <v>85.791214044959602</v>
      </c>
      <c r="Y150" s="646">
        <v>54.808706602923152</v>
      </c>
      <c r="Z150" s="646">
        <v>94.518451181260104</v>
      </c>
      <c r="AA150" s="646">
        <v>29.296976455150485</v>
      </c>
      <c r="AB150" s="646">
        <v>88.520093506181496</v>
      </c>
      <c r="AC150" s="646">
        <v>84.115045096188794</v>
      </c>
      <c r="AD150" s="2530"/>
      <c r="AE150" s="2530"/>
      <c r="AF150" s="2530"/>
      <c r="AG150" s="2530"/>
      <c r="AH150" s="2530"/>
      <c r="AI150" s="2530"/>
      <c r="AJ150" s="2530"/>
      <c r="AK150" s="2530"/>
      <c r="AL150" s="2530"/>
      <c r="AM150" s="2530"/>
      <c r="AN150" s="2530"/>
      <c r="AO150" s="2530"/>
      <c r="AP150" s="2530"/>
      <c r="AQ150" s="2530"/>
      <c r="AR150" s="2530"/>
      <c r="AS150" s="2530"/>
      <c r="AT150" s="2530"/>
      <c r="AU150" s="2530"/>
      <c r="AV150" s="2530"/>
      <c r="AW150" s="2530"/>
      <c r="AX150" s="2530"/>
      <c r="AY150" s="2530"/>
      <c r="AZ150" s="239"/>
      <c r="BA150" s="3104"/>
      <c r="BB150" s="173" t="s">
        <v>111</v>
      </c>
      <c r="BC150" s="662">
        <v>10235.285747874123</v>
      </c>
      <c r="BD150" s="678">
        <v>6860.7412485720452</v>
      </c>
      <c r="BE150" s="678">
        <v>3814.7946779893327</v>
      </c>
      <c r="BF150" s="678">
        <v>1842.6321863657085</v>
      </c>
      <c r="BG150" s="694">
        <v>871.49628566674824</v>
      </c>
      <c r="BH150" s="710">
        <v>3813.7329315133416</v>
      </c>
      <c r="BI150" s="678">
        <v>2297.1037873839837</v>
      </c>
      <c r="BJ150" s="678">
        <v>1341.1778630339857</v>
      </c>
      <c r="BK150" s="678">
        <v>899.02163231284135</v>
      </c>
      <c r="BL150" s="694">
        <v>332.4980065586696</v>
      </c>
      <c r="BM150" s="710">
        <v>3467.2449740456668</v>
      </c>
      <c r="BN150" s="678">
        <v>3330.2447897899715</v>
      </c>
      <c r="BO150" s="678">
        <v>3251.4533777113429</v>
      </c>
      <c r="BP150" s="678">
        <v>2907.9671818807215</v>
      </c>
      <c r="BQ150" s="694">
        <v>1984.5056022375411</v>
      </c>
      <c r="BR150" s="710">
        <v>1929.5530040022823</v>
      </c>
      <c r="BS150" s="678">
        <v>4215.2082555415909</v>
      </c>
      <c r="BT150" s="678">
        <v>1547.5796163599234</v>
      </c>
      <c r="BU150" s="678">
        <v>790.76844940028059</v>
      </c>
      <c r="BV150" s="678">
        <v>1154.8353183832448</v>
      </c>
      <c r="BW150" s="678">
        <v>817.78061975964295</v>
      </c>
      <c r="BX150" s="678">
        <v>1867.2831743773893</v>
      </c>
      <c r="BY150" s="727">
        <v>1539.1393793672119</v>
      </c>
      <c r="BZ150" s="727">
        <v>1832.8077036489069</v>
      </c>
      <c r="CA150" s="727">
        <v>3781.1048889227732</v>
      </c>
      <c r="CB150" s="727">
        <v>3265.8750687264665</v>
      </c>
      <c r="CC150" s="727">
        <v>883.01466797832404</v>
      </c>
      <c r="CD150" s="2903"/>
      <c r="CE150" s="2903"/>
      <c r="CF150" s="2903"/>
      <c r="CG150" s="2903"/>
      <c r="CH150" s="2903"/>
      <c r="CI150" s="2903"/>
      <c r="CJ150" s="2903"/>
      <c r="CK150" s="2903"/>
      <c r="CL150" s="2903"/>
      <c r="CM150" s="2903"/>
      <c r="CN150" s="2903"/>
      <c r="CO150" s="2903"/>
      <c r="CP150" s="2903"/>
      <c r="CQ150" s="2903"/>
      <c r="CR150" s="2903"/>
      <c r="CS150" s="2903"/>
      <c r="CT150" s="2903"/>
      <c r="CU150" s="2903"/>
      <c r="CV150" s="2903"/>
      <c r="CW150" s="2903"/>
      <c r="CX150" s="2903"/>
      <c r="CY150" s="2903"/>
      <c r="CZ150" s="2613"/>
    </row>
    <row r="151" s="130" customFormat="true" ht="15" customHeight="true" x14ac:dyDescent="0.2">
      <c r="A151" s="3067" t="s">
        <v>110</v>
      </c>
      <c r="B151" s="300" t="s">
        <v>49</v>
      </c>
      <c r="C151" s="555">
        <v>41.700866056960663</v>
      </c>
      <c r="D151" s="571">
        <v>56.380978000873348</v>
      </c>
      <c r="E151" s="571">
        <v>75.411180788237473</v>
      </c>
      <c r="F151" s="571">
        <v>70.543894898395621</v>
      </c>
      <c r="G151" s="587">
        <v>36.455565997190945</v>
      </c>
      <c r="H151" s="603">
        <v>63.721707898364457</v>
      </c>
      <c r="I151" s="571">
        <v>77.940528769008537</v>
      </c>
      <c r="J151" s="571">
        <v>73.84396012945929</v>
      </c>
      <c r="K151" s="571">
        <v>64.320061566770732</v>
      </c>
      <c r="L151" s="619">
        <v>27.452156771980562</v>
      </c>
      <c r="M151" s="632">
        <v>42.931683705003934</v>
      </c>
      <c r="N151" s="571">
        <v>42.485083979083051</v>
      </c>
      <c r="O151" s="571">
        <v>39.588193763490509</v>
      </c>
      <c r="P151" s="571">
        <v>43.83847327828331</v>
      </c>
      <c r="Q151" s="619">
        <v>55.903419986105781</v>
      </c>
      <c r="R151" s="632">
        <v>50.350802508706849</v>
      </c>
      <c r="S151" s="571">
        <v>64.335764913617481</v>
      </c>
      <c r="T151" s="571">
        <v>63.691474967508498</v>
      </c>
      <c r="U151" s="571">
        <v>44.431340619948244</v>
      </c>
      <c r="V151" s="571">
        <v>44.322765771603564</v>
      </c>
      <c r="W151" s="571">
        <v>37.280250508799604</v>
      </c>
      <c r="X151" s="571">
        <v>54.462118010347929</v>
      </c>
      <c r="Y151" s="646">
        <v>55.680979818160424</v>
      </c>
      <c r="Z151" s="646">
        <v>49.524900705847976</v>
      </c>
      <c r="AA151" s="646">
        <v>56.316578437563912</v>
      </c>
      <c r="AB151" s="646">
        <v>33.580537561140872</v>
      </c>
      <c r="AC151" s="646">
        <v>48.67868014179929</v>
      </c>
      <c r="AD151" s="2530"/>
      <c r="AE151" s="2530"/>
      <c r="AF151" s="2530"/>
      <c r="AG151" s="2530"/>
      <c r="AH151" s="2530"/>
      <c r="AI151" s="2530"/>
      <c r="AJ151" s="2530"/>
      <c r="AK151" s="2530"/>
      <c r="AL151" s="2530"/>
      <c r="AM151" s="2530"/>
      <c r="AN151" s="2530"/>
      <c r="AO151" s="2530"/>
      <c r="AP151" s="2530"/>
      <c r="AQ151" s="2530"/>
      <c r="AR151" s="2530"/>
      <c r="AS151" s="2530"/>
      <c r="AT151" s="2530"/>
      <c r="AU151" s="2530"/>
      <c r="AV151" s="2530"/>
      <c r="AW151" s="2530"/>
      <c r="AX151" s="2530"/>
      <c r="AY151" s="2530"/>
      <c r="AZ151" s="239"/>
      <c r="BA151" s="3104" t="s">
        <v>110</v>
      </c>
      <c r="BB151" s="173" t="s">
        <v>49</v>
      </c>
      <c r="BC151" s="662">
        <v>3042.9829131345282</v>
      </c>
      <c r="BD151" s="678">
        <v>5557.4368435939114</v>
      </c>
      <c r="BE151" s="678">
        <v>7959.4504310456305</v>
      </c>
      <c r="BF151" s="678">
        <v>7612.2207698758502</v>
      </c>
      <c r="BG151" s="694">
        <v>3915.7779127121221</v>
      </c>
      <c r="BH151" s="710">
        <v>4381.7165777682967</v>
      </c>
      <c r="BI151" s="678">
        <v>5570.0828396987181</v>
      </c>
      <c r="BJ151" s="678">
        <v>5339.9023986123993</v>
      </c>
      <c r="BK151" s="678">
        <v>4647.1736229820071</v>
      </c>
      <c r="BL151" s="694">
        <v>1994.1607350176027</v>
      </c>
      <c r="BM151" s="710">
        <v>805.88956942781135</v>
      </c>
      <c r="BN151" s="678">
        <v>1050.3975034838279</v>
      </c>
      <c r="BO151" s="678">
        <v>1092.2724154762816</v>
      </c>
      <c r="BP151" s="678">
        <v>1327.1898134549006</v>
      </c>
      <c r="BQ151" s="694">
        <v>1879.0833944401909</v>
      </c>
      <c r="BR151" s="710">
        <v>1538.0821816903515</v>
      </c>
      <c r="BS151" s="678">
        <v>13271.698515112517</v>
      </c>
      <c r="BT151" s="678">
        <v>858.59034182549226</v>
      </c>
      <c r="BU151" s="678">
        <v>239.50250448773608</v>
      </c>
      <c r="BV151" s="678">
        <v>456.27451218057325</v>
      </c>
      <c r="BW151" s="678">
        <v>271.33748577791096</v>
      </c>
      <c r="BX151" s="678">
        <v>977.95120046457123</v>
      </c>
      <c r="BY151" s="727">
        <v>1351.1744271701134</v>
      </c>
      <c r="BZ151" s="727">
        <v>592.42387294078537</v>
      </c>
      <c r="CA151" s="727">
        <v>7041.8880953971548</v>
      </c>
      <c r="CB151" s="727">
        <v>1008.6375757808445</v>
      </c>
      <c r="CC151" s="727">
        <v>480.30815753400441</v>
      </c>
      <c r="CD151" s="2903"/>
      <c r="CE151" s="2903"/>
      <c r="CF151" s="2903"/>
      <c r="CG151" s="2903"/>
      <c r="CH151" s="2903"/>
      <c r="CI151" s="2903"/>
      <c r="CJ151" s="2903"/>
      <c r="CK151" s="2903"/>
      <c r="CL151" s="2903"/>
      <c r="CM151" s="2903"/>
      <c r="CN151" s="2903"/>
      <c r="CO151" s="2903"/>
      <c r="CP151" s="2903"/>
      <c r="CQ151" s="2903"/>
      <c r="CR151" s="2903"/>
      <c r="CS151" s="2903"/>
      <c r="CT151" s="2903"/>
      <c r="CU151" s="2903"/>
      <c r="CV151" s="2903"/>
      <c r="CW151" s="2903"/>
      <c r="CX151" s="2903"/>
      <c r="CY151" s="2903"/>
      <c r="CZ151" s="2613"/>
    </row>
    <row r="152" s="130" customFormat="true" ht="15" customHeight="true" x14ac:dyDescent="0.2">
      <c r="A152" s="3105"/>
      <c r="B152" s="301" t="s">
        <v>48</v>
      </c>
      <c r="C152" s="556">
        <v>58.299133943040061</v>
      </c>
      <c r="D152" s="572">
        <v>43.619021999126758</v>
      </c>
      <c r="E152" s="572">
        <v>24.588819211762555</v>
      </c>
      <c r="F152" s="572">
        <v>29.456105101604219</v>
      </c>
      <c r="G152" s="588">
        <v>63.544434002809034</v>
      </c>
      <c r="H152" s="604">
        <v>36.278292101635614</v>
      </c>
      <c r="I152" s="572">
        <v>22.059471230991466</v>
      </c>
      <c r="J152" s="572">
        <v>26.156039870540798</v>
      </c>
      <c r="K152" s="572">
        <v>35.679938433229132</v>
      </c>
      <c r="L152" s="620">
        <v>72.547843228019516</v>
      </c>
      <c r="M152" s="633">
        <v>57.068316294996016</v>
      </c>
      <c r="N152" s="572">
        <v>57.514916020916729</v>
      </c>
      <c r="O152" s="572">
        <v>60.411806236509435</v>
      </c>
      <c r="P152" s="572">
        <v>56.161526721716662</v>
      </c>
      <c r="Q152" s="620">
        <v>44.096580013893941</v>
      </c>
      <c r="R152" s="633">
        <v>49.649197491293066</v>
      </c>
      <c r="S152" s="572">
        <v>35.664235086382632</v>
      </c>
      <c r="T152" s="572">
        <v>36.308525032491559</v>
      </c>
      <c r="U152" s="572">
        <v>55.568659380051763</v>
      </c>
      <c r="V152" s="572">
        <v>55.677234228396287</v>
      </c>
      <c r="W152" s="572">
        <v>62.719749491200538</v>
      </c>
      <c r="X152" s="572">
        <v>45.53788198965227</v>
      </c>
      <c r="Y152" s="647">
        <v>44.319020181839711</v>
      </c>
      <c r="Z152" s="647">
        <v>50.475099294152017</v>
      </c>
      <c r="AA152" s="647">
        <v>43.68342156243606</v>
      </c>
      <c r="AB152" s="647">
        <v>66.419462438859242</v>
      </c>
      <c r="AC152" s="647">
        <v>51.321319858200866</v>
      </c>
      <c r="AD152" s="2532"/>
      <c r="AE152" s="2532"/>
      <c r="AF152" s="2532"/>
      <c r="AG152" s="2532"/>
      <c r="AH152" s="2532"/>
      <c r="AI152" s="2532"/>
      <c r="AJ152" s="2532"/>
      <c r="AK152" s="2532"/>
      <c r="AL152" s="2532"/>
      <c r="AM152" s="2532"/>
      <c r="AN152" s="2532"/>
      <c r="AO152" s="2532"/>
      <c r="AP152" s="2532"/>
      <c r="AQ152" s="2532"/>
      <c r="AR152" s="2532"/>
      <c r="AS152" s="2532"/>
      <c r="AT152" s="2532"/>
      <c r="AU152" s="2532"/>
      <c r="AV152" s="2532"/>
      <c r="AW152" s="2532"/>
      <c r="AX152" s="2532"/>
      <c r="AY152" s="2532"/>
      <c r="AZ152" s="239"/>
      <c r="BA152" s="3106"/>
      <c r="BB152" s="265" t="s">
        <v>48</v>
      </c>
      <c r="BC152" s="663">
        <v>4254.186668374964</v>
      </c>
      <c r="BD152" s="679">
        <v>4299.4990249322282</v>
      </c>
      <c r="BE152" s="679">
        <v>2595.2847525826523</v>
      </c>
      <c r="BF152" s="679">
        <v>3178.5369290571625</v>
      </c>
      <c r="BG152" s="695">
        <v>6825.4568085204282</v>
      </c>
      <c r="BH152" s="711">
        <v>2494.6160289425875</v>
      </c>
      <c r="BI152" s="679">
        <v>1576.4979285774498</v>
      </c>
      <c r="BJ152" s="679">
        <v>1891.4302510054868</v>
      </c>
      <c r="BK152" s="679">
        <v>2577.902830276304</v>
      </c>
      <c r="BL152" s="695">
        <v>5269.9706466484558</v>
      </c>
      <c r="BM152" s="711">
        <v>1071.2545345987444</v>
      </c>
      <c r="BN152" s="679">
        <v>1421.9937574137014</v>
      </c>
      <c r="BO152" s="679">
        <v>1666.813846457723</v>
      </c>
      <c r="BP152" s="679">
        <v>1700.2646442539701</v>
      </c>
      <c r="BQ152" s="695">
        <v>1482.2197152930103</v>
      </c>
      <c r="BR152" s="711">
        <v>1516.6500272439139</v>
      </c>
      <c r="BS152" s="679">
        <v>7357.1049706814456</v>
      </c>
      <c r="BT152" s="679">
        <v>489.45559723227512</v>
      </c>
      <c r="BU152" s="679">
        <v>299.53705890596257</v>
      </c>
      <c r="BV152" s="679">
        <v>573.16149939814397</v>
      </c>
      <c r="BW152" s="679">
        <v>456.49422692440857</v>
      </c>
      <c r="BX152" s="679">
        <v>817.7027994014644</v>
      </c>
      <c r="BY152" s="728">
        <v>1075.4610802916786</v>
      </c>
      <c r="BZ152" s="728">
        <v>603.79028296327886</v>
      </c>
      <c r="CA152" s="728">
        <v>5462.2239987071262</v>
      </c>
      <c r="CB152" s="728">
        <v>1994.9997958496592</v>
      </c>
      <c r="CC152" s="728">
        <v>506.38284586806873</v>
      </c>
      <c r="CD152" s="2904"/>
      <c r="CE152" s="2904"/>
      <c r="CF152" s="2904"/>
      <c r="CG152" s="2904"/>
      <c r="CH152" s="2904"/>
      <c r="CI152" s="2904"/>
      <c r="CJ152" s="2904"/>
      <c r="CK152" s="2904"/>
      <c r="CL152" s="2904"/>
      <c r="CM152" s="2904"/>
      <c r="CN152" s="2904"/>
      <c r="CO152" s="2904"/>
      <c r="CP152" s="2904"/>
      <c r="CQ152" s="2904"/>
      <c r="CR152" s="2904"/>
      <c r="CS152" s="2904"/>
      <c r="CT152" s="2904"/>
      <c r="CU152" s="2904"/>
      <c r="CV152" s="2904"/>
      <c r="CW152" s="2904"/>
      <c r="CX152" s="2904"/>
      <c r="CY152" s="2904"/>
      <c r="CZ152" s="2615"/>
    </row>
    <row r="153" s="130" customFormat="true" ht="15" customHeight="true" x14ac:dyDescent="0.2">
      <c r="A153" s="3470" t="s">
        <v>440</v>
      </c>
      <c r="B153" s="300" t="s">
        <v>441</v>
      </c>
      <c r="C153" s="736">
        <v>0</v>
      </c>
      <c r="D153" s="737">
        <v>0.87966581112856734</v>
      </c>
      <c r="E153" s="737">
        <v>6.7057763734795284</v>
      </c>
      <c r="F153" s="737">
        <v>20.35631588383491</v>
      </c>
      <c r="G153" s="738">
        <v>52.56342010308537</v>
      </c>
      <c r="H153" s="739">
        <v>1.6606850733132146</v>
      </c>
      <c r="I153" s="737">
        <v>7.0923228996473187</v>
      </c>
      <c r="J153" s="737">
        <v>18.823536450210103</v>
      </c>
      <c r="K153" s="737">
        <v>27.612509412271987</v>
      </c>
      <c r="L153" s="740">
        <v>63.316129340720984</v>
      </c>
      <c r="M153" s="741">
        <v>0</v>
      </c>
      <c r="N153" s="737">
        <v>0</v>
      </c>
      <c r="O153" s="737">
        <v>0</v>
      </c>
      <c r="P153" s="737">
        <v>0</v>
      </c>
      <c r="Q153" s="740">
        <v>2.2549179376127446</v>
      </c>
      <c r="R153" s="741">
        <v>0.78793706346328707</v>
      </c>
      <c r="S153" s="737">
        <v>25.153267778147875</v>
      </c>
      <c r="T153" s="737">
        <v>0.89536508891086397</v>
      </c>
      <c r="U153" s="737">
        <v>1.579561259543099</v>
      </c>
      <c r="V153" s="737">
        <v>0.5152526282317158</v>
      </c>
      <c r="W153" s="737">
        <v>0.84450991773691642</v>
      </c>
      <c r="X153" s="737">
        <v>0.55302333341291532</v>
      </c>
      <c r="Y153" s="742">
        <v>2.9085745473381586</v>
      </c>
      <c r="Z153" s="742">
        <v>0.16196319435261861</v>
      </c>
      <c r="AA153" s="742">
        <v>25.436304723724895</v>
      </c>
      <c r="AB153" s="742">
        <v>0.14674675989157077</v>
      </c>
      <c r="AC153" s="742">
        <v>1.0843597511383076</v>
      </c>
      <c r="AD153" s="2530"/>
      <c r="AE153" s="2530"/>
      <c r="AF153" s="2530"/>
      <c r="AG153" s="2530"/>
      <c r="AH153" s="2530"/>
      <c r="AI153" s="2530"/>
      <c r="AJ153" s="2530"/>
      <c r="AK153" s="2530"/>
      <c r="AL153" s="2530"/>
      <c r="AM153" s="2530"/>
      <c r="AN153" s="2530"/>
      <c r="AO153" s="2530"/>
      <c r="AP153" s="2530"/>
      <c r="AQ153" s="2530"/>
      <c r="AR153" s="2530"/>
      <c r="AS153" s="2530"/>
      <c r="AT153" s="2530"/>
      <c r="AU153" s="2530"/>
      <c r="AV153" s="2530"/>
      <c r="AW153" s="2530"/>
      <c r="AX153" s="2530"/>
      <c r="AY153" s="2530"/>
      <c r="AZ153" s="239"/>
      <c r="BA153" s="3477" t="s">
        <v>440</v>
      </c>
      <c r="BB153" s="264" t="s">
        <v>441</v>
      </c>
      <c r="BC153" s="511">
        <v>0</v>
      </c>
      <c r="BD153" s="443">
        <v>95.184663841094149</v>
      </c>
      <c r="BE153" s="443">
        <v>724.39640441061056</v>
      </c>
      <c r="BF153" s="443">
        <v>2201.8045361755067</v>
      </c>
      <c r="BG153" s="512">
        <v>5680.1967918535966</v>
      </c>
      <c r="BH153" s="523">
        <v>120.92888084148188</v>
      </c>
      <c r="BI153" s="443">
        <v>516.35402870369194</v>
      </c>
      <c r="BJ153" s="443">
        <v>1369.545213222422</v>
      </c>
      <c r="BK153" s="443">
        <v>2011.6846460571037</v>
      </c>
      <c r="BL153" s="512">
        <v>4603.4216054684939</v>
      </c>
      <c r="BM153" s="523">
        <v>0</v>
      </c>
      <c r="BN153" s="443">
        <v>0</v>
      </c>
      <c r="BO153" s="443">
        <v>0</v>
      </c>
      <c r="BP153" s="443">
        <v>0</v>
      </c>
      <c r="BQ153" s="512">
        <v>79.648021987612623</v>
      </c>
      <c r="BR153" s="523">
        <v>28.500037321212357</v>
      </c>
      <c r="BS153" s="443">
        <v>5230.7323976302614</v>
      </c>
      <c r="BT153" s="443">
        <v>17.090312593913719</v>
      </c>
      <c r="BU153" s="443">
        <v>13.184833400154297</v>
      </c>
      <c r="BV153" s="443">
        <v>6.4213075421898429</v>
      </c>
      <c r="BW153" s="443">
        <v>9.1583363085929435</v>
      </c>
      <c r="BX153" s="443">
        <v>12.036793942312839</v>
      </c>
      <c r="BY153" s="444">
        <v>81.678658393930476</v>
      </c>
      <c r="BZ153" s="444">
        <v>3.1406290158922916</v>
      </c>
      <c r="CA153" s="444">
        <v>3282.8417053288581</v>
      </c>
      <c r="CB153" s="444">
        <v>5.4140993932954071</v>
      </c>
      <c r="CC153" s="444">
        <v>11.383285410184424</v>
      </c>
      <c r="CD153" s="2617"/>
      <c r="CE153" s="2617"/>
      <c r="CF153" s="2617"/>
      <c r="CG153" s="2617"/>
      <c r="CH153" s="2617"/>
      <c r="CI153" s="2617"/>
      <c r="CJ153" s="2617"/>
      <c r="CK153" s="2617"/>
      <c r="CL153" s="2617"/>
      <c r="CM153" s="2617"/>
      <c r="CN153" s="2617"/>
      <c r="CO153" s="2617"/>
      <c r="CP153" s="2617"/>
      <c r="CQ153" s="2617"/>
      <c r="CR153" s="2617"/>
      <c r="CS153" s="2617"/>
      <c r="CT153" s="2617"/>
      <c r="CU153" s="2617"/>
      <c r="CV153" s="2617"/>
      <c r="CW153" s="2617"/>
      <c r="CX153" s="2617"/>
      <c r="CY153" s="2617"/>
      <c r="CZ153" s="2617"/>
    </row>
    <row r="154" s="130" customFormat="true" ht="15" customHeight="true" x14ac:dyDescent="0.2">
      <c r="A154" s="3470"/>
      <c r="B154" s="300" t="s">
        <v>442</v>
      </c>
      <c r="C154" s="371">
        <v>8.2166103966211976E-2</v>
      </c>
      <c r="D154" s="372">
        <v>0.633530778900115</v>
      </c>
      <c r="E154" s="372">
        <v>2.7512872022990784</v>
      </c>
      <c r="F154" s="372">
        <v>3.1834726331368919</v>
      </c>
      <c r="G154" s="373">
        <v>2.9419077494715276</v>
      </c>
      <c r="H154" s="374">
        <v>1.2263354984041388</v>
      </c>
      <c r="I154" s="372">
        <v>3.7007959181059009</v>
      </c>
      <c r="J154" s="372">
        <v>2.2881471691914519</v>
      </c>
      <c r="K154" s="372">
        <v>5.0923031644484915</v>
      </c>
      <c r="L154" s="375">
        <v>1.7424141710384435</v>
      </c>
      <c r="M154" s="376">
        <v>7.1320907455176066E-2</v>
      </c>
      <c r="N154" s="372">
        <v>0.18010347044348213</v>
      </c>
      <c r="O154" s="372">
        <v>0</v>
      </c>
      <c r="P154" s="372">
        <v>2.8412002890082295E-2</v>
      </c>
      <c r="Q154" s="375">
        <v>0.11646589237929363</v>
      </c>
      <c r="R154" s="376">
        <v>0.22267269976686341</v>
      </c>
      <c r="S154" s="372">
        <v>2.5031582451124077</v>
      </c>
      <c r="T154" s="372">
        <v>5.6520317731721052E-2</v>
      </c>
      <c r="U154" s="372">
        <v>3.2852497200200122E-2</v>
      </c>
      <c r="V154" s="372">
        <v>0</v>
      </c>
      <c r="W154" s="372">
        <v>6.4707188765482829E-2</v>
      </c>
      <c r="X154" s="372">
        <v>0</v>
      </c>
      <c r="Y154" s="377">
        <v>0.34489097088290671</v>
      </c>
      <c r="Z154" s="377">
        <v>0.12980018193911655</v>
      </c>
      <c r="AA154" s="377">
        <v>3.7992842028382068</v>
      </c>
      <c r="AB154" s="377">
        <v>0</v>
      </c>
      <c r="AC154" s="377">
        <v>0.35218933749063736</v>
      </c>
      <c r="AD154" s="2881"/>
      <c r="AE154" s="2881"/>
      <c r="AF154" s="2881"/>
      <c r="AG154" s="2881"/>
      <c r="AH154" s="2881"/>
      <c r="AI154" s="2881"/>
      <c r="AJ154" s="2881"/>
      <c r="AK154" s="2881"/>
      <c r="AL154" s="2881"/>
      <c r="AM154" s="2881"/>
      <c r="AN154" s="2881"/>
      <c r="AO154" s="2881"/>
      <c r="AP154" s="2881"/>
      <c r="AQ154" s="2881"/>
      <c r="AR154" s="2881"/>
      <c r="AS154" s="2881"/>
      <c r="AT154" s="2881"/>
      <c r="AU154" s="2881"/>
      <c r="AV154" s="2881"/>
      <c r="AW154" s="2881"/>
      <c r="AX154" s="2881"/>
      <c r="AY154" s="2881"/>
      <c r="AZ154" s="239"/>
      <c r="BA154" s="3477"/>
      <c r="BB154" s="173" t="s">
        <v>442</v>
      </c>
      <c r="BC154" s="513">
        <v>8.8821566575778004</v>
      </c>
      <c r="BD154" s="445">
        <v>68.551503832153017</v>
      </c>
      <c r="BE154" s="445">
        <v>297.20981521670251</v>
      </c>
      <c r="BF154" s="445">
        <v>344.33462933229453</v>
      </c>
      <c r="BG154" s="514">
        <v>317.91338782189564</v>
      </c>
      <c r="BH154" s="524">
        <v>89.300121824015037</v>
      </c>
      <c r="BI154" s="445">
        <v>269.43512143520496</v>
      </c>
      <c r="BJ154" s="445">
        <v>166.47886601986582</v>
      </c>
      <c r="BK154" s="445">
        <v>370.99518685672899</v>
      </c>
      <c r="BL154" s="514">
        <v>126.68283933576144</v>
      </c>
      <c r="BM154" s="524">
        <v>2.5169559003545121</v>
      </c>
      <c r="BN154" s="445">
        <v>6.3652007572232883</v>
      </c>
      <c r="BO154" s="445">
        <v>0</v>
      </c>
      <c r="BP154" s="445">
        <v>1.0034022635509761</v>
      </c>
      <c r="BQ154" s="514">
        <v>4.113798467918345</v>
      </c>
      <c r="BR154" s="524">
        <v>8.0541715170458055</v>
      </c>
      <c r="BS154" s="445">
        <v>520.54273999658005</v>
      </c>
      <c r="BT154" s="445">
        <v>1.0788335505882116</v>
      </c>
      <c r="BU154" s="445">
        <v>0.27422469356393786</v>
      </c>
      <c r="BV154" s="445">
        <v>0</v>
      </c>
      <c r="BW154" s="445">
        <v>0.70172082512180745</v>
      </c>
      <c r="BX154" s="445">
        <v>0</v>
      </c>
      <c r="BY154" s="446">
        <v>9.6852363023242862</v>
      </c>
      <c r="BZ154" s="446">
        <v>2.5169559003545121</v>
      </c>
      <c r="CA154" s="446">
        <v>490.34043140083526</v>
      </c>
      <c r="CB154" s="446">
        <v>0</v>
      </c>
      <c r="CC154" s="446">
        <v>3.6971786742095176</v>
      </c>
      <c r="CD154" s="2617"/>
      <c r="CE154" s="2617"/>
      <c r="CF154" s="2617"/>
      <c r="CG154" s="2617"/>
      <c r="CH154" s="2617"/>
      <c r="CI154" s="2617"/>
      <c r="CJ154" s="2617"/>
      <c r="CK154" s="2617"/>
      <c r="CL154" s="2617"/>
      <c r="CM154" s="2617"/>
      <c r="CN154" s="2617"/>
      <c r="CO154" s="2617"/>
      <c r="CP154" s="2617"/>
      <c r="CQ154" s="2617"/>
      <c r="CR154" s="2617"/>
      <c r="CS154" s="2617"/>
      <c r="CT154" s="2617"/>
      <c r="CU154" s="2617"/>
      <c r="CV154" s="2617"/>
      <c r="CW154" s="2617"/>
      <c r="CX154" s="2617"/>
      <c r="CY154" s="2617"/>
      <c r="CZ154" s="2617"/>
    </row>
    <row r="155" s="130" customFormat="true" ht="15" customHeight="true" x14ac:dyDescent="0.2">
      <c r="A155" s="3470"/>
      <c r="B155" s="300" t="s">
        <v>443</v>
      </c>
      <c r="C155" s="371">
        <v>4.5675351786483888E-2</v>
      </c>
      <c r="D155" s="372">
        <v>0.21511867016505332</v>
      </c>
      <c r="E155" s="372">
        <v>5.5770812714433043E-2</v>
      </c>
      <c r="F155" s="372">
        <v>0.42644974396028706</v>
      </c>
      <c r="G155" s="373">
        <v>9.3288244996850955E-2</v>
      </c>
      <c r="H155" s="374">
        <v>0.31965729519194447</v>
      </c>
      <c r="I155" s="372">
        <v>8.2751356762345116E-2</v>
      </c>
      <c r="J155" s="372">
        <v>0</v>
      </c>
      <c r="K155" s="372">
        <v>0.64383942416010209</v>
      </c>
      <c r="L155" s="375">
        <v>0.12792594722939157</v>
      </c>
      <c r="M155" s="376">
        <v>7.1212648639973938E-2</v>
      </c>
      <c r="N155" s="372">
        <v>6.8597609903263274E-2</v>
      </c>
      <c r="O155" s="372">
        <v>0</v>
      </c>
      <c r="P155" s="372">
        <v>0</v>
      </c>
      <c r="Q155" s="375">
        <v>0</v>
      </c>
      <c r="R155" s="376">
        <v>0</v>
      </c>
      <c r="S155" s="372">
        <v>0.36271356392492804</v>
      </c>
      <c r="T155" s="372">
        <v>0</v>
      </c>
      <c r="U155" s="372">
        <v>0</v>
      </c>
      <c r="V155" s="372">
        <v>0</v>
      </c>
      <c r="W155" s="372">
        <v>0</v>
      </c>
      <c r="X155" s="372">
        <v>8.2520136830533872E-2</v>
      </c>
      <c r="Y155" s="377">
        <v>0</v>
      </c>
      <c r="Z155" s="377">
        <v>0.16200394596150364</v>
      </c>
      <c r="AA155" s="377">
        <v>7.2065783482461079E-2</v>
      </c>
      <c r="AB155" s="377">
        <v>0</v>
      </c>
      <c r="AC155" s="377">
        <v>7.4318178539233476E-2</v>
      </c>
      <c r="AD155" s="2881"/>
      <c r="AE155" s="2881"/>
      <c r="AF155" s="2881"/>
      <c r="AG155" s="2881"/>
      <c r="AH155" s="2881"/>
      <c r="AI155" s="2881"/>
      <c r="AJ155" s="2881"/>
      <c r="AK155" s="2881"/>
      <c r="AL155" s="2881"/>
      <c r="AM155" s="2881"/>
      <c r="AN155" s="2881"/>
      <c r="AO155" s="2881"/>
      <c r="AP155" s="2881"/>
      <c r="AQ155" s="2881"/>
      <c r="AR155" s="2881"/>
      <c r="AS155" s="2881"/>
      <c r="AT155" s="2881"/>
      <c r="AU155" s="2881"/>
      <c r="AV155" s="2881"/>
      <c r="AW155" s="2881"/>
      <c r="AX155" s="2881"/>
      <c r="AY155" s="2881"/>
      <c r="AZ155" s="239"/>
      <c r="BA155" s="3477"/>
      <c r="BB155" s="173" t="s">
        <v>443</v>
      </c>
      <c r="BC155" s="513">
        <v>4.9375059832988368</v>
      </c>
      <c r="BD155" s="445">
        <v>23.277019575575093</v>
      </c>
      <c r="BE155" s="445">
        <v>6.024682892971243</v>
      </c>
      <c r="BF155" s="445">
        <v>46.126174601577944</v>
      </c>
      <c r="BG155" s="514">
        <v>10.081071378337905</v>
      </c>
      <c r="BH155" s="524">
        <v>23.277019575575093</v>
      </c>
      <c r="BI155" s="445">
        <v>6.024682892971243</v>
      </c>
      <c r="BJ155" s="445">
        <v>0</v>
      </c>
      <c r="BK155" s="445">
        <v>46.906344684974215</v>
      </c>
      <c r="BL155" s="514">
        <v>9.3009012949416299</v>
      </c>
      <c r="BM155" s="524">
        <v>2.513135384415905</v>
      </c>
      <c r="BN155" s="445">
        <v>2.4243705988829318</v>
      </c>
      <c r="BO155" s="445">
        <v>0</v>
      </c>
      <c r="BP155" s="445">
        <v>0</v>
      </c>
      <c r="BQ155" s="514">
        <v>0</v>
      </c>
      <c r="BR155" s="524">
        <v>0</v>
      </c>
      <c r="BS155" s="445">
        <v>75.427877070124282</v>
      </c>
      <c r="BT155" s="445">
        <v>0</v>
      </c>
      <c r="BU155" s="445">
        <v>0</v>
      </c>
      <c r="BV155" s="445">
        <v>0</v>
      </c>
      <c r="BW155" s="445">
        <v>0</v>
      </c>
      <c r="BX155" s="445">
        <v>1.7960867527789557</v>
      </c>
      <c r="BY155" s="446">
        <v>0</v>
      </c>
      <c r="BZ155" s="446">
        <v>3.1414192305198814</v>
      </c>
      <c r="CA155" s="446">
        <v>9.3009012949416299</v>
      </c>
      <c r="CB155" s="446">
        <v>0</v>
      </c>
      <c r="CC155" s="446">
        <v>0.78017008339627525</v>
      </c>
      <c r="CD155" s="2617"/>
      <c r="CE155" s="2617"/>
      <c r="CF155" s="2617"/>
      <c r="CG155" s="2617"/>
      <c r="CH155" s="2617"/>
      <c r="CI155" s="2617"/>
      <c r="CJ155" s="2617"/>
      <c r="CK155" s="2617"/>
      <c r="CL155" s="2617"/>
      <c r="CM155" s="2617"/>
      <c r="CN155" s="2617"/>
      <c r="CO155" s="2617"/>
      <c r="CP155" s="2617"/>
      <c r="CQ155" s="2617"/>
      <c r="CR155" s="2617"/>
      <c r="CS155" s="2617"/>
      <c r="CT155" s="2617"/>
      <c r="CU155" s="2617"/>
      <c r="CV155" s="2617"/>
      <c r="CW155" s="2617"/>
      <c r="CX155" s="2617"/>
      <c r="CY155" s="2617"/>
      <c r="CZ155" s="2617"/>
    </row>
    <row r="156" s="130" customFormat="true" ht="15" customHeight="true" x14ac:dyDescent="0.2">
      <c r="A156" s="3470"/>
      <c r="B156" s="300" t="s">
        <v>444</v>
      </c>
      <c r="C156" s="371">
        <v>6.3218334803117251E-3</v>
      </c>
      <c r="D156" s="372">
        <v>0.2018444705067918</v>
      </c>
      <c r="E156" s="372">
        <v>8.7678350854483056E-2</v>
      </c>
      <c r="F156" s="372">
        <v>6.5549032612787175E-2</v>
      </c>
      <c r="G156" s="373">
        <v>5.4818477757258635E-2</v>
      </c>
      <c r="H156" s="374">
        <v>0.24015981249979065</v>
      </c>
      <c r="I156" s="372">
        <v>0</v>
      </c>
      <c r="J156" s="372">
        <v>0.22762755330405895</v>
      </c>
      <c r="K156" s="372">
        <v>0</v>
      </c>
      <c r="L156" s="375">
        <v>8.1477997044047484E-2</v>
      </c>
      <c r="M156" s="376">
        <v>0</v>
      </c>
      <c r="N156" s="372">
        <v>1.9336539818297544E-2</v>
      </c>
      <c r="O156" s="372">
        <v>0</v>
      </c>
      <c r="P156" s="372">
        <v>9.5256196195887391E-2</v>
      </c>
      <c r="Q156" s="375">
        <v>2.7984856809512799E-2</v>
      </c>
      <c r="R156" s="376">
        <v>1.8893607413419618E-2</v>
      </c>
      <c r="S156" s="372">
        <v>9.9166661358499858E-2</v>
      </c>
      <c r="T156" s="372">
        <v>0</v>
      </c>
      <c r="U156" s="372">
        <v>0</v>
      </c>
      <c r="V156" s="372">
        <v>0</v>
      </c>
      <c r="W156" s="372">
        <v>9.1149755754378295E-2</v>
      </c>
      <c r="X156" s="372">
        <v>0</v>
      </c>
      <c r="Y156" s="377">
        <v>0.1197948270911128</v>
      </c>
      <c r="Z156" s="377">
        <v>0</v>
      </c>
      <c r="AA156" s="377">
        <v>0.14993944631226214</v>
      </c>
      <c r="AB156" s="377">
        <v>0</v>
      </c>
      <c r="AC156" s="377">
        <v>0</v>
      </c>
      <c r="AD156" s="2881"/>
      <c r="AE156" s="2881"/>
      <c r="AF156" s="2881"/>
      <c r="AG156" s="2881"/>
      <c r="AH156" s="2881"/>
      <c r="AI156" s="2881"/>
      <c r="AJ156" s="2881"/>
      <c r="AK156" s="2881"/>
      <c r="AL156" s="2881"/>
      <c r="AM156" s="2881"/>
      <c r="AN156" s="2881"/>
      <c r="AO156" s="2881"/>
      <c r="AP156" s="2881"/>
      <c r="AQ156" s="2881"/>
      <c r="AR156" s="2881"/>
      <c r="AS156" s="2881"/>
      <c r="AT156" s="2881"/>
      <c r="AU156" s="2881"/>
      <c r="AV156" s="2881"/>
      <c r="AW156" s="2881"/>
      <c r="AX156" s="2881"/>
      <c r="AY156" s="2881"/>
      <c r="AZ156" s="239"/>
      <c r="BA156" s="3477"/>
      <c r="BB156" s="173" t="s">
        <v>444</v>
      </c>
      <c r="BC156" s="513">
        <v>0.68339026222223498</v>
      </c>
      <c r="BD156" s="445">
        <v>21.840678392086126</v>
      </c>
      <c r="BE156" s="445">
        <v>9.4715180713196201</v>
      </c>
      <c r="BF156" s="445">
        <v>7.0899939936263925</v>
      </c>
      <c r="BG156" s="514">
        <v>5.9238866283893286</v>
      </c>
      <c r="BH156" s="524">
        <v>17.488118497240375</v>
      </c>
      <c r="BI156" s="445">
        <v>0</v>
      </c>
      <c r="BJ156" s="445">
        <v>16.561512064946012</v>
      </c>
      <c r="BK156" s="445">
        <v>0</v>
      </c>
      <c r="BL156" s="514">
        <v>5.9238866283893286</v>
      </c>
      <c r="BM156" s="524">
        <v>0</v>
      </c>
      <c r="BN156" s="445">
        <v>0.68339026222223498</v>
      </c>
      <c r="BO156" s="445">
        <v>0</v>
      </c>
      <c r="BP156" s="445">
        <v>3.3640811332443321</v>
      </c>
      <c r="BQ156" s="514">
        <v>0.98847876160141657</v>
      </c>
      <c r="BR156" s="524">
        <v>0.68339026222223498</v>
      </c>
      <c r="BS156" s="445">
        <v>20.622142335850764</v>
      </c>
      <c r="BT156" s="445">
        <v>0</v>
      </c>
      <c r="BU156" s="445">
        <v>0</v>
      </c>
      <c r="BV156" s="445">
        <v>0</v>
      </c>
      <c r="BW156" s="445">
        <v>0.98847876160141657</v>
      </c>
      <c r="BX156" s="445">
        <v>0</v>
      </c>
      <c r="BY156" s="446">
        <v>3.3640811332443321</v>
      </c>
      <c r="BZ156" s="446">
        <v>0</v>
      </c>
      <c r="CA156" s="446">
        <v>19.351374854724952</v>
      </c>
      <c r="CB156" s="446">
        <v>0</v>
      </c>
      <c r="CC156" s="446">
        <v>0</v>
      </c>
      <c r="CD156" s="2617"/>
      <c r="CE156" s="2617"/>
      <c r="CF156" s="2617"/>
      <c r="CG156" s="2617"/>
      <c r="CH156" s="2617"/>
      <c r="CI156" s="2617"/>
      <c r="CJ156" s="2617"/>
      <c r="CK156" s="2617"/>
      <c r="CL156" s="2617"/>
      <c r="CM156" s="2617"/>
      <c r="CN156" s="2617"/>
      <c r="CO156" s="2617"/>
      <c r="CP156" s="2617"/>
      <c r="CQ156" s="2617"/>
      <c r="CR156" s="2617"/>
      <c r="CS156" s="2617"/>
      <c r="CT156" s="2617"/>
      <c r="CU156" s="2617"/>
      <c r="CV156" s="2617"/>
      <c r="CW156" s="2617"/>
      <c r="CX156" s="2617"/>
      <c r="CY156" s="2617"/>
      <c r="CZ156" s="2617"/>
    </row>
    <row r="157" s="130" customFormat="true" ht="15" customHeight="true" x14ac:dyDescent="0.2">
      <c r="A157" s="3470"/>
      <c r="B157" s="300" t="s">
        <v>445</v>
      </c>
      <c r="C157" s="371">
        <v>0.56102436532984357</v>
      </c>
      <c r="D157" s="372">
        <v>0.94776220570186531</v>
      </c>
      <c r="E157" s="372">
        <v>1.6511299094523555</v>
      </c>
      <c r="F157" s="372">
        <v>3.8099162083112663</v>
      </c>
      <c r="G157" s="373">
        <v>7.9876192987973784</v>
      </c>
      <c r="H157" s="374">
        <v>1.3743705626904921</v>
      </c>
      <c r="I157" s="372">
        <v>1.6578104162717902</v>
      </c>
      <c r="J157" s="372">
        <v>2.2764188362811133</v>
      </c>
      <c r="K157" s="372">
        <v>6.3094458483772371</v>
      </c>
      <c r="L157" s="375">
        <v>8.9056178720044539</v>
      </c>
      <c r="M157" s="376">
        <v>0.49943494441187186</v>
      </c>
      <c r="N157" s="372">
        <v>0.28706921223570897</v>
      </c>
      <c r="O157" s="372">
        <v>0.93006831899699238</v>
      </c>
      <c r="P157" s="372">
        <v>0.42140271187733042</v>
      </c>
      <c r="Q157" s="375">
        <v>1.3516481783585408</v>
      </c>
      <c r="R157" s="376">
        <v>3.539217038084693</v>
      </c>
      <c r="S157" s="372">
        <v>4.7199545422919567</v>
      </c>
      <c r="T157" s="372">
        <v>1.0564184199390809</v>
      </c>
      <c r="U157" s="372">
        <v>0.41867711378960121</v>
      </c>
      <c r="V157" s="372">
        <v>0.47771159214113929</v>
      </c>
      <c r="W157" s="372">
        <v>0.14635338456204908</v>
      </c>
      <c r="X157" s="372">
        <v>0</v>
      </c>
      <c r="Y157" s="377">
        <v>2.7423604196519356</v>
      </c>
      <c r="Z157" s="377">
        <v>0.20158837686892295</v>
      </c>
      <c r="AA157" s="377">
        <v>2.8303740950127172</v>
      </c>
      <c r="AB157" s="377">
        <v>0.80609460708057101</v>
      </c>
      <c r="AC157" s="377">
        <v>1.2067474109947032E-2</v>
      </c>
      <c r="AD157" s="2881"/>
      <c r="AE157" s="2881"/>
      <c r="AF157" s="2881"/>
      <c r="AG157" s="2881"/>
      <c r="AH157" s="2881"/>
      <c r="AI157" s="2881"/>
      <c r="AJ157" s="2881"/>
      <c r="AK157" s="2881"/>
      <c r="AL157" s="2881"/>
      <c r="AM157" s="2881"/>
      <c r="AN157" s="2881"/>
      <c r="AO157" s="2881"/>
      <c r="AP157" s="2881"/>
      <c r="AQ157" s="2881"/>
      <c r="AR157" s="2881"/>
      <c r="AS157" s="2881"/>
      <c r="AT157" s="2881"/>
      <c r="AU157" s="2881"/>
      <c r="AV157" s="2881"/>
      <c r="AW157" s="2881"/>
      <c r="AX157" s="2881"/>
      <c r="AY157" s="2881"/>
      <c r="AZ157" s="239"/>
      <c r="BA157" s="3477"/>
      <c r="BB157" s="173" t="s">
        <v>445</v>
      </c>
      <c r="BC157" s="513">
        <v>60.646739483071563</v>
      </c>
      <c r="BD157" s="445">
        <v>102.55306709634186</v>
      </c>
      <c r="BE157" s="445">
        <v>178.36451784351391</v>
      </c>
      <c r="BF157" s="445">
        <v>412.09277935060192</v>
      </c>
      <c r="BG157" s="514">
        <v>863.17156354355154</v>
      </c>
      <c r="BH157" s="524">
        <v>100.07983854280869</v>
      </c>
      <c r="BI157" s="445">
        <v>120.69629363765301</v>
      </c>
      <c r="BJ157" s="445">
        <v>165.62554697225116</v>
      </c>
      <c r="BK157" s="445">
        <v>459.66902713551178</v>
      </c>
      <c r="BL157" s="514">
        <v>647.48610107575519</v>
      </c>
      <c r="BM157" s="524">
        <v>17.625346830741403</v>
      </c>
      <c r="BN157" s="445">
        <v>10.145574444505966</v>
      </c>
      <c r="BO157" s="445">
        <v>32.875818207824203</v>
      </c>
      <c r="BP157" s="445">
        <v>14.882317047483884</v>
      </c>
      <c r="BQ157" s="514">
        <v>47.742803422545769</v>
      </c>
      <c r="BR157" s="524">
        <v>128.01506916038633</v>
      </c>
      <c r="BS157" s="445">
        <v>981.53525647102117</v>
      </c>
      <c r="BT157" s="445">
        <v>20.164423708645046</v>
      </c>
      <c r="BU157" s="445">
        <v>3.494760307916196</v>
      </c>
      <c r="BV157" s="445">
        <v>5.9534544445407578</v>
      </c>
      <c r="BW157" s="445">
        <v>1.587137684909498</v>
      </c>
      <c r="BX157" s="445">
        <v>0</v>
      </c>
      <c r="BY157" s="446">
        <v>77.011029376839403</v>
      </c>
      <c r="BZ157" s="446">
        <v>3.9090011047990525</v>
      </c>
      <c r="CA157" s="446">
        <v>365.29166566099775</v>
      </c>
      <c r="CB157" s="446">
        <v>29.740188651240572</v>
      </c>
      <c r="CC157" s="446">
        <v>0.1266807457850927</v>
      </c>
      <c r="CD157" s="2617"/>
      <c r="CE157" s="2617"/>
      <c r="CF157" s="2617"/>
      <c r="CG157" s="2617"/>
      <c r="CH157" s="2617"/>
      <c r="CI157" s="2617"/>
      <c r="CJ157" s="2617"/>
      <c r="CK157" s="2617"/>
      <c r="CL157" s="2617"/>
      <c r="CM157" s="2617"/>
      <c r="CN157" s="2617"/>
      <c r="CO157" s="2617"/>
      <c r="CP157" s="2617"/>
      <c r="CQ157" s="2617"/>
      <c r="CR157" s="2617"/>
      <c r="CS157" s="2617"/>
      <c r="CT157" s="2617"/>
      <c r="CU157" s="2617"/>
      <c r="CV157" s="2617"/>
      <c r="CW157" s="2617"/>
      <c r="CX157" s="2617"/>
      <c r="CY157" s="2617"/>
      <c r="CZ157" s="2617"/>
    </row>
    <row r="158" s="130" customFormat="true" ht="15" customHeight="true" x14ac:dyDescent="0.2">
      <c r="A158" s="3470"/>
      <c r="B158" s="300" t="s">
        <v>446</v>
      </c>
      <c r="C158" s="371">
        <v>4.462325992728787</v>
      </c>
      <c r="D158" s="372">
        <v>32.678123752508561</v>
      </c>
      <c r="E158" s="372">
        <v>50.335288694556887</v>
      </c>
      <c r="F158" s="372">
        <v>52.144762333086049</v>
      </c>
      <c r="G158" s="373">
        <v>27.30570637712378</v>
      </c>
      <c r="H158" s="374">
        <v>41.018374174779282</v>
      </c>
      <c r="I158" s="372">
        <v>52.182724780684062</v>
      </c>
      <c r="J158" s="372">
        <v>55.447968351909481</v>
      </c>
      <c r="K158" s="372">
        <v>45.38268118076104</v>
      </c>
      <c r="L158" s="375">
        <v>20.107575429907502</v>
      </c>
      <c r="M158" s="376">
        <v>0.97865890774686648</v>
      </c>
      <c r="N158" s="372">
        <v>5.1245058013604616</v>
      </c>
      <c r="O158" s="372">
        <v>6.8206623092765177</v>
      </c>
      <c r="P158" s="372">
        <v>16.878425102463229</v>
      </c>
      <c r="Q158" s="375">
        <v>39.788069175876942</v>
      </c>
      <c r="R158" s="376">
        <v>42.085162509567709</v>
      </c>
      <c r="S158" s="372">
        <v>42.69673283847861</v>
      </c>
      <c r="T158" s="372">
        <v>16.421029800947949</v>
      </c>
      <c r="U158" s="372">
        <v>3.1869593505476259</v>
      </c>
      <c r="V158" s="372">
        <v>6.3418069205130214</v>
      </c>
      <c r="W158" s="372">
        <v>21.301755612065463</v>
      </c>
      <c r="X158" s="372">
        <v>13.655762621627488</v>
      </c>
      <c r="Y158" s="377">
        <v>39.295861097345828</v>
      </c>
      <c r="Z158" s="377">
        <v>4.698452618334664</v>
      </c>
      <c r="AA158" s="377">
        <v>38.487121076961394</v>
      </c>
      <c r="AB158" s="377">
        <v>10.527065126846381</v>
      </c>
      <c r="AC158" s="377">
        <v>14.100240376225868</v>
      </c>
      <c r="AD158" s="2881"/>
      <c r="AE158" s="2881"/>
      <c r="AF158" s="2881"/>
      <c r="AG158" s="2881"/>
      <c r="AH158" s="2881"/>
      <c r="AI158" s="2881"/>
      <c r="AJ158" s="2881"/>
      <c r="AK158" s="2881"/>
      <c r="AL158" s="2881"/>
      <c r="AM158" s="2881"/>
      <c r="AN158" s="2881"/>
      <c r="AO158" s="2881"/>
      <c r="AP158" s="2881"/>
      <c r="AQ158" s="2881"/>
      <c r="AR158" s="2881"/>
      <c r="AS158" s="2881"/>
      <c r="AT158" s="2881"/>
      <c r="AU158" s="2881"/>
      <c r="AV158" s="2881"/>
      <c r="AW158" s="2881"/>
      <c r="AX158" s="2881"/>
      <c r="AY158" s="2881"/>
      <c r="AZ158" s="239"/>
      <c r="BA158" s="3477"/>
      <c r="BB158" s="173" t="s">
        <v>446</v>
      </c>
      <c r="BC158" s="513">
        <v>482.37748428350756</v>
      </c>
      <c r="BD158" s="445">
        <v>3535.9521593201862</v>
      </c>
      <c r="BE158" s="445">
        <v>5437.5064294586819</v>
      </c>
      <c r="BF158" s="445">
        <v>5640.1450487391976</v>
      </c>
      <c r="BG158" s="514">
        <v>2950.7552107236384</v>
      </c>
      <c r="BH158" s="524">
        <v>2986.903515063786</v>
      </c>
      <c r="BI158" s="445">
        <v>3799.1445892264837</v>
      </c>
      <c r="BJ158" s="445">
        <v>4034.2312848666847</v>
      </c>
      <c r="BK158" s="445">
        <v>3306.3145969509969</v>
      </c>
      <c r="BL158" s="514">
        <v>1461.928392203414</v>
      </c>
      <c r="BM158" s="524">
        <v>34.53743649905298</v>
      </c>
      <c r="BN158" s="445">
        <v>181.10982607328876</v>
      </c>
      <c r="BO158" s="445">
        <v>241.09503523198529</v>
      </c>
      <c r="BP158" s="445">
        <v>596.08081902944525</v>
      </c>
      <c r="BQ158" s="514">
        <v>1405.3908373800623</v>
      </c>
      <c r="BR158" s="524">
        <v>1522.2392216454641</v>
      </c>
      <c r="BS158" s="445">
        <v>8878.9729311122901</v>
      </c>
      <c r="BT158" s="445">
        <v>313.4369832908593</v>
      </c>
      <c r="BU158" s="445">
        <v>26.602024983943249</v>
      </c>
      <c r="BV158" s="445">
        <v>79.034419969010756</v>
      </c>
      <c r="BW158" s="445">
        <v>231.00811223335697</v>
      </c>
      <c r="BX158" s="445">
        <v>297.22362669088261</v>
      </c>
      <c r="BY158" s="446">
        <v>1103.5072894393625</v>
      </c>
      <c r="BZ158" s="446">
        <v>91.107715440649315</v>
      </c>
      <c r="CA158" s="446">
        <v>4967.1965940730361</v>
      </c>
      <c r="CB158" s="446">
        <v>388.38729358353646</v>
      </c>
      <c r="CC158" s="446">
        <v>148.02012006282308</v>
      </c>
      <c r="CD158" s="2617"/>
      <c r="CE158" s="2617"/>
      <c r="CF158" s="2617"/>
      <c r="CG158" s="2617"/>
      <c r="CH158" s="2617"/>
      <c r="CI158" s="2617"/>
      <c r="CJ158" s="2617"/>
      <c r="CK158" s="2617"/>
      <c r="CL158" s="2617"/>
      <c r="CM158" s="2617"/>
      <c r="CN158" s="2617"/>
      <c r="CO158" s="2617"/>
      <c r="CP158" s="2617"/>
      <c r="CQ158" s="2617"/>
      <c r="CR158" s="2617"/>
      <c r="CS158" s="2617"/>
      <c r="CT158" s="2617"/>
      <c r="CU158" s="2617"/>
      <c r="CV158" s="2617"/>
      <c r="CW158" s="2617"/>
      <c r="CX158" s="2617"/>
      <c r="CY158" s="2617"/>
      <c r="CZ158" s="2617"/>
    </row>
    <row r="159" s="130" customFormat="true" ht="15" customHeight="true" x14ac:dyDescent="0.2">
      <c r="A159" s="3470"/>
      <c r="B159" s="300" t="s">
        <v>447</v>
      </c>
      <c r="C159" s="371">
        <v>59.962446219665779</v>
      </c>
      <c r="D159" s="372">
        <v>51.329413641065067</v>
      </c>
      <c r="E159" s="372">
        <v>31.850475936249723</v>
      </c>
      <c r="F159" s="372">
        <v>16.04357597319666</v>
      </c>
      <c r="G159" s="373">
        <v>7.1578199393478066</v>
      </c>
      <c r="H159" s="374">
        <v>43.444639063870845</v>
      </c>
      <c r="I159" s="372">
        <v>28.887336551280875</v>
      </c>
      <c r="J159" s="372">
        <v>17.296257430967199</v>
      </c>
      <c r="K159" s="372">
        <v>10.751723413863635</v>
      </c>
      <c r="L159" s="375">
        <v>4.0474973964866638</v>
      </c>
      <c r="M159" s="376">
        <v>49.012030208313575</v>
      </c>
      <c r="N159" s="372">
        <v>61.941721656237966</v>
      </c>
      <c r="O159" s="372">
        <v>68.068732960815368</v>
      </c>
      <c r="P159" s="372">
        <v>64.900986498617328</v>
      </c>
      <c r="Q159" s="375">
        <v>49.994771742631954</v>
      </c>
      <c r="R159" s="376">
        <v>37.215063291543714</v>
      </c>
      <c r="S159" s="372">
        <v>18.271124349348629</v>
      </c>
      <c r="T159" s="372">
        <v>51.09787721718844</v>
      </c>
      <c r="U159" s="372">
        <v>57.903441780912189</v>
      </c>
      <c r="V159" s="372">
        <v>69.307289087859786</v>
      </c>
      <c r="W159" s="372">
        <v>35.817059850836216</v>
      </c>
      <c r="X159" s="372">
        <v>67.057723537854656</v>
      </c>
      <c r="Y159" s="377">
        <v>36.63899645827096</v>
      </c>
      <c r="Z159" s="377">
        <v>55.757128363339056</v>
      </c>
      <c r="AA159" s="377">
        <v>24.856042253833081</v>
      </c>
      <c r="AB159" s="377">
        <v>68.821944283946408</v>
      </c>
      <c r="AC159" s="377">
        <v>77.387456316812347</v>
      </c>
      <c r="AD159" s="2881"/>
      <c r="AE159" s="2881"/>
      <c r="AF159" s="2881"/>
      <c r="AG159" s="2881"/>
      <c r="AH159" s="2881"/>
      <c r="AI159" s="2881"/>
      <c r="AJ159" s="2881"/>
      <c r="AK159" s="2881"/>
      <c r="AL159" s="2881"/>
      <c r="AM159" s="2881"/>
      <c r="AN159" s="2881"/>
      <c r="AO159" s="2881"/>
      <c r="AP159" s="2881"/>
      <c r="AQ159" s="2881"/>
      <c r="AR159" s="2881"/>
      <c r="AS159" s="2881"/>
      <c r="AT159" s="2881"/>
      <c r="AU159" s="2881"/>
      <c r="AV159" s="2881"/>
      <c r="AW159" s="2881"/>
      <c r="AX159" s="2881"/>
      <c r="AY159" s="2881"/>
      <c r="AZ159" s="239"/>
      <c r="BA159" s="3477"/>
      <c r="BB159" s="173" t="s">
        <v>447</v>
      </c>
      <c r="BC159" s="513">
        <v>6481.9410339045298</v>
      </c>
      <c r="BD159" s="445">
        <v>5554.1239875141309</v>
      </c>
      <c r="BE159" s="445">
        <v>3440.6709919874734</v>
      </c>
      <c r="BF159" s="445">
        <v>1735.3247294768328</v>
      </c>
      <c r="BG159" s="514">
        <v>773.50038822459703</v>
      </c>
      <c r="BH159" s="524">
        <v>3163.5809010280341</v>
      </c>
      <c r="BI159" s="445">
        <v>2103.1321920657379</v>
      </c>
      <c r="BJ159" s="445">
        <v>1258.4248785503573</v>
      </c>
      <c r="BK159" s="445">
        <v>783.30718108182543</v>
      </c>
      <c r="BL159" s="514">
        <v>294.27473152691653</v>
      </c>
      <c r="BM159" s="524">
        <v>1729.662773832466</v>
      </c>
      <c r="BN159" s="445">
        <v>2189.1387912690197</v>
      </c>
      <c r="BO159" s="445">
        <v>2406.0762470331319</v>
      </c>
      <c r="BP159" s="445">
        <v>2292.052306602287</v>
      </c>
      <c r="BQ159" s="514">
        <v>1765.9111281178173</v>
      </c>
      <c r="BR159" s="524">
        <v>1346.0855465516436</v>
      </c>
      <c r="BS159" s="445">
        <v>3799.5604753310613</v>
      </c>
      <c r="BT159" s="445">
        <v>975.33252674553376</v>
      </c>
      <c r="BU159" s="445">
        <v>483.3286639339928</v>
      </c>
      <c r="BV159" s="445">
        <v>863.73827859149492</v>
      </c>
      <c r="BW159" s="445">
        <v>388.42016275899658</v>
      </c>
      <c r="BX159" s="445">
        <v>1459.540586623081</v>
      </c>
      <c r="BY159" s="446">
        <v>1028.8971545702013</v>
      </c>
      <c r="BZ159" s="446">
        <v>1081.1867219628132</v>
      </c>
      <c r="CA159" s="446">
        <v>3207.9522960027766</v>
      </c>
      <c r="CB159" s="446">
        <v>2539.1282715096422</v>
      </c>
      <c r="CC159" s="446">
        <v>812.39044652635278</v>
      </c>
      <c r="CD159" s="2617"/>
      <c r="CE159" s="2617"/>
      <c r="CF159" s="2617"/>
      <c r="CG159" s="2617"/>
      <c r="CH159" s="2617"/>
      <c r="CI159" s="2617"/>
      <c r="CJ159" s="2617"/>
      <c r="CK159" s="2617"/>
      <c r="CL159" s="2617"/>
      <c r="CM159" s="2617"/>
      <c r="CN159" s="2617"/>
      <c r="CO159" s="2617"/>
      <c r="CP159" s="2617"/>
      <c r="CQ159" s="2617"/>
      <c r="CR159" s="2617"/>
      <c r="CS159" s="2617"/>
      <c r="CT159" s="2617"/>
      <c r="CU159" s="2617"/>
      <c r="CV159" s="2617"/>
      <c r="CW159" s="2617"/>
      <c r="CX159" s="2617"/>
      <c r="CY159" s="2617"/>
      <c r="CZ159" s="2617"/>
    </row>
    <row r="160" s="130" customFormat="true" ht="15" customHeight="true" x14ac:dyDescent="0.2">
      <c r="A160" s="3470"/>
      <c r="B160" s="300" t="s">
        <v>448</v>
      </c>
      <c r="C160" s="371">
        <v>0.21966940169443108</v>
      </c>
      <c r="D160" s="372">
        <v>1.2543261257762082</v>
      </c>
      <c r="E160" s="372">
        <v>3.2123199912408897</v>
      </c>
      <c r="F160" s="372">
        <v>3.4220686158733313</v>
      </c>
      <c r="G160" s="373">
        <v>1.0818733593553045</v>
      </c>
      <c r="H160" s="374">
        <v>2.1919801529634602</v>
      </c>
      <c r="I160" s="372">
        <v>3.8147343225898993</v>
      </c>
      <c r="J160" s="372">
        <v>2.5026565521817452</v>
      </c>
      <c r="K160" s="372">
        <v>3.2630331772858456</v>
      </c>
      <c r="L160" s="375">
        <v>1.2735593166441679</v>
      </c>
      <c r="M160" s="376">
        <v>0.20211855747549523</v>
      </c>
      <c r="N160" s="372">
        <v>0.15964847220662587</v>
      </c>
      <c r="O160" s="372">
        <v>0.31037629214747031</v>
      </c>
      <c r="P160" s="372">
        <v>0.23547788257770896</v>
      </c>
      <c r="Q160" s="375">
        <v>0.33185751724033291</v>
      </c>
      <c r="R160" s="376">
        <v>0</v>
      </c>
      <c r="S160" s="372">
        <v>4.5578506443500411</v>
      </c>
      <c r="T160" s="372">
        <v>0.57755653158349041</v>
      </c>
      <c r="U160" s="372">
        <v>4.6796892798595585E-2</v>
      </c>
      <c r="V160" s="372">
        <v>0</v>
      </c>
      <c r="W160" s="372">
        <v>2.3192392552478864</v>
      </c>
      <c r="X160" s="372">
        <v>0</v>
      </c>
      <c r="Y160" s="377">
        <v>0</v>
      </c>
      <c r="Z160" s="377">
        <v>0.28974444724449033</v>
      </c>
      <c r="AA160" s="377">
        <v>0</v>
      </c>
      <c r="AB160" s="377">
        <v>0</v>
      </c>
      <c r="AC160" s="377">
        <v>0.33609796484652488</v>
      </c>
      <c r="AD160" s="2881"/>
      <c r="AE160" s="2881"/>
      <c r="AF160" s="2881"/>
      <c r="AG160" s="2881"/>
      <c r="AH160" s="2881"/>
      <c r="AI160" s="2881"/>
      <c r="AJ160" s="2881"/>
      <c r="AK160" s="2881"/>
      <c r="AL160" s="2881"/>
      <c r="AM160" s="2881"/>
      <c r="AN160" s="2881"/>
      <c r="AO160" s="2881"/>
      <c r="AP160" s="2881"/>
      <c r="AQ160" s="2881"/>
      <c r="AR160" s="2881"/>
      <c r="AS160" s="2881"/>
      <c r="AT160" s="2881"/>
      <c r="AU160" s="2881"/>
      <c r="AV160" s="2881"/>
      <c r="AW160" s="2881"/>
      <c r="AX160" s="2881"/>
      <c r="AY160" s="2881"/>
      <c r="AZ160" s="239"/>
      <c r="BA160" s="3477"/>
      <c r="BB160" s="173" t="s">
        <v>448</v>
      </c>
      <c r="BC160" s="513">
        <v>23.746264512294054</v>
      </c>
      <c r="BD160" s="445">
        <v>135.72496409282473</v>
      </c>
      <c r="BE160" s="445">
        <v>347.01321992695409</v>
      </c>
      <c r="BF160" s="445">
        <v>370.14193749651508</v>
      </c>
      <c r="BG160" s="514">
        <v>116.91122025450473</v>
      </c>
      <c r="BH160" s="524">
        <v>159.61708272343645</v>
      </c>
      <c r="BI160" s="445">
        <v>277.73036616839516</v>
      </c>
      <c r="BJ160" s="445">
        <v>182.08593855072237</v>
      </c>
      <c r="BK160" s="445">
        <v>237.72536006464884</v>
      </c>
      <c r="BL160" s="514">
        <v>92.594581114340343</v>
      </c>
      <c r="BM160" s="524">
        <v>7.1328803006161126</v>
      </c>
      <c r="BN160" s="445">
        <v>5.6422820375249012</v>
      </c>
      <c r="BO160" s="445">
        <v>10.971102174153041</v>
      </c>
      <c r="BP160" s="445">
        <v>8.3161698000932365</v>
      </c>
      <c r="BQ160" s="514">
        <v>11.721843349162233</v>
      </c>
      <c r="BR160" s="524">
        <v>0</v>
      </c>
      <c r="BS160" s="445">
        <v>947.82503964251168</v>
      </c>
      <c r="BT160" s="445">
        <v>11.024130589484152</v>
      </c>
      <c r="BU160" s="445">
        <v>0.39062064321129153</v>
      </c>
      <c r="BV160" s="445">
        <v>0</v>
      </c>
      <c r="BW160" s="445">
        <v>25.151123312524106</v>
      </c>
      <c r="BX160" s="445">
        <v>0</v>
      </c>
      <c r="BY160" s="446">
        <v>0</v>
      </c>
      <c r="BZ160" s="446">
        <v>5.6184358541889132</v>
      </c>
      <c r="CA160" s="446">
        <v>0</v>
      </c>
      <c r="CB160" s="446">
        <v>0</v>
      </c>
      <c r="CC160" s="446">
        <v>3.5282562411726213</v>
      </c>
      <c r="CD160" s="2617"/>
      <c r="CE160" s="2617"/>
      <c r="CF160" s="2617"/>
      <c r="CG160" s="2617"/>
      <c r="CH160" s="2617"/>
      <c r="CI160" s="2617"/>
      <c r="CJ160" s="2617"/>
      <c r="CK160" s="2617"/>
      <c r="CL160" s="2617"/>
      <c r="CM160" s="2617"/>
      <c r="CN160" s="2617"/>
      <c r="CO160" s="2617"/>
      <c r="CP160" s="2617"/>
      <c r="CQ160" s="2617"/>
      <c r="CR160" s="2617"/>
      <c r="CS160" s="2617"/>
      <c r="CT160" s="2617"/>
      <c r="CU160" s="2617"/>
      <c r="CV160" s="2617"/>
      <c r="CW160" s="2617"/>
      <c r="CX160" s="2617"/>
      <c r="CY160" s="2617"/>
      <c r="CZ160" s="2617"/>
    </row>
    <row r="161" s="130" customFormat="true" ht="15" customHeight="true" x14ac:dyDescent="0.2">
      <c r="A161" s="3470"/>
      <c r="B161" s="300" t="s">
        <v>449</v>
      </c>
      <c r="C161" s="371">
        <v>3.7192474700092203E-2</v>
      </c>
      <c r="D161" s="372">
        <v>1.0494349555587967</v>
      </c>
      <c r="E161" s="372">
        <v>0.48730897359268782</v>
      </c>
      <c r="F161" s="372">
        <v>0.26898601943295558</v>
      </c>
      <c r="G161" s="373">
        <v>9.9064505309925402E-2</v>
      </c>
      <c r="H161" s="374">
        <v>1.4951485728802421</v>
      </c>
      <c r="I161" s="372">
        <v>0.51215020170929393</v>
      </c>
      <c r="J161" s="372">
        <v>0.39309863134708944</v>
      </c>
      <c r="K161" s="372">
        <v>0.12490325003806835</v>
      </c>
      <c r="L161" s="375">
        <v>0.14724191187055266</v>
      </c>
      <c r="M161" s="376">
        <v>4.724368176705513E-2</v>
      </c>
      <c r="N161" s="372">
        <v>6.6585255427521042E-2</v>
      </c>
      <c r="O161" s="372">
        <v>0</v>
      </c>
      <c r="P161" s="372">
        <v>0.10124027077072602</v>
      </c>
      <c r="Q161" s="375">
        <v>0.22233903442523306</v>
      </c>
      <c r="R161" s="376">
        <v>0</v>
      </c>
      <c r="S161" s="372">
        <v>0.35126294378709544</v>
      </c>
      <c r="T161" s="372">
        <v>0</v>
      </c>
      <c r="U161" s="372">
        <v>0.26457508444730227</v>
      </c>
      <c r="V161" s="372">
        <v>8.8623680767768012E-2</v>
      </c>
      <c r="W161" s="372">
        <v>0.83883970293838883</v>
      </c>
      <c r="X161" s="372">
        <v>6.8502293074064954E-2</v>
      </c>
      <c r="Y161" s="377">
        <v>0.10863251973513172</v>
      </c>
      <c r="Z161" s="377">
        <v>0</v>
      </c>
      <c r="AA161" s="377">
        <v>0.92227796365920833</v>
      </c>
      <c r="AB161" s="377">
        <v>0</v>
      </c>
      <c r="AC161" s="377">
        <v>9.4144679661133379E-2</v>
      </c>
      <c r="AD161" s="2881"/>
      <c r="AE161" s="2881"/>
      <c r="AF161" s="2881"/>
      <c r="AG161" s="2881"/>
      <c r="AH161" s="2881"/>
      <c r="AI161" s="2881"/>
      <c r="AJ161" s="2881"/>
      <c r="AK161" s="2881"/>
      <c r="AL161" s="2881"/>
      <c r="AM161" s="2881"/>
      <c r="AN161" s="2881"/>
      <c r="AO161" s="2881"/>
      <c r="AP161" s="2881"/>
      <c r="AQ161" s="2881"/>
      <c r="AR161" s="2881"/>
      <c r="AS161" s="2881"/>
      <c r="AT161" s="2881"/>
      <c r="AU161" s="2881"/>
      <c r="AV161" s="2881"/>
      <c r="AW161" s="2881"/>
      <c r="AX161" s="2881"/>
      <c r="AY161" s="2881"/>
      <c r="AZ161" s="239"/>
      <c r="BA161" s="3477"/>
      <c r="BB161" s="173" t="s">
        <v>449</v>
      </c>
      <c r="BC161" s="513">
        <v>4.0205068857233739</v>
      </c>
      <c r="BD161" s="445">
        <v>113.55461608744756</v>
      </c>
      <c r="BE161" s="445">
        <v>52.641908803230663</v>
      </c>
      <c r="BF161" s="445">
        <v>29.094392184471264</v>
      </c>
      <c r="BG161" s="514">
        <v>10.705275344420979</v>
      </c>
      <c r="BH161" s="524">
        <v>108.87473279290764</v>
      </c>
      <c r="BI161" s="445">
        <v>37.286912016816487</v>
      </c>
      <c r="BJ161" s="445">
        <v>28.600701590252065</v>
      </c>
      <c r="BK161" s="445">
        <v>9.0997144298859656</v>
      </c>
      <c r="BL161" s="514">
        <v>10.705275344420979</v>
      </c>
      <c r="BM161" s="524">
        <v>1.6672567388853441</v>
      </c>
      <c r="BN161" s="445">
        <v>2.3532501468380298</v>
      </c>
      <c r="BO161" s="445">
        <v>0</v>
      </c>
      <c r="BP161" s="445">
        <v>3.5754155469736393</v>
      </c>
      <c r="BQ161" s="514">
        <v>7.8534406983136993</v>
      </c>
      <c r="BR161" s="524">
        <v>0</v>
      </c>
      <c r="BS161" s="445">
        <v>73.046670371408467</v>
      </c>
      <c r="BT161" s="445">
        <v>0</v>
      </c>
      <c r="BU161" s="445">
        <v>2.208447687099186</v>
      </c>
      <c r="BV161" s="445">
        <v>1.104467747566289</v>
      </c>
      <c r="BW161" s="445">
        <v>9.0968453385330115</v>
      </c>
      <c r="BX161" s="445">
        <v>1.4909822723389403</v>
      </c>
      <c r="BY161" s="446">
        <v>3.0506209572788854</v>
      </c>
      <c r="BZ161" s="446">
        <v>0</v>
      </c>
      <c r="CA161" s="446">
        <v>119.03036214935102</v>
      </c>
      <c r="CB161" s="446">
        <v>0</v>
      </c>
      <c r="CC161" s="446">
        <v>0.98830278171803532</v>
      </c>
      <c r="CD161" s="2617"/>
      <c r="CE161" s="2617"/>
      <c r="CF161" s="2617"/>
      <c r="CG161" s="2617"/>
      <c r="CH161" s="2617"/>
      <c r="CI161" s="2617"/>
      <c r="CJ161" s="2617"/>
      <c r="CK161" s="2617"/>
      <c r="CL161" s="2617"/>
      <c r="CM161" s="2617"/>
      <c r="CN161" s="2617"/>
      <c r="CO161" s="2617"/>
      <c r="CP161" s="2617"/>
      <c r="CQ161" s="2617"/>
      <c r="CR161" s="2617"/>
      <c r="CS161" s="2617"/>
      <c r="CT161" s="2617"/>
      <c r="CU161" s="2617"/>
      <c r="CV161" s="2617"/>
      <c r="CW161" s="2617"/>
      <c r="CX161" s="2617"/>
      <c r="CY161" s="2617"/>
      <c r="CZ161" s="2617"/>
    </row>
    <row r="162" s="130" customFormat="true" ht="15" customHeight="true" x14ac:dyDescent="0.2">
      <c r="A162" s="3470"/>
      <c r="B162" s="300" t="s">
        <v>450</v>
      </c>
      <c r="C162" s="371">
        <v>1.9104871396010716</v>
      </c>
      <c r="D162" s="372">
        <v>1.5204185254482399</v>
      </c>
      <c r="E162" s="372">
        <v>0.45162526424882266</v>
      </c>
      <c r="F162" s="372">
        <v>5.451726674569967E-2</v>
      </c>
      <c r="G162" s="373">
        <v>3.9350289842741568E-2</v>
      </c>
      <c r="H162" s="374">
        <v>1.245147550789635</v>
      </c>
      <c r="I162" s="372">
        <v>0.22192187635710639</v>
      </c>
      <c r="J162" s="372">
        <v>0</v>
      </c>
      <c r="K162" s="372">
        <v>4.6172765416916256E-2</v>
      </c>
      <c r="L162" s="375">
        <v>0</v>
      </c>
      <c r="M162" s="376">
        <v>2.1863714185324756</v>
      </c>
      <c r="N162" s="372">
        <v>1.9712077793091614</v>
      </c>
      <c r="O162" s="372">
        <v>1.6347412327184132</v>
      </c>
      <c r="P162" s="372">
        <v>2.5650662283620882</v>
      </c>
      <c r="Q162" s="375">
        <v>0.69615506585722553</v>
      </c>
      <c r="R162" s="376">
        <v>0.24426014787720463</v>
      </c>
      <c r="S162" s="372">
        <v>0.37963219376898055</v>
      </c>
      <c r="T162" s="372">
        <v>0.50076811149647238</v>
      </c>
      <c r="U162" s="372">
        <v>1.0752335829965911</v>
      </c>
      <c r="V162" s="372">
        <v>4.8719076945800408</v>
      </c>
      <c r="W162" s="372">
        <v>6.0529452327337561</v>
      </c>
      <c r="X162" s="372">
        <v>0.84330995388759455</v>
      </c>
      <c r="Y162" s="377">
        <v>4.3980196937294371</v>
      </c>
      <c r="Z162" s="377">
        <v>0.12980018193911655</v>
      </c>
      <c r="AA162" s="377">
        <v>0.18316817555100987</v>
      </c>
      <c r="AB162" s="377">
        <v>0.64425862869612061</v>
      </c>
      <c r="AC162" s="377">
        <v>0.52572017092326628</v>
      </c>
      <c r="AD162" s="2881"/>
      <c r="AE162" s="2881"/>
      <c r="AF162" s="2881"/>
      <c r="AG162" s="2881"/>
      <c r="AH162" s="2881"/>
      <c r="AI162" s="2881"/>
      <c r="AJ162" s="2881"/>
      <c r="AK162" s="2881"/>
      <c r="AL162" s="2881"/>
      <c r="AM162" s="2881"/>
      <c r="AN162" s="2881"/>
      <c r="AO162" s="2881"/>
      <c r="AP162" s="2881"/>
      <c r="AQ162" s="2881"/>
      <c r="AR162" s="2881"/>
      <c r="AS162" s="2881"/>
      <c r="AT162" s="2881"/>
      <c r="AU162" s="2881"/>
      <c r="AV162" s="2881"/>
      <c r="AW162" s="2881"/>
      <c r="AX162" s="2881"/>
      <c r="AY162" s="2881"/>
      <c r="AZ162" s="239"/>
      <c r="BA162" s="3477"/>
      <c r="BB162" s="173" t="s">
        <v>450</v>
      </c>
      <c r="BC162" s="513">
        <v>206.52367882992789</v>
      </c>
      <c r="BD162" s="445">
        <v>164.5176206824425</v>
      </c>
      <c r="BE162" s="445">
        <v>48.787149964722538</v>
      </c>
      <c r="BF162" s="445">
        <v>5.896762749486185</v>
      </c>
      <c r="BG162" s="514">
        <v>4.2523372658190066</v>
      </c>
      <c r="BH162" s="524">
        <v>90.669990487175056</v>
      </c>
      <c r="BI162" s="445">
        <v>16.156942730310931</v>
      </c>
      <c r="BJ162" s="445">
        <v>0</v>
      </c>
      <c r="BK162" s="445">
        <v>3.3638754764507359</v>
      </c>
      <c r="BL162" s="514">
        <v>0</v>
      </c>
      <c r="BM162" s="524">
        <v>77.158306569505129</v>
      </c>
      <c r="BN162" s="445">
        <v>69.666249176694791</v>
      </c>
      <c r="BO162" s="445">
        <v>57.78441700029434</v>
      </c>
      <c r="BP162" s="445">
        <v>90.588237290202159</v>
      </c>
      <c r="BQ162" s="514">
        <v>24.589530761764969</v>
      </c>
      <c r="BR162" s="524">
        <v>8.8349992066460761</v>
      </c>
      <c r="BS162" s="445">
        <v>78.946180378837198</v>
      </c>
      <c r="BT162" s="445">
        <v>9.5584289230541479</v>
      </c>
      <c r="BU162" s="445">
        <v>8.9751350714702767</v>
      </c>
      <c r="BV162" s="445">
        <v>60.715881705295665</v>
      </c>
      <c r="BW162" s="445">
        <v>65.641512236377693</v>
      </c>
      <c r="BX162" s="445">
        <v>18.355008787427156</v>
      </c>
      <c r="BY162" s="446">
        <v>123.50529179410478</v>
      </c>
      <c r="BZ162" s="446">
        <v>2.5169559003545121</v>
      </c>
      <c r="CA162" s="446">
        <v>23.639916737866344</v>
      </c>
      <c r="CB162" s="446">
        <v>23.769385118460491</v>
      </c>
      <c r="CC162" s="446">
        <v>5.5188536325037196</v>
      </c>
      <c r="CD162" s="2617"/>
      <c r="CE162" s="2617"/>
      <c r="CF162" s="2617"/>
      <c r="CG162" s="2617"/>
      <c r="CH162" s="2617"/>
      <c r="CI162" s="2617"/>
      <c r="CJ162" s="2617"/>
      <c r="CK162" s="2617"/>
      <c r="CL162" s="2617"/>
      <c r="CM162" s="2617"/>
      <c r="CN162" s="2617"/>
      <c r="CO162" s="2617"/>
      <c r="CP162" s="2617"/>
      <c r="CQ162" s="2617"/>
      <c r="CR162" s="2617"/>
      <c r="CS162" s="2617"/>
      <c r="CT162" s="2617"/>
      <c r="CU162" s="2617"/>
      <c r="CV162" s="2617"/>
      <c r="CW162" s="2617"/>
      <c r="CX162" s="2617"/>
      <c r="CY162" s="2617"/>
      <c r="CZ162" s="2617"/>
    </row>
    <row r="163" s="130" customFormat="true" ht="15" customHeight="true" x14ac:dyDescent="0.2">
      <c r="A163" s="3470"/>
      <c r="B163" s="300" t="s">
        <v>451</v>
      </c>
      <c r="C163" s="371">
        <v>32.307326828978248</v>
      </c>
      <c r="D163" s="372">
        <v>8.823642022255509</v>
      </c>
      <c r="E163" s="372">
        <v>2.2370107431938244</v>
      </c>
      <c r="F163" s="372">
        <v>0.21859411657718344</v>
      </c>
      <c r="G163" s="373">
        <v>0.56581585801483403</v>
      </c>
      <c r="H163" s="374">
        <v>5.4216338769589933</v>
      </c>
      <c r="I163" s="372">
        <v>1.8389406890633353</v>
      </c>
      <c r="J163" s="372">
        <v>0.60988684455354158</v>
      </c>
      <c r="K163" s="372">
        <v>0.77338836337651506</v>
      </c>
      <c r="L163" s="375">
        <v>8.8081968596937871E-2</v>
      </c>
      <c r="M163" s="376">
        <v>46.675610781525208</v>
      </c>
      <c r="N163" s="372">
        <v>29.98483549452915</v>
      </c>
      <c r="O163" s="372">
        <v>21.558997352750534</v>
      </c>
      <c r="P163" s="372">
        <v>14.215757183908833</v>
      </c>
      <c r="Q163" s="375">
        <v>4.7220431534465757</v>
      </c>
      <c r="R163" s="376">
        <v>15.417005778480492</v>
      </c>
      <c r="S163" s="372">
        <v>0.80130685790001599</v>
      </c>
      <c r="T163" s="372">
        <v>29.194667377409779</v>
      </c>
      <c r="U163" s="372">
        <v>35.422315485021556</v>
      </c>
      <c r="V163" s="372">
        <v>17.020185028454556</v>
      </c>
      <c r="W163" s="372">
        <v>32.147812513525153</v>
      </c>
      <c r="X163" s="372">
        <v>17.392116916439893</v>
      </c>
      <c r="Y163" s="377">
        <v>12.939893137359967</v>
      </c>
      <c r="Z163" s="377">
        <v>38.310871854121316</v>
      </c>
      <c r="AA163" s="377">
        <v>3.1149126048437124</v>
      </c>
      <c r="AB163" s="377">
        <v>18.587742825363605</v>
      </c>
      <c r="AC163" s="377">
        <v>6.0088566397332146</v>
      </c>
      <c r="AD163" s="2881"/>
      <c r="AE163" s="2881"/>
      <c r="AF163" s="2881"/>
      <c r="AG163" s="2881"/>
      <c r="AH163" s="2881"/>
      <c r="AI163" s="2881"/>
      <c r="AJ163" s="2881"/>
      <c r="AK163" s="2881"/>
      <c r="AL163" s="2881"/>
      <c r="AM163" s="2881"/>
      <c r="AN163" s="2881"/>
      <c r="AO163" s="2881"/>
      <c r="AP163" s="2881"/>
      <c r="AQ163" s="2881"/>
      <c r="AR163" s="2881"/>
      <c r="AS163" s="2881"/>
      <c r="AT163" s="2881"/>
      <c r="AU163" s="2881"/>
      <c r="AV163" s="2881"/>
      <c r="AW163" s="2881"/>
      <c r="AX163" s="2881"/>
      <c r="AY163" s="2881"/>
      <c r="AZ163" s="239"/>
      <c r="BA163" s="3477"/>
      <c r="BB163" s="173" t="s">
        <v>451</v>
      </c>
      <c r="BC163" s="513">
        <v>3492.4223521727781</v>
      </c>
      <c r="BD163" s="445">
        <v>954.76644552665346</v>
      </c>
      <c r="BE163" s="445">
        <v>241.65472403856342</v>
      </c>
      <c r="BF163" s="445">
        <v>23.643842049195399</v>
      </c>
      <c r="BG163" s="514">
        <v>61.14414577994895</v>
      </c>
      <c r="BH163" s="524">
        <v>394.79617635441923</v>
      </c>
      <c r="BI163" s="445">
        <v>133.8834182792516</v>
      </c>
      <c r="BJ163" s="445">
        <v>44.373575112996747</v>
      </c>
      <c r="BK163" s="445">
        <v>56.344516639704906</v>
      </c>
      <c r="BL163" s="514">
        <v>6.4040307187660446</v>
      </c>
      <c r="BM163" s="524">
        <v>1647.2091866335959</v>
      </c>
      <c r="BN163" s="445">
        <v>1059.7213764122657</v>
      </c>
      <c r="BO163" s="445">
        <v>762.06195097188527</v>
      </c>
      <c r="BP163" s="445">
        <v>502.04566681232865</v>
      </c>
      <c r="BQ163" s="514">
        <v>166.791611631926</v>
      </c>
      <c r="BR163" s="524">
        <v>557.64002030412564</v>
      </c>
      <c r="BS163" s="445">
        <v>166.63527693615447</v>
      </c>
      <c r="BT163" s="445">
        <v>557.25423934296339</v>
      </c>
      <c r="BU163" s="445">
        <v>295.67535003536949</v>
      </c>
      <c r="BV163" s="445">
        <v>212.11311986463448</v>
      </c>
      <c r="BW163" s="445">
        <v>348.62879926079745</v>
      </c>
      <c r="BX163" s="445">
        <v>378.54700678152489</v>
      </c>
      <c r="BY163" s="446">
        <v>363.37838140942466</v>
      </c>
      <c r="BZ163" s="446">
        <v>742.88628506072303</v>
      </c>
      <c r="CA163" s="446">
        <v>402.01456613694893</v>
      </c>
      <c r="CB163" s="446">
        <v>685.77927872404587</v>
      </c>
      <c r="CC163" s="446">
        <v>63.079185710426259</v>
      </c>
      <c r="CD163" s="2617"/>
      <c r="CE163" s="2617"/>
      <c r="CF163" s="2617"/>
      <c r="CG163" s="2617"/>
      <c r="CH163" s="2617"/>
      <c r="CI163" s="2617"/>
      <c r="CJ163" s="2617"/>
      <c r="CK163" s="2617"/>
      <c r="CL163" s="2617"/>
      <c r="CM163" s="2617"/>
      <c r="CN163" s="2617"/>
      <c r="CO163" s="2617"/>
      <c r="CP163" s="2617"/>
      <c r="CQ163" s="2617"/>
      <c r="CR163" s="2617"/>
      <c r="CS163" s="2617"/>
      <c r="CT163" s="2617"/>
      <c r="CU163" s="2617"/>
      <c r="CV163" s="2617"/>
      <c r="CW163" s="2617"/>
      <c r="CX163" s="2617"/>
      <c r="CY163" s="2617"/>
      <c r="CZ163" s="2617"/>
    </row>
    <row r="164" s="130" customFormat="true" ht="15" customHeight="true" x14ac:dyDescent="0.2">
      <c r="A164" s="3470"/>
      <c r="B164" s="300" t="s">
        <v>438</v>
      </c>
      <c r="C164" s="371">
        <v>0.37633924072475605</v>
      </c>
      <c r="D164" s="372">
        <v>0.42462292376013167</v>
      </c>
      <c r="E164" s="372">
        <v>0.17432774811726343</v>
      </c>
      <c r="F164" s="372">
        <v>5.7921732318074494E-3</v>
      </c>
      <c r="G164" s="373">
        <v>0.10931579689728858</v>
      </c>
      <c r="H164" s="374">
        <v>0.29931530617699831</v>
      </c>
      <c r="I164" s="372">
        <v>8.5109875279671624E-3</v>
      </c>
      <c r="J164" s="372">
        <v>0.13440218005423596</v>
      </c>
      <c r="K164" s="372">
        <v>0</v>
      </c>
      <c r="L164" s="375">
        <v>0.16247864845691745</v>
      </c>
      <c r="M164" s="376">
        <v>0.20229741275953037</v>
      </c>
      <c r="N164" s="372">
        <v>0.19638870852825302</v>
      </c>
      <c r="O164" s="372">
        <v>0.64127119455322534</v>
      </c>
      <c r="P164" s="372">
        <v>0.5579759223369235</v>
      </c>
      <c r="Q164" s="375">
        <v>0.49374744536135085</v>
      </c>
      <c r="R164" s="376">
        <v>0.46978786380238741</v>
      </c>
      <c r="S164" s="372">
        <v>0.10382938153101912</v>
      </c>
      <c r="T164" s="372">
        <v>0.19979713479230349</v>
      </c>
      <c r="U164" s="372">
        <v>6.9586952743036126E-2</v>
      </c>
      <c r="V164" s="372">
        <v>1.3772233674519205</v>
      </c>
      <c r="W164" s="372">
        <v>0.20087424146887897</v>
      </c>
      <c r="X164" s="372">
        <v>0.28995596264450635</v>
      </c>
      <c r="Y164" s="377">
        <v>0.34077182390076483</v>
      </c>
      <c r="Z164" s="377">
        <v>0.15864683589891521</v>
      </c>
      <c r="AA164" s="377">
        <v>0.14850967378101032</v>
      </c>
      <c r="AB164" s="377">
        <v>0.46614776817563369</v>
      </c>
      <c r="AC164" s="377">
        <v>2.4549110519566264E-2</v>
      </c>
      <c r="AD164" s="2881"/>
      <c r="AE164" s="2881"/>
      <c r="AF164" s="2881"/>
      <c r="AG164" s="2881"/>
      <c r="AH164" s="2881"/>
      <c r="AI164" s="2881"/>
      <c r="AJ164" s="2881"/>
      <c r="AK164" s="2881"/>
      <c r="AL164" s="2881"/>
      <c r="AM164" s="2881"/>
      <c r="AN164" s="2881"/>
      <c r="AO164" s="2881"/>
      <c r="AP164" s="2881"/>
      <c r="AQ164" s="2881"/>
      <c r="AR164" s="2881"/>
      <c r="AS164" s="2881"/>
      <c r="AT164" s="2881"/>
      <c r="AU164" s="2881"/>
      <c r="AV164" s="2881"/>
      <c r="AW164" s="2881"/>
      <c r="AX164" s="2881"/>
      <c r="AY164" s="2881"/>
      <c r="AZ164" s="239"/>
      <c r="BA164" s="3477"/>
      <c r="BB164" s="173" t="s">
        <v>438</v>
      </c>
      <c r="BC164" s="513">
        <v>40.682275672773045</v>
      </c>
      <c r="BD164" s="445">
        <v>45.946528495266776</v>
      </c>
      <c r="BE164" s="445">
        <v>18.831882677235495</v>
      </c>
      <c r="BF164" s="445">
        <v>0.62650006852347073</v>
      </c>
      <c r="BG164" s="514">
        <v>11.813067673624424</v>
      </c>
      <c r="BH164" s="524">
        <v>21.795742959558204</v>
      </c>
      <c r="BI164" s="445">
        <v>0.61963939889584785</v>
      </c>
      <c r="BJ164" s="445">
        <v>9.7787077803800457</v>
      </c>
      <c r="BK164" s="445">
        <v>0</v>
      </c>
      <c r="BL164" s="514">
        <v>11.813067673624424</v>
      </c>
      <c r="BM164" s="524">
        <v>7.1391922065988664</v>
      </c>
      <c r="BN164" s="445">
        <v>6.9407521862629311</v>
      </c>
      <c r="BO164" s="445">
        <v>22.667490961074524</v>
      </c>
      <c r="BP164" s="445">
        <v>19.705555628929162</v>
      </c>
      <c r="BQ164" s="514">
        <v>17.44010579209921</v>
      </c>
      <c r="BR164" s="524">
        <v>16.99243793986664</v>
      </c>
      <c r="BS164" s="445">
        <v>21.59177545400447</v>
      </c>
      <c r="BT164" s="445">
        <v>3.8136348303710927</v>
      </c>
      <c r="BU164" s="445">
        <v>0.58085267234696136</v>
      </c>
      <c r="BV164" s="445">
        <v>17.16357047425295</v>
      </c>
      <c r="BW164" s="445">
        <v>2.1783922491228811</v>
      </c>
      <c r="BX164" s="445">
        <v>6.3110179332902874</v>
      </c>
      <c r="BY164" s="446">
        <v>9.5695623205325315</v>
      </c>
      <c r="BZ164" s="446">
        <v>3.0763214944925554</v>
      </c>
      <c r="CA164" s="446">
        <v>19.166846600888253</v>
      </c>
      <c r="CB164" s="446">
        <v>17.198133374327902</v>
      </c>
      <c r="CC164" s="446">
        <v>0.25770924392668693</v>
      </c>
      <c r="CD164" s="2617"/>
      <c r="CE164" s="2617"/>
      <c r="CF164" s="2617"/>
      <c r="CG164" s="2617"/>
      <c r="CH164" s="2617"/>
      <c r="CI164" s="2617"/>
      <c r="CJ164" s="2617"/>
      <c r="CK164" s="2617"/>
      <c r="CL164" s="2617"/>
      <c r="CM164" s="2617"/>
      <c r="CN164" s="2617"/>
      <c r="CO164" s="2617"/>
      <c r="CP164" s="2617"/>
      <c r="CQ164" s="2617"/>
      <c r="CR164" s="2617"/>
      <c r="CS164" s="2617"/>
      <c r="CT164" s="2617"/>
      <c r="CU164" s="2617"/>
      <c r="CV164" s="2617"/>
      <c r="CW164" s="2617"/>
      <c r="CX164" s="2617"/>
      <c r="CY164" s="2617"/>
      <c r="CZ164" s="2617"/>
    </row>
    <row r="165" s="130" customFormat="true" ht="15" customHeight="true" x14ac:dyDescent="0.2">
      <c r="A165" s="3471"/>
      <c r="B165" s="300" t="s">
        <v>439</v>
      </c>
      <c r="C165" s="371">
        <v>2.9025047344061417E-2</v>
      </c>
      <c r="D165" s="372">
        <v>4.2096117225306505E-2</v>
      </c>
      <c r="E165" s="372">
        <v>0</v>
      </c>
      <c r="F165" s="372">
        <v>0</v>
      </c>
      <c r="G165" s="373">
        <v>0</v>
      </c>
      <c r="H165" s="374">
        <v>6.2553059481075785E-2</v>
      </c>
      <c r="I165" s="372">
        <v>0</v>
      </c>
      <c r="J165" s="372">
        <v>0</v>
      </c>
      <c r="K165" s="372">
        <v>0</v>
      </c>
      <c r="L165" s="375">
        <v>0</v>
      </c>
      <c r="M165" s="376">
        <v>5.3700531372566029E-2</v>
      </c>
      <c r="N165" s="372">
        <v>0</v>
      </c>
      <c r="O165" s="372">
        <v>3.5150338741444263E-2</v>
      </c>
      <c r="P165" s="372">
        <v>0</v>
      </c>
      <c r="Q165" s="375">
        <v>0</v>
      </c>
      <c r="R165" s="376">
        <v>0</v>
      </c>
      <c r="S165" s="372">
        <v>0</v>
      </c>
      <c r="T165" s="372">
        <v>0</v>
      </c>
      <c r="U165" s="372">
        <v>0</v>
      </c>
      <c r="V165" s="372">
        <v>0</v>
      </c>
      <c r="W165" s="372">
        <v>0.17475334436569256</v>
      </c>
      <c r="X165" s="372">
        <v>5.7085244228387462E-2</v>
      </c>
      <c r="Y165" s="377">
        <v>0.16220450469375497</v>
      </c>
      <c r="Z165" s="377">
        <v>0</v>
      </c>
      <c r="AA165" s="377">
        <v>0</v>
      </c>
      <c r="AB165" s="377">
        <v>0</v>
      </c>
      <c r="AC165" s="377">
        <v>0</v>
      </c>
      <c r="AD165" s="2881"/>
      <c r="AE165" s="2881"/>
      <c r="AF165" s="2881"/>
      <c r="AG165" s="2881"/>
      <c r="AH165" s="2881"/>
      <c r="AI165" s="2881"/>
      <c r="AJ165" s="2881"/>
      <c r="AK165" s="2881"/>
      <c r="AL165" s="2881"/>
      <c r="AM165" s="2881"/>
      <c r="AN165" s="2881"/>
      <c r="AO165" s="2881"/>
      <c r="AP165" s="2881"/>
      <c r="AQ165" s="2881"/>
      <c r="AR165" s="2881"/>
      <c r="AS165" s="2881"/>
      <c r="AT165" s="2881"/>
      <c r="AU165" s="2881"/>
      <c r="AV165" s="2881"/>
      <c r="AW165" s="2881"/>
      <c r="AX165" s="2881"/>
      <c r="AY165" s="2881"/>
      <c r="AZ165" s="239"/>
      <c r="BA165" s="3478"/>
      <c r="BB165" s="173" t="s">
        <v>439</v>
      </c>
      <c r="BC165" s="513">
        <v>3.1376079071435532</v>
      </c>
      <c r="BD165" s="445">
        <v>4.5550306905362543</v>
      </c>
      <c r="BE165" s="445">
        <v>0</v>
      </c>
      <c r="BF165" s="445">
        <v>0</v>
      </c>
      <c r="BG165" s="514">
        <v>0</v>
      </c>
      <c r="BH165" s="524">
        <v>4.5550306905362543</v>
      </c>
      <c r="BI165" s="445">
        <v>0</v>
      </c>
      <c r="BJ165" s="445">
        <v>0</v>
      </c>
      <c r="BK165" s="445">
        <v>0</v>
      </c>
      <c r="BL165" s="514">
        <v>0</v>
      </c>
      <c r="BM165" s="524">
        <v>1.8951226801944365</v>
      </c>
      <c r="BN165" s="445">
        <v>0</v>
      </c>
      <c r="BO165" s="445">
        <v>1.2424852269491169</v>
      </c>
      <c r="BP165" s="445">
        <v>0</v>
      </c>
      <c r="BQ165" s="514">
        <v>0</v>
      </c>
      <c r="BR165" s="524">
        <v>0</v>
      </c>
      <c r="BS165" s="445">
        <v>0</v>
      </c>
      <c r="BT165" s="445">
        <v>0</v>
      </c>
      <c r="BU165" s="445">
        <v>0</v>
      </c>
      <c r="BV165" s="445">
        <v>0</v>
      </c>
      <c r="BW165" s="445">
        <v>1.8951226801944365</v>
      </c>
      <c r="BX165" s="445">
        <v>1.2424852269491169</v>
      </c>
      <c r="BY165" s="446">
        <v>4.5550306905362543</v>
      </c>
      <c r="BZ165" s="446">
        <v>0</v>
      </c>
      <c r="CA165" s="446">
        <v>0</v>
      </c>
      <c r="CB165" s="446">
        <v>0</v>
      </c>
      <c r="CC165" s="446">
        <v>0</v>
      </c>
      <c r="CD165" s="2617"/>
      <c r="CE165" s="2617"/>
      <c r="CF165" s="2617"/>
      <c r="CG165" s="2617"/>
      <c r="CH165" s="2617"/>
      <c r="CI165" s="2617"/>
      <c r="CJ165" s="2617"/>
      <c r="CK165" s="2617"/>
      <c r="CL165" s="2617"/>
      <c r="CM165" s="2617"/>
      <c r="CN165" s="2617"/>
      <c r="CO165" s="2617"/>
      <c r="CP165" s="2617"/>
      <c r="CQ165" s="2617"/>
      <c r="CR165" s="2617"/>
      <c r="CS165" s="2617"/>
      <c r="CT165" s="2617"/>
      <c r="CU165" s="2617"/>
      <c r="CV165" s="2617"/>
      <c r="CW165" s="2617"/>
      <c r="CX165" s="2617"/>
      <c r="CY165" s="2617"/>
      <c r="CZ165" s="2617"/>
    </row>
    <row r="166" s="130" customFormat="true" ht="15" customHeight="true" x14ac:dyDescent="0.2">
      <c r="A166" s="851"/>
      <c r="B166" s="300"/>
      <c r="C166" s="371"/>
      <c r="D166" s="372"/>
      <c r="E166" s="372"/>
      <c r="F166" s="372"/>
      <c r="G166" s="373"/>
      <c r="H166" s="374"/>
      <c r="I166" s="372"/>
      <c r="J166" s="372"/>
      <c r="K166" s="372"/>
      <c r="L166" s="375"/>
      <c r="M166" s="376"/>
      <c r="N166" s="372"/>
      <c r="O166" s="372"/>
      <c r="P166" s="372"/>
      <c r="Q166" s="375"/>
      <c r="R166" s="376"/>
      <c r="S166" s="372"/>
      <c r="T166" s="372"/>
      <c r="U166" s="372"/>
      <c r="V166" s="372"/>
      <c r="W166" s="372"/>
      <c r="X166" s="372"/>
      <c r="Y166" s="377"/>
      <c r="Z166" s="377"/>
      <c r="AA166" s="377"/>
      <c r="AB166" s="377"/>
      <c r="AC166" s="377"/>
      <c r="AD166" s="2881"/>
      <c r="AE166" s="2881"/>
      <c r="AF166" s="2881"/>
      <c r="AG166" s="2881"/>
      <c r="AH166" s="2881"/>
      <c r="AI166" s="2881"/>
      <c r="AJ166" s="2881"/>
      <c r="AK166" s="2881"/>
      <c r="AL166" s="2881"/>
      <c r="AM166" s="2881"/>
      <c r="AN166" s="2881"/>
      <c r="AO166" s="2881"/>
      <c r="AP166" s="2881"/>
      <c r="AQ166" s="2881"/>
      <c r="AR166" s="2881"/>
      <c r="AS166" s="2881"/>
      <c r="AT166" s="2881"/>
      <c r="AU166" s="2881"/>
      <c r="AV166" s="2881"/>
      <c r="AW166" s="2881"/>
      <c r="AX166" s="2881"/>
      <c r="AY166" s="2881"/>
      <c r="AZ166" s="239"/>
      <c r="BA166" s="845"/>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446"/>
      <c r="CC166" s="446"/>
      <c r="CD166" s="2617"/>
      <c r="CE166" s="2617"/>
      <c r="CF166" s="2617"/>
      <c r="CG166" s="2617"/>
      <c r="CH166" s="2617"/>
      <c r="CI166" s="2617"/>
      <c r="CJ166" s="2617"/>
      <c r="CK166" s="2617"/>
      <c r="CL166" s="2617"/>
      <c r="CM166" s="2617"/>
      <c r="CN166" s="2617"/>
      <c r="CO166" s="2617"/>
      <c r="CP166" s="2617"/>
      <c r="CQ166" s="2617"/>
      <c r="CR166" s="2617"/>
      <c r="CS166" s="2617"/>
      <c r="CT166" s="2617"/>
      <c r="CU166" s="2617"/>
      <c r="CV166" s="2617"/>
      <c r="CW166" s="2617"/>
      <c r="CX166" s="2617"/>
      <c r="CY166" s="2617"/>
      <c r="CZ166" s="2617"/>
    </row>
    <row r="167" s="130" customFormat="true" ht="15" customHeight="true" x14ac:dyDescent="0.2">
      <c r="A167" s="851"/>
      <c r="B167" s="300"/>
      <c r="C167" s="371"/>
      <c r="D167" s="372"/>
      <c r="E167" s="372"/>
      <c r="F167" s="372"/>
      <c r="G167" s="373"/>
      <c r="H167" s="374"/>
      <c r="I167" s="372"/>
      <c r="J167" s="372"/>
      <c r="K167" s="372"/>
      <c r="L167" s="375"/>
      <c r="M167" s="376"/>
      <c r="N167" s="372"/>
      <c r="O167" s="372"/>
      <c r="P167" s="372"/>
      <c r="Q167" s="375"/>
      <c r="R167" s="376"/>
      <c r="S167" s="372"/>
      <c r="T167" s="372"/>
      <c r="U167" s="372"/>
      <c r="V167" s="372"/>
      <c r="W167" s="372"/>
      <c r="X167" s="372"/>
      <c r="Y167" s="377"/>
      <c r="Z167" s="377"/>
      <c r="AA167" s="377"/>
      <c r="AB167" s="377"/>
      <c r="AC167" s="377"/>
      <c r="AD167" s="2881"/>
      <c r="AE167" s="2881"/>
      <c r="AF167" s="2881"/>
      <c r="AG167" s="2881"/>
      <c r="AH167" s="2881"/>
      <c r="AI167" s="2881"/>
      <c r="AJ167" s="2881"/>
      <c r="AK167" s="2881"/>
      <c r="AL167" s="2881"/>
      <c r="AM167" s="2881"/>
      <c r="AN167" s="2881"/>
      <c r="AO167" s="2881"/>
      <c r="AP167" s="2881"/>
      <c r="AQ167" s="2881"/>
      <c r="AR167" s="2881"/>
      <c r="AS167" s="2881"/>
      <c r="AT167" s="2881"/>
      <c r="AU167" s="2881"/>
      <c r="AV167" s="2881"/>
      <c r="AW167" s="2881"/>
      <c r="AX167" s="2881"/>
      <c r="AY167" s="2881"/>
      <c r="AZ167" s="239"/>
      <c r="BA167" s="845"/>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446"/>
      <c r="CC167" s="446"/>
      <c r="CD167" s="2617"/>
      <c r="CE167" s="2617"/>
      <c r="CF167" s="2617"/>
      <c r="CG167" s="2617"/>
      <c r="CH167" s="2617"/>
      <c r="CI167" s="2617"/>
      <c r="CJ167" s="2617"/>
      <c r="CK167" s="2617"/>
      <c r="CL167" s="2617"/>
      <c r="CM167" s="2617"/>
      <c r="CN167" s="2617"/>
      <c r="CO167" s="2617"/>
      <c r="CP167" s="2617"/>
      <c r="CQ167" s="2617"/>
      <c r="CR167" s="2617"/>
      <c r="CS167" s="2617"/>
      <c r="CT167" s="2617"/>
      <c r="CU167" s="2617"/>
      <c r="CV167" s="2617"/>
      <c r="CW167" s="2617"/>
      <c r="CX167" s="2617"/>
      <c r="CY167" s="2617"/>
      <c r="CZ167" s="2617"/>
    </row>
    <row r="168" s="130" customFormat="true" ht="15" customHeight="true" x14ac:dyDescent="0.2">
      <c r="A168" s="851"/>
      <c r="B168" s="300"/>
      <c r="C168" s="371"/>
      <c r="D168" s="372"/>
      <c r="E168" s="372"/>
      <c r="F168" s="372"/>
      <c r="G168" s="373"/>
      <c r="H168" s="374"/>
      <c r="I168" s="372"/>
      <c r="J168" s="372"/>
      <c r="K168" s="372"/>
      <c r="L168" s="375"/>
      <c r="M168" s="376"/>
      <c r="N168" s="372"/>
      <c r="O168" s="372"/>
      <c r="P168" s="372"/>
      <c r="Q168" s="375"/>
      <c r="R168" s="376"/>
      <c r="S168" s="372"/>
      <c r="T168" s="372"/>
      <c r="U168" s="372"/>
      <c r="V168" s="372"/>
      <c r="W168" s="372"/>
      <c r="X168" s="372"/>
      <c r="Y168" s="377"/>
      <c r="Z168" s="377"/>
      <c r="AA168" s="377"/>
      <c r="AB168" s="377"/>
      <c r="AC168" s="377"/>
      <c r="AD168" s="2881"/>
      <c r="AE168" s="2881"/>
      <c r="AF168" s="2881"/>
      <c r="AG168" s="2881"/>
      <c r="AH168" s="2881"/>
      <c r="AI168" s="2881"/>
      <c r="AJ168" s="2881"/>
      <c r="AK168" s="2881"/>
      <c r="AL168" s="2881"/>
      <c r="AM168" s="2881"/>
      <c r="AN168" s="2881"/>
      <c r="AO168" s="2881"/>
      <c r="AP168" s="2881"/>
      <c r="AQ168" s="2881"/>
      <c r="AR168" s="2881"/>
      <c r="AS168" s="2881"/>
      <c r="AT168" s="2881"/>
      <c r="AU168" s="2881"/>
      <c r="AV168" s="2881"/>
      <c r="AW168" s="2881"/>
      <c r="AX168" s="2881"/>
      <c r="AY168" s="2881"/>
      <c r="AZ168" s="239"/>
      <c r="BA168" s="845"/>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446"/>
      <c r="CC168" s="446"/>
      <c r="CD168" s="2617"/>
      <c r="CE168" s="2617"/>
      <c r="CF168" s="2617"/>
      <c r="CG168" s="2617"/>
      <c r="CH168" s="2617"/>
      <c r="CI168" s="2617"/>
      <c r="CJ168" s="2617"/>
      <c r="CK168" s="2617"/>
      <c r="CL168" s="2617"/>
      <c r="CM168" s="2617"/>
      <c r="CN168" s="2617"/>
      <c r="CO168" s="2617"/>
      <c r="CP168" s="2617"/>
      <c r="CQ168" s="2617"/>
      <c r="CR168" s="2617"/>
      <c r="CS168" s="2617"/>
      <c r="CT168" s="2617"/>
      <c r="CU168" s="2617"/>
      <c r="CV168" s="2617"/>
      <c r="CW168" s="2617"/>
      <c r="CX168" s="2617"/>
      <c r="CY168" s="2617"/>
      <c r="CZ168" s="2617"/>
    </row>
    <row r="169" s="130" customFormat="true" ht="15" customHeight="true" x14ac:dyDescent="0.2">
      <c r="A169" s="851"/>
      <c r="B169" s="300"/>
      <c r="C169" s="371"/>
      <c r="D169" s="372"/>
      <c r="E169" s="372"/>
      <c r="F169" s="372"/>
      <c r="G169" s="373"/>
      <c r="H169" s="374"/>
      <c r="I169" s="372"/>
      <c r="J169" s="372"/>
      <c r="K169" s="372"/>
      <c r="L169" s="375"/>
      <c r="M169" s="376"/>
      <c r="N169" s="372"/>
      <c r="O169" s="372"/>
      <c r="P169" s="372"/>
      <c r="Q169" s="375"/>
      <c r="R169" s="376"/>
      <c r="S169" s="372"/>
      <c r="T169" s="372"/>
      <c r="U169" s="372"/>
      <c r="V169" s="372"/>
      <c r="W169" s="372"/>
      <c r="X169" s="372"/>
      <c r="Y169" s="377"/>
      <c r="Z169" s="377"/>
      <c r="AA169" s="377"/>
      <c r="AB169" s="377"/>
      <c r="AC169" s="377"/>
      <c r="AD169" s="2881"/>
      <c r="AE169" s="2881"/>
      <c r="AF169" s="2881"/>
      <c r="AG169" s="2881"/>
      <c r="AH169" s="2881"/>
      <c r="AI169" s="2881"/>
      <c r="AJ169" s="2881"/>
      <c r="AK169" s="2881"/>
      <c r="AL169" s="2881"/>
      <c r="AM169" s="2881"/>
      <c r="AN169" s="2881"/>
      <c r="AO169" s="2881"/>
      <c r="AP169" s="2881"/>
      <c r="AQ169" s="2881"/>
      <c r="AR169" s="2881"/>
      <c r="AS169" s="2881"/>
      <c r="AT169" s="2881"/>
      <c r="AU169" s="2881"/>
      <c r="AV169" s="2881"/>
      <c r="AW169" s="2881"/>
      <c r="AX169" s="2881"/>
      <c r="AY169" s="2881"/>
      <c r="AZ169" s="239"/>
      <c r="BA169" s="845"/>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446"/>
      <c r="CC169" s="446"/>
      <c r="CD169" s="2617"/>
      <c r="CE169" s="2617"/>
      <c r="CF169" s="2617"/>
      <c r="CG169" s="2617"/>
      <c r="CH169" s="2617"/>
      <c r="CI169" s="2617"/>
      <c r="CJ169" s="2617"/>
      <c r="CK169" s="2617"/>
      <c r="CL169" s="2617"/>
      <c r="CM169" s="2617"/>
      <c r="CN169" s="2617"/>
      <c r="CO169" s="2617"/>
      <c r="CP169" s="2617"/>
      <c r="CQ169" s="2617"/>
      <c r="CR169" s="2617"/>
      <c r="CS169" s="2617"/>
      <c r="CT169" s="2617"/>
      <c r="CU169" s="2617"/>
      <c r="CV169" s="2617"/>
      <c r="CW169" s="2617"/>
      <c r="CX169" s="2617"/>
      <c r="CY169" s="2617"/>
      <c r="CZ169" s="2617"/>
    </row>
    <row r="170" s="130" customFormat="true" ht="15" customHeight="true" x14ac:dyDescent="0.2">
      <c r="A170" s="851"/>
      <c r="B170" s="300"/>
      <c r="C170" s="371"/>
      <c r="D170" s="372"/>
      <c r="E170" s="372"/>
      <c r="F170" s="372"/>
      <c r="G170" s="373"/>
      <c r="H170" s="374"/>
      <c r="I170" s="372"/>
      <c r="J170" s="372"/>
      <c r="K170" s="372"/>
      <c r="L170" s="375"/>
      <c r="M170" s="376"/>
      <c r="N170" s="372"/>
      <c r="O170" s="372"/>
      <c r="P170" s="372"/>
      <c r="Q170" s="375"/>
      <c r="R170" s="376"/>
      <c r="S170" s="372"/>
      <c r="T170" s="372"/>
      <c r="U170" s="372"/>
      <c r="V170" s="372"/>
      <c r="W170" s="372"/>
      <c r="X170" s="372"/>
      <c r="Y170" s="377"/>
      <c r="Z170" s="377"/>
      <c r="AA170" s="377"/>
      <c r="AB170" s="377"/>
      <c r="AC170" s="377"/>
      <c r="AD170" s="2881"/>
      <c r="AE170" s="2881"/>
      <c r="AF170" s="2881"/>
      <c r="AG170" s="2881"/>
      <c r="AH170" s="2881"/>
      <c r="AI170" s="2881"/>
      <c r="AJ170" s="2881"/>
      <c r="AK170" s="2881"/>
      <c r="AL170" s="2881"/>
      <c r="AM170" s="2881"/>
      <c r="AN170" s="2881"/>
      <c r="AO170" s="2881"/>
      <c r="AP170" s="2881"/>
      <c r="AQ170" s="2881"/>
      <c r="AR170" s="2881"/>
      <c r="AS170" s="2881"/>
      <c r="AT170" s="2881"/>
      <c r="AU170" s="2881"/>
      <c r="AV170" s="2881"/>
      <c r="AW170" s="2881"/>
      <c r="AX170" s="2881"/>
      <c r="AY170" s="2881"/>
      <c r="AZ170" s="239"/>
      <c r="BA170" s="845"/>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446"/>
      <c r="CC170" s="446"/>
      <c r="CD170" s="2617"/>
      <c r="CE170" s="2617"/>
      <c r="CF170" s="2617"/>
      <c r="CG170" s="2617"/>
      <c r="CH170" s="2617"/>
      <c r="CI170" s="2617"/>
      <c r="CJ170" s="2617"/>
      <c r="CK170" s="2617"/>
      <c r="CL170" s="2617"/>
      <c r="CM170" s="2617"/>
      <c r="CN170" s="2617"/>
      <c r="CO170" s="2617"/>
      <c r="CP170" s="2617"/>
      <c r="CQ170" s="2617"/>
      <c r="CR170" s="2617"/>
      <c r="CS170" s="2617"/>
      <c r="CT170" s="2617"/>
      <c r="CU170" s="2617"/>
      <c r="CV170" s="2617"/>
      <c r="CW170" s="2617"/>
      <c r="CX170" s="2617"/>
      <c r="CY170" s="2617"/>
      <c r="CZ170" s="2617"/>
    </row>
    <row r="171" s="130" customFormat="true" ht="15" customHeight="true" x14ac:dyDescent="0.2">
      <c r="A171" s="851"/>
      <c r="B171" s="300"/>
      <c r="C171" s="371"/>
      <c r="D171" s="372"/>
      <c r="E171" s="372"/>
      <c r="F171" s="372"/>
      <c r="G171" s="373"/>
      <c r="H171" s="374"/>
      <c r="I171" s="372"/>
      <c r="J171" s="372"/>
      <c r="K171" s="372"/>
      <c r="L171" s="375"/>
      <c r="M171" s="376"/>
      <c r="N171" s="372"/>
      <c r="O171" s="372"/>
      <c r="P171" s="372"/>
      <c r="Q171" s="375"/>
      <c r="R171" s="376"/>
      <c r="S171" s="372"/>
      <c r="T171" s="372"/>
      <c r="U171" s="372"/>
      <c r="V171" s="372"/>
      <c r="W171" s="372"/>
      <c r="X171" s="372"/>
      <c r="Y171" s="377"/>
      <c r="Z171" s="377"/>
      <c r="AA171" s="377"/>
      <c r="AB171" s="377"/>
      <c r="AC171" s="377"/>
      <c r="AD171" s="2881"/>
      <c r="AE171" s="2881"/>
      <c r="AF171" s="2881"/>
      <c r="AG171" s="2881"/>
      <c r="AH171" s="2881"/>
      <c r="AI171" s="2881"/>
      <c r="AJ171" s="2881"/>
      <c r="AK171" s="2881"/>
      <c r="AL171" s="2881"/>
      <c r="AM171" s="2881"/>
      <c r="AN171" s="2881"/>
      <c r="AO171" s="2881"/>
      <c r="AP171" s="2881"/>
      <c r="AQ171" s="2881"/>
      <c r="AR171" s="2881"/>
      <c r="AS171" s="2881"/>
      <c r="AT171" s="2881"/>
      <c r="AU171" s="2881"/>
      <c r="AV171" s="2881"/>
      <c r="AW171" s="2881"/>
      <c r="AX171" s="2881"/>
      <c r="AY171" s="2881"/>
      <c r="AZ171" s="239"/>
      <c r="BA171" s="845"/>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446"/>
      <c r="CC171" s="446"/>
      <c r="CD171" s="2617"/>
      <c r="CE171" s="2617"/>
      <c r="CF171" s="2617"/>
      <c r="CG171" s="2617"/>
      <c r="CH171" s="2617"/>
      <c r="CI171" s="2617"/>
      <c r="CJ171" s="2617"/>
      <c r="CK171" s="2617"/>
      <c r="CL171" s="2617"/>
      <c r="CM171" s="2617"/>
      <c r="CN171" s="2617"/>
      <c r="CO171" s="2617"/>
      <c r="CP171" s="2617"/>
      <c r="CQ171" s="2617"/>
      <c r="CR171" s="2617"/>
      <c r="CS171" s="2617"/>
      <c r="CT171" s="2617"/>
      <c r="CU171" s="2617"/>
      <c r="CV171" s="2617"/>
      <c r="CW171" s="2617"/>
      <c r="CX171" s="2617"/>
      <c r="CY171" s="2617"/>
      <c r="CZ171" s="2617"/>
    </row>
    <row r="172" s="130" customFormat="true" ht="15" customHeight="true" x14ac:dyDescent="0.2">
      <c r="A172" s="851"/>
      <c r="B172" s="300"/>
      <c r="C172" s="371"/>
      <c r="D172" s="372"/>
      <c r="E172" s="372"/>
      <c r="F172" s="372"/>
      <c r="G172" s="373"/>
      <c r="H172" s="374"/>
      <c r="I172" s="372"/>
      <c r="J172" s="372"/>
      <c r="K172" s="372"/>
      <c r="L172" s="375"/>
      <c r="M172" s="376"/>
      <c r="N172" s="372"/>
      <c r="O172" s="372"/>
      <c r="P172" s="372"/>
      <c r="Q172" s="375"/>
      <c r="R172" s="376"/>
      <c r="S172" s="372"/>
      <c r="T172" s="372"/>
      <c r="U172" s="372"/>
      <c r="V172" s="372"/>
      <c r="W172" s="372"/>
      <c r="X172" s="372"/>
      <c r="Y172" s="377"/>
      <c r="Z172" s="377"/>
      <c r="AA172" s="377"/>
      <c r="AB172" s="377"/>
      <c r="AC172" s="377"/>
      <c r="AD172" s="2881"/>
      <c r="AE172" s="2881"/>
      <c r="AF172" s="2881"/>
      <c r="AG172" s="2881"/>
      <c r="AH172" s="2881"/>
      <c r="AI172" s="2881"/>
      <c r="AJ172" s="2881"/>
      <c r="AK172" s="2881"/>
      <c r="AL172" s="2881"/>
      <c r="AM172" s="2881"/>
      <c r="AN172" s="2881"/>
      <c r="AO172" s="2881"/>
      <c r="AP172" s="2881"/>
      <c r="AQ172" s="2881"/>
      <c r="AR172" s="2881"/>
      <c r="AS172" s="2881"/>
      <c r="AT172" s="2881"/>
      <c r="AU172" s="2881"/>
      <c r="AV172" s="2881"/>
      <c r="AW172" s="2881"/>
      <c r="AX172" s="2881"/>
      <c r="AY172" s="2881"/>
      <c r="AZ172" s="239"/>
      <c r="BA172" s="845"/>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446"/>
      <c r="CC172" s="446"/>
      <c r="CD172" s="2617"/>
      <c r="CE172" s="2617"/>
      <c r="CF172" s="2617"/>
      <c r="CG172" s="2617"/>
      <c r="CH172" s="2617"/>
      <c r="CI172" s="2617"/>
      <c r="CJ172" s="2617"/>
      <c r="CK172" s="2617"/>
      <c r="CL172" s="2617"/>
      <c r="CM172" s="2617"/>
      <c r="CN172" s="2617"/>
      <c r="CO172" s="2617"/>
      <c r="CP172" s="2617"/>
      <c r="CQ172" s="2617"/>
      <c r="CR172" s="2617"/>
      <c r="CS172" s="2617"/>
      <c r="CT172" s="2617"/>
      <c r="CU172" s="2617"/>
      <c r="CV172" s="2617"/>
      <c r="CW172" s="2617"/>
      <c r="CX172" s="2617"/>
      <c r="CY172" s="2617"/>
      <c r="CZ172" s="2617"/>
    </row>
    <row r="173" s="130" customFormat="true" ht="15" customHeight="true" x14ac:dyDescent="0.2">
      <c r="A173" s="851"/>
      <c r="B173" s="300"/>
      <c r="C173" s="371"/>
      <c r="D173" s="372"/>
      <c r="E173" s="372"/>
      <c r="F173" s="372"/>
      <c r="G173" s="373"/>
      <c r="H173" s="374"/>
      <c r="I173" s="372"/>
      <c r="J173" s="372"/>
      <c r="K173" s="372"/>
      <c r="L173" s="375"/>
      <c r="M173" s="376"/>
      <c r="N173" s="372"/>
      <c r="O173" s="372"/>
      <c r="P173" s="372"/>
      <c r="Q173" s="375"/>
      <c r="R173" s="376"/>
      <c r="S173" s="372"/>
      <c r="T173" s="372"/>
      <c r="U173" s="372"/>
      <c r="V173" s="372"/>
      <c r="W173" s="372"/>
      <c r="X173" s="372"/>
      <c r="Y173" s="377"/>
      <c r="Z173" s="377"/>
      <c r="AA173" s="377"/>
      <c r="AB173" s="377"/>
      <c r="AC173" s="377"/>
      <c r="AD173" s="2881"/>
      <c r="AE173" s="2881"/>
      <c r="AF173" s="2881"/>
      <c r="AG173" s="2881"/>
      <c r="AH173" s="2881"/>
      <c r="AI173" s="2881"/>
      <c r="AJ173" s="2881"/>
      <c r="AK173" s="2881"/>
      <c r="AL173" s="2881"/>
      <c r="AM173" s="2881"/>
      <c r="AN173" s="2881"/>
      <c r="AO173" s="2881"/>
      <c r="AP173" s="2881"/>
      <c r="AQ173" s="2881"/>
      <c r="AR173" s="2881"/>
      <c r="AS173" s="2881"/>
      <c r="AT173" s="2881"/>
      <c r="AU173" s="2881"/>
      <c r="AV173" s="2881"/>
      <c r="AW173" s="2881"/>
      <c r="AX173" s="2881"/>
      <c r="AY173" s="2881"/>
      <c r="AZ173" s="239"/>
      <c r="BA173" s="845"/>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446"/>
      <c r="CC173" s="446"/>
      <c r="CD173" s="2617"/>
      <c r="CE173" s="2617"/>
      <c r="CF173" s="2617"/>
      <c r="CG173" s="2617"/>
      <c r="CH173" s="2617"/>
      <c r="CI173" s="2617"/>
      <c r="CJ173" s="2617"/>
      <c r="CK173" s="2617"/>
      <c r="CL173" s="2617"/>
      <c r="CM173" s="2617"/>
      <c r="CN173" s="2617"/>
      <c r="CO173" s="2617"/>
      <c r="CP173" s="2617"/>
      <c r="CQ173" s="2617"/>
      <c r="CR173" s="2617"/>
      <c r="CS173" s="2617"/>
      <c r="CT173" s="2617"/>
      <c r="CU173" s="2617"/>
      <c r="CV173" s="2617"/>
      <c r="CW173" s="2617"/>
      <c r="CX173" s="2617"/>
      <c r="CY173" s="2617"/>
      <c r="CZ173" s="2617"/>
    </row>
    <row r="174" s="130" customFormat="true" ht="15" customHeight="true" x14ac:dyDescent="0.2">
      <c r="A174" s="851"/>
      <c r="B174" s="300"/>
      <c r="C174" s="371"/>
      <c r="D174" s="372"/>
      <c r="E174" s="372"/>
      <c r="F174" s="372"/>
      <c r="G174" s="373"/>
      <c r="H174" s="374"/>
      <c r="I174" s="372"/>
      <c r="J174" s="372"/>
      <c r="K174" s="372"/>
      <c r="L174" s="375"/>
      <c r="M174" s="376"/>
      <c r="N174" s="372"/>
      <c r="O174" s="372"/>
      <c r="P174" s="372"/>
      <c r="Q174" s="375"/>
      <c r="R174" s="376"/>
      <c r="S174" s="372"/>
      <c r="T174" s="372"/>
      <c r="U174" s="372"/>
      <c r="V174" s="372"/>
      <c r="W174" s="372"/>
      <c r="X174" s="372"/>
      <c r="Y174" s="377"/>
      <c r="Z174" s="377"/>
      <c r="AA174" s="377"/>
      <c r="AB174" s="377"/>
      <c r="AC174" s="377"/>
      <c r="AD174" s="2881"/>
      <c r="AE174" s="2881"/>
      <c r="AF174" s="2881"/>
      <c r="AG174" s="2881"/>
      <c r="AH174" s="2881"/>
      <c r="AI174" s="2881"/>
      <c r="AJ174" s="2881"/>
      <c r="AK174" s="2881"/>
      <c r="AL174" s="2881"/>
      <c r="AM174" s="2881"/>
      <c r="AN174" s="2881"/>
      <c r="AO174" s="2881"/>
      <c r="AP174" s="2881"/>
      <c r="AQ174" s="2881"/>
      <c r="AR174" s="2881"/>
      <c r="AS174" s="2881"/>
      <c r="AT174" s="2881"/>
      <c r="AU174" s="2881"/>
      <c r="AV174" s="2881"/>
      <c r="AW174" s="2881"/>
      <c r="AX174" s="2881"/>
      <c r="AY174" s="2881"/>
      <c r="AZ174" s="239"/>
      <c r="BA174" s="845"/>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446"/>
      <c r="CC174" s="446"/>
      <c r="CD174" s="2617"/>
      <c r="CE174" s="2617"/>
      <c r="CF174" s="2617"/>
      <c r="CG174" s="2617"/>
      <c r="CH174" s="2617"/>
      <c r="CI174" s="2617"/>
      <c r="CJ174" s="2617"/>
      <c r="CK174" s="2617"/>
      <c r="CL174" s="2617"/>
      <c r="CM174" s="2617"/>
      <c r="CN174" s="2617"/>
      <c r="CO174" s="2617"/>
      <c r="CP174" s="2617"/>
      <c r="CQ174" s="2617"/>
      <c r="CR174" s="2617"/>
      <c r="CS174" s="2617"/>
      <c r="CT174" s="2617"/>
      <c r="CU174" s="2617"/>
      <c r="CV174" s="2617"/>
      <c r="CW174" s="2617"/>
      <c r="CX174" s="2617"/>
      <c r="CY174" s="2617"/>
      <c r="CZ174" s="2617"/>
    </row>
    <row r="175" s="130" customFormat="true" ht="15" customHeight="true" x14ac:dyDescent="0.2">
      <c r="A175" s="851"/>
      <c r="B175" s="300"/>
      <c r="C175" s="371"/>
      <c r="D175" s="372"/>
      <c r="E175" s="372"/>
      <c r="F175" s="372"/>
      <c r="G175" s="373"/>
      <c r="H175" s="374"/>
      <c r="I175" s="372"/>
      <c r="J175" s="372"/>
      <c r="K175" s="372"/>
      <c r="L175" s="375"/>
      <c r="M175" s="376"/>
      <c r="N175" s="372"/>
      <c r="O175" s="372"/>
      <c r="P175" s="372"/>
      <c r="Q175" s="375"/>
      <c r="R175" s="376"/>
      <c r="S175" s="372"/>
      <c r="T175" s="372"/>
      <c r="U175" s="372"/>
      <c r="V175" s="372"/>
      <c r="W175" s="372"/>
      <c r="X175" s="372"/>
      <c r="Y175" s="377"/>
      <c r="Z175" s="377"/>
      <c r="AA175" s="377"/>
      <c r="AB175" s="377"/>
      <c r="AC175" s="377"/>
      <c r="AD175" s="2881"/>
      <c r="AE175" s="2881"/>
      <c r="AF175" s="2881"/>
      <c r="AG175" s="2881"/>
      <c r="AH175" s="2881"/>
      <c r="AI175" s="2881"/>
      <c r="AJ175" s="2881"/>
      <c r="AK175" s="2881"/>
      <c r="AL175" s="2881"/>
      <c r="AM175" s="2881"/>
      <c r="AN175" s="2881"/>
      <c r="AO175" s="2881"/>
      <c r="AP175" s="2881"/>
      <c r="AQ175" s="2881"/>
      <c r="AR175" s="2881"/>
      <c r="AS175" s="2881"/>
      <c r="AT175" s="2881"/>
      <c r="AU175" s="2881"/>
      <c r="AV175" s="2881"/>
      <c r="AW175" s="2881"/>
      <c r="AX175" s="2881"/>
      <c r="AY175" s="2881"/>
      <c r="AZ175" s="239"/>
      <c r="BA175" s="845"/>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446"/>
      <c r="CC175" s="446"/>
      <c r="CD175" s="2617"/>
      <c r="CE175" s="2617"/>
      <c r="CF175" s="2617"/>
      <c r="CG175" s="2617"/>
      <c r="CH175" s="2617"/>
      <c r="CI175" s="2617"/>
      <c r="CJ175" s="2617"/>
      <c r="CK175" s="2617"/>
      <c r="CL175" s="2617"/>
      <c r="CM175" s="2617"/>
      <c r="CN175" s="2617"/>
      <c r="CO175" s="2617"/>
      <c r="CP175" s="2617"/>
      <c r="CQ175" s="2617"/>
      <c r="CR175" s="2617"/>
      <c r="CS175" s="2617"/>
      <c r="CT175" s="2617"/>
      <c r="CU175" s="2617"/>
      <c r="CV175" s="2617"/>
      <c r="CW175" s="2617"/>
      <c r="CX175" s="2617"/>
      <c r="CY175" s="2617"/>
      <c r="CZ175" s="2617"/>
    </row>
    <row r="176" s="130" customFormat="true" ht="15" customHeight="true" x14ac:dyDescent="0.2">
      <c r="A176" s="851"/>
      <c r="B176" s="300"/>
      <c r="C176" s="371"/>
      <c r="D176" s="372"/>
      <c r="E176" s="372"/>
      <c r="F176" s="372"/>
      <c r="G176" s="373"/>
      <c r="H176" s="374"/>
      <c r="I176" s="372"/>
      <c r="J176" s="372"/>
      <c r="K176" s="372"/>
      <c r="L176" s="375"/>
      <c r="M176" s="376"/>
      <c r="N176" s="372"/>
      <c r="O176" s="372"/>
      <c r="P176" s="372"/>
      <c r="Q176" s="375"/>
      <c r="R176" s="376"/>
      <c r="S176" s="372"/>
      <c r="T176" s="372"/>
      <c r="U176" s="372"/>
      <c r="V176" s="372"/>
      <c r="W176" s="372"/>
      <c r="X176" s="372"/>
      <c r="Y176" s="377"/>
      <c r="Z176" s="377"/>
      <c r="AA176" s="377"/>
      <c r="AB176" s="377"/>
      <c r="AC176" s="377"/>
      <c r="AD176" s="2881"/>
      <c r="AE176" s="2881"/>
      <c r="AF176" s="2881"/>
      <c r="AG176" s="2881"/>
      <c r="AH176" s="2881"/>
      <c r="AI176" s="2881"/>
      <c r="AJ176" s="2881"/>
      <c r="AK176" s="2881"/>
      <c r="AL176" s="2881"/>
      <c r="AM176" s="2881"/>
      <c r="AN176" s="2881"/>
      <c r="AO176" s="2881"/>
      <c r="AP176" s="2881"/>
      <c r="AQ176" s="2881"/>
      <c r="AR176" s="2881"/>
      <c r="AS176" s="2881"/>
      <c r="AT176" s="2881"/>
      <c r="AU176" s="2881"/>
      <c r="AV176" s="2881"/>
      <c r="AW176" s="2881"/>
      <c r="AX176" s="2881"/>
      <c r="AY176" s="2881"/>
      <c r="AZ176" s="239"/>
      <c r="BA176" s="845"/>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446"/>
      <c r="CC176" s="446"/>
      <c r="CD176" s="2617"/>
      <c r="CE176" s="2617"/>
      <c r="CF176" s="2617"/>
      <c r="CG176" s="2617"/>
      <c r="CH176" s="2617"/>
      <c r="CI176" s="2617"/>
      <c r="CJ176" s="2617"/>
      <c r="CK176" s="2617"/>
      <c r="CL176" s="2617"/>
      <c r="CM176" s="2617"/>
      <c r="CN176" s="2617"/>
      <c r="CO176" s="2617"/>
      <c r="CP176" s="2617"/>
      <c r="CQ176" s="2617"/>
      <c r="CR176" s="2617"/>
      <c r="CS176" s="2617"/>
      <c r="CT176" s="2617"/>
      <c r="CU176" s="2617"/>
      <c r="CV176" s="2617"/>
      <c r="CW176" s="2617"/>
      <c r="CX176" s="2617"/>
      <c r="CY176" s="2617"/>
      <c r="CZ176" s="2617"/>
    </row>
    <row r="177" s="130" customFormat="true" ht="15" customHeight="true" x14ac:dyDescent="0.2">
      <c r="A177" s="851"/>
      <c r="B177" s="300"/>
      <c r="C177" s="371"/>
      <c r="D177" s="372"/>
      <c r="E177" s="372"/>
      <c r="F177" s="372"/>
      <c r="G177" s="373"/>
      <c r="H177" s="374"/>
      <c r="I177" s="372"/>
      <c r="J177" s="372"/>
      <c r="K177" s="372"/>
      <c r="L177" s="375"/>
      <c r="M177" s="376"/>
      <c r="N177" s="372"/>
      <c r="O177" s="372"/>
      <c r="P177" s="372"/>
      <c r="Q177" s="375"/>
      <c r="R177" s="376"/>
      <c r="S177" s="372"/>
      <c r="T177" s="372"/>
      <c r="U177" s="372"/>
      <c r="V177" s="372"/>
      <c r="W177" s="372"/>
      <c r="X177" s="372"/>
      <c r="Y177" s="377"/>
      <c r="Z177" s="377"/>
      <c r="AA177" s="377"/>
      <c r="AB177" s="377"/>
      <c r="AC177" s="377"/>
      <c r="AD177" s="2881"/>
      <c r="AE177" s="2881"/>
      <c r="AF177" s="2881"/>
      <c r="AG177" s="2881"/>
      <c r="AH177" s="2881"/>
      <c r="AI177" s="2881"/>
      <c r="AJ177" s="2881"/>
      <c r="AK177" s="2881"/>
      <c r="AL177" s="2881"/>
      <c r="AM177" s="2881"/>
      <c r="AN177" s="2881"/>
      <c r="AO177" s="2881"/>
      <c r="AP177" s="2881"/>
      <c r="AQ177" s="2881"/>
      <c r="AR177" s="2881"/>
      <c r="AS177" s="2881"/>
      <c r="AT177" s="2881"/>
      <c r="AU177" s="2881"/>
      <c r="AV177" s="2881"/>
      <c r="AW177" s="2881"/>
      <c r="AX177" s="2881"/>
      <c r="AY177" s="2881"/>
      <c r="AZ177" s="239"/>
      <c r="BA177" s="845"/>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446"/>
      <c r="CC177" s="446"/>
      <c r="CD177" s="2617"/>
      <c r="CE177" s="2617"/>
      <c r="CF177" s="2617"/>
      <c r="CG177" s="2617"/>
      <c r="CH177" s="2617"/>
      <c r="CI177" s="2617"/>
      <c r="CJ177" s="2617"/>
      <c r="CK177" s="2617"/>
      <c r="CL177" s="2617"/>
      <c r="CM177" s="2617"/>
      <c r="CN177" s="2617"/>
      <c r="CO177" s="2617"/>
      <c r="CP177" s="2617"/>
      <c r="CQ177" s="2617"/>
      <c r="CR177" s="2617"/>
      <c r="CS177" s="2617"/>
      <c r="CT177" s="2617"/>
      <c r="CU177" s="2617"/>
      <c r="CV177" s="2617"/>
      <c r="CW177" s="2617"/>
      <c r="CX177" s="2617"/>
      <c r="CY177" s="2617"/>
      <c r="CZ177" s="2617"/>
    </row>
    <row r="178" s="130" customFormat="true" ht="15" customHeight="true" x14ac:dyDescent="0.2">
      <c r="A178" s="851"/>
      <c r="B178" s="300"/>
      <c r="C178" s="371"/>
      <c r="D178" s="372"/>
      <c r="E178" s="372"/>
      <c r="F178" s="372"/>
      <c r="G178" s="373"/>
      <c r="H178" s="374"/>
      <c r="I178" s="372"/>
      <c r="J178" s="372"/>
      <c r="K178" s="372"/>
      <c r="L178" s="375"/>
      <c r="M178" s="376"/>
      <c r="N178" s="372"/>
      <c r="O178" s="372"/>
      <c r="P178" s="372"/>
      <c r="Q178" s="375"/>
      <c r="R178" s="376"/>
      <c r="S178" s="372"/>
      <c r="T178" s="372"/>
      <c r="U178" s="372"/>
      <c r="V178" s="372"/>
      <c r="W178" s="372"/>
      <c r="X178" s="372"/>
      <c r="Y178" s="377"/>
      <c r="Z178" s="377"/>
      <c r="AA178" s="377"/>
      <c r="AB178" s="377"/>
      <c r="AC178" s="377"/>
      <c r="AD178" s="2881"/>
      <c r="AE178" s="2881"/>
      <c r="AF178" s="2881"/>
      <c r="AG178" s="2881"/>
      <c r="AH178" s="2881"/>
      <c r="AI178" s="2881"/>
      <c r="AJ178" s="2881"/>
      <c r="AK178" s="2881"/>
      <c r="AL178" s="2881"/>
      <c r="AM178" s="2881"/>
      <c r="AN178" s="2881"/>
      <c r="AO178" s="2881"/>
      <c r="AP178" s="2881"/>
      <c r="AQ178" s="2881"/>
      <c r="AR178" s="2881"/>
      <c r="AS178" s="2881"/>
      <c r="AT178" s="2881"/>
      <c r="AU178" s="2881"/>
      <c r="AV178" s="2881"/>
      <c r="AW178" s="2881"/>
      <c r="AX178" s="2881"/>
      <c r="AY178" s="2881"/>
      <c r="AZ178" s="239"/>
      <c r="BA178" s="845"/>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446"/>
      <c r="CC178" s="446"/>
      <c r="CD178" s="2617"/>
      <c r="CE178" s="2617"/>
      <c r="CF178" s="2617"/>
      <c r="CG178" s="2617"/>
      <c r="CH178" s="2617"/>
      <c r="CI178" s="2617"/>
      <c r="CJ178" s="2617"/>
      <c r="CK178" s="2617"/>
      <c r="CL178" s="2617"/>
      <c r="CM178" s="2617"/>
      <c r="CN178" s="2617"/>
      <c r="CO178" s="2617"/>
      <c r="CP178" s="2617"/>
      <c r="CQ178" s="2617"/>
      <c r="CR178" s="2617"/>
      <c r="CS178" s="2617"/>
      <c r="CT178" s="2617"/>
      <c r="CU178" s="2617"/>
      <c r="CV178" s="2617"/>
      <c r="CW178" s="2617"/>
      <c r="CX178" s="2617"/>
      <c r="CY178" s="2617"/>
      <c r="CZ178" s="2617"/>
    </row>
    <row r="179" s="130" customFormat="true" ht="15" customHeight="true" x14ac:dyDescent="0.2">
      <c r="A179" s="851"/>
      <c r="B179" s="300"/>
      <c r="C179" s="371"/>
      <c r="D179" s="372"/>
      <c r="E179" s="372"/>
      <c r="F179" s="372"/>
      <c r="G179" s="373"/>
      <c r="H179" s="374"/>
      <c r="I179" s="372"/>
      <c r="J179" s="372"/>
      <c r="K179" s="372"/>
      <c r="L179" s="375"/>
      <c r="M179" s="376"/>
      <c r="N179" s="372"/>
      <c r="O179" s="372"/>
      <c r="P179" s="372"/>
      <c r="Q179" s="375"/>
      <c r="R179" s="376"/>
      <c r="S179" s="372"/>
      <c r="T179" s="372"/>
      <c r="U179" s="372"/>
      <c r="V179" s="372"/>
      <c r="W179" s="372"/>
      <c r="X179" s="372"/>
      <c r="Y179" s="377"/>
      <c r="Z179" s="377"/>
      <c r="AA179" s="377"/>
      <c r="AB179" s="377"/>
      <c r="AC179" s="377"/>
      <c r="AD179" s="2881"/>
      <c r="AE179" s="2881"/>
      <c r="AF179" s="2881"/>
      <c r="AG179" s="2881"/>
      <c r="AH179" s="2881"/>
      <c r="AI179" s="2881"/>
      <c r="AJ179" s="2881"/>
      <c r="AK179" s="2881"/>
      <c r="AL179" s="2881"/>
      <c r="AM179" s="2881"/>
      <c r="AN179" s="2881"/>
      <c r="AO179" s="2881"/>
      <c r="AP179" s="2881"/>
      <c r="AQ179" s="2881"/>
      <c r="AR179" s="2881"/>
      <c r="AS179" s="2881"/>
      <c r="AT179" s="2881"/>
      <c r="AU179" s="2881"/>
      <c r="AV179" s="2881"/>
      <c r="AW179" s="2881"/>
      <c r="AX179" s="2881"/>
      <c r="AY179" s="2881"/>
      <c r="AZ179" s="239"/>
      <c r="BA179" s="845"/>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446"/>
      <c r="CC179" s="446"/>
      <c r="CD179" s="2617"/>
      <c r="CE179" s="2617"/>
      <c r="CF179" s="2617"/>
      <c r="CG179" s="2617"/>
      <c r="CH179" s="2617"/>
      <c r="CI179" s="2617"/>
      <c r="CJ179" s="2617"/>
      <c r="CK179" s="2617"/>
      <c r="CL179" s="2617"/>
      <c r="CM179" s="2617"/>
      <c r="CN179" s="2617"/>
      <c r="CO179" s="2617"/>
      <c r="CP179" s="2617"/>
      <c r="CQ179" s="2617"/>
      <c r="CR179" s="2617"/>
      <c r="CS179" s="2617"/>
      <c r="CT179" s="2617"/>
      <c r="CU179" s="2617"/>
      <c r="CV179" s="2617"/>
      <c r="CW179" s="2617"/>
      <c r="CX179" s="2617"/>
      <c r="CY179" s="2617"/>
      <c r="CZ179" s="2617"/>
    </row>
    <row r="180" s="130" customFormat="true" ht="15" customHeight="true" x14ac:dyDescent="0.2">
      <c r="A180" s="851"/>
      <c r="B180" s="300"/>
      <c r="C180" s="371"/>
      <c r="D180" s="372"/>
      <c r="E180" s="372"/>
      <c r="F180" s="372"/>
      <c r="G180" s="373"/>
      <c r="H180" s="374"/>
      <c r="I180" s="372"/>
      <c r="J180" s="372"/>
      <c r="K180" s="372"/>
      <c r="L180" s="375"/>
      <c r="M180" s="376"/>
      <c r="N180" s="372"/>
      <c r="O180" s="372"/>
      <c r="P180" s="372"/>
      <c r="Q180" s="375"/>
      <c r="R180" s="376"/>
      <c r="S180" s="372"/>
      <c r="T180" s="372"/>
      <c r="U180" s="372"/>
      <c r="V180" s="372"/>
      <c r="W180" s="372"/>
      <c r="X180" s="372"/>
      <c r="Y180" s="377"/>
      <c r="Z180" s="377"/>
      <c r="AA180" s="377"/>
      <c r="AB180" s="377"/>
      <c r="AC180" s="377"/>
      <c r="AD180" s="2881"/>
      <c r="AE180" s="2881"/>
      <c r="AF180" s="2881"/>
      <c r="AG180" s="2881"/>
      <c r="AH180" s="2881"/>
      <c r="AI180" s="2881"/>
      <c r="AJ180" s="2881"/>
      <c r="AK180" s="2881"/>
      <c r="AL180" s="2881"/>
      <c r="AM180" s="2881"/>
      <c r="AN180" s="2881"/>
      <c r="AO180" s="2881"/>
      <c r="AP180" s="2881"/>
      <c r="AQ180" s="2881"/>
      <c r="AR180" s="2881"/>
      <c r="AS180" s="2881"/>
      <c r="AT180" s="2881"/>
      <c r="AU180" s="2881"/>
      <c r="AV180" s="2881"/>
      <c r="AW180" s="2881"/>
      <c r="AX180" s="2881"/>
      <c r="AY180" s="2881"/>
      <c r="AZ180" s="239"/>
      <c r="BA180" s="845"/>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446"/>
      <c r="CC180" s="446"/>
      <c r="CD180" s="2617"/>
      <c r="CE180" s="2617"/>
      <c r="CF180" s="2617"/>
      <c r="CG180" s="2617"/>
      <c r="CH180" s="2617"/>
      <c r="CI180" s="2617"/>
      <c r="CJ180" s="2617"/>
      <c r="CK180" s="2617"/>
      <c r="CL180" s="2617"/>
      <c r="CM180" s="2617"/>
      <c r="CN180" s="2617"/>
      <c r="CO180" s="2617"/>
      <c r="CP180" s="2617"/>
      <c r="CQ180" s="2617"/>
      <c r="CR180" s="2617"/>
      <c r="CS180" s="2617"/>
      <c r="CT180" s="2617"/>
      <c r="CU180" s="2617"/>
      <c r="CV180" s="2617"/>
      <c r="CW180" s="2617"/>
      <c r="CX180" s="2617"/>
      <c r="CY180" s="2617"/>
      <c r="CZ180" s="2617"/>
    </row>
    <row r="181" s="130" customFormat="true" ht="15" customHeight="true" x14ac:dyDescent="0.2">
      <c r="A181" s="851"/>
      <c r="B181" s="300"/>
      <c r="C181" s="371"/>
      <c r="D181" s="372"/>
      <c r="E181" s="372"/>
      <c r="F181" s="372"/>
      <c r="G181" s="373"/>
      <c r="H181" s="374"/>
      <c r="I181" s="372"/>
      <c r="J181" s="372"/>
      <c r="K181" s="372"/>
      <c r="L181" s="375"/>
      <c r="M181" s="376"/>
      <c r="N181" s="372"/>
      <c r="O181" s="372"/>
      <c r="P181" s="372"/>
      <c r="Q181" s="375"/>
      <c r="R181" s="376"/>
      <c r="S181" s="372"/>
      <c r="T181" s="372"/>
      <c r="U181" s="372"/>
      <c r="V181" s="372"/>
      <c r="W181" s="372"/>
      <c r="X181" s="372"/>
      <c r="Y181" s="377"/>
      <c r="Z181" s="377"/>
      <c r="AA181" s="377"/>
      <c r="AB181" s="377"/>
      <c r="AC181" s="377"/>
      <c r="AD181" s="2881"/>
      <c r="AE181" s="2881"/>
      <c r="AF181" s="2881"/>
      <c r="AG181" s="2881"/>
      <c r="AH181" s="2881"/>
      <c r="AI181" s="2881"/>
      <c r="AJ181" s="2881"/>
      <c r="AK181" s="2881"/>
      <c r="AL181" s="2881"/>
      <c r="AM181" s="2881"/>
      <c r="AN181" s="2881"/>
      <c r="AO181" s="2881"/>
      <c r="AP181" s="2881"/>
      <c r="AQ181" s="2881"/>
      <c r="AR181" s="2881"/>
      <c r="AS181" s="2881"/>
      <c r="AT181" s="2881"/>
      <c r="AU181" s="2881"/>
      <c r="AV181" s="2881"/>
      <c r="AW181" s="2881"/>
      <c r="AX181" s="2881"/>
      <c r="AY181" s="2881"/>
      <c r="AZ181" s="239"/>
      <c r="BA181" s="845"/>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446"/>
      <c r="CC181" s="446"/>
      <c r="CD181" s="2617"/>
      <c r="CE181" s="2617"/>
      <c r="CF181" s="2617"/>
      <c r="CG181" s="2617"/>
      <c r="CH181" s="2617"/>
      <c r="CI181" s="2617"/>
      <c r="CJ181" s="2617"/>
      <c r="CK181" s="2617"/>
      <c r="CL181" s="2617"/>
      <c r="CM181" s="2617"/>
      <c r="CN181" s="2617"/>
      <c r="CO181" s="2617"/>
      <c r="CP181" s="2617"/>
      <c r="CQ181" s="2617"/>
      <c r="CR181" s="2617"/>
      <c r="CS181" s="2617"/>
      <c r="CT181" s="2617"/>
      <c r="CU181" s="2617"/>
      <c r="CV181" s="2617"/>
      <c r="CW181" s="2617"/>
      <c r="CX181" s="2617"/>
      <c r="CY181" s="2617"/>
      <c r="CZ181" s="2617"/>
    </row>
    <row r="182" s="130" customFormat="true" ht="15" customHeight="true" x14ac:dyDescent="0.2">
      <c r="A182" s="851"/>
      <c r="B182" s="300"/>
      <c r="C182" s="371"/>
      <c r="D182" s="372"/>
      <c r="E182" s="372"/>
      <c r="F182" s="372"/>
      <c r="G182" s="373"/>
      <c r="H182" s="374"/>
      <c r="I182" s="372"/>
      <c r="J182" s="372"/>
      <c r="K182" s="372"/>
      <c r="L182" s="375"/>
      <c r="M182" s="376"/>
      <c r="N182" s="372"/>
      <c r="O182" s="372"/>
      <c r="P182" s="372"/>
      <c r="Q182" s="375"/>
      <c r="R182" s="376"/>
      <c r="S182" s="372"/>
      <c r="T182" s="372"/>
      <c r="U182" s="372"/>
      <c r="V182" s="372"/>
      <c r="W182" s="372"/>
      <c r="X182" s="372"/>
      <c r="Y182" s="377"/>
      <c r="Z182" s="377"/>
      <c r="AA182" s="377"/>
      <c r="AB182" s="377"/>
      <c r="AC182" s="377"/>
      <c r="AD182" s="2881"/>
      <c r="AE182" s="2881"/>
      <c r="AF182" s="2881"/>
      <c r="AG182" s="2881"/>
      <c r="AH182" s="2881"/>
      <c r="AI182" s="2881"/>
      <c r="AJ182" s="2881"/>
      <c r="AK182" s="2881"/>
      <c r="AL182" s="2881"/>
      <c r="AM182" s="2881"/>
      <c r="AN182" s="2881"/>
      <c r="AO182" s="2881"/>
      <c r="AP182" s="2881"/>
      <c r="AQ182" s="2881"/>
      <c r="AR182" s="2881"/>
      <c r="AS182" s="2881"/>
      <c r="AT182" s="2881"/>
      <c r="AU182" s="2881"/>
      <c r="AV182" s="2881"/>
      <c r="AW182" s="2881"/>
      <c r="AX182" s="2881"/>
      <c r="AY182" s="2881"/>
      <c r="AZ182" s="239"/>
      <c r="BA182" s="845"/>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446"/>
      <c r="CC182" s="446"/>
      <c r="CD182" s="2617"/>
      <c r="CE182" s="2617"/>
      <c r="CF182" s="2617"/>
      <c r="CG182" s="2617"/>
      <c r="CH182" s="2617"/>
      <c r="CI182" s="2617"/>
      <c r="CJ182" s="2617"/>
      <c r="CK182" s="2617"/>
      <c r="CL182" s="2617"/>
      <c r="CM182" s="2617"/>
      <c r="CN182" s="2617"/>
      <c r="CO182" s="2617"/>
      <c r="CP182" s="2617"/>
      <c r="CQ182" s="2617"/>
      <c r="CR182" s="2617"/>
      <c r="CS182" s="2617"/>
      <c r="CT182" s="2617"/>
      <c r="CU182" s="2617"/>
      <c r="CV182" s="2617"/>
      <c r="CW182" s="2617"/>
      <c r="CX182" s="2617"/>
      <c r="CY182" s="2617"/>
      <c r="CZ182" s="2617"/>
    </row>
    <row r="183" s="130" customFormat="true" ht="15" customHeight="true" x14ac:dyDescent="0.2">
      <c r="A183" s="851"/>
      <c r="B183" s="300"/>
      <c r="C183" s="371"/>
      <c r="D183" s="372"/>
      <c r="E183" s="372"/>
      <c r="F183" s="372"/>
      <c r="G183" s="373"/>
      <c r="H183" s="374"/>
      <c r="I183" s="372"/>
      <c r="J183" s="372"/>
      <c r="K183" s="372"/>
      <c r="L183" s="375"/>
      <c r="M183" s="376"/>
      <c r="N183" s="372"/>
      <c r="O183" s="372"/>
      <c r="P183" s="372"/>
      <c r="Q183" s="375"/>
      <c r="R183" s="376"/>
      <c r="S183" s="372"/>
      <c r="T183" s="372"/>
      <c r="U183" s="372"/>
      <c r="V183" s="372"/>
      <c r="W183" s="372"/>
      <c r="X183" s="372"/>
      <c r="Y183" s="377"/>
      <c r="Z183" s="377"/>
      <c r="AA183" s="377"/>
      <c r="AB183" s="377"/>
      <c r="AC183" s="377"/>
      <c r="AD183" s="2881"/>
      <c r="AE183" s="2881"/>
      <c r="AF183" s="2881"/>
      <c r="AG183" s="2881"/>
      <c r="AH183" s="2881"/>
      <c r="AI183" s="2881"/>
      <c r="AJ183" s="2881"/>
      <c r="AK183" s="2881"/>
      <c r="AL183" s="2881"/>
      <c r="AM183" s="2881"/>
      <c r="AN183" s="2881"/>
      <c r="AO183" s="2881"/>
      <c r="AP183" s="2881"/>
      <c r="AQ183" s="2881"/>
      <c r="AR183" s="2881"/>
      <c r="AS183" s="2881"/>
      <c r="AT183" s="2881"/>
      <c r="AU183" s="2881"/>
      <c r="AV183" s="2881"/>
      <c r="AW183" s="2881"/>
      <c r="AX183" s="2881"/>
      <c r="AY183" s="2881"/>
      <c r="AZ183" s="239"/>
      <c r="BA183" s="845"/>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446"/>
      <c r="CC183" s="446"/>
      <c r="CD183" s="2617"/>
      <c r="CE183" s="2617"/>
      <c r="CF183" s="2617"/>
      <c r="CG183" s="2617"/>
      <c r="CH183" s="2617"/>
      <c r="CI183" s="2617"/>
      <c r="CJ183" s="2617"/>
      <c r="CK183" s="2617"/>
      <c r="CL183" s="2617"/>
      <c r="CM183" s="2617"/>
      <c r="CN183" s="2617"/>
      <c r="CO183" s="2617"/>
      <c r="CP183" s="2617"/>
      <c r="CQ183" s="2617"/>
      <c r="CR183" s="2617"/>
      <c r="CS183" s="2617"/>
      <c r="CT183" s="2617"/>
      <c r="CU183" s="2617"/>
      <c r="CV183" s="2617"/>
      <c r="CW183" s="2617"/>
      <c r="CX183" s="2617"/>
      <c r="CY183" s="2617"/>
      <c r="CZ183" s="2617"/>
    </row>
    <row r="184" s="130" customFormat="true" ht="15" customHeight="true" x14ac:dyDescent="0.2">
      <c r="A184" s="851"/>
      <c r="B184" s="300"/>
      <c r="C184" s="371"/>
      <c r="D184" s="372"/>
      <c r="E184" s="372"/>
      <c r="F184" s="372"/>
      <c r="G184" s="373"/>
      <c r="H184" s="374"/>
      <c r="I184" s="372"/>
      <c r="J184" s="372"/>
      <c r="K184" s="372"/>
      <c r="L184" s="375"/>
      <c r="M184" s="376"/>
      <c r="N184" s="372"/>
      <c r="O184" s="372"/>
      <c r="P184" s="372"/>
      <c r="Q184" s="375"/>
      <c r="R184" s="376"/>
      <c r="S184" s="372"/>
      <c r="T184" s="372"/>
      <c r="U184" s="372"/>
      <c r="V184" s="372"/>
      <c r="W184" s="372"/>
      <c r="X184" s="372"/>
      <c r="Y184" s="377"/>
      <c r="Z184" s="377"/>
      <c r="AA184" s="377"/>
      <c r="AB184" s="377"/>
      <c r="AC184" s="377"/>
      <c r="AD184" s="2881"/>
      <c r="AE184" s="2881"/>
      <c r="AF184" s="2881"/>
      <c r="AG184" s="2881"/>
      <c r="AH184" s="2881"/>
      <c r="AI184" s="2881"/>
      <c r="AJ184" s="2881"/>
      <c r="AK184" s="2881"/>
      <c r="AL184" s="2881"/>
      <c r="AM184" s="2881"/>
      <c r="AN184" s="2881"/>
      <c r="AO184" s="2881"/>
      <c r="AP184" s="2881"/>
      <c r="AQ184" s="2881"/>
      <c r="AR184" s="2881"/>
      <c r="AS184" s="2881"/>
      <c r="AT184" s="2881"/>
      <c r="AU184" s="2881"/>
      <c r="AV184" s="2881"/>
      <c r="AW184" s="2881"/>
      <c r="AX184" s="2881"/>
      <c r="AY184" s="2881"/>
      <c r="AZ184" s="239"/>
      <c r="BA184" s="845"/>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446"/>
      <c r="CC184" s="446"/>
      <c r="CD184" s="2617"/>
      <c r="CE184" s="2617"/>
      <c r="CF184" s="2617"/>
      <c r="CG184" s="2617"/>
      <c r="CH184" s="2617"/>
      <c r="CI184" s="2617"/>
      <c r="CJ184" s="2617"/>
      <c r="CK184" s="2617"/>
      <c r="CL184" s="2617"/>
      <c r="CM184" s="2617"/>
      <c r="CN184" s="2617"/>
      <c r="CO184" s="2617"/>
      <c r="CP184" s="2617"/>
      <c r="CQ184" s="2617"/>
      <c r="CR184" s="2617"/>
      <c r="CS184" s="2617"/>
      <c r="CT184" s="2617"/>
      <c r="CU184" s="2617"/>
      <c r="CV184" s="2617"/>
      <c r="CW184" s="2617"/>
      <c r="CX184" s="2617"/>
      <c r="CY184" s="2617"/>
      <c r="CZ184" s="2617"/>
    </row>
    <row r="185" s="130" customFormat="true" ht="15" customHeight="true" x14ac:dyDescent="0.2">
      <c r="A185" s="851"/>
      <c r="B185" s="300"/>
      <c r="C185" s="371"/>
      <c r="D185" s="372"/>
      <c r="E185" s="372"/>
      <c r="F185" s="372"/>
      <c r="G185" s="373"/>
      <c r="H185" s="374"/>
      <c r="I185" s="372"/>
      <c r="J185" s="372"/>
      <c r="K185" s="372"/>
      <c r="L185" s="375"/>
      <c r="M185" s="376"/>
      <c r="N185" s="372"/>
      <c r="O185" s="372"/>
      <c r="P185" s="372"/>
      <c r="Q185" s="375"/>
      <c r="R185" s="376"/>
      <c r="S185" s="372"/>
      <c r="T185" s="372"/>
      <c r="U185" s="372"/>
      <c r="V185" s="372"/>
      <c r="W185" s="372"/>
      <c r="X185" s="372"/>
      <c r="Y185" s="377"/>
      <c r="Z185" s="377"/>
      <c r="AA185" s="377"/>
      <c r="AB185" s="377"/>
      <c r="AC185" s="377"/>
      <c r="AD185" s="2881"/>
      <c r="AE185" s="2881"/>
      <c r="AF185" s="2881"/>
      <c r="AG185" s="2881"/>
      <c r="AH185" s="2881"/>
      <c r="AI185" s="2881"/>
      <c r="AJ185" s="2881"/>
      <c r="AK185" s="2881"/>
      <c r="AL185" s="2881"/>
      <c r="AM185" s="2881"/>
      <c r="AN185" s="2881"/>
      <c r="AO185" s="2881"/>
      <c r="AP185" s="2881"/>
      <c r="AQ185" s="2881"/>
      <c r="AR185" s="2881"/>
      <c r="AS185" s="2881"/>
      <c r="AT185" s="2881"/>
      <c r="AU185" s="2881"/>
      <c r="AV185" s="2881"/>
      <c r="AW185" s="2881"/>
      <c r="AX185" s="2881"/>
      <c r="AY185" s="2881"/>
      <c r="AZ185" s="239"/>
      <c r="BA185" s="845"/>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446"/>
      <c r="CC185" s="446"/>
      <c r="CD185" s="2617"/>
      <c r="CE185" s="2617"/>
      <c r="CF185" s="2617"/>
      <c r="CG185" s="2617"/>
      <c r="CH185" s="2617"/>
      <c r="CI185" s="2617"/>
      <c r="CJ185" s="2617"/>
      <c r="CK185" s="2617"/>
      <c r="CL185" s="2617"/>
      <c r="CM185" s="2617"/>
      <c r="CN185" s="2617"/>
      <c r="CO185" s="2617"/>
      <c r="CP185" s="2617"/>
      <c r="CQ185" s="2617"/>
      <c r="CR185" s="2617"/>
      <c r="CS185" s="2617"/>
      <c r="CT185" s="2617"/>
      <c r="CU185" s="2617"/>
      <c r="CV185" s="2617"/>
      <c r="CW185" s="2617"/>
      <c r="CX185" s="2617"/>
      <c r="CY185" s="2617"/>
      <c r="CZ185" s="2617"/>
    </row>
    <row r="186" s="130" customFormat="true" ht="15" customHeight="true" x14ac:dyDescent="0.2">
      <c r="A186" s="851"/>
      <c r="B186" s="300"/>
      <c r="C186" s="371"/>
      <c r="D186" s="372"/>
      <c r="E186" s="372"/>
      <c r="F186" s="372"/>
      <c r="G186" s="373"/>
      <c r="H186" s="374"/>
      <c r="I186" s="372"/>
      <c r="J186" s="372"/>
      <c r="K186" s="372"/>
      <c r="L186" s="375"/>
      <c r="M186" s="376"/>
      <c r="N186" s="372"/>
      <c r="O186" s="372"/>
      <c r="P186" s="372"/>
      <c r="Q186" s="375"/>
      <c r="R186" s="376"/>
      <c r="S186" s="372"/>
      <c r="T186" s="372"/>
      <c r="U186" s="372"/>
      <c r="V186" s="372"/>
      <c r="W186" s="372"/>
      <c r="X186" s="372"/>
      <c r="Y186" s="377"/>
      <c r="Z186" s="377"/>
      <c r="AA186" s="377"/>
      <c r="AB186" s="377"/>
      <c r="AC186" s="377"/>
      <c r="AD186" s="2881"/>
      <c r="AE186" s="2881"/>
      <c r="AF186" s="2881"/>
      <c r="AG186" s="2881"/>
      <c r="AH186" s="2881"/>
      <c r="AI186" s="2881"/>
      <c r="AJ186" s="2881"/>
      <c r="AK186" s="2881"/>
      <c r="AL186" s="2881"/>
      <c r="AM186" s="2881"/>
      <c r="AN186" s="2881"/>
      <c r="AO186" s="2881"/>
      <c r="AP186" s="2881"/>
      <c r="AQ186" s="2881"/>
      <c r="AR186" s="2881"/>
      <c r="AS186" s="2881"/>
      <c r="AT186" s="2881"/>
      <c r="AU186" s="2881"/>
      <c r="AV186" s="2881"/>
      <c r="AW186" s="2881"/>
      <c r="AX186" s="2881"/>
      <c r="AY186" s="2881"/>
      <c r="AZ186" s="239"/>
      <c r="BA186" s="845"/>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446"/>
      <c r="CC186" s="446"/>
      <c r="CD186" s="2617"/>
      <c r="CE186" s="2617"/>
      <c r="CF186" s="2617"/>
      <c r="CG186" s="2617"/>
      <c r="CH186" s="2617"/>
      <c r="CI186" s="2617"/>
      <c r="CJ186" s="2617"/>
      <c r="CK186" s="2617"/>
      <c r="CL186" s="2617"/>
      <c r="CM186" s="2617"/>
      <c r="CN186" s="2617"/>
      <c r="CO186" s="2617"/>
      <c r="CP186" s="2617"/>
      <c r="CQ186" s="2617"/>
      <c r="CR186" s="2617"/>
      <c r="CS186" s="2617"/>
      <c r="CT186" s="2617"/>
      <c r="CU186" s="2617"/>
      <c r="CV186" s="2617"/>
      <c r="CW186" s="2617"/>
      <c r="CX186" s="2617"/>
      <c r="CY186" s="2617"/>
      <c r="CZ186" s="2617"/>
    </row>
    <row r="187" s="130" customFormat="true" ht="15" customHeight="true" x14ac:dyDescent="0.2">
      <c r="A187" s="851"/>
      <c r="B187" s="300"/>
      <c r="C187" s="371"/>
      <c r="D187" s="372"/>
      <c r="E187" s="372"/>
      <c r="F187" s="372"/>
      <c r="G187" s="373"/>
      <c r="H187" s="374"/>
      <c r="I187" s="372"/>
      <c r="J187" s="372"/>
      <c r="K187" s="372"/>
      <c r="L187" s="375"/>
      <c r="M187" s="376"/>
      <c r="N187" s="372"/>
      <c r="O187" s="372"/>
      <c r="P187" s="372"/>
      <c r="Q187" s="375"/>
      <c r="R187" s="376"/>
      <c r="S187" s="372"/>
      <c r="T187" s="372"/>
      <c r="U187" s="372"/>
      <c r="V187" s="372"/>
      <c r="W187" s="372"/>
      <c r="X187" s="372"/>
      <c r="Y187" s="377"/>
      <c r="Z187" s="377"/>
      <c r="AA187" s="377"/>
      <c r="AB187" s="377"/>
      <c r="AC187" s="377"/>
      <c r="AD187" s="2881"/>
      <c r="AE187" s="2881"/>
      <c r="AF187" s="2881"/>
      <c r="AG187" s="2881"/>
      <c r="AH187" s="2881"/>
      <c r="AI187" s="2881"/>
      <c r="AJ187" s="2881"/>
      <c r="AK187" s="2881"/>
      <c r="AL187" s="2881"/>
      <c r="AM187" s="2881"/>
      <c r="AN187" s="2881"/>
      <c r="AO187" s="2881"/>
      <c r="AP187" s="2881"/>
      <c r="AQ187" s="2881"/>
      <c r="AR187" s="2881"/>
      <c r="AS187" s="2881"/>
      <c r="AT187" s="2881"/>
      <c r="AU187" s="2881"/>
      <c r="AV187" s="2881"/>
      <c r="AW187" s="2881"/>
      <c r="AX187" s="2881"/>
      <c r="AY187" s="2881"/>
      <c r="AZ187" s="239"/>
      <c r="BA187" s="845"/>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446"/>
      <c r="CC187" s="446"/>
      <c r="CD187" s="2617"/>
      <c r="CE187" s="2617"/>
      <c r="CF187" s="2617"/>
      <c r="CG187" s="2617"/>
      <c r="CH187" s="2617"/>
      <c r="CI187" s="2617"/>
      <c r="CJ187" s="2617"/>
      <c r="CK187" s="2617"/>
      <c r="CL187" s="2617"/>
      <c r="CM187" s="2617"/>
      <c r="CN187" s="2617"/>
      <c r="CO187" s="2617"/>
      <c r="CP187" s="2617"/>
      <c r="CQ187" s="2617"/>
      <c r="CR187" s="2617"/>
      <c r="CS187" s="2617"/>
      <c r="CT187" s="2617"/>
      <c r="CU187" s="2617"/>
      <c r="CV187" s="2617"/>
      <c r="CW187" s="2617"/>
      <c r="CX187" s="2617"/>
      <c r="CY187" s="2617"/>
      <c r="CZ187" s="2617"/>
    </row>
    <row r="188" s="130" customFormat="true" ht="15" customHeight="true" x14ac:dyDescent="0.2">
      <c r="A188" s="851"/>
      <c r="B188" s="300"/>
      <c r="C188" s="371"/>
      <c r="D188" s="372"/>
      <c r="E188" s="372"/>
      <c r="F188" s="372"/>
      <c r="G188" s="373"/>
      <c r="H188" s="374"/>
      <c r="I188" s="372"/>
      <c r="J188" s="372"/>
      <c r="K188" s="372"/>
      <c r="L188" s="375"/>
      <c r="M188" s="376"/>
      <c r="N188" s="372"/>
      <c r="O188" s="372"/>
      <c r="P188" s="372"/>
      <c r="Q188" s="375"/>
      <c r="R188" s="376"/>
      <c r="S188" s="372"/>
      <c r="T188" s="372"/>
      <c r="U188" s="372"/>
      <c r="V188" s="372"/>
      <c r="W188" s="372"/>
      <c r="X188" s="372"/>
      <c r="Y188" s="377"/>
      <c r="Z188" s="377"/>
      <c r="AA188" s="377"/>
      <c r="AB188" s="377"/>
      <c r="AC188" s="377"/>
      <c r="AD188" s="2881"/>
      <c r="AE188" s="2881"/>
      <c r="AF188" s="2881"/>
      <c r="AG188" s="2881"/>
      <c r="AH188" s="2881"/>
      <c r="AI188" s="2881"/>
      <c r="AJ188" s="2881"/>
      <c r="AK188" s="2881"/>
      <c r="AL188" s="2881"/>
      <c r="AM188" s="2881"/>
      <c r="AN188" s="2881"/>
      <c r="AO188" s="2881"/>
      <c r="AP188" s="2881"/>
      <c r="AQ188" s="2881"/>
      <c r="AR188" s="2881"/>
      <c r="AS188" s="2881"/>
      <c r="AT188" s="2881"/>
      <c r="AU188" s="2881"/>
      <c r="AV188" s="2881"/>
      <c r="AW188" s="2881"/>
      <c r="AX188" s="2881"/>
      <c r="AY188" s="2881"/>
      <c r="AZ188" s="239"/>
      <c r="BA188" s="845"/>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446"/>
      <c r="CC188" s="446"/>
      <c r="CD188" s="2617"/>
      <c r="CE188" s="2617"/>
      <c r="CF188" s="2617"/>
      <c r="CG188" s="2617"/>
      <c r="CH188" s="2617"/>
      <c r="CI188" s="2617"/>
      <c r="CJ188" s="2617"/>
      <c r="CK188" s="2617"/>
      <c r="CL188" s="2617"/>
      <c r="CM188" s="2617"/>
      <c r="CN188" s="2617"/>
      <c r="CO188" s="2617"/>
      <c r="CP188" s="2617"/>
      <c r="CQ188" s="2617"/>
      <c r="CR188" s="2617"/>
      <c r="CS188" s="2617"/>
      <c r="CT188" s="2617"/>
      <c r="CU188" s="2617"/>
      <c r="CV188" s="2617"/>
      <c r="CW188" s="2617"/>
      <c r="CX188" s="2617"/>
      <c r="CY188" s="2617"/>
      <c r="CZ188" s="2617"/>
    </row>
    <row r="189" s="130" customFormat="true" ht="15" customHeight="true" x14ac:dyDescent="0.2">
      <c r="A189" s="851"/>
      <c r="B189" s="300"/>
      <c r="C189" s="371"/>
      <c r="D189" s="372"/>
      <c r="E189" s="372"/>
      <c r="F189" s="372"/>
      <c r="G189" s="373"/>
      <c r="H189" s="374"/>
      <c r="I189" s="372"/>
      <c r="J189" s="372"/>
      <c r="K189" s="372"/>
      <c r="L189" s="375"/>
      <c r="M189" s="376"/>
      <c r="N189" s="372"/>
      <c r="O189" s="372"/>
      <c r="P189" s="372"/>
      <c r="Q189" s="375"/>
      <c r="R189" s="376"/>
      <c r="S189" s="372"/>
      <c r="T189" s="372"/>
      <c r="U189" s="372"/>
      <c r="V189" s="372"/>
      <c r="W189" s="372"/>
      <c r="X189" s="372"/>
      <c r="Y189" s="377"/>
      <c r="Z189" s="377"/>
      <c r="AA189" s="377"/>
      <c r="AB189" s="377"/>
      <c r="AC189" s="377"/>
      <c r="AD189" s="2881"/>
      <c r="AE189" s="2881"/>
      <c r="AF189" s="2881"/>
      <c r="AG189" s="2881"/>
      <c r="AH189" s="2881"/>
      <c r="AI189" s="2881"/>
      <c r="AJ189" s="2881"/>
      <c r="AK189" s="2881"/>
      <c r="AL189" s="2881"/>
      <c r="AM189" s="2881"/>
      <c r="AN189" s="2881"/>
      <c r="AO189" s="2881"/>
      <c r="AP189" s="2881"/>
      <c r="AQ189" s="2881"/>
      <c r="AR189" s="2881"/>
      <c r="AS189" s="2881"/>
      <c r="AT189" s="2881"/>
      <c r="AU189" s="2881"/>
      <c r="AV189" s="2881"/>
      <c r="AW189" s="2881"/>
      <c r="AX189" s="2881"/>
      <c r="AY189" s="2881"/>
      <c r="AZ189" s="239"/>
      <c r="BA189" s="845"/>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446"/>
      <c r="CC189" s="446"/>
      <c r="CD189" s="2617"/>
      <c r="CE189" s="2617"/>
      <c r="CF189" s="2617"/>
      <c r="CG189" s="2617"/>
      <c r="CH189" s="2617"/>
      <c r="CI189" s="2617"/>
      <c r="CJ189" s="2617"/>
      <c r="CK189" s="2617"/>
      <c r="CL189" s="2617"/>
      <c r="CM189" s="2617"/>
      <c r="CN189" s="2617"/>
      <c r="CO189" s="2617"/>
      <c r="CP189" s="2617"/>
      <c r="CQ189" s="2617"/>
      <c r="CR189" s="2617"/>
      <c r="CS189" s="2617"/>
      <c r="CT189" s="2617"/>
      <c r="CU189" s="2617"/>
      <c r="CV189" s="2617"/>
      <c r="CW189" s="2617"/>
      <c r="CX189" s="2617"/>
      <c r="CY189" s="2617"/>
      <c r="CZ189" s="2617"/>
    </row>
    <row r="190" s="130" customFormat="true" ht="15" customHeight="true" x14ac:dyDescent="0.2">
      <c r="A190" s="851"/>
      <c r="B190" s="300"/>
      <c r="C190" s="371"/>
      <c r="D190" s="372"/>
      <c r="E190" s="372"/>
      <c r="F190" s="372"/>
      <c r="G190" s="373"/>
      <c r="H190" s="374"/>
      <c r="I190" s="372"/>
      <c r="J190" s="372"/>
      <c r="K190" s="372"/>
      <c r="L190" s="375"/>
      <c r="M190" s="376"/>
      <c r="N190" s="372"/>
      <c r="O190" s="372"/>
      <c r="P190" s="372"/>
      <c r="Q190" s="375"/>
      <c r="R190" s="376"/>
      <c r="S190" s="372"/>
      <c r="T190" s="372"/>
      <c r="U190" s="372"/>
      <c r="V190" s="372"/>
      <c r="W190" s="372"/>
      <c r="X190" s="372"/>
      <c r="Y190" s="377"/>
      <c r="Z190" s="377"/>
      <c r="AA190" s="377"/>
      <c r="AB190" s="377"/>
      <c r="AC190" s="377"/>
      <c r="AD190" s="2881"/>
      <c r="AE190" s="2881"/>
      <c r="AF190" s="2881"/>
      <c r="AG190" s="2881"/>
      <c r="AH190" s="2881"/>
      <c r="AI190" s="2881"/>
      <c r="AJ190" s="2881"/>
      <c r="AK190" s="2881"/>
      <c r="AL190" s="2881"/>
      <c r="AM190" s="2881"/>
      <c r="AN190" s="2881"/>
      <c r="AO190" s="2881"/>
      <c r="AP190" s="2881"/>
      <c r="AQ190" s="2881"/>
      <c r="AR190" s="2881"/>
      <c r="AS190" s="2881"/>
      <c r="AT190" s="2881"/>
      <c r="AU190" s="2881"/>
      <c r="AV190" s="2881"/>
      <c r="AW190" s="2881"/>
      <c r="AX190" s="2881"/>
      <c r="AY190" s="2881"/>
      <c r="AZ190" s="239"/>
      <c r="BA190" s="845"/>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446"/>
      <c r="CC190" s="446"/>
      <c r="CD190" s="2617"/>
      <c r="CE190" s="2617"/>
      <c r="CF190" s="2617"/>
      <c r="CG190" s="2617"/>
      <c r="CH190" s="2617"/>
      <c r="CI190" s="2617"/>
      <c r="CJ190" s="2617"/>
      <c r="CK190" s="2617"/>
      <c r="CL190" s="2617"/>
      <c r="CM190" s="2617"/>
      <c r="CN190" s="2617"/>
      <c r="CO190" s="2617"/>
      <c r="CP190" s="2617"/>
      <c r="CQ190" s="2617"/>
      <c r="CR190" s="2617"/>
      <c r="CS190" s="2617"/>
      <c r="CT190" s="2617"/>
      <c r="CU190" s="2617"/>
      <c r="CV190" s="2617"/>
      <c r="CW190" s="2617"/>
      <c r="CX190" s="2617"/>
      <c r="CY190" s="2617"/>
      <c r="CZ190" s="2617"/>
    </row>
    <row r="191" s="130" customFormat="true" ht="15" customHeight="true" x14ac:dyDescent="0.2">
      <c r="A191" s="851"/>
      <c r="B191" s="300"/>
      <c r="C191" s="371"/>
      <c r="D191" s="372"/>
      <c r="E191" s="372"/>
      <c r="F191" s="372"/>
      <c r="G191" s="373"/>
      <c r="H191" s="374"/>
      <c r="I191" s="372"/>
      <c r="J191" s="372"/>
      <c r="K191" s="372"/>
      <c r="L191" s="375"/>
      <c r="M191" s="376"/>
      <c r="N191" s="372"/>
      <c r="O191" s="372"/>
      <c r="P191" s="372"/>
      <c r="Q191" s="375"/>
      <c r="R191" s="376"/>
      <c r="S191" s="372"/>
      <c r="T191" s="372"/>
      <c r="U191" s="372"/>
      <c r="V191" s="372"/>
      <c r="W191" s="372"/>
      <c r="X191" s="372"/>
      <c r="Y191" s="377"/>
      <c r="Z191" s="377"/>
      <c r="AA191" s="377"/>
      <c r="AB191" s="377"/>
      <c r="AC191" s="377"/>
      <c r="AD191" s="2881"/>
      <c r="AE191" s="2881"/>
      <c r="AF191" s="2881"/>
      <c r="AG191" s="2881"/>
      <c r="AH191" s="2881"/>
      <c r="AI191" s="2881"/>
      <c r="AJ191" s="2881"/>
      <c r="AK191" s="2881"/>
      <c r="AL191" s="2881"/>
      <c r="AM191" s="2881"/>
      <c r="AN191" s="2881"/>
      <c r="AO191" s="2881"/>
      <c r="AP191" s="2881"/>
      <c r="AQ191" s="2881"/>
      <c r="AR191" s="2881"/>
      <c r="AS191" s="2881"/>
      <c r="AT191" s="2881"/>
      <c r="AU191" s="2881"/>
      <c r="AV191" s="2881"/>
      <c r="AW191" s="2881"/>
      <c r="AX191" s="2881"/>
      <c r="AY191" s="2881"/>
      <c r="AZ191" s="239"/>
      <c r="BA191" s="845"/>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446"/>
      <c r="CC191" s="446"/>
      <c r="CD191" s="2617"/>
      <c r="CE191" s="2617"/>
      <c r="CF191" s="2617"/>
      <c r="CG191" s="2617"/>
      <c r="CH191" s="2617"/>
      <c r="CI191" s="2617"/>
      <c r="CJ191" s="2617"/>
      <c r="CK191" s="2617"/>
      <c r="CL191" s="2617"/>
      <c r="CM191" s="2617"/>
      <c r="CN191" s="2617"/>
      <c r="CO191" s="2617"/>
      <c r="CP191" s="2617"/>
      <c r="CQ191" s="2617"/>
      <c r="CR191" s="2617"/>
      <c r="CS191" s="2617"/>
      <c r="CT191" s="2617"/>
      <c r="CU191" s="2617"/>
      <c r="CV191" s="2617"/>
      <c r="CW191" s="2617"/>
      <c r="CX191" s="2617"/>
      <c r="CY191" s="2617"/>
      <c r="CZ191" s="2617"/>
    </row>
    <row r="192" s="130" customFormat="true" ht="15" customHeight="true" x14ac:dyDescent="0.2">
      <c r="A192" s="851"/>
      <c r="B192" s="300"/>
      <c r="C192" s="371"/>
      <c r="D192" s="372"/>
      <c r="E192" s="372"/>
      <c r="F192" s="372"/>
      <c r="G192" s="373"/>
      <c r="H192" s="374"/>
      <c r="I192" s="372"/>
      <c r="J192" s="372"/>
      <c r="K192" s="372"/>
      <c r="L192" s="375"/>
      <c r="M192" s="376"/>
      <c r="N192" s="372"/>
      <c r="O192" s="372"/>
      <c r="P192" s="372"/>
      <c r="Q192" s="375"/>
      <c r="R192" s="376"/>
      <c r="S192" s="372"/>
      <c r="T192" s="372"/>
      <c r="U192" s="372"/>
      <c r="V192" s="372"/>
      <c r="W192" s="372"/>
      <c r="X192" s="372"/>
      <c r="Y192" s="377"/>
      <c r="Z192" s="377"/>
      <c r="AA192" s="377"/>
      <c r="AB192" s="377"/>
      <c r="AC192" s="377"/>
      <c r="AD192" s="2881"/>
      <c r="AE192" s="2881"/>
      <c r="AF192" s="2881"/>
      <c r="AG192" s="2881"/>
      <c r="AH192" s="2881"/>
      <c r="AI192" s="2881"/>
      <c r="AJ192" s="2881"/>
      <c r="AK192" s="2881"/>
      <c r="AL192" s="2881"/>
      <c r="AM192" s="2881"/>
      <c r="AN192" s="2881"/>
      <c r="AO192" s="2881"/>
      <c r="AP192" s="2881"/>
      <c r="AQ192" s="2881"/>
      <c r="AR192" s="2881"/>
      <c r="AS192" s="2881"/>
      <c r="AT192" s="2881"/>
      <c r="AU192" s="2881"/>
      <c r="AV192" s="2881"/>
      <c r="AW192" s="2881"/>
      <c r="AX192" s="2881"/>
      <c r="AY192" s="2881"/>
      <c r="AZ192" s="239"/>
      <c r="BA192" s="845"/>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446"/>
      <c r="CC192" s="446"/>
      <c r="CD192" s="2617"/>
      <c r="CE192" s="2617"/>
      <c r="CF192" s="2617"/>
      <c r="CG192" s="2617"/>
      <c r="CH192" s="2617"/>
      <c r="CI192" s="2617"/>
      <c r="CJ192" s="2617"/>
      <c r="CK192" s="2617"/>
      <c r="CL192" s="2617"/>
      <c r="CM192" s="2617"/>
      <c r="CN192" s="2617"/>
      <c r="CO192" s="2617"/>
      <c r="CP192" s="2617"/>
      <c r="CQ192" s="2617"/>
      <c r="CR192" s="2617"/>
      <c r="CS192" s="2617"/>
      <c r="CT192" s="2617"/>
      <c r="CU192" s="2617"/>
      <c r="CV192" s="2617"/>
      <c r="CW192" s="2617"/>
      <c r="CX192" s="2617"/>
      <c r="CY192" s="2617"/>
      <c r="CZ192" s="2617"/>
    </row>
    <row r="193" s="130" customFormat="true" ht="15" customHeight="true" x14ac:dyDescent="0.2">
      <c r="A193" s="851"/>
      <c r="B193" s="300"/>
      <c r="C193" s="371"/>
      <c r="D193" s="372"/>
      <c r="E193" s="372"/>
      <c r="F193" s="372"/>
      <c r="G193" s="373"/>
      <c r="H193" s="374"/>
      <c r="I193" s="372"/>
      <c r="J193" s="372"/>
      <c r="K193" s="372"/>
      <c r="L193" s="375"/>
      <c r="M193" s="376"/>
      <c r="N193" s="372"/>
      <c r="O193" s="372"/>
      <c r="P193" s="372"/>
      <c r="Q193" s="375"/>
      <c r="R193" s="376"/>
      <c r="S193" s="372"/>
      <c r="T193" s="372"/>
      <c r="U193" s="372"/>
      <c r="V193" s="372"/>
      <c r="W193" s="372"/>
      <c r="X193" s="372"/>
      <c r="Y193" s="377"/>
      <c r="Z193" s="377"/>
      <c r="AA193" s="377"/>
      <c r="AB193" s="377"/>
      <c r="AC193" s="377"/>
      <c r="AD193" s="2881"/>
      <c r="AE193" s="2881"/>
      <c r="AF193" s="2881"/>
      <c r="AG193" s="2881"/>
      <c r="AH193" s="2881"/>
      <c r="AI193" s="2881"/>
      <c r="AJ193" s="2881"/>
      <c r="AK193" s="2881"/>
      <c r="AL193" s="2881"/>
      <c r="AM193" s="2881"/>
      <c r="AN193" s="2881"/>
      <c r="AO193" s="2881"/>
      <c r="AP193" s="2881"/>
      <c r="AQ193" s="2881"/>
      <c r="AR193" s="2881"/>
      <c r="AS193" s="2881"/>
      <c r="AT193" s="2881"/>
      <c r="AU193" s="2881"/>
      <c r="AV193" s="2881"/>
      <c r="AW193" s="2881"/>
      <c r="AX193" s="2881"/>
      <c r="AY193" s="2881"/>
      <c r="AZ193" s="239"/>
      <c r="BA193" s="845"/>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446"/>
      <c r="CC193" s="446"/>
      <c r="CD193" s="2617"/>
      <c r="CE193" s="2617"/>
      <c r="CF193" s="2617"/>
      <c r="CG193" s="2617"/>
      <c r="CH193" s="2617"/>
      <c r="CI193" s="2617"/>
      <c r="CJ193" s="2617"/>
      <c r="CK193" s="2617"/>
      <c r="CL193" s="2617"/>
      <c r="CM193" s="2617"/>
      <c r="CN193" s="2617"/>
      <c r="CO193" s="2617"/>
      <c r="CP193" s="2617"/>
      <c r="CQ193" s="2617"/>
      <c r="CR193" s="2617"/>
      <c r="CS193" s="2617"/>
      <c r="CT193" s="2617"/>
      <c r="CU193" s="2617"/>
      <c r="CV193" s="2617"/>
      <c r="CW193" s="2617"/>
      <c r="CX193" s="2617"/>
      <c r="CY193" s="2617"/>
      <c r="CZ193" s="2617"/>
    </row>
    <row r="194" s="130" customFormat="true" ht="15" customHeight="true" x14ac:dyDescent="0.2">
      <c r="A194" s="851"/>
      <c r="B194" s="300"/>
      <c r="C194" s="371"/>
      <c r="D194" s="372"/>
      <c r="E194" s="372"/>
      <c r="F194" s="372"/>
      <c r="G194" s="373"/>
      <c r="H194" s="374"/>
      <c r="I194" s="372"/>
      <c r="J194" s="372"/>
      <c r="K194" s="372"/>
      <c r="L194" s="375"/>
      <c r="M194" s="376"/>
      <c r="N194" s="372"/>
      <c r="O194" s="372"/>
      <c r="P194" s="372"/>
      <c r="Q194" s="375"/>
      <c r="R194" s="376"/>
      <c r="S194" s="372"/>
      <c r="T194" s="372"/>
      <c r="U194" s="372"/>
      <c r="V194" s="372"/>
      <c r="W194" s="372"/>
      <c r="X194" s="372"/>
      <c r="Y194" s="377"/>
      <c r="Z194" s="377"/>
      <c r="AA194" s="377"/>
      <c r="AB194" s="377"/>
      <c r="AC194" s="377"/>
      <c r="AD194" s="2881"/>
      <c r="AE194" s="2881"/>
      <c r="AF194" s="2881"/>
      <c r="AG194" s="2881"/>
      <c r="AH194" s="2881"/>
      <c r="AI194" s="2881"/>
      <c r="AJ194" s="2881"/>
      <c r="AK194" s="2881"/>
      <c r="AL194" s="2881"/>
      <c r="AM194" s="2881"/>
      <c r="AN194" s="2881"/>
      <c r="AO194" s="2881"/>
      <c r="AP194" s="2881"/>
      <c r="AQ194" s="2881"/>
      <c r="AR194" s="2881"/>
      <c r="AS194" s="2881"/>
      <c r="AT194" s="2881"/>
      <c r="AU194" s="2881"/>
      <c r="AV194" s="2881"/>
      <c r="AW194" s="2881"/>
      <c r="AX194" s="2881"/>
      <c r="AY194" s="2881"/>
      <c r="AZ194" s="239"/>
      <c r="BA194" s="845"/>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446"/>
      <c r="CC194" s="446"/>
      <c r="CD194" s="2617"/>
      <c r="CE194" s="2617"/>
      <c r="CF194" s="2617"/>
      <c r="CG194" s="2617"/>
      <c r="CH194" s="2617"/>
      <c r="CI194" s="2617"/>
      <c r="CJ194" s="2617"/>
      <c r="CK194" s="2617"/>
      <c r="CL194" s="2617"/>
      <c r="CM194" s="2617"/>
      <c r="CN194" s="2617"/>
      <c r="CO194" s="2617"/>
      <c r="CP194" s="2617"/>
      <c r="CQ194" s="2617"/>
      <c r="CR194" s="2617"/>
      <c r="CS194" s="2617"/>
      <c r="CT194" s="2617"/>
      <c r="CU194" s="2617"/>
      <c r="CV194" s="2617"/>
      <c r="CW194" s="2617"/>
      <c r="CX194" s="2617"/>
      <c r="CY194" s="2617"/>
      <c r="CZ194" s="2617"/>
    </row>
    <row r="195" s="130" customFormat="true" ht="15" customHeight="true" x14ac:dyDescent="0.2">
      <c r="A195" s="851"/>
      <c r="B195" s="300"/>
      <c r="C195" s="371"/>
      <c r="D195" s="372"/>
      <c r="E195" s="372"/>
      <c r="F195" s="372"/>
      <c r="G195" s="373"/>
      <c r="H195" s="374"/>
      <c r="I195" s="372"/>
      <c r="J195" s="372"/>
      <c r="K195" s="372"/>
      <c r="L195" s="375"/>
      <c r="M195" s="376"/>
      <c r="N195" s="372"/>
      <c r="O195" s="372"/>
      <c r="P195" s="372"/>
      <c r="Q195" s="375"/>
      <c r="R195" s="376"/>
      <c r="S195" s="372"/>
      <c r="T195" s="372"/>
      <c r="U195" s="372"/>
      <c r="V195" s="372"/>
      <c r="W195" s="372"/>
      <c r="X195" s="372"/>
      <c r="Y195" s="377"/>
      <c r="Z195" s="377"/>
      <c r="AA195" s="377"/>
      <c r="AB195" s="377"/>
      <c r="AC195" s="377"/>
      <c r="AD195" s="2881"/>
      <c r="AE195" s="2881"/>
      <c r="AF195" s="2881"/>
      <c r="AG195" s="2881"/>
      <c r="AH195" s="2881"/>
      <c r="AI195" s="2881"/>
      <c r="AJ195" s="2881"/>
      <c r="AK195" s="2881"/>
      <c r="AL195" s="2881"/>
      <c r="AM195" s="2881"/>
      <c r="AN195" s="2881"/>
      <c r="AO195" s="2881"/>
      <c r="AP195" s="2881"/>
      <c r="AQ195" s="2881"/>
      <c r="AR195" s="2881"/>
      <c r="AS195" s="2881"/>
      <c r="AT195" s="2881"/>
      <c r="AU195" s="2881"/>
      <c r="AV195" s="2881"/>
      <c r="AW195" s="2881"/>
      <c r="AX195" s="2881"/>
      <c r="AY195" s="2881"/>
      <c r="AZ195" s="239"/>
      <c r="BA195" s="845"/>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446"/>
      <c r="CC195" s="446"/>
      <c r="CD195" s="2617"/>
      <c r="CE195" s="2617"/>
      <c r="CF195" s="2617"/>
      <c r="CG195" s="2617"/>
      <c r="CH195" s="2617"/>
      <c r="CI195" s="2617"/>
      <c r="CJ195" s="2617"/>
      <c r="CK195" s="2617"/>
      <c r="CL195" s="2617"/>
      <c r="CM195" s="2617"/>
      <c r="CN195" s="2617"/>
      <c r="CO195" s="2617"/>
      <c r="CP195" s="2617"/>
      <c r="CQ195" s="2617"/>
      <c r="CR195" s="2617"/>
      <c r="CS195" s="2617"/>
      <c r="CT195" s="2617"/>
      <c r="CU195" s="2617"/>
      <c r="CV195" s="2617"/>
      <c r="CW195" s="2617"/>
      <c r="CX195" s="2617"/>
      <c r="CY195" s="2617"/>
      <c r="CZ195" s="2617"/>
    </row>
    <row r="196" s="130" customFormat="true" ht="15" customHeight="true" x14ac:dyDescent="0.2">
      <c r="A196" s="851"/>
      <c r="B196" s="300"/>
      <c r="C196" s="371"/>
      <c r="D196" s="372"/>
      <c r="E196" s="372"/>
      <c r="F196" s="372"/>
      <c r="G196" s="373"/>
      <c r="H196" s="374"/>
      <c r="I196" s="372"/>
      <c r="J196" s="372"/>
      <c r="K196" s="372"/>
      <c r="L196" s="375"/>
      <c r="M196" s="376"/>
      <c r="N196" s="372"/>
      <c r="O196" s="372"/>
      <c r="P196" s="372"/>
      <c r="Q196" s="375"/>
      <c r="R196" s="376"/>
      <c r="S196" s="372"/>
      <c r="T196" s="372"/>
      <c r="U196" s="372"/>
      <c r="V196" s="372"/>
      <c r="W196" s="372"/>
      <c r="X196" s="372"/>
      <c r="Y196" s="377"/>
      <c r="Z196" s="377"/>
      <c r="AA196" s="377"/>
      <c r="AB196" s="377"/>
      <c r="AC196" s="377"/>
      <c r="AD196" s="2881"/>
      <c r="AE196" s="2881"/>
      <c r="AF196" s="2881"/>
      <c r="AG196" s="2881"/>
      <c r="AH196" s="2881"/>
      <c r="AI196" s="2881"/>
      <c r="AJ196" s="2881"/>
      <c r="AK196" s="2881"/>
      <c r="AL196" s="2881"/>
      <c r="AM196" s="2881"/>
      <c r="AN196" s="2881"/>
      <c r="AO196" s="2881"/>
      <c r="AP196" s="2881"/>
      <c r="AQ196" s="2881"/>
      <c r="AR196" s="2881"/>
      <c r="AS196" s="2881"/>
      <c r="AT196" s="2881"/>
      <c r="AU196" s="2881"/>
      <c r="AV196" s="2881"/>
      <c r="AW196" s="2881"/>
      <c r="AX196" s="2881"/>
      <c r="AY196" s="2881"/>
      <c r="AZ196" s="239"/>
      <c r="BA196" s="845"/>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446"/>
      <c r="CC196" s="446"/>
      <c r="CD196" s="2617"/>
      <c r="CE196" s="2617"/>
      <c r="CF196" s="2617"/>
      <c r="CG196" s="2617"/>
      <c r="CH196" s="2617"/>
      <c r="CI196" s="2617"/>
      <c r="CJ196" s="2617"/>
      <c r="CK196" s="2617"/>
      <c r="CL196" s="2617"/>
      <c r="CM196" s="2617"/>
      <c r="CN196" s="2617"/>
      <c r="CO196" s="2617"/>
      <c r="CP196" s="2617"/>
      <c r="CQ196" s="2617"/>
      <c r="CR196" s="2617"/>
      <c r="CS196" s="2617"/>
      <c r="CT196" s="2617"/>
      <c r="CU196" s="2617"/>
      <c r="CV196" s="2617"/>
      <c r="CW196" s="2617"/>
      <c r="CX196" s="2617"/>
      <c r="CY196" s="2617"/>
      <c r="CZ196" s="2617"/>
    </row>
    <row r="197" s="130" customFormat="true" ht="15" customHeight="true" x14ac:dyDescent="0.2">
      <c r="A197" s="851"/>
      <c r="B197" s="300"/>
      <c r="C197" s="371"/>
      <c r="D197" s="372"/>
      <c r="E197" s="372"/>
      <c r="F197" s="372"/>
      <c r="G197" s="373"/>
      <c r="H197" s="374"/>
      <c r="I197" s="372"/>
      <c r="J197" s="372"/>
      <c r="K197" s="372"/>
      <c r="L197" s="375"/>
      <c r="M197" s="376"/>
      <c r="N197" s="372"/>
      <c r="O197" s="372"/>
      <c r="P197" s="372"/>
      <c r="Q197" s="375"/>
      <c r="R197" s="376"/>
      <c r="S197" s="372"/>
      <c r="T197" s="372"/>
      <c r="U197" s="372"/>
      <c r="V197" s="372"/>
      <c r="W197" s="372"/>
      <c r="X197" s="372"/>
      <c r="Y197" s="377"/>
      <c r="Z197" s="377"/>
      <c r="AA197" s="377"/>
      <c r="AB197" s="377"/>
      <c r="AC197" s="377"/>
      <c r="AD197" s="2881"/>
      <c r="AE197" s="2881"/>
      <c r="AF197" s="2881"/>
      <c r="AG197" s="2881"/>
      <c r="AH197" s="2881"/>
      <c r="AI197" s="2881"/>
      <c r="AJ197" s="2881"/>
      <c r="AK197" s="2881"/>
      <c r="AL197" s="2881"/>
      <c r="AM197" s="2881"/>
      <c r="AN197" s="2881"/>
      <c r="AO197" s="2881"/>
      <c r="AP197" s="2881"/>
      <c r="AQ197" s="2881"/>
      <c r="AR197" s="2881"/>
      <c r="AS197" s="2881"/>
      <c r="AT197" s="2881"/>
      <c r="AU197" s="2881"/>
      <c r="AV197" s="2881"/>
      <c r="AW197" s="2881"/>
      <c r="AX197" s="2881"/>
      <c r="AY197" s="2881"/>
      <c r="AZ197" s="239"/>
      <c r="BA197" s="845"/>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446"/>
      <c r="CC197" s="446"/>
      <c r="CD197" s="2617"/>
      <c r="CE197" s="2617"/>
      <c r="CF197" s="2617"/>
      <c r="CG197" s="2617"/>
      <c r="CH197" s="2617"/>
      <c r="CI197" s="2617"/>
      <c r="CJ197" s="2617"/>
      <c r="CK197" s="2617"/>
      <c r="CL197" s="2617"/>
      <c r="CM197" s="2617"/>
      <c r="CN197" s="2617"/>
      <c r="CO197" s="2617"/>
      <c r="CP197" s="2617"/>
      <c r="CQ197" s="2617"/>
      <c r="CR197" s="2617"/>
      <c r="CS197" s="2617"/>
      <c r="CT197" s="2617"/>
      <c r="CU197" s="2617"/>
      <c r="CV197" s="2617"/>
      <c r="CW197" s="2617"/>
      <c r="CX197" s="2617"/>
      <c r="CY197" s="2617"/>
      <c r="CZ197" s="2617"/>
    </row>
    <row r="198" s="130" customFormat="true" ht="15" customHeight="true" x14ac:dyDescent="0.2">
      <c r="A198" s="851"/>
      <c r="B198" s="300"/>
      <c r="C198" s="371"/>
      <c r="D198" s="372"/>
      <c r="E198" s="372"/>
      <c r="F198" s="372"/>
      <c r="G198" s="373"/>
      <c r="H198" s="374"/>
      <c r="I198" s="372"/>
      <c r="J198" s="372"/>
      <c r="K198" s="372"/>
      <c r="L198" s="375"/>
      <c r="M198" s="376"/>
      <c r="N198" s="372"/>
      <c r="O198" s="372"/>
      <c r="P198" s="372"/>
      <c r="Q198" s="375"/>
      <c r="R198" s="376"/>
      <c r="S198" s="372"/>
      <c r="T198" s="372"/>
      <c r="U198" s="372"/>
      <c r="V198" s="372"/>
      <c r="W198" s="372"/>
      <c r="X198" s="372"/>
      <c r="Y198" s="377"/>
      <c r="Z198" s="377"/>
      <c r="AA198" s="377"/>
      <c r="AB198" s="377"/>
      <c r="AC198" s="377"/>
      <c r="AD198" s="2881"/>
      <c r="AE198" s="2881"/>
      <c r="AF198" s="2881"/>
      <c r="AG198" s="2881"/>
      <c r="AH198" s="2881"/>
      <c r="AI198" s="2881"/>
      <c r="AJ198" s="2881"/>
      <c r="AK198" s="2881"/>
      <c r="AL198" s="2881"/>
      <c r="AM198" s="2881"/>
      <c r="AN198" s="2881"/>
      <c r="AO198" s="2881"/>
      <c r="AP198" s="2881"/>
      <c r="AQ198" s="2881"/>
      <c r="AR198" s="2881"/>
      <c r="AS198" s="2881"/>
      <c r="AT198" s="2881"/>
      <c r="AU198" s="2881"/>
      <c r="AV198" s="2881"/>
      <c r="AW198" s="2881"/>
      <c r="AX198" s="2881"/>
      <c r="AY198" s="2881"/>
      <c r="AZ198" s="239"/>
      <c r="BA198" s="845"/>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446"/>
      <c r="CC198" s="446"/>
      <c r="CD198" s="2617"/>
      <c r="CE198" s="2617"/>
      <c r="CF198" s="2617"/>
      <c r="CG198" s="2617"/>
      <c r="CH198" s="2617"/>
      <c r="CI198" s="2617"/>
      <c r="CJ198" s="2617"/>
      <c r="CK198" s="2617"/>
      <c r="CL198" s="2617"/>
      <c r="CM198" s="2617"/>
      <c r="CN198" s="2617"/>
      <c r="CO198" s="2617"/>
      <c r="CP198" s="2617"/>
      <c r="CQ198" s="2617"/>
      <c r="CR198" s="2617"/>
      <c r="CS198" s="2617"/>
      <c r="CT198" s="2617"/>
      <c r="CU198" s="2617"/>
      <c r="CV198" s="2617"/>
      <c r="CW198" s="2617"/>
      <c r="CX198" s="2617"/>
      <c r="CY198" s="2617"/>
      <c r="CZ198" s="2617"/>
    </row>
    <row r="199" s="130" customFormat="true" ht="15" customHeight="true" x14ac:dyDescent="0.2">
      <c r="A199" s="851"/>
      <c r="B199" s="300"/>
      <c r="C199" s="371"/>
      <c r="D199" s="372"/>
      <c r="E199" s="372"/>
      <c r="F199" s="372"/>
      <c r="G199" s="373"/>
      <c r="H199" s="374"/>
      <c r="I199" s="372"/>
      <c r="J199" s="372"/>
      <c r="K199" s="372"/>
      <c r="L199" s="375"/>
      <c r="M199" s="376"/>
      <c r="N199" s="372"/>
      <c r="O199" s="372"/>
      <c r="P199" s="372"/>
      <c r="Q199" s="375"/>
      <c r="R199" s="376"/>
      <c r="S199" s="372"/>
      <c r="T199" s="372"/>
      <c r="U199" s="372"/>
      <c r="V199" s="372"/>
      <c r="W199" s="372"/>
      <c r="X199" s="372"/>
      <c r="Y199" s="377"/>
      <c r="Z199" s="377"/>
      <c r="AA199" s="377"/>
      <c r="AB199" s="377"/>
      <c r="AC199" s="377"/>
      <c r="AD199" s="2881"/>
      <c r="AE199" s="2881"/>
      <c r="AF199" s="2881"/>
      <c r="AG199" s="2881"/>
      <c r="AH199" s="2881"/>
      <c r="AI199" s="2881"/>
      <c r="AJ199" s="2881"/>
      <c r="AK199" s="2881"/>
      <c r="AL199" s="2881"/>
      <c r="AM199" s="2881"/>
      <c r="AN199" s="2881"/>
      <c r="AO199" s="2881"/>
      <c r="AP199" s="2881"/>
      <c r="AQ199" s="2881"/>
      <c r="AR199" s="2881"/>
      <c r="AS199" s="2881"/>
      <c r="AT199" s="2881"/>
      <c r="AU199" s="2881"/>
      <c r="AV199" s="2881"/>
      <c r="AW199" s="2881"/>
      <c r="AX199" s="2881"/>
      <c r="AY199" s="2881"/>
      <c r="AZ199" s="239"/>
      <c r="BA199" s="845"/>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446"/>
      <c r="CC199" s="446"/>
      <c r="CD199" s="2617"/>
      <c r="CE199" s="2617"/>
      <c r="CF199" s="2617"/>
      <c r="CG199" s="2617"/>
      <c r="CH199" s="2617"/>
      <c r="CI199" s="2617"/>
      <c r="CJ199" s="2617"/>
      <c r="CK199" s="2617"/>
      <c r="CL199" s="2617"/>
      <c r="CM199" s="2617"/>
      <c r="CN199" s="2617"/>
      <c r="CO199" s="2617"/>
      <c r="CP199" s="2617"/>
      <c r="CQ199" s="2617"/>
      <c r="CR199" s="2617"/>
      <c r="CS199" s="2617"/>
      <c r="CT199" s="2617"/>
      <c r="CU199" s="2617"/>
      <c r="CV199" s="2617"/>
      <c r="CW199" s="2617"/>
      <c r="CX199" s="2617"/>
      <c r="CY199" s="2617"/>
      <c r="CZ199" s="2617"/>
    </row>
    <row r="200" s="130" customFormat="true" ht="15" customHeight="true" x14ac:dyDescent="0.2">
      <c r="A200" s="851"/>
      <c r="B200" s="300"/>
      <c r="C200" s="371"/>
      <c r="D200" s="372"/>
      <c r="E200" s="372"/>
      <c r="F200" s="372"/>
      <c r="G200" s="373"/>
      <c r="H200" s="374"/>
      <c r="I200" s="372"/>
      <c r="J200" s="372"/>
      <c r="K200" s="372"/>
      <c r="L200" s="375"/>
      <c r="M200" s="376"/>
      <c r="N200" s="372"/>
      <c r="O200" s="372"/>
      <c r="P200" s="372"/>
      <c r="Q200" s="375"/>
      <c r="R200" s="376"/>
      <c r="S200" s="372"/>
      <c r="T200" s="372"/>
      <c r="U200" s="372"/>
      <c r="V200" s="372"/>
      <c r="W200" s="372"/>
      <c r="X200" s="372"/>
      <c r="Y200" s="377"/>
      <c r="Z200" s="377"/>
      <c r="AA200" s="377"/>
      <c r="AB200" s="377"/>
      <c r="AC200" s="377"/>
      <c r="AD200" s="2881"/>
      <c r="AE200" s="2881"/>
      <c r="AF200" s="2881"/>
      <c r="AG200" s="2881"/>
      <c r="AH200" s="2881"/>
      <c r="AI200" s="2881"/>
      <c r="AJ200" s="2881"/>
      <c r="AK200" s="2881"/>
      <c r="AL200" s="2881"/>
      <c r="AM200" s="2881"/>
      <c r="AN200" s="2881"/>
      <c r="AO200" s="2881"/>
      <c r="AP200" s="2881"/>
      <c r="AQ200" s="2881"/>
      <c r="AR200" s="2881"/>
      <c r="AS200" s="2881"/>
      <c r="AT200" s="2881"/>
      <c r="AU200" s="2881"/>
      <c r="AV200" s="2881"/>
      <c r="AW200" s="2881"/>
      <c r="AX200" s="2881"/>
      <c r="AY200" s="2881"/>
      <c r="AZ200" s="239"/>
      <c r="BA200" s="845"/>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446"/>
      <c r="CC200" s="446"/>
      <c r="CD200" s="2617"/>
      <c r="CE200" s="2617"/>
      <c r="CF200" s="2617"/>
      <c r="CG200" s="2617"/>
      <c r="CH200" s="2617"/>
      <c r="CI200" s="2617"/>
      <c r="CJ200" s="2617"/>
      <c r="CK200" s="2617"/>
      <c r="CL200" s="2617"/>
      <c r="CM200" s="2617"/>
      <c r="CN200" s="2617"/>
      <c r="CO200" s="2617"/>
      <c r="CP200" s="2617"/>
      <c r="CQ200" s="2617"/>
      <c r="CR200" s="2617"/>
      <c r="CS200" s="2617"/>
      <c r="CT200" s="2617"/>
      <c r="CU200" s="2617"/>
      <c r="CV200" s="2617"/>
      <c r="CW200" s="2617"/>
      <c r="CX200" s="2617"/>
      <c r="CY200" s="2617"/>
      <c r="CZ200" s="2617"/>
    </row>
    <row r="201" s="130" customFormat="true" ht="15" customHeight="true" x14ac:dyDescent="0.2">
      <c r="A201" s="851"/>
      <c r="B201" s="300"/>
      <c r="C201" s="371"/>
      <c r="D201" s="372"/>
      <c r="E201" s="372"/>
      <c r="F201" s="372"/>
      <c r="G201" s="373"/>
      <c r="H201" s="374"/>
      <c r="I201" s="372"/>
      <c r="J201" s="372"/>
      <c r="K201" s="372"/>
      <c r="L201" s="375"/>
      <c r="M201" s="376"/>
      <c r="N201" s="372"/>
      <c r="O201" s="372"/>
      <c r="P201" s="372"/>
      <c r="Q201" s="375"/>
      <c r="R201" s="376"/>
      <c r="S201" s="372"/>
      <c r="T201" s="372"/>
      <c r="U201" s="372"/>
      <c r="V201" s="372"/>
      <c r="W201" s="372"/>
      <c r="X201" s="372"/>
      <c r="Y201" s="377"/>
      <c r="Z201" s="377"/>
      <c r="AA201" s="377"/>
      <c r="AB201" s="377"/>
      <c r="AC201" s="377"/>
      <c r="AD201" s="2881"/>
      <c r="AE201" s="2881"/>
      <c r="AF201" s="2881"/>
      <c r="AG201" s="2881"/>
      <c r="AH201" s="2881"/>
      <c r="AI201" s="2881"/>
      <c r="AJ201" s="2881"/>
      <c r="AK201" s="2881"/>
      <c r="AL201" s="2881"/>
      <c r="AM201" s="2881"/>
      <c r="AN201" s="2881"/>
      <c r="AO201" s="2881"/>
      <c r="AP201" s="2881"/>
      <c r="AQ201" s="2881"/>
      <c r="AR201" s="2881"/>
      <c r="AS201" s="2881"/>
      <c r="AT201" s="2881"/>
      <c r="AU201" s="2881"/>
      <c r="AV201" s="2881"/>
      <c r="AW201" s="2881"/>
      <c r="AX201" s="2881"/>
      <c r="AY201" s="2881"/>
      <c r="AZ201" s="239"/>
      <c r="BA201" s="845"/>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446"/>
      <c r="CC201" s="446"/>
      <c r="CD201" s="2617"/>
      <c r="CE201" s="2617"/>
      <c r="CF201" s="2617"/>
      <c r="CG201" s="2617"/>
      <c r="CH201" s="2617"/>
      <c r="CI201" s="2617"/>
      <c r="CJ201" s="2617"/>
      <c r="CK201" s="2617"/>
      <c r="CL201" s="2617"/>
      <c r="CM201" s="2617"/>
      <c r="CN201" s="2617"/>
      <c r="CO201" s="2617"/>
      <c r="CP201" s="2617"/>
      <c r="CQ201" s="2617"/>
      <c r="CR201" s="2617"/>
      <c r="CS201" s="2617"/>
      <c r="CT201" s="2617"/>
      <c r="CU201" s="2617"/>
      <c r="CV201" s="2617"/>
      <c r="CW201" s="2617"/>
      <c r="CX201" s="2617"/>
      <c r="CY201" s="2617"/>
      <c r="CZ201" s="2617"/>
    </row>
    <row r="202" s="130" customFormat="true" ht="15" customHeight="true" x14ac:dyDescent="0.2">
      <c r="A202" s="851"/>
      <c r="B202" s="300"/>
      <c r="C202" s="371"/>
      <c r="D202" s="372"/>
      <c r="E202" s="372"/>
      <c r="F202" s="372"/>
      <c r="G202" s="373"/>
      <c r="H202" s="374"/>
      <c r="I202" s="372"/>
      <c r="J202" s="372"/>
      <c r="K202" s="372"/>
      <c r="L202" s="375"/>
      <c r="M202" s="376"/>
      <c r="N202" s="372"/>
      <c r="O202" s="372"/>
      <c r="P202" s="372"/>
      <c r="Q202" s="375"/>
      <c r="R202" s="376"/>
      <c r="S202" s="372"/>
      <c r="T202" s="372"/>
      <c r="U202" s="372"/>
      <c r="V202" s="372"/>
      <c r="W202" s="372"/>
      <c r="X202" s="372"/>
      <c r="Y202" s="377"/>
      <c r="Z202" s="377"/>
      <c r="AA202" s="377"/>
      <c r="AB202" s="377"/>
      <c r="AC202" s="377"/>
      <c r="AD202" s="2881"/>
      <c r="AE202" s="2881"/>
      <c r="AF202" s="2881"/>
      <c r="AG202" s="2881"/>
      <c r="AH202" s="2881"/>
      <c r="AI202" s="2881"/>
      <c r="AJ202" s="2881"/>
      <c r="AK202" s="2881"/>
      <c r="AL202" s="2881"/>
      <c r="AM202" s="2881"/>
      <c r="AN202" s="2881"/>
      <c r="AO202" s="2881"/>
      <c r="AP202" s="2881"/>
      <c r="AQ202" s="2881"/>
      <c r="AR202" s="2881"/>
      <c r="AS202" s="2881"/>
      <c r="AT202" s="2881"/>
      <c r="AU202" s="2881"/>
      <c r="AV202" s="2881"/>
      <c r="AW202" s="2881"/>
      <c r="AX202" s="2881"/>
      <c r="AY202" s="2881"/>
      <c r="AZ202" s="239"/>
      <c r="BA202" s="845"/>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446"/>
      <c r="CC202" s="446"/>
      <c r="CD202" s="2617"/>
      <c r="CE202" s="2617"/>
      <c r="CF202" s="2617"/>
      <c r="CG202" s="2617"/>
      <c r="CH202" s="2617"/>
      <c r="CI202" s="2617"/>
      <c r="CJ202" s="2617"/>
      <c r="CK202" s="2617"/>
      <c r="CL202" s="2617"/>
      <c r="CM202" s="2617"/>
      <c r="CN202" s="2617"/>
      <c r="CO202" s="2617"/>
      <c r="CP202" s="2617"/>
      <c r="CQ202" s="2617"/>
      <c r="CR202" s="2617"/>
      <c r="CS202" s="2617"/>
      <c r="CT202" s="2617"/>
      <c r="CU202" s="2617"/>
      <c r="CV202" s="2617"/>
      <c r="CW202" s="2617"/>
      <c r="CX202" s="2617"/>
      <c r="CY202" s="2617"/>
      <c r="CZ202" s="2617"/>
    </row>
    <row r="203" s="130" customFormat="true" ht="15" customHeight="true" x14ac:dyDescent="0.2">
      <c r="A203" s="851"/>
      <c r="B203" s="300"/>
      <c r="C203" s="371"/>
      <c r="D203" s="372"/>
      <c r="E203" s="372"/>
      <c r="F203" s="372"/>
      <c r="G203" s="373"/>
      <c r="H203" s="374"/>
      <c r="I203" s="372"/>
      <c r="J203" s="372"/>
      <c r="K203" s="372"/>
      <c r="L203" s="375"/>
      <c r="M203" s="376"/>
      <c r="N203" s="372"/>
      <c r="O203" s="372"/>
      <c r="P203" s="372"/>
      <c r="Q203" s="375"/>
      <c r="R203" s="376"/>
      <c r="S203" s="372"/>
      <c r="T203" s="372"/>
      <c r="U203" s="372"/>
      <c r="V203" s="372"/>
      <c r="W203" s="372"/>
      <c r="X203" s="372"/>
      <c r="Y203" s="377"/>
      <c r="Z203" s="377"/>
      <c r="AA203" s="377"/>
      <c r="AB203" s="377"/>
      <c r="AC203" s="377"/>
      <c r="AD203" s="2881"/>
      <c r="AE203" s="2881"/>
      <c r="AF203" s="2881"/>
      <c r="AG203" s="2881"/>
      <c r="AH203" s="2881"/>
      <c r="AI203" s="2881"/>
      <c r="AJ203" s="2881"/>
      <c r="AK203" s="2881"/>
      <c r="AL203" s="2881"/>
      <c r="AM203" s="2881"/>
      <c r="AN203" s="2881"/>
      <c r="AO203" s="2881"/>
      <c r="AP203" s="2881"/>
      <c r="AQ203" s="2881"/>
      <c r="AR203" s="2881"/>
      <c r="AS203" s="2881"/>
      <c r="AT203" s="2881"/>
      <c r="AU203" s="2881"/>
      <c r="AV203" s="2881"/>
      <c r="AW203" s="2881"/>
      <c r="AX203" s="2881"/>
      <c r="AY203" s="2881"/>
      <c r="AZ203" s="239"/>
      <c r="BA203" s="845"/>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446"/>
      <c r="CC203" s="446"/>
      <c r="CD203" s="2617"/>
      <c r="CE203" s="2617"/>
      <c r="CF203" s="2617"/>
      <c r="CG203" s="2617"/>
      <c r="CH203" s="2617"/>
      <c r="CI203" s="2617"/>
      <c r="CJ203" s="2617"/>
      <c r="CK203" s="2617"/>
      <c r="CL203" s="2617"/>
      <c r="CM203" s="2617"/>
      <c r="CN203" s="2617"/>
      <c r="CO203" s="2617"/>
      <c r="CP203" s="2617"/>
      <c r="CQ203" s="2617"/>
      <c r="CR203" s="2617"/>
      <c r="CS203" s="2617"/>
      <c r="CT203" s="2617"/>
      <c r="CU203" s="2617"/>
      <c r="CV203" s="2617"/>
      <c r="CW203" s="2617"/>
      <c r="CX203" s="2617"/>
      <c r="CY203" s="2617"/>
      <c r="CZ203" s="2617"/>
    </row>
    <row r="204" s="130" customFormat="true" ht="15" customHeight="true" x14ac:dyDescent="0.2">
      <c r="A204" s="851"/>
      <c r="B204" s="300"/>
      <c r="C204" s="371"/>
      <c r="D204" s="372"/>
      <c r="E204" s="372"/>
      <c r="F204" s="372"/>
      <c r="G204" s="373"/>
      <c r="H204" s="374"/>
      <c r="I204" s="372"/>
      <c r="J204" s="372"/>
      <c r="K204" s="372"/>
      <c r="L204" s="375"/>
      <c r="M204" s="376"/>
      <c r="N204" s="372"/>
      <c r="O204" s="372"/>
      <c r="P204" s="372"/>
      <c r="Q204" s="375"/>
      <c r="R204" s="376"/>
      <c r="S204" s="372"/>
      <c r="T204" s="372"/>
      <c r="U204" s="372"/>
      <c r="V204" s="372"/>
      <c r="W204" s="372"/>
      <c r="X204" s="372"/>
      <c r="Y204" s="377"/>
      <c r="Z204" s="377"/>
      <c r="AA204" s="377"/>
      <c r="AB204" s="377"/>
      <c r="AC204" s="377"/>
      <c r="AD204" s="2881"/>
      <c r="AE204" s="2881"/>
      <c r="AF204" s="2881"/>
      <c r="AG204" s="2881"/>
      <c r="AH204" s="2881"/>
      <c r="AI204" s="2881"/>
      <c r="AJ204" s="2881"/>
      <c r="AK204" s="2881"/>
      <c r="AL204" s="2881"/>
      <c r="AM204" s="2881"/>
      <c r="AN204" s="2881"/>
      <c r="AO204" s="2881"/>
      <c r="AP204" s="2881"/>
      <c r="AQ204" s="2881"/>
      <c r="AR204" s="2881"/>
      <c r="AS204" s="2881"/>
      <c r="AT204" s="2881"/>
      <c r="AU204" s="2881"/>
      <c r="AV204" s="2881"/>
      <c r="AW204" s="2881"/>
      <c r="AX204" s="2881"/>
      <c r="AY204" s="2881"/>
      <c r="AZ204" s="239"/>
      <c r="BA204" s="845"/>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446"/>
      <c r="CC204" s="446"/>
      <c r="CD204" s="2617"/>
      <c r="CE204" s="2617"/>
      <c r="CF204" s="2617"/>
      <c r="CG204" s="2617"/>
      <c r="CH204" s="2617"/>
      <c r="CI204" s="2617"/>
      <c r="CJ204" s="2617"/>
      <c r="CK204" s="2617"/>
      <c r="CL204" s="2617"/>
      <c r="CM204" s="2617"/>
      <c r="CN204" s="2617"/>
      <c r="CO204" s="2617"/>
      <c r="CP204" s="2617"/>
      <c r="CQ204" s="2617"/>
      <c r="CR204" s="2617"/>
      <c r="CS204" s="2617"/>
      <c r="CT204" s="2617"/>
      <c r="CU204" s="2617"/>
      <c r="CV204" s="2617"/>
      <c r="CW204" s="2617"/>
      <c r="CX204" s="2617"/>
      <c r="CY204" s="2617"/>
      <c r="CZ204" s="2617"/>
    </row>
    <row r="205" s="130" customFormat="true" ht="15" customHeight="true" x14ac:dyDescent="0.2">
      <c r="A205" s="284"/>
      <c r="B205" s="302"/>
      <c r="C205" s="378"/>
      <c r="D205" s="379"/>
      <c r="E205" s="379"/>
      <c r="F205" s="379"/>
      <c r="G205" s="380"/>
      <c r="H205" s="381"/>
      <c r="I205" s="379"/>
      <c r="J205" s="379"/>
      <c r="K205" s="379"/>
      <c r="L205" s="382"/>
      <c r="M205" s="383"/>
      <c r="N205" s="379"/>
      <c r="O205" s="379"/>
      <c r="P205" s="379"/>
      <c r="Q205" s="382"/>
      <c r="R205" s="383"/>
      <c r="S205" s="379"/>
      <c r="T205" s="379"/>
      <c r="U205" s="379"/>
      <c r="V205" s="379"/>
      <c r="W205" s="379"/>
      <c r="X205" s="379"/>
      <c r="Y205" s="384"/>
      <c r="Z205" s="384"/>
      <c r="AA205" s="384"/>
      <c r="AB205" s="384"/>
      <c r="AC205" s="384"/>
      <c r="AD205" s="2881"/>
      <c r="AE205" s="2881"/>
      <c r="AF205" s="2881"/>
      <c r="AG205" s="2881"/>
      <c r="AH205" s="2881"/>
      <c r="AI205" s="2881"/>
      <c r="AJ205" s="2881"/>
      <c r="AK205" s="2881"/>
      <c r="AL205" s="2881"/>
      <c r="AM205" s="2881"/>
      <c r="AN205" s="2881"/>
      <c r="AO205" s="2881"/>
      <c r="AP205" s="2881"/>
      <c r="AQ205" s="2881"/>
      <c r="AR205" s="2881"/>
      <c r="AS205" s="2881"/>
      <c r="AT205" s="2881"/>
      <c r="AU205" s="2881"/>
      <c r="AV205" s="2881"/>
      <c r="AW205" s="2881"/>
      <c r="AX205" s="2881"/>
      <c r="AY205" s="2881"/>
      <c r="AZ205" s="239"/>
      <c r="BA205" s="845"/>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532"/>
      <c r="CC205" s="532"/>
      <c r="CD205" s="2617"/>
      <c r="CE205" s="2617"/>
      <c r="CF205" s="2617"/>
      <c r="CG205" s="2617"/>
      <c r="CH205" s="2617"/>
      <c r="CI205" s="2617"/>
      <c r="CJ205" s="2617"/>
      <c r="CK205" s="2617"/>
      <c r="CL205" s="2617"/>
      <c r="CM205" s="2617"/>
      <c r="CN205" s="2617"/>
      <c r="CO205" s="2617"/>
      <c r="CP205" s="2617"/>
      <c r="CQ205" s="2617"/>
      <c r="CR205" s="2617"/>
      <c r="CS205" s="2617"/>
      <c r="CT205" s="2617"/>
      <c r="CU205" s="2617"/>
      <c r="CV205" s="2617"/>
      <c r="CW205" s="2617"/>
      <c r="CX205" s="2617"/>
      <c r="CY205" s="2617"/>
      <c r="CZ205" s="2617"/>
    </row>
    <row r="206" s="130" customFormat="true" ht="250.15" customHeight="true" x14ac:dyDescent="0.2">
      <c r="A206" s="132"/>
      <c r="B206" s="132"/>
      <c r="C206" s="132"/>
      <c r="D206" s="132"/>
      <c r="E206" s="132"/>
      <c r="F206" s="132"/>
      <c r="G206" s="132"/>
      <c r="H206" s="132"/>
      <c r="I206" s="132"/>
      <c r="J206" s="132"/>
      <c r="K206" s="132"/>
      <c r="L206" s="132"/>
      <c r="M206" s="132"/>
      <c r="N206" s="132"/>
      <c r="O206" s="132"/>
      <c r="P206" s="132"/>
      <c r="Q206" s="132"/>
      <c r="R206" s="735"/>
      <c r="S206" s="132"/>
      <c r="T206" s="132"/>
      <c r="U206" s="132"/>
      <c r="V206" s="132"/>
      <c r="W206" s="132"/>
      <c r="X206" s="132"/>
      <c r="Y206" s="132"/>
      <c r="Z206" s="239"/>
      <c r="AA206" s="239"/>
      <c r="AB206" s="239"/>
      <c r="AC206" s="239"/>
      <c r="AD206" s="239"/>
      <c r="AE206" s="239"/>
      <c r="AF206" s="239"/>
      <c r="AG206" s="239"/>
      <c r="AH206" s="239"/>
      <c r="AI206" s="239"/>
      <c r="AJ206" s="239"/>
      <c r="AK206" s="239"/>
      <c r="AL206" s="239"/>
      <c r="AM206" s="239"/>
      <c r="AN206" s="239"/>
      <c r="AO206" s="239"/>
      <c r="AP206" s="239"/>
      <c r="AQ206" s="239"/>
      <c r="AR206" s="239"/>
      <c r="AS206" s="239"/>
      <c r="AT206" s="239"/>
      <c r="AU206" s="239"/>
      <c r="AV206" s="239"/>
      <c r="AW206" s="239"/>
      <c r="AX206" s="239"/>
      <c r="AY206" s="239"/>
      <c r="AZ206" s="239"/>
      <c r="BA206" s="132"/>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207" s="134"/>
      <c r="B207" s="134"/>
      <c r="C207" s="134"/>
      <c r="D207" s="134"/>
      <c r="E207" s="134"/>
      <c r="F207" s="134"/>
      <c r="G207" s="134"/>
      <c r="R207" s="123"/>
      <c r="S207" s="123"/>
      <c r="T207" s="123"/>
      <c r="U207" s="123"/>
      <c r="V207" s="123"/>
      <c r="W207" s="123"/>
      <c r="X207" s="123"/>
      <c r="Y207" s="123"/>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35" t="str">
        <f>A1026</f>
        <v>Congo_PR</v>
      </c>
      <c r="B208" s="3036"/>
      <c r="C208" s="134"/>
      <c r="D208" s="134"/>
      <c r="E208" s="134"/>
      <c r="F208" s="134"/>
      <c r="G208" s="134"/>
      <c r="R208" s="467"/>
      <c r="S208" s="123"/>
      <c r="T208" s="123"/>
      <c r="U208" s="123"/>
      <c r="V208" s="123"/>
      <c r="W208" s="123"/>
      <c r="X208" s="123"/>
      <c r="Y208" s="123"/>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2015</v>
      </c>
      <c r="B209" s="139"/>
      <c r="C209" s="134"/>
      <c r="D209" s="134"/>
      <c r="E209" s="134"/>
      <c r="F209" s="134"/>
      <c r="G209" s="134"/>
      <c r="R209" s="467"/>
      <c r="S209" s="123"/>
      <c r="T209" s="123"/>
      <c r="U209" s="123"/>
      <c r="V209" s="123"/>
      <c r="W209" s="123"/>
      <c r="X209" s="123"/>
      <c r="Y209" s="123"/>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46" t="s">
        <v>112</v>
      </c>
      <c r="B210" s="141"/>
      <c r="C210" s="134"/>
      <c r="D210" s="134"/>
      <c r="E210" s="134"/>
      <c r="F210" s="134"/>
      <c r="G210" s="134"/>
      <c r="R210" s="467"/>
      <c r="S210" s="123"/>
      <c r="T210" s="123"/>
      <c r="U210" s="123"/>
      <c r="V210" s="123"/>
      <c r="W210" s="123"/>
      <c r="X210" s="123"/>
      <c r="Y210" s="123"/>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C211" s="134"/>
      <c r="D211" s="134"/>
      <c r="E211" s="134"/>
      <c r="F211" s="134"/>
      <c r="G211" s="134"/>
      <c r="R211" s="467"/>
      <c r="S211" s="123"/>
      <c r="T211" s="123"/>
      <c r="U211" s="123"/>
      <c r="V211" s="123"/>
      <c r="W211" s="123"/>
      <c r="X211" s="123"/>
      <c r="Y211" s="123"/>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47" t="s">
        <v>98</v>
      </c>
      <c r="B212" s="248"/>
      <c r="C212" s="134"/>
      <c r="D212" s="134"/>
      <c r="E212" s="134"/>
      <c r="F212" s="134"/>
      <c r="G212" s="134"/>
      <c r="R212" s="467"/>
      <c r="S212" s="123"/>
      <c r="T212" s="123"/>
      <c r="U212" s="123"/>
      <c r="V212" s="123"/>
      <c r="W212" s="123"/>
      <c r="X212" s="123"/>
      <c r="Y212" s="123"/>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C213" s="134"/>
      <c r="D213" s="134"/>
      <c r="E213" s="134"/>
      <c r="F213" s="134"/>
      <c r="G213" s="134"/>
      <c r="R213" s="467"/>
      <c r="S213" s="123"/>
      <c r="T213" s="123"/>
      <c r="U213" s="123"/>
      <c r="V213" s="123"/>
      <c r="W213" s="123"/>
      <c r="X213" s="123"/>
      <c r="Y213" s="123"/>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C214" s="134"/>
      <c r="D214" s="134"/>
      <c r="E214" s="134"/>
      <c r="F214" s="134"/>
      <c r="G214" s="134"/>
      <c r="R214" s="467"/>
      <c r="S214" s="123"/>
      <c r="T214" s="123"/>
      <c r="U214" s="123"/>
      <c r="V214" s="123"/>
      <c r="W214" s="123"/>
      <c r="X214" s="123"/>
      <c r="Y214" s="123"/>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MICS15</v>
      </c>
      <c r="C215" s="134"/>
      <c r="D215" s="134"/>
      <c r="E215" s="134"/>
      <c r="F215" s="134"/>
      <c r="G215" s="134"/>
      <c r="R215" s="467"/>
      <c r="S215" s="123"/>
      <c r="T215" s="123"/>
      <c r="U215" s="123"/>
      <c r="V215" s="123"/>
      <c r="W215" s="123"/>
      <c r="X215" s="123"/>
      <c r="Y215" s="123"/>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417"/>
      <c r="B216" s="269"/>
      <c r="C216" s="134"/>
      <c r="D216" s="134"/>
      <c r="E216" s="134"/>
      <c r="F216" s="134"/>
      <c r="G216" s="134"/>
      <c r="R216" s="467"/>
      <c r="S216" s="123"/>
      <c r="T216" s="123"/>
      <c r="U216" s="123"/>
      <c r="V216" s="123"/>
      <c r="W216" s="123"/>
      <c r="X216" s="123"/>
      <c r="Y216" s="123"/>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417"/>
      <c r="B217" s="270"/>
      <c r="C217" s="134"/>
      <c r="D217" s="134"/>
      <c r="E217" s="134"/>
      <c r="F217" s="134"/>
      <c r="G217" s="134"/>
      <c r="R217" s="467"/>
      <c r="S217" s="123"/>
      <c r="T217" s="123"/>
      <c r="U217" s="123"/>
      <c r="V217" s="123"/>
      <c r="W217" s="123"/>
      <c r="X217" s="123"/>
      <c r="Y217" s="123"/>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417"/>
      <c r="B218" s="269"/>
      <c r="C218" s="134"/>
      <c r="D218" s="134"/>
      <c r="E218" s="134"/>
      <c r="F218" s="134"/>
      <c r="G218" s="134"/>
      <c r="R218" s="467"/>
      <c r="S218" s="123"/>
      <c r="T218" s="123"/>
      <c r="U218" s="123"/>
      <c r="V218" s="123"/>
      <c r="W218" s="123"/>
      <c r="X218" s="123"/>
      <c r="Y218" s="123"/>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418"/>
      <c r="B219" s="271"/>
      <c r="C219" s="134"/>
      <c r="D219" s="134"/>
      <c r="E219" s="134"/>
      <c r="F219" s="134"/>
      <c r="G219" s="134"/>
      <c r="R219" s="467"/>
      <c r="S219" s="123"/>
      <c r="T219" s="123"/>
      <c r="U219" s="123"/>
      <c r="V219" s="123"/>
      <c r="W219" s="123"/>
      <c r="X219" s="123"/>
      <c r="Y219" s="123"/>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0" customFormat="true" ht="15" customHeight="true" x14ac:dyDescent="0.2">
      <c r="A220" s="114" t="s">
        <v>86</v>
      </c>
      <c r="B220" s="230"/>
      <c r="C220" s="3080" t="s">
        <v>115</v>
      </c>
      <c r="D220" s="3081"/>
      <c r="E220" s="3081"/>
      <c r="F220" s="3081"/>
      <c r="G220" s="3082"/>
      <c r="H220" s="3428" t="s">
        <v>38</v>
      </c>
      <c r="I220" s="3429"/>
      <c r="J220" s="3429"/>
      <c r="K220" s="3429"/>
      <c r="L220" s="3430"/>
      <c r="M220" s="3431" t="s">
        <v>37</v>
      </c>
      <c r="N220" s="3432"/>
      <c r="O220" s="3432"/>
      <c r="P220" s="3432"/>
      <c r="Q220" s="3433"/>
      <c r="R220" s="748" t="s">
        <v>141</v>
      </c>
      <c r="S220" s="462"/>
      <c r="T220" s="462"/>
      <c r="U220" s="462"/>
      <c r="V220" s="462"/>
      <c r="W220" s="462"/>
      <c r="X220" s="462"/>
      <c r="Y220" s="463"/>
      <c r="Z220" s="464"/>
      <c r="AA220" s="464"/>
      <c r="AB220" s="464"/>
      <c r="AC220" s="464"/>
      <c r="AD220" s="2862"/>
      <c r="AE220" s="2862"/>
      <c r="AF220" s="2862"/>
      <c r="AG220" s="2862"/>
      <c r="AH220" s="2862"/>
      <c r="AI220" s="2862"/>
      <c r="AJ220" s="2862"/>
      <c r="AK220" s="2862"/>
      <c r="AL220" s="2862"/>
      <c r="AM220" s="2862"/>
      <c r="AN220" s="2862"/>
      <c r="AO220" s="2862"/>
      <c r="AP220" s="2862"/>
      <c r="AQ220" s="2862"/>
      <c r="AR220" s="2862"/>
      <c r="AS220" s="2862"/>
      <c r="AT220" s="2862"/>
      <c r="AU220" s="2862"/>
      <c r="AV220" s="2862"/>
      <c r="AW220" s="2862"/>
      <c r="AX220" s="2862"/>
      <c r="AY220" s="2862"/>
      <c r="AZ220" s="239"/>
      <c r="BA220" s="241" t="s">
        <v>131</v>
      </c>
      <c r="BB220" s="114" t="s">
        <v>86</v>
      </c>
      <c r="BC220" s="3150" t="s">
        <v>115</v>
      </c>
      <c r="BD220" s="3151"/>
      <c r="BE220" s="3151"/>
      <c r="BF220" s="3151"/>
      <c r="BG220" s="3152"/>
      <c r="BH220" s="3153" t="s">
        <v>38</v>
      </c>
      <c r="BI220" s="3151"/>
      <c r="BJ220" s="3151"/>
      <c r="BK220" s="3151"/>
      <c r="BL220" s="3152"/>
      <c r="BM220" s="3153" t="s">
        <v>37</v>
      </c>
      <c r="BN220" s="3151"/>
      <c r="BO220" s="3151"/>
      <c r="BP220" s="3151"/>
      <c r="BQ220" s="3152"/>
      <c r="BR220" s="752" t="s">
        <v>141</v>
      </c>
      <c r="BS220" s="535"/>
      <c r="BT220" s="535"/>
      <c r="BU220" s="535"/>
      <c r="BV220" s="535"/>
      <c r="BW220" s="535"/>
      <c r="BX220" s="535"/>
      <c r="BY220" s="536"/>
      <c r="BZ220" s="461"/>
      <c r="CA220" s="461"/>
      <c r="CB220" s="461"/>
      <c r="CC220" s="461"/>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0" customFormat="true" ht="24" x14ac:dyDescent="0.2">
      <c r="A221" s="209" t="s">
        <v>87</v>
      </c>
      <c r="B221" s="281"/>
      <c r="C221" s="419" t="s">
        <v>0</v>
      </c>
      <c r="D221" s="420" t="s">
        <v>1</v>
      </c>
      <c r="E221" s="420" t="s">
        <v>2</v>
      </c>
      <c r="F221" s="420" t="s">
        <v>3</v>
      </c>
      <c r="G221" s="421" t="s">
        <v>4</v>
      </c>
      <c r="H221" s="331" t="s">
        <v>0</v>
      </c>
      <c r="I221" s="330" t="s">
        <v>1</v>
      </c>
      <c r="J221" s="330" t="s">
        <v>2</v>
      </c>
      <c r="K221" s="330" t="s">
        <v>3</v>
      </c>
      <c r="L221" s="332" t="s">
        <v>4</v>
      </c>
      <c r="M221" s="333" t="s">
        <v>0</v>
      </c>
      <c r="N221" s="330" t="s">
        <v>1</v>
      </c>
      <c r="O221" s="330" t="s">
        <v>2</v>
      </c>
      <c r="P221" s="330" t="s">
        <v>3</v>
      </c>
      <c r="Q221" s="332" t="s">
        <v>4</v>
      </c>
      <c r="R221" s="333" t="s">
        <v>412</v>
      </c>
      <c r="S221" s="330" t="s">
        <v>413</v>
      </c>
      <c r="T221" s="330" t="s">
        <v>414</v>
      </c>
      <c r="U221" s="330" t="s">
        <v>415</v>
      </c>
      <c r="V221" s="330" t="s">
        <v>416</v>
      </c>
      <c r="W221" s="330" t="s">
        <v>417</v>
      </c>
      <c r="X221" s="330" t="s">
        <v>418</v>
      </c>
      <c r="Y221" s="334" t="s">
        <v>419</v>
      </c>
      <c r="Z221" s="334" t="s">
        <v>420</v>
      </c>
      <c r="AA221" s="334" t="s">
        <v>421</v>
      </c>
      <c r="AB221" s="334" t="s">
        <v>422</v>
      </c>
      <c r="AC221" s="334" t="s">
        <v>423</v>
      </c>
      <c r="AD221" s="2882"/>
      <c r="AE221" s="2882"/>
      <c r="AF221" s="2882"/>
      <c r="AG221" s="2882"/>
      <c r="AH221" s="2882"/>
      <c r="AI221" s="2882"/>
      <c r="AJ221" s="2882"/>
      <c r="AK221" s="2882"/>
      <c r="AL221" s="2882"/>
      <c r="AM221" s="2882"/>
      <c r="AN221" s="2882"/>
      <c r="AO221" s="2882"/>
      <c r="AP221" s="2882"/>
      <c r="AQ221" s="2882"/>
      <c r="AR221" s="2882"/>
      <c r="AS221" s="2882"/>
      <c r="AT221" s="2882"/>
      <c r="AU221" s="2882"/>
      <c r="AV221" s="2882"/>
      <c r="AW221" s="2882"/>
      <c r="AX221" s="2882"/>
      <c r="AY221" s="2882"/>
      <c r="AZ221" s="239"/>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412</v>
      </c>
      <c r="BS221" s="190" t="s">
        <v>413</v>
      </c>
      <c r="BT221" s="190" t="s">
        <v>414</v>
      </c>
      <c r="BU221" s="190" t="s">
        <v>415</v>
      </c>
      <c r="BV221" s="190" t="s">
        <v>416</v>
      </c>
      <c r="BW221" s="190" t="s">
        <v>417</v>
      </c>
      <c r="BX221" s="190" t="s">
        <v>418</v>
      </c>
      <c r="BY221" s="191" t="s">
        <v>419</v>
      </c>
      <c r="BZ221" s="191" t="s">
        <v>420</v>
      </c>
      <c r="CA221" s="191" t="s">
        <v>421</v>
      </c>
      <c r="CB221" s="191" t="s">
        <v>422</v>
      </c>
      <c r="CC221" s="191" t="s">
        <v>423</v>
      </c>
      <c r="CD221" s="2621"/>
      <c r="CE221" s="2621"/>
      <c r="CF221" s="2621"/>
      <c r="CG221" s="2621"/>
      <c r="CH221" s="2621"/>
      <c r="CI221" s="2621"/>
      <c r="CJ221" s="2621"/>
      <c r="CK221" s="2621"/>
      <c r="CL221" s="2621"/>
      <c r="CM221" s="2621"/>
      <c r="CN221" s="2621"/>
      <c r="CO221" s="2621"/>
      <c r="CP221" s="2621"/>
      <c r="CQ221" s="2621"/>
      <c r="CR221" s="2621"/>
      <c r="CS221" s="2621"/>
      <c r="CT221" s="2621"/>
      <c r="CU221" s="2621"/>
      <c r="CV221" s="2621"/>
      <c r="CW221" s="2621"/>
      <c r="CX221" s="2621"/>
      <c r="CY221" s="2621"/>
      <c r="CZ221" s="2621"/>
    </row>
    <row r="222" s="130" customFormat="true" ht="15" customHeight="true" x14ac:dyDescent="0.2">
      <c r="A222" s="3448" t="s">
        <v>36</v>
      </c>
      <c r="B222" s="303" t="s">
        <v>15</v>
      </c>
      <c r="C222" s="557">
        <v>35.70942232362885</v>
      </c>
      <c r="D222" s="573">
        <v>43.904668774477365</v>
      </c>
      <c r="E222" s="573">
        <v>55.656229852124831</v>
      </c>
      <c r="F222" s="573">
        <v>62.511531492447695</v>
      </c>
      <c r="G222" s="589">
        <v>72.510764713254659</v>
      </c>
      <c r="H222" s="605">
        <v>47.549875916460643</v>
      </c>
      <c r="I222" s="573">
        <v>56.508425133514038</v>
      </c>
      <c r="J222" s="573">
        <v>65.845798709345743</v>
      </c>
      <c r="K222" s="573">
        <v>62.766116612937928</v>
      </c>
      <c r="L222" s="621">
        <v>77.573538854882457</v>
      </c>
      <c r="M222" s="634">
        <v>30.418519854009006</v>
      </c>
      <c r="N222" s="573">
        <v>34.59897683616564</v>
      </c>
      <c r="O222" s="573">
        <v>41.988516548700076</v>
      </c>
      <c r="P222" s="573">
        <v>41.274182936603346</v>
      </c>
      <c r="Q222" s="621">
        <v>38.853000736978878</v>
      </c>
      <c r="R222" s="634">
        <v>36.017974669269272</v>
      </c>
      <c r="S222" s="573">
        <v>64.604156897077473</v>
      </c>
      <c r="T222" s="573">
        <v>25.874207574439552</v>
      </c>
      <c r="U222" s="573">
        <v>60.797307571549673</v>
      </c>
      <c r="V222" s="573">
        <v>65.903373468966578</v>
      </c>
      <c r="W222" s="573">
        <v>24.776269295901393</v>
      </c>
      <c r="X222" s="573">
        <v>30.202587446540424</v>
      </c>
      <c r="Y222" s="648">
        <v>42.61918393232132</v>
      </c>
      <c r="Z222" s="648">
        <v>35.566989068398073</v>
      </c>
      <c r="AA222" s="648">
        <v>62.075798057839812</v>
      </c>
      <c r="AB222" s="648">
        <v>44.961717016492642</v>
      </c>
      <c r="AC222" s="648">
        <v>18.403041301263109</v>
      </c>
      <c r="AD222" s="2883"/>
      <c r="AE222" s="2883"/>
      <c r="AF222" s="2883"/>
      <c r="AG222" s="2883"/>
      <c r="AH222" s="2883"/>
      <c r="AI222" s="2883"/>
      <c r="AJ222" s="2883"/>
      <c r="AK222" s="2883"/>
      <c r="AL222" s="2883"/>
      <c r="AM222" s="2883"/>
      <c r="AN222" s="2883"/>
      <c r="AO222" s="2883"/>
      <c r="AP222" s="2883"/>
      <c r="AQ222" s="2883"/>
      <c r="AR222" s="2883"/>
      <c r="AS222" s="2883"/>
      <c r="AT222" s="2883"/>
      <c r="AU222" s="2883"/>
      <c r="AV222" s="2883"/>
      <c r="AW222" s="2883"/>
      <c r="AX222" s="2883"/>
      <c r="AY222" s="2883"/>
      <c r="AZ222" s="239"/>
      <c r="BA222" s="3155" t="s">
        <v>36</v>
      </c>
      <c r="BB222" s="174" t="s">
        <v>15</v>
      </c>
      <c r="BC222" s="664">
        <v>3109.2396583181426</v>
      </c>
      <c r="BD222" s="680">
        <v>4011.3096673402724</v>
      </c>
      <c r="BE222" s="680">
        <v>5239.5241925140281</v>
      </c>
      <c r="BF222" s="680">
        <v>6104.3079178494299</v>
      </c>
      <c r="BG222" s="696">
        <v>7050.9970821235993</v>
      </c>
      <c r="BH222" s="712">
        <v>2845.3284185586381</v>
      </c>
      <c r="BI222" s="680">
        <v>3556.5326845447053</v>
      </c>
      <c r="BJ222" s="680">
        <v>4296.3120739348924</v>
      </c>
      <c r="BK222" s="680">
        <v>4115.2682756093918</v>
      </c>
      <c r="BL222" s="696">
        <v>5158.4499575125474</v>
      </c>
      <c r="BM222" s="712">
        <v>809.71350030447456</v>
      </c>
      <c r="BN222" s="680">
        <v>1013.7844453213417</v>
      </c>
      <c r="BO222" s="680">
        <v>1238.925219393441</v>
      </c>
      <c r="BP222" s="680">
        <v>1261.5253486214731</v>
      </c>
      <c r="BQ222" s="696">
        <v>1219.5385943445569</v>
      </c>
      <c r="BR222" s="712">
        <v>1112.4366211497691</v>
      </c>
      <c r="BS222" s="680">
        <v>12059.483073576881</v>
      </c>
      <c r="BT222" s="680">
        <v>450.78677227331883</v>
      </c>
      <c r="BU222" s="680">
        <v>454.20558388078166</v>
      </c>
      <c r="BV222" s="680">
        <v>755.2193022370293</v>
      </c>
      <c r="BW222" s="680">
        <v>193.24323763751426</v>
      </c>
      <c r="BX222" s="680">
        <v>451.71779262028997</v>
      </c>
      <c r="BY222" s="729">
        <v>900.03547003470032</v>
      </c>
      <c r="BZ222" s="729">
        <v>613.40193133898038</v>
      </c>
      <c r="CA222" s="729">
        <v>6910.1923750086753</v>
      </c>
      <c r="CB222" s="729">
        <v>1452.3094926966965</v>
      </c>
      <c r="CC222" s="729">
        <v>162.34686569084948</v>
      </c>
      <c r="CD222" s="2623"/>
      <c r="CE222" s="2623"/>
      <c r="CF222" s="2623"/>
      <c r="CG222" s="2623"/>
      <c r="CH222" s="2623"/>
      <c r="CI222" s="2623"/>
      <c r="CJ222" s="2623"/>
      <c r="CK222" s="2623"/>
      <c r="CL222" s="2623"/>
      <c r="CM222" s="2623"/>
      <c r="CN222" s="2623"/>
      <c r="CO222" s="2623"/>
      <c r="CP222" s="2623"/>
      <c r="CQ222" s="2623"/>
      <c r="CR222" s="2623"/>
      <c r="CS222" s="2623"/>
      <c r="CT222" s="2623"/>
      <c r="CU222" s="2623"/>
      <c r="CV222" s="2623"/>
      <c r="CW222" s="2623"/>
      <c r="CX222" s="2623"/>
      <c r="CY222" s="2623"/>
      <c r="CZ222" s="2624"/>
    </row>
    <row r="223" s="130" customFormat="true" ht="15" customHeight="true" x14ac:dyDescent="0.2">
      <c r="A223" s="3427"/>
      <c r="B223" s="304" t="s">
        <v>16</v>
      </c>
      <c r="C223" s="558">
        <v>37.113487295059272</v>
      </c>
      <c r="D223" s="574">
        <v>35.696994504242923</v>
      </c>
      <c r="E223" s="574">
        <v>26.341244857987011</v>
      </c>
      <c r="F223" s="574">
        <v>22.839048484944435</v>
      </c>
      <c r="G223" s="590">
        <v>16.806057921171611</v>
      </c>
      <c r="H223" s="606">
        <v>36.460353915037629</v>
      </c>
      <c r="I223" s="574">
        <v>25.659333453842692</v>
      </c>
      <c r="J223" s="574">
        <v>20.745345729034415</v>
      </c>
      <c r="K223" s="574">
        <v>22.941437843287211</v>
      </c>
      <c r="L223" s="622">
        <v>14.314763498749796</v>
      </c>
      <c r="M223" s="635">
        <v>34.343698139126481</v>
      </c>
      <c r="N223" s="574">
        <v>38.164149124188334</v>
      </c>
      <c r="O223" s="574">
        <v>38.072210217988953</v>
      </c>
      <c r="P223" s="574">
        <v>34.952513235965576</v>
      </c>
      <c r="Q223" s="622">
        <v>32.072991030891842</v>
      </c>
      <c r="R223" s="635">
        <v>15.820694714843754</v>
      </c>
      <c r="S223" s="574">
        <v>22.289171810225213</v>
      </c>
      <c r="T223" s="574">
        <v>27.591743699100817</v>
      </c>
      <c r="U223" s="574">
        <v>20.574184013497426</v>
      </c>
      <c r="V223" s="574">
        <v>28.491058307342961</v>
      </c>
      <c r="W223" s="574">
        <v>52.150918827345414</v>
      </c>
      <c r="X223" s="574">
        <v>36.791479322681923</v>
      </c>
      <c r="Y223" s="649">
        <v>44.10980395006677</v>
      </c>
      <c r="Z223" s="649">
        <v>50.106691593625818</v>
      </c>
      <c r="AA223" s="649">
        <v>25.124496662400574</v>
      </c>
      <c r="AB223" s="649">
        <v>45.268441419868836</v>
      </c>
      <c r="AC223" s="649">
        <v>24.400864213945805</v>
      </c>
      <c r="AD223" s="2884"/>
      <c r="AE223" s="2884"/>
      <c r="AF223" s="2884"/>
      <c r="AG223" s="2884"/>
      <c r="AH223" s="2884"/>
      <c r="AI223" s="2884"/>
      <c r="AJ223" s="2884"/>
      <c r="AK223" s="2884"/>
      <c r="AL223" s="2884"/>
      <c r="AM223" s="2884"/>
      <c r="AN223" s="2884"/>
      <c r="AO223" s="2884"/>
      <c r="AP223" s="2884"/>
      <c r="AQ223" s="2884"/>
      <c r="AR223" s="2884"/>
      <c r="AS223" s="2884"/>
      <c r="AT223" s="2884"/>
      <c r="AU223" s="2884"/>
      <c r="AV223" s="2884"/>
      <c r="AW223" s="2884"/>
      <c r="AX223" s="2884"/>
      <c r="AY223" s="2884"/>
      <c r="AZ223" s="239"/>
      <c r="BA223" s="3156"/>
      <c r="BB223" s="175" t="s">
        <v>16</v>
      </c>
      <c r="BC223" s="665">
        <v>3231.4923918533505</v>
      </c>
      <c r="BD223" s="681">
        <v>3261.4230592511003</v>
      </c>
      <c r="BE223" s="681">
        <v>2479.7869000659516</v>
      </c>
      <c r="BF223" s="681">
        <v>2230.2538615557182</v>
      </c>
      <c r="BG223" s="697">
        <v>1634.232735412319</v>
      </c>
      <c r="BH223" s="713">
        <v>2181.744518690728</v>
      </c>
      <c r="BI223" s="681">
        <v>1614.9495916158426</v>
      </c>
      <c r="BJ223" s="681">
        <v>1353.594019369893</v>
      </c>
      <c r="BK223" s="681">
        <v>1504.1582377247778</v>
      </c>
      <c r="BL223" s="697">
        <v>951.89664223086368</v>
      </c>
      <c r="BM223" s="713">
        <v>914.198197910256</v>
      </c>
      <c r="BN223" s="681">
        <v>1118.2475405048424</v>
      </c>
      <c r="BO223" s="681">
        <v>1123.3695608752214</v>
      </c>
      <c r="BP223" s="681">
        <v>1068.3065855700931</v>
      </c>
      <c r="BQ223" s="697">
        <v>1006.7240536459233</v>
      </c>
      <c r="BR223" s="713">
        <v>488.63158837853251</v>
      </c>
      <c r="BS223" s="681">
        <v>4160.6593612495171</v>
      </c>
      <c r="BT223" s="681">
        <v>480.71010668545102</v>
      </c>
      <c r="BU223" s="681">
        <v>153.70597212259162</v>
      </c>
      <c r="BV223" s="681">
        <v>326.49310713962564</v>
      </c>
      <c r="BW223" s="681">
        <v>406.75261798331138</v>
      </c>
      <c r="BX223" s="681">
        <v>550.26298181550646</v>
      </c>
      <c r="BY223" s="730">
        <v>931.51450751334175</v>
      </c>
      <c r="BZ223" s="730">
        <v>864.15921621675386</v>
      </c>
      <c r="CA223" s="730">
        <v>2796.8243775244509</v>
      </c>
      <c r="CB223" s="730">
        <v>1462.2170049587744</v>
      </c>
      <c r="CC223" s="730">
        <v>215.25810655058524</v>
      </c>
      <c r="CD223" s="2626"/>
      <c r="CE223" s="2626"/>
      <c r="CF223" s="2626"/>
      <c r="CG223" s="2626"/>
      <c r="CH223" s="2626"/>
      <c r="CI223" s="2626"/>
      <c r="CJ223" s="2626"/>
      <c r="CK223" s="2626"/>
      <c r="CL223" s="2626"/>
      <c r="CM223" s="2626"/>
      <c r="CN223" s="2626"/>
      <c r="CO223" s="2626"/>
      <c r="CP223" s="2626"/>
      <c r="CQ223" s="2626"/>
      <c r="CR223" s="2626"/>
      <c r="CS223" s="2626"/>
      <c r="CT223" s="2626"/>
      <c r="CU223" s="2626"/>
      <c r="CV223" s="2626"/>
      <c r="CW223" s="2626"/>
      <c r="CX223" s="2626"/>
      <c r="CY223" s="2626"/>
      <c r="CZ223" s="2627"/>
    </row>
    <row r="224" s="130" customFormat="true" ht="15" customHeight="true" x14ac:dyDescent="0.2">
      <c r="A224" s="3449"/>
      <c r="B224" s="433" t="s">
        <v>20</v>
      </c>
      <c r="C224" s="558">
        <v>27.177090381312503</v>
      </c>
      <c r="D224" s="574">
        <v>20.398336721279893</v>
      </c>
      <c r="E224" s="574">
        <v>18.002525289888268</v>
      </c>
      <c r="F224" s="574">
        <v>14.649420022607822</v>
      </c>
      <c r="G224" s="590">
        <v>10.683177365573753</v>
      </c>
      <c r="H224" s="606">
        <v>15.989770168501874</v>
      </c>
      <c r="I224" s="574">
        <v>17.832241412643143</v>
      </c>
      <c r="J224" s="574">
        <v>13.408855561619944</v>
      </c>
      <c r="K224" s="574">
        <v>14.292445543774623</v>
      </c>
      <c r="L224" s="622">
        <v>8.1116976463677961</v>
      </c>
      <c r="M224" s="635">
        <v>35.237782006864407</v>
      </c>
      <c r="N224" s="574">
        <v>27.236874039645762</v>
      </c>
      <c r="O224" s="574">
        <v>19.939273233310868</v>
      </c>
      <c r="P224" s="574">
        <v>23.773303827431029</v>
      </c>
      <c r="Q224" s="622">
        <v>29.074008232129227</v>
      </c>
      <c r="R224" s="635">
        <v>48.161330615886946</v>
      </c>
      <c r="S224" s="574">
        <v>13.106671292697254</v>
      </c>
      <c r="T224" s="574">
        <v>46.534048726459631</v>
      </c>
      <c r="U224" s="574">
        <v>18.628508414952758</v>
      </c>
      <c r="V224" s="574">
        <v>5.6055682236903399</v>
      </c>
      <c r="W224" s="574">
        <v>23.072811876753338</v>
      </c>
      <c r="X224" s="574">
        <v>33.005933230777565</v>
      </c>
      <c r="Y224" s="649">
        <v>13.271012117612122</v>
      </c>
      <c r="Z224" s="649">
        <v>14.326319337975853</v>
      </c>
      <c r="AA224" s="649">
        <v>12.7997052797596</v>
      </c>
      <c r="AB224" s="649">
        <v>9.7698415636388543</v>
      </c>
      <c r="AC224" s="649">
        <v>57.196094484791217</v>
      </c>
      <c r="AD224" s="2884"/>
      <c r="AE224" s="2884"/>
      <c r="AF224" s="2884"/>
      <c r="AG224" s="2884"/>
      <c r="AH224" s="2884"/>
      <c r="AI224" s="2884"/>
      <c r="AJ224" s="2884"/>
      <c r="AK224" s="2884"/>
      <c r="AL224" s="2884"/>
      <c r="AM224" s="2884"/>
      <c r="AN224" s="2884"/>
      <c r="AO224" s="2884"/>
      <c r="AP224" s="2884"/>
      <c r="AQ224" s="2884"/>
      <c r="AR224" s="2884"/>
      <c r="AS224" s="2884"/>
      <c r="AT224" s="2884"/>
      <c r="AU224" s="2884"/>
      <c r="AV224" s="2884"/>
      <c r="AW224" s="2884"/>
      <c r="AX224" s="2884"/>
      <c r="AY224" s="2884"/>
      <c r="AZ224" s="239"/>
      <c r="BA224" s="3156"/>
      <c r="BB224" s="175" t="s">
        <v>20</v>
      </c>
      <c r="BC224" s="665">
        <v>2366.3246760326288</v>
      </c>
      <c r="BD224" s="681">
        <v>1863.6752667018873</v>
      </c>
      <c r="BE224" s="681">
        <v>1694.7728409439524</v>
      </c>
      <c r="BF224" s="681">
        <v>1430.5291919893325</v>
      </c>
      <c r="BG224" s="697">
        <v>1038.8395809967226</v>
      </c>
      <c r="BH224" s="713">
        <v>956.80896300530264</v>
      </c>
      <c r="BI224" s="681">
        <v>1122.3273215084394</v>
      </c>
      <c r="BJ224" s="681">
        <v>874.90210729056275</v>
      </c>
      <c r="BK224" s="681">
        <v>937.08597729378369</v>
      </c>
      <c r="BL224" s="697">
        <v>539.40798624049046</v>
      </c>
      <c r="BM224" s="713">
        <v>937.99790222152353</v>
      </c>
      <c r="BN224" s="681">
        <v>798.06750850813921</v>
      </c>
      <c r="BO224" s="681">
        <v>588.33391831010567</v>
      </c>
      <c r="BP224" s="681">
        <v>726.61948135592093</v>
      </c>
      <c r="BQ224" s="697">
        <v>912.59039093025285</v>
      </c>
      <c r="BR224" s="713">
        <v>1487.4914092858724</v>
      </c>
      <c r="BS224" s="681">
        <v>2446.5868482275446</v>
      </c>
      <c r="BT224" s="681">
        <v>810.7275774865717</v>
      </c>
      <c r="BU224" s="681">
        <v>139.17018498695998</v>
      </c>
      <c r="BV224" s="681">
        <v>64.236974523481351</v>
      </c>
      <c r="BW224" s="681">
        <v>179.9570716323575</v>
      </c>
      <c r="BX224" s="681">
        <v>493.64536494661559</v>
      </c>
      <c r="BY224" s="730">
        <v>280.25833737405071</v>
      </c>
      <c r="BZ224" s="730">
        <v>247.07719661042347</v>
      </c>
      <c r="CA224" s="730">
        <v>1424.8455693495919</v>
      </c>
      <c r="CB224" s="730">
        <v>315.57588514270407</v>
      </c>
      <c r="CC224" s="730">
        <v>504.56913709834527</v>
      </c>
      <c r="CD224" s="2626"/>
      <c r="CE224" s="2626"/>
      <c r="CF224" s="2626"/>
      <c r="CG224" s="2626"/>
      <c r="CH224" s="2626"/>
      <c r="CI224" s="2626"/>
      <c r="CJ224" s="2626"/>
      <c r="CK224" s="2626"/>
      <c r="CL224" s="2626"/>
      <c r="CM224" s="2626"/>
      <c r="CN224" s="2626"/>
      <c r="CO224" s="2626"/>
      <c r="CP224" s="2626"/>
      <c r="CQ224" s="2626"/>
      <c r="CR224" s="2626"/>
      <c r="CS224" s="2626"/>
      <c r="CT224" s="2626"/>
      <c r="CU224" s="2626"/>
      <c r="CV224" s="2626"/>
      <c r="CW224" s="2626"/>
      <c r="CX224" s="2626"/>
      <c r="CY224" s="2626"/>
      <c r="CZ224" s="2627"/>
    </row>
    <row r="225" s="130" customFormat="true" ht="15" customHeight="true" x14ac:dyDescent="0.2">
      <c r="A225" s="3427" t="s">
        <v>70</v>
      </c>
      <c r="B225" s="433" t="s">
        <v>71</v>
      </c>
      <c r="C225" s="558">
        <v>98.624511649020207</v>
      </c>
      <c r="D225" s="574">
        <v>97.779841216820884</v>
      </c>
      <c r="E225" s="574">
        <v>97.107374054875777</v>
      </c>
      <c r="F225" s="574">
        <v>98.913428571352739</v>
      </c>
      <c r="G225" s="590">
        <v>97.766242322448392</v>
      </c>
      <c r="H225" s="606">
        <v>96.718094415967613</v>
      </c>
      <c r="I225" s="574">
        <v>96.69050712484713</v>
      </c>
      <c r="J225" s="574">
        <v>99.213306402176897</v>
      </c>
      <c r="K225" s="574">
        <v>98.503462097611532</v>
      </c>
      <c r="L225" s="622">
        <v>97.631105698530376</v>
      </c>
      <c r="M225" s="635">
        <v>98.316170216411777</v>
      </c>
      <c r="N225" s="574">
        <v>98.505162784482465</v>
      </c>
      <c r="O225" s="574">
        <v>99.131386349592404</v>
      </c>
      <c r="P225" s="574">
        <v>98.658811546666257</v>
      </c>
      <c r="Q225" s="622">
        <v>98.527192216592169</v>
      </c>
      <c r="R225" s="635">
        <v>97.031924520079315</v>
      </c>
      <c r="S225" s="574">
        <v>97.732047969434404</v>
      </c>
      <c r="T225" s="574">
        <v>97.660614272675801</v>
      </c>
      <c r="U225" s="574">
        <v>98.366866235508084</v>
      </c>
      <c r="V225" s="574">
        <v>98.364352378179333</v>
      </c>
      <c r="W225" s="574">
        <v>99.640798868275965</v>
      </c>
      <c r="X225" s="574">
        <v>99.43655886598448</v>
      </c>
      <c r="Y225" s="649">
        <v>96.048529421578593</v>
      </c>
      <c r="Z225" s="649">
        <v>98.151311599878184</v>
      </c>
      <c r="AA225" s="649">
        <v>98.518797669148086</v>
      </c>
      <c r="AB225" s="649">
        <v>99.624554902695948</v>
      </c>
      <c r="AC225" s="649">
        <v>96.568529982569146</v>
      </c>
      <c r="AD225" s="2884"/>
      <c r="AE225" s="2884"/>
      <c r="AF225" s="2884"/>
      <c r="AG225" s="2884"/>
      <c r="AH225" s="2884"/>
      <c r="AI225" s="2884"/>
      <c r="AJ225" s="2884"/>
      <c r="AK225" s="2884"/>
      <c r="AL225" s="2884"/>
      <c r="AM225" s="2884"/>
      <c r="AN225" s="2884"/>
      <c r="AO225" s="2884"/>
      <c r="AP225" s="2884"/>
      <c r="AQ225" s="2884"/>
      <c r="AR225" s="2884"/>
      <c r="AS225" s="2884"/>
      <c r="AT225" s="2884"/>
      <c r="AU225" s="2884"/>
      <c r="AV225" s="2884"/>
      <c r="AW225" s="2884"/>
      <c r="AX225" s="2884"/>
      <c r="AY225" s="2884"/>
      <c r="AZ225" s="239"/>
      <c r="BA225" s="3156" t="s">
        <v>70</v>
      </c>
      <c r="BB225" s="175" t="s">
        <v>71</v>
      </c>
      <c r="BC225" s="665">
        <v>10390.856227074</v>
      </c>
      <c r="BD225" s="681">
        <v>10350.780009724986</v>
      </c>
      <c r="BE225" s="681">
        <v>10325.133506684344</v>
      </c>
      <c r="BF225" s="681">
        <v>10494.046116241921</v>
      </c>
      <c r="BG225" s="697">
        <v>10362.104307692196</v>
      </c>
      <c r="BH225" s="713">
        <v>6877.1065336344009</v>
      </c>
      <c r="BI225" s="681">
        <v>6931.6738622627236</v>
      </c>
      <c r="BJ225" s="681">
        <v>7046.2397256315699</v>
      </c>
      <c r="BK225" s="681">
        <v>7064.7944784076963</v>
      </c>
      <c r="BL225" s="697">
        <v>6956.095518092252</v>
      </c>
      <c r="BM225" s="713">
        <v>3331.2190984217495</v>
      </c>
      <c r="BN225" s="681">
        <v>3425.1605904207945</v>
      </c>
      <c r="BO225" s="681">
        <v>3439.3708646928362</v>
      </c>
      <c r="BP225" s="681">
        <v>3431.6633058269508</v>
      </c>
      <c r="BQ225" s="697">
        <v>3419.5961900265206</v>
      </c>
      <c r="BR225" s="713">
        <v>3480.6970851513356</v>
      </c>
      <c r="BS225" s="681">
        <v>19775.540867496107</v>
      </c>
      <c r="BT225" s="681">
        <v>1852.5345617206074</v>
      </c>
      <c r="BU225" s="681">
        <v>799.39462435117912</v>
      </c>
      <c r="BV225" s="681">
        <v>1207.8394725378969</v>
      </c>
      <c r="BW225" s="681">
        <v>1056.7733057118967</v>
      </c>
      <c r="BX225" s="681">
        <v>1918.7563866717514</v>
      </c>
      <c r="BY225" s="730">
        <v>2579.1776642424134</v>
      </c>
      <c r="BZ225" s="730">
        <v>1896.5851935203618</v>
      </c>
      <c r="CA225" s="730">
        <v>12687.531699439656</v>
      </c>
      <c r="CB225" s="730">
        <v>3674.3460058349879</v>
      </c>
      <c r="CC225" s="730">
        <v>993.7433007392782</v>
      </c>
      <c r="CD225" s="2626"/>
      <c r="CE225" s="2626"/>
      <c r="CF225" s="2626"/>
      <c r="CG225" s="2626"/>
      <c r="CH225" s="2626"/>
      <c r="CI225" s="2626"/>
      <c r="CJ225" s="2626"/>
      <c r="CK225" s="2626"/>
      <c r="CL225" s="2626"/>
      <c r="CM225" s="2626"/>
      <c r="CN225" s="2626"/>
      <c r="CO225" s="2626"/>
      <c r="CP225" s="2626"/>
      <c r="CQ225" s="2626"/>
      <c r="CR225" s="2626"/>
      <c r="CS225" s="2626"/>
      <c r="CT225" s="2626"/>
      <c r="CU225" s="2626"/>
      <c r="CV225" s="2626"/>
      <c r="CW225" s="2626"/>
      <c r="CX225" s="2626"/>
      <c r="CY225" s="2626"/>
      <c r="CZ225" s="2627"/>
    </row>
    <row r="226" s="130" customFormat="true" ht="15" customHeight="true" x14ac:dyDescent="0.2">
      <c r="A226" s="3427"/>
      <c r="B226" s="433" t="s">
        <v>72</v>
      </c>
      <c r="C226" s="558">
        <v>1.3754883509797824</v>
      </c>
      <c r="D226" s="574">
        <v>2.2201587831792207</v>
      </c>
      <c r="E226" s="574">
        <v>2.89262594512416</v>
      </c>
      <c r="F226" s="574">
        <v>1.0865714286472614</v>
      </c>
      <c r="G226" s="590">
        <v>2.2337576775516044</v>
      </c>
      <c r="H226" s="606">
        <v>3.2819055840323941</v>
      </c>
      <c r="I226" s="574">
        <v>3.3094928751528947</v>
      </c>
      <c r="J226" s="574">
        <v>0.78669359782309234</v>
      </c>
      <c r="K226" s="574">
        <v>1.496537902388489</v>
      </c>
      <c r="L226" s="622">
        <v>2.3688943014696284</v>
      </c>
      <c r="M226" s="635">
        <v>1.683829783588197</v>
      </c>
      <c r="N226" s="574">
        <v>1.4948372155175818</v>
      </c>
      <c r="O226" s="574">
        <v>0.86861365040756988</v>
      </c>
      <c r="P226" s="574">
        <v>1.341188453333702</v>
      </c>
      <c r="Q226" s="622">
        <v>1.4728077834078206</v>
      </c>
      <c r="R226" s="635">
        <v>2.9680754799206603</v>
      </c>
      <c r="S226" s="574">
        <v>2.2679520305656222</v>
      </c>
      <c r="T226" s="574">
        <v>2.3393857273242129</v>
      </c>
      <c r="U226" s="574">
        <v>1.6331337644919115</v>
      </c>
      <c r="V226" s="574">
        <v>1.6356476218206402</v>
      </c>
      <c r="W226" s="574">
        <v>0.35920113172403167</v>
      </c>
      <c r="X226" s="574">
        <v>0.56344113401551699</v>
      </c>
      <c r="Y226" s="649">
        <v>3.9514705784212873</v>
      </c>
      <c r="Z226" s="649">
        <v>1.8486884001217581</v>
      </c>
      <c r="AA226" s="649">
        <v>1.4812023308519444</v>
      </c>
      <c r="AB226" s="649">
        <v>0.37544509730406739</v>
      </c>
      <c r="AC226" s="649">
        <v>3.4314700174308288</v>
      </c>
      <c r="AD226" s="2884"/>
      <c r="AE226" s="2884"/>
      <c r="AF226" s="2884"/>
      <c r="AG226" s="2884"/>
      <c r="AH226" s="2884"/>
      <c r="AI226" s="2884"/>
      <c r="AJ226" s="2884"/>
      <c r="AK226" s="2884"/>
      <c r="AL226" s="2884"/>
      <c r="AM226" s="2884"/>
      <c r="AN226" s="2884"/>
      <c r="AO226" s="2884"/>
      <c r="AP226" s="2884"/>
      <c r="AQ226" s="2884"/>
      <c r="AR226" s="2884"/>
      <c r="AS226" s="2884"/>
      <c r="AT226" s="2884"/>
      <c r="AU226" s="2884"/>
      <c r="AV226" s="2884"/>
      <c r="AW226" s="2884"/>
      <c r="AX226" s="2884"/>
      <c r="AY226" s="2884"/>
      <c r="AZ226" s="239"/>
      <c r="BA226" s="3156"/>
      <c r="BB226" s="175" t="s">
        <v>72</v>
      </c>
      <c r="BC226" s="665">
        <v>144.91835202094012</v>
      </c>
      <c r="BD226" s="681">
        <v>235.02160430378726</v>
      </c>
      <c r="BE226" s="681">
        <v>307.56417171190429</v>
      </c>
      <c r="BF226" s="681">
        <v>115.2778833522067</v>
      </c>
      <c r="BG226" s="697">
        <v>236.75278401881747</v>
      </c>
      <c r="BH226" s="713">
        <v>233.35875743840356</v>
      </c>
      <c r="BI226" s="681">
        <v>237.25519642193416</v>
      </c>
      <c r="BJ226" s="681">
        <v>55.871857131852138</v>
      </c>
      <c r="BK226" s="681">
        <v>107.33361533064731</v>
      </c>
      <c r="BL226" s="697">
        <v>168.78078882123327</v>
      </c>
      <c r="BM226" s="713">
        <v>57.052730199248813</v>
      </c>
      <c r="BN226" s="681">
        <v>51.977555033204212</v>
      </c>
      <c r="BO226" s="681">
        <v>30.136615575522697</v>
      </c>
      <c r="BP226" s="681">
        <v>46.650746439683708</v>
      </c>
      <c r="BQ226" s="697">
        <v>51.11693301592581</v>
      </c>
      <c r="BR226" s="713">
        <v>106.46982137648061</v>
      </c>
      <c r="BS226" s="681">
        <v>458.90758454174647</v>
      </c>
      <c r="BT226" s="681">
        <v>44.376056257067248</v>
      </c>
      <c r="BU226" s="681">
        <v>13.271931923251385</v>
      </c>
      <c r="BV226" s="681">
        <v>20.084509408471082</v>
      </c>
      <c r="BW226" s="681">
        <v>3.8096258931974107</v>
      </c>
      <c r="BX226" s="681">
        <v>10.872321877740232</v>
      </c>
      <c r="BY226" s="730">
        <v>106.10828419914948</v>
      </c>
      <c r="BZ226" s="730">
        <v>35.722345325318344</v>
      </c>
      <c r="CA226" s="730">
        <v>190.75345995470934</v>
      </c>
      <c r="CB226" s="730">
        <v>13.847140346442815</v>
      </c>
      <c r="CC226" s="730">
        <v>35.311714304081185</v>
      </c>
      <c r="CD226" s="2626"/>
      <c r="CE226" s="2626"/>
      <c r="CF226" s="2626"/>
      <c r="CG226" s="2626"/>
      <c r="CH226" s="2626"/>
      <c r="CI226" s="2626"/>
      <c r="CJ226" s="2626"/>
      <c r="CK226" s="2626"/>
      <c r="CL226" s="2626"/>
      <c r="CM226" s="2626"/>
      <c r="CN226" s="2626"/>
      <c r="CO226" s="2626"/>
      <c r="CP226" s="2626"/>
      <c r="CQ226" s="2626"/>
      <c r="CR226" s="2626"/>
      <c r="CS226" s="2626"/>
      <c r="CT226" s="2626"/>
      <c r="CU226" s="2626"/>
      <c r="CV226" s="2626"/>
      <c r="CW226" s="2626"/>
      <c r="CX226" s="2626"/>
      <c r="CY226" s="2626"/>
      <c r="CZ226" s="2627"/>
    </row>
    <row r="227" s="130" customFormat="true" ht="15" customHeight="true" x14ac:dyDescent="0.2">
      <c r="A227" s="3427" t="s">
        <v>95</v>
      </c>
      <c r="B227" s="304" t="s">
        <v>61</v>
      </c>
      <c r="C227" s="558">
        <v>38.746681205517135</v>
      </c>
      <c r="D227" s="574">
        <v>47.263581501545659</v>
      </c>
      <c r="E227" s="574">
        <v>60.710373476199649</v>
      </c>
      <c r="F227" s="574">
        <v>67.350322936069489</v>
      </c>
      <c r="G227" s="590">
        <v>75.627983209940894</v>
      </c>
      <c r="H227" s="606">
        <v>48.060564264108237</v>
      </c>
      <c r="I227" s="574">
        <v>61.220873287461494</v>
      </c>
      <c r="J227" s="574">
        <v>69.617193866794764</v>
      </c>
      <c r="K227" s="574">
        <v>67.15835576808702</v>
      </c>
      <c r="L227" s="622">
        <v>80.391166499951026</v>
      </c>
      <c r="M227" s="635">
        <v>33.833625641878669</v>
      </c>
      <c r="N227" s="574">
        <v>38.589589851276109</v>
      </c>
      <c r="O227" s="574">
        <v>43.455249535272927</v>
      </c>
      <c r="P227" s="574">
        <v>46.636041058157694</v>
      </c>
      <c r="Q227" s="622">
        <v>48.645224306389053</v>
      </c>
      <c r="R227" s="635">
        <v>55.811431535621381</v>
      </c>
      <c r="S227" s="574">
        <v>69.591523297756879</v>
      </c>
      <c r="T227" s="574">
        <v>43.26970149895368</v>
      </c>
      <c r="U227" s="574">
        <v>68.795633242260934</v>
      </c>
      <c r="V227" s="574">
        <v>66.038619498320543</v>
      </c>
      <c r="W227" s="574">
        <v>22.039194773848596</v>
      </c>
      <c r="X227" s="574">
        <v>31.697024704326012</v>
      </c>
      <c r="Y227" s="649">
        <v>39.150372068982008</v>
      </c>
      <c r="Z227" s="649">
        <v>37.186963172538789</v>
      </c>
      <c r="AA227" s="649">
        <v>61.354745175282766</v>
      </c>
      <c r="AB227" s="649">
        <v>43.239323934361927</v>
      </c>
      <c r="AC227" s="649">
        <v>33.187947720398398</v>
      </c>
      <c r="AD227" s="2884"/>
      <c r="AE227" s="2884"/>
      <c r="AF227" s="2884"/>
      <c r="AG227" s="2884"/>
      <c r="AH227" s="2884"/>
      <c r="AI227" s="2884"/>
      <c r="AJ227" s="2884"/>
      <c r="AK227" s="2884"/>
      <c r="AL227" s="2884"/>
      <c r="AM227" s="2884"/>
      <c r="AN227" s="2884"/>
      <c r="AO227" s="2884"/>
      <c r="AP227" s="2884"/>
      <c r="AQ227" s="2884"/>
      <c r="AR227" s="2884"/>
      <c r="AS227" s="2884"/>
      <c r="AT227" s="2884"/>
      <c r="AU227" s="2884"/>
      <c r="AV227" s="2884"/>
      <c r="AW227" s="2884"/>
      <c r="AX227" s="2884"/>
      <c r="AY227" s="2884"/>
      <c r="AZ227" s="239"/>
      <c r="BA227" s="3156" t="s">
        <v>95</v>
      </c>
      <c r="BB227" s="175" t="s">
        <v>61</v>
      </c>
      <c r="BC227" s="665">
        <v>3109.2396583181426</v>
      </c>
      <c r="BD227" s="681">
        <v>4011.3096673402724</v>
      </c>
      <c r="BE227" s="681">
        <v>5239.5241925140281</v>
      </c>
      <c r="BF227" s="681">
        <v>6104.3079178494299</v>
      </c>
      <c r="BG227" s="697">
        <v>7050.9970821235993</v>
      </c>
      <c r="BH227" s="713">
        <v>2845.3284185586381</v>
      </c>
      <c r="BI227" s="681">
        <v>3556.5326845447053</v>
      </c>
      <c r="BJ227" s="681">
        <v>4296.3120739348924</v>
      </c>
      <c r="BK227" s="681">
        <v>4115.2682756093918</v>
      </c>
      <c r="BL227" s="697">
        <v>5158.4499575125474</v>
      </c>
      <c r="BM227" s="713">
        <v>809.71350030447456</v>
      </c>
      <c r="BN227" s="681">
        <v>1013.7844453213417</v>
      </c>
      <c r="BO227" s="681">
        <v>1238.925219393441</v>
      </c>
      <c r="BP227" s="681">
        <v>1261.5253486214731</v>
      </c>
      <c r="BQ227" s="697">
        <v>1219.5385943445569</v>
      </c>
      <c r="BR227" s="713">
        <v>1112.4366211497691</v>
      </c>
      <c r="BS227" s="681">
        <v>12059.483073576881</v>
      </c>
      <c r="BT227" s="681">
        <v>450.78677227331883</v>
      </c>
      <c r="BU227" s="681">
        <v>454.20558388078166</v>
      </c>
      <c r="BV227" s="681">
        <v>755.2193022370293</v>
      </c>
      <c r="BW227" s="681">
        <v>193.24323763751426</v>
      </c>
      <c r="BX227" s="681">
        <v>451.71779262028997</v>
      </c>
      <c r="BY227" s="730">
        <v>900.03547003470032</v>
      </c>
      <c r="BZ227" s="730">
        <v>613.40193133898038</v>
      </c>
      <c r="CA227" s="730">
        <v>6910.1923750086753</v>
      </c>
      <c r="CB227" s="730">
        <v>1452.3094926966965</v>
      </c>
      <c r="CC227" s="730">
        <v>162.34686569084948</v>
      </c>
      <c r="CD227" s="2626"/>
      <c r="CE227" s="2626"/>
      <c r="CF227" s="2626"/>
      <c r="CG227" s="2626"/>
      <c r="CH227" s="2626"/>
      <c r="CI227" s="2626"/>
      <c r="CJ227" s="2626"/>
      <c r="CK227" s="2626"/>
      <c r="CL227" s="2626"/>
      <c r="CM227" s="2626"/>
      <c r="CN227" s="2626"/>
      <c r="CO227" s="2626"/>
      <c r="CP227" s="2626"/>
      <c r="CQ227" s="2626"/>
      <c r="CR227" s="2626"/>
      <c r="CS227" s="2626"/>
      <c r="CT227" s="2626"/>
      <c r="CU227" s="2626"/>
      <c r="CV227" s="2626"/>
      <c r="CW227" s="2626"/>
      <c r="CX227" s="2626"/>
      <c r="CY227" s="2626"/>
      <c r="CZ227" s="2627"/>
    </row>
    <row r="228" s="130" customFormat="true" ht="15" customHeight="true" x14ac:dyDescent="0.2">
      <c r="A228" s="3427"/>
      <c r="B228" s="304" t="s">
        <v>92</v>
      </c>
      <c r="C228" s="558">
        <v>11.577921257011834</v>
      </c>
      <c r="D228" s="574">
        <v>8.2105824369488527</v>
      </c>
      <c r="E228" s="574">
        <v>4.9082559545498734</v>
      </c>
      <c r="F228" s="574">
        <v>5.0841076283324851</v>
      </c>
      <c r="G228" s="590">
        <v>4.0025686568898635</v>
      </c>
      <c r="H228" s="606">
        <v>8.3793320542110514</v>
      </c>
      <c r="I228" s="574">
        <v>4.5719185557864224</v>
      </c>
      <c r="J228" s="574">
        <v>4.3926027600157225</v>
      </c>
      <c r="K228" s="574">
        <v>5.859424833915603</v>
      </c>
      <c r="L228" s="622">
        <v>3.1483860680413347</v>
      </c>
      <c r="M228" s="635">
        <v>14.02919723099903</v>
      </c>
      <c r="N228" s="574">
        <v>11.757752457905367</v>
      </c>
      <c r="O228" s="574">
        <v>9.6471258662728729</v>
      </c>
      <c r="P228" s="574">
        <v>7.6716022884673469</v>
      </c>
      <c r="Q228" s="622">
        <v>6.4798750455481375</v>
      </c>
      <c r="R228" s="635">
        <v>3.8911215400227377</v>
      </c>
      <c r="S228" s="574">
        <v>4.477024087828128</v>
      </c>
      <c r="T228" s="574">
        <v>7.1461265503012834</v>
      </c>
      <c r="U228" s="574">
        <v>7.7242830150792585</v>
      </c>
      <c r="V228" s="574">
        <v>8.1272149443625956</v>
      </c>
      <c r="W228" s="574">
        <v>6.5357128457529239</v>
      </c>
      <c r="X228" s="574">
        <v>13.81706078321325</v>
      </c>
      <c r="Y228" s="649">
        <v>9.2172698015435355</v>
      </c>
      <c r="Z228" s="649">
        <v>7.4174375605291036</v>
      </c>
      <c r="AA228" s="649">
        <v>5.738104380830662</v>
      </c>
      <c r="AB228" s="649">
        <v>13.843849659444102</v>
      </c>
      <c r="AC228" s="649">
        <v>22.896480721668812</v>
      </c>
      <c r="AD228" s="2884"/>
      <c r="AE228" s="2884"/>
      <c r="AF228" s="2884"/>
      <c r="AG228" s="2884"/>
      <c r="AH228" s="2884"/>
      <c r="AI228" s="2884"/>
      <c r="AJ228" s="2884"/>
      <c r="AK228" s="2884"/>
      <c r="AL228" s="2884"/>
      <c r="AM228" s="2884"/>
      <c r="AN228" s="2884"/>
      <c r="AO228" s="2884"/>
      <c r="AP228" s="2884"/>
      <c r="AQ228" s="2884"/>
      <c r="AR228" s="2884"/>
      <c r="AS228" s="2884"/>
      <c r="AT228" s="2884"/>
      <c r="AU228" s="2884"/>
      <c r="AV228" s="2884"/>
      <c r="AW228" s="2884"/>
      <c r="AX228" s="2884"/>
      <c r="AY228" s="2884"/>
      <c r="AZ228" s="239"/>
      <c r="BA228" s="3156"/>
      <c r="BB228" s="175" t="s">
        <v>92</v>
      </c>
      <c r="BC228" s="665">
        <v>929.07394422364121</v>
      </c>
      <c r="BD228" s="681">
        <v>696.84073143610817</v>
      </c>
      <c r="BE228" s="681">
        <v>423.60019127533337</v>
      </c>
      <c r="BF228" s="681">
        <v>460.79895534113155</v>
      </c>
      <c r="BG228" s="697">
        <v>373.17007174958161</v>
      </c>
      <c r="BH228" s="713">
        <v>496.08139204040248</v>
      </c>
      <c r="BI228" s="681">
        <v>265.59859246668157</v>
      </c>
      <c r="BJ228" s="681">
        <v>271.08234655313555</v>
      </c>
      <c r="BK228" s="681">
        <v>359.04847366422598</v>
      </c>
      <c r="BL228" s="697">
        <v>202.02209628256622</v>
      </c>
      <c r="BM228" s="713">
        <v>335.74972178900379</v>
      </c>
      <c r="BN228" s="681">
        <v>308.88710141004668</v>
      </c>
      <c r="BO228" s="681">
        <v>275.04312271148467</v>
      </c>
      <c r="BP228" s="681">
        <v>207.5202039421649</v>
      </c>
      <c r="BQ228" s="697">
        <v>162.45084316608322</v>
      </c>
      <c r="BR228" s="713">
        <v>77.558055390556603</v>
      </c>
      <c r="BS228" s="681">
        <v>775.82144561131565</v>
      </c>
      <c r="BT228" s="681">
        <v>74.448845503241557</v>
      </c>
      <c r="BU228" s="681">
        <v>50.997604231212641</v>
      </c>
      <c r="BV228" s="681">
        <v>92.943033122731606</v>
      </c>
      <c r="BW228" s="681">
        <v>57.306191244383577</v>
      </c>
      <c r="BX228" s="681">
        <v>196.90845610003376</v>
      </c>
      <c r="BY228" s="730">
        <v>211.89759687728542</v>
      </c>
      <c r="BZ228" s="730">
        <v>122.35122572672888</v>
      </c>
      <c r="CA228" s="730">
        <v>646.26468622990535</v>
      </c>
      <c r="CB228" s="730">
        <v>464.98308591496919</v>
      </c>
      <c r="CC228" s="730">
        <v>112.00366807343126</v>
      </c>
      <c r="CD228" s="2626"/>
      <c r="CE228" s="2626"/>
      <c r="CF228" s="2626"/>
      <c r="CG228" s="2626"/>
      <c r="CH228" s="2626"/>
      <c r="CI228" s="2626"/>
      <c r="CJ228" s="2626"/>
      <c r="CK228" s="2626"/>
      <c r="CL228" s="2626"/>
      <c r="CM228" s="2626"/>
      <c r="CN228" s="2626"/>
      <c r="CO228" s="2626"/>
      <c r="CP228" s="2626"/>
      <c r="CQ228" s="2626"/>
      <c r="CR228" s="2626"/>
      <c r="CS228" s="2626"/>
      <c r="CT228" s="2626"/>
      <c r="CU228" s="2626"/>
      <c r="CV228" s="2626"/>
      <c r="CW228" s="2626"/>
      <c r="CX228" s="2626"/>
      <c r="CY228" s="2626"/>
      <c r="CZ228" s="2627"/>
    </row>
    <row r="229" s="130" customFormat="true" ht="15" customHeight="true" x14ac:dyDescent="0.2">
      <c r="A229" s="3427"/>
      <c r="B229" s="304" t="s">
        <v>93</v>
      </c>
      <c r="C229" s="558">
        <v>28.692247428834825</v>
      </c>
      <c r="D229" s="574">
        <v>30.217399283580527</v>
      </c>
      <c r="E229" s="574">
        <v>23.825038007426276</v>
      </c>
      <c r="F229" s="574">
        <v>19.522828952630906</v>
      </c>
      <c r="G229" s="590">
        <v>13.525977226109578</v>
      </c>
      <c r="H229" s="606">
        <v>28.47260811708157</v>
      </c>
      <c r="I229" s="574">
        <v>23.227242335830127</v>
      </c>
      <c r="J229" s="574">
        <v>17.540956916691265</v>
      </c>
      <c r="K229" s="574">
        <v>18.687405966722981</v>
      </c>
      <c r="L229" s="622">
        <v>11.68631855963064</v>
      </c>
      <c r="M229" s="635">
        <v>24.170288857530938</v>
      </c>
      <c r="N229" s="574">
        <v>30.808213255448901</v>
      </c>
      <c r="O229" s="574">
        <v>29.755013846455224</v>
      </c>
      <c r="P229" s="574">
        <v>31.821531830311557</v>
      </c>
      <c r="Q229" s="622">
        <v>33.676555945111453</v>
      </c>
      <c r="R229" s="635">
        <v>20.623738832646357</v>
      </c>
      <c r="S229" s="574">
        <v>19.532846078733289</v>
      </c>
      <c r="T229" s="574">
        <v>38.995828145738891</v>
      </c>
      <c r="U229" s="574">
        <v>15.556583756621448</v>
      </c>
      <c r="V229" s="574">
        <v>20.422312335133597</v>
      </c>
      <c r="W229" s="574">
        <v>39.854009672365088</v>
      </c>
      <c r="X229" s="574">
        <v>24.79487705369975</v>
      </c>
      <c r="Y229" s="649">
        <v>31.302399445931595</v>
      </c>
      <c r="Z229" s="649">
        <v>44.971469788547395</v>
      </c>
      <c r="AA229" s="649">
        <v>19.094554056238689</v>
      </c>
      <c r="AB229" s="649">
        <v>29.690448682396291</v>
      </c>
      <c r="AC229" s="649">
        <v>21.107909238016344</v>
      </c>
      <c r="AD229" s="2884"/>
      <c r="AE229" s="2884"/>
      <c r="AF229" s="2884"/>
      <c r="AG229" s="2884"/>
      <c r="AH229" s="2884"/>
      <c r="AI229" s="2884"/>
      <c r="AJ229" s="2884"/>
      <c r="AK229" s="2884"/>
      <c r="AL229" s="2884"/>
      <c r="AM229" s="2884"/>
      <c r="AN229" s="2884"/>
      <c r="AO229" s="2884"/>
      <c r="AP229" s="2884"/>
      <c r="AQ229" s="2884"/>
      <c r="AR229" s="2884"/>
      <c r="AS229" s="2884"/>
      <c r="AT229" s="2884"/>
      <c r="AU229" s="2884"/>
      <c r="AV229" s="2884"/>
      <c r="AW229" s="2884"/>
      <c r="AX229" s="2884"/>
      <c r="AY229" s="2884"/>
      <c r="AZ229" s="239"/>
      <c r="BA229" s="3156"/>
      <c r="BB229" s="175" t="s">
        <v>93</v>
      </c>
      <c r="BC229" s="665">
        <v>2302.4184476297096</v>
      </c>
      <c r="BD229" s="681">
        <v>2564.5823278149924</v>
      </c>
      <c r="BE229" s="681">
        <v>2056.186708790618</v>
      </c>
      <c r="BF229" s="681">
        <v>1769.4549062145863</v>
      </c>
      <c r="BG229" s="697">
        <v>1261.062663662738</v>
      </c>
      <c r="BH229" s="713">
        <v>1685.6631266503248</v>
      </c>
      <c r="BI229" s="681">
        <v>1349.350999149161</v>
      </c>
      <c r="BJ229" s="681">
        <v>1082.5116728167566</v>
      </c>
      <c r="BK229" s="681">
        <v>1145.1097640605522</v>
      </c>
      <c r="BL229" s="697">
        <v>749.87454594829762</v>
      </c>
      <c r="BM229" s="713">
        <v>578.44847612125159</v>
      </c>
      <c r="BN229" s="681">
        <v>809.36043909479474</v>
      </c>
      <c r="BO229" s="681">
        <v>848.3264381637357</v>
      </c>
      <c r="BP229" s="681">
        <v>860.7863816279289</v>
      </c>
      <c r="BQ229" s="697">
        <v>844.27321047984037</v>
      </c>
      <c r="BR229" s="713">
        <v>411.07353298797563</v>
      </c>
      <c r="BS229" s="681">
        <v>3384.8379156382007</v>
      </c>
      <c r="BT229" s="681">
        <v>406.26126118220975</v>
      </c>
      <c r="BU229" s="681">
        <v>102.70836789137914</v>
      </c>
      <c r="BV229" s="681">
        <v>233.55007401689409</v>
      </c>
      <c r="BW229" s="681">
        <v>349.44642673892753</v>
      </c>
      <c r="BX229" s="681">
        <v>353.35452571547245</v>
      </c>
      <c r="BY229" s="730">
        <v>719.61691063605633</v>
      </c>
      <c r="BZ229" s="730">
        <v>741.80799049002542</v>
      </c>
      <c r="CA229" s="730">
        <v>2150.5596912945448</v>
      </c>
      <c r="CB229" s="730">
        <v>997.2339190438031</v>
      </c>
      <c r="CC229" s="730">
        <v>103.25443847715404</v>
      </c>
      <c r="CD229" s="2626"/>
      <c r="CE229" s="2626"/>
      <c r="CF229" s="2626"/>
      <c r="CG229" s="2626"/>
      <c r="CH229" s="2626"/>
      <c r="CI229" s="2626"/>
      <c r="CJ229" s="2626"/>
      <c r="CK229" s="2626"/>
      <c r="CL229" s="2626"/>
      <c r="CM229" s="2626"/>
      <c r="CN229" s="2626"/>
      <c r="CO229" s="2626"/>
      <c r="CP229" s="2626"/>
      <c r="CQ229" s="2626"/>
      <c r="CR229" s="2626"/>
      <c r="CS229" s="2626"/>
      <c r="CT229" s="2626"/>
      <c r="CU229" s="2626"/>
      <c r="CV229" s="2626"/>
      <c r="CW229" s="2626"/>
      <c r="CX229" s="2626"/>
      <c r="CY229" s="2626"/>
      <c r="CZ229" s="2627"/>
    </row>
    <row r="230" s="130" customFormat="true" ht="15" customHeight="true" x14ac:dyDescent="0.2">
      <c r="A230" s="3427"/>
      <c r="B230" s="304" t="s">
        <v>94</v>
      </c>
      <c r="C230" s="558">
        <v>20.983150108636643</v>
      </c>
      <c r="D230" s="574">
        <v>14.308436777924962</v>
      </c>
      <c r="E230" s="574">
        <v>10.556332561824187</v>
      </c>
      <c r="F230" s="574">
        <v>8.042740482966968</v>
      </c>
      <c r="G230" s="590">
        <v>6.8434709070596522</v>
      </c>
      <c r="H230" s="606">
        <v>15.087495564599216</v>
      </c>
      <c r="I230" s="574">
        <v>10.979965820921917</v>
      </c>
      <c r="J230" s="574">
        <v>8.4492464564983312</v>
      </c>
      <c r="K230" s="574">
        <v>8.2948134312742088</v>
      </c>
      <c r="L230" s="622">
        <v>4.7741288723770774</v>
      </c>
      <c r="M230" s="635">
        <v>27.966888269591227</v>
      </c>
      <c r="N230" s="574">
        <v>18.844444435369454</v>
      </c>
      <c r="O230" s="574">
        <v>17.142610751999012</v>
      </c>
      <c r="P230" s="574">
        <v>13.870824823063224</v>
      </c>
      <c r="Q230" s="622">
        <v>11.198344702951516</v>
      </c>
      <c r="R230" s="635">
        <v>19.67370809170966</v>
      </c>
      <c r="S230" s="574">
        <v>6.3986065356816226</v>
      </c>
      <c r="T230" s="574">
        <v>10.588343805006229</v>
      </c>
      <c r="U230" s="574">
        <v>7.9234999860381601</v>
      </c>
      <c r="V230" s="574">
        <v>5.4118532221830877</v>
      </c>
      <c r="W230" s="574">
        <v>31.571082708033551</v>
      </c>
      <c r="X230" s="574">
        <v>29.691037458760899</v>
      </c>
      <c r="Y230" s="649">
        <v>20.32995868354303</v>
      </c>
      <c r="Z230" s="649">
        <v>10.424129478384495</v>
      </c>
      <c r="AA230" s="649">
        <v>13.812596387647858</v>
      </c>
      <c r="AB230" s="649">
        <v>13.226377723797983</v>
      </c>
      <c r="AC230" s="649">
        <v>22.807662319916368</v>
      </c>
      <c r="AD230" s="2884"/>
      <c r="AE230" s="2884"/>
      <c r="AF230" s="2884"/>
      <c r="AG230" s="2884"/>
      <c r="AH230" s="2884"/>
      <c r="AI230" s="2884"/>
      <c r="AJ230" s="2884"/>
      <c r="AK230" s="2884"/>
      <c r="AL230" s="2884"/>
      <c r="AM230" s="2884"/>
      <c r="AN230" s="2884"/>
      <c r="AO230" s="2884"/>
      <c r="AP230" s="2884"/>
      <c r="AQ230" s="2884"/>
      <c r="AR230" s="2884"/>
      <c r="AS230" s="2884"/>
      <c r="AT230" s="2884"/>
      <c r="AU230" s="2884"/>
      <c r="AV230" s="2884"/>
      <c r="AW230" s="2884"/>
      <c r="AX230" s="2884"/>
      <c r="AY230" s="2884"/>
      <c r="AZ230" s="239"/>
      <c r="BA230" s="3156"/>
      <c r="BB230" s="175" t="s">
        <v>94</v>
      </c>
      <c r="BC230" s="665">
        <v>1683.7995008699206</v>
      </c>
      <c r="BD230" s="681">
        <v>1214.3720164317317</v>
      </c>
      <c r="BE230" s="681">
        <v>911.04957316042066</v>
      </c>
      <c r="BF230" s="681">
        <v>728.95514484742534</v>
      </c>
      <c r="BG230" s="697">
        <v>638.03490915955979</v>
      </c>
      <c r="BH230" s="713">
        <v>893.22463337974079</v>
      </c>
      <c r="BI230" s="681">
        <v>637.86426459372967</v>
      </c>
      <c r="BJ230" s="681">
        <v>521.43152503622593</v>
      </c>
      <c r="BK230" s="681">
        <v>508.28198777972813</v>
      </c>
      <c r="BL230" s="697">
        <v>306.34093210835499</v>
      </c>
      <c r="BM230" s="713">
        <v>669.30949798549159</v>
      </c>
      <c r="BN230" s="681">
        <v>495.0610960864646</v>
      </c>
      <c r="BO230" s="681">
        <v>488.7421661140703</v>
      </c>
      <c r="BP230" s="681">
        <v>375.2118902794677</v>
      </c>
      <c r="BQ230" s="697">
        <v>280.7431511057834</v>
      </c>
      <c r="BR230" s="713">
        <v>392.13746633715868</v>
      </c>
      <c r="BS230" s="681">
        <v>1108.8115844421836</v>
      </c>
      <c r="BT230" s="681">
        <v>110.31010527526676</v>
      </c>
      <c r="BU230" s="681">
        <v>52.312883360844424</v>
      </c>
      <c r="BV230" s="681">
        <v>61.890088637759476</v>
      </c>
      <c r="BW230" s="681">
        <v>276.8203784587169</v>
      </c>
      <c r="BX230" s="681">
        <v>423.13024728934101</v>
      </c>
      <c r="BY230" s="730">
        <v>467.36934932032341</v>
      </c>
      <c r="BZ230" s="730">
        <v>171.94684935419829</v>
      </c>
      <c r="CA230" s="730">
        <v>1555.6693775569368</v>
      </c>
      <c r="CB230" s="730">
        <v>444.2436230368271</v>
      </c>
      <c r="CC230" s="730">
        <v>111.56919139949949</v>
      </c>
      <c r="CD230" s="2626"/>
      <c r="CE230" s="2626"/>
      <c r="CF230" s="2626"/>
      <c r="CG230" s="2626"/>
      <c r="CH230" s="2626"/>
      <c r="CI230" s="2626"/>
      <c r="CJ230" s="2626"/>
      <c r="CK230" s="2626"/>
      <c r="CL230" s="2626"/>
      <c r="CM230" s="2626"/>
      <c r="CN230" s="2626"/>
      <c r="CO230" s="2626"/>
      <c r="CP230" s="2626"/>
      <c r="CQ230" s="2626"/>
      <c r="CR230" s="2626"/>
      <c r="CS230" s="2626"/>
      <c r="CT230" s="2626"/>
      <c r="CU230" s="2626"/>
      <c r="CV230" s="2626"/>
      <c r="CW230" s="2626"/>
      <c r="CX230" s="2626"/>
      <c r="CY230" s="2626"/>
      <c r="CZ230" s="2627"/>
    </row>
    <row r="231" s="130" customFormat="true" ht="15" customHeight="true" x14ac:dyDescent="0.2">
      <c r="A231" s="3472" t="s">
        <v>452</v>
      </c>
      <c r="B231" s="304" t="s">
        <v>453</v>
      </c>
      <c r="C231" s="385">
        <v>74.232477440092808</v>
      </c>
      <c r="D231" s="386">
        <v>78.435071119947679</v>
      </c>
      <c r="E231" s="386">
        <v>79.891711629927784</v>
      </c>
      <c r="F231" s="386">
        <v>83.794819429812861</v>
      </c>
      <c r="G231" s="387">
        <v>86.275651798615158</v>
      </c>
      <c r="H231" s="388">
        <v>81.301916768782988</v>
      </c>
      <c r="I231" s="386">
        <v>79.793628426635195</v>
      </c>
      <c r="J231" s="386">
        <v>84.821149009067895</v>
      </c>
      <c r="K231" s="386">
        <v>84.109310569278932</v>
      </c>
      <c r="L231" s="389">
        <v>88.256052242334292</v>
      </c>
      <c r="M231" s="390">
        <v>67.814738998772626</v>
      </c>
      <c r="N231" s="386">
        <v>74.333646223742164</v>
      </c>
      <c r="O231" s="386">
        <v>80.656825736109866</v>
      </c>
      <c r="P231" s="386">
        <v>76.595116186685701</v>
      </c>
      <c r="Q231" s="389">
        <v>70.975928905811813</v>
      </c>
      <c r="R231" s="390">
        <v>55.105914754394327</v>
      </c>
      <c r="S231" s="386">
        <v>83.330552516765437</v>
      </c>
      <c r="T231" s="386">
        <v>54.58048809469166</v>
      </c>
      <c r="U231" s="386">
        <v>79.09580010401028</v>
      </c>
      <c r="V231" s="386">
        <v>91.763895263196687</v>
      </c>
      <c r="W231" s="386">
        <v>80.853113574584469</v>
      </c>
      <c r="X231" s="386">
        <v>65.47587767100103</v>
      </c>
      <c r="Y231" s="391">
        <v>81.864447482280966</v>
      </c>
      <c r="Z231" s="391">
        <v>85.065629508558601</v>
      </c>
      <c r="AA231" s="391">
        <v>87.266198655759609</v>
      </c>
      <c r="AB231" s="391">
        <v>91.037972639103288</v>
      </c>
      <c r="AC231" s="391">
        <v>46.598214420100341</v>
      </c>
      <c r="AD231" s="2885"/>
      <c r="AE231" s="2885"/>
      <c r="AF231" s="2885"/>
      <c r="AG231" s="2885"/>
      <c r="AH231" s="2885"/>
      <c r="AI231" s="2885"/>
      <c r="AJ231" s="2885"/>
      <c r="AK231" s="2885"/>
      <c r="AL231" s="2885"/>
      <c r="AM231" s="2885"/>
      <c r="AN231" s="2885"/>
      <c r="AO231" s="2885"/>
      <c r="AP231" s="2885"/>
      <c r="AQ231" s="2885"/>
      <c r="AR231" s="2885"/>
      <c r="AS231" s="2885"/>
      <c r="AT231" s="2885"/>
      <c r="AU231" s="2885"/>
      <c r="AV231" s="2885"/>
      <c r="AW231" s="2885"/>
      <c r="AX231" s="2885"/>
      <c r="AY231" s="2885"/>
      <c r="AZ231" s="239"/>
      <c r="BA231" s="3479" t="s">
        <v>452</v>
      </c>
      <c r="BB231" s="175" t="s">
        <v>453</v>
      </c>
      <c r="BC231" s="517">
        <v>8024.5315510413784</v>
      </c>
      <c r="BD231" s="447">
        <v>8487.1047430231047</v>
      </c>
      <c r="BE231" s="447">
        <v>8630.3606657404016</v>
      </c>
      <c r="BF231" s="447">
        <v>9063.5169242525863</v>
      </c>
      <c r="BG231" s="518">
        <v>9323.2647266954791</v>
      </c>
      <c r="BH231" s="526">
        <v>5920.2975706291018</v>
      </c>
      <c r="BI231" s="447">
        <v>5809.3465407542799</v>
      </c>
      <c r="BJ231" s="447">
        <v>6171.3376183410055</v>
      </c>
      <c r="BK231" s="447">
        <v>6127.7085011139097</v>
      </c>
      <c r="BL231" s="518">
        <v>6416.6875318517614</v>
      </c>
      <c r="BM231" s="526">
        <v>2393.2211962002248</v>
      </c>
      <c r="BN231" s="447">
        <v>2627.093081912652</v>
      </c>
      <c r="BO231" s="447">
        <v>2851.0369463827305</v>
      </c>
      <c r="BP231" s="447">
        <v>2705.0438244710394</v>
      </c>
      <c r="BQ231" s="518">
        <v>2507.00579909626</v>
      </c>
      <c r="BR231" s="526">
        <v>1993.2056758654574</v>
      </c>
      <c r="BS231" s="447">
        <v>17328.954019268596</v>
      </c>
      <c r="BT231" s="447">
        <v>1041.806984234036</v>
      </c>
      <c r="BU231" s="447">
        <v>660.22443936421917</v>
      </c>
      <c r="BV231" s="447">
        <v>1143.6024980144164</v>
      </c>
      <c r="BW231" s="447">
        <v>876.81623407954089</v>
      </c>
      <c r="BX231" s="447">
        <v>1425.1110217251385</v>
      </c>
      <c r="BY231" s="448">
        <v>2298.9193268683616</v>
      </c>
      <c r="BZ231" s="448">
        <v>1649.5079969099365</v>
      </c>
      <c r="CA231" s="448">
        <v>11262.686130090065</v>
      </c>
      <c r="CB231" s="448">
        <v>3358.7701206922857</v>
      </c>
      <c r="CC231" s="448">
        <v>489.17416364093464</v>
      </c>
      <c r="CD231" s="2630"/>
      <c r="CE231" s="2630"/>
      <c r="CF231" s="2630"/>
      <c r="CG231" s="2630"/>
      <c r="CH231" s="2630"/>
      <c r="CI231" s="2630"/>
      <c r="CJ231" s="2630"/>
      <c r="CK231" s="2630"/>
      <c r="CL231" s="2630"/>
      <c r="CM231" s="2630"/>
      <c r="CN231" s="2630"/>
      <c r="CO231" s="2630"/>
      <c r="CP231" s="2630"/>
      <c r="CQ231" s="2630"/>
      <c r="CR231" s="2630"/>
      <c r="CS231" s="2630"/>
      <c r="CT231" s="2630"/>
      <c r="CU231" s="2630"/>
      <c r="CV231" s="2630"/>
      <c r="CW231" s="2630"/>
      <c r="CX231" s="2630"/>
      <c r="CY231" s="2630"/>
      <c r="CZ231" s="2630"/>
    </row>
    <row r="232" s="130" customFormat="true" ht="15" customHeight="true" x14ac:dyDescent="0.2">
      <c r="A232" s="3472"/>
      <c r="B232" s="304" t="s">
        <v>454</v>
      </c>
      <c r="C232" s="385">
        <v>21.890142996164194</v>
      </c>
      <c r="D232" s="386">
        <v>17.22348274403193</v>
      </c>
      <c r="E232" s="386">
        <v>15.688603099104878</v>
      </c>
      <c r="F232" s="386">
        <v>13.225653610362432</v>
      </c>
      <c r="G232" s="387">
        <v>9.6132164635487705</v>
      </c>
      <c r="H232" s="388">
        <v>13.139610255370412</v>
      </c>
      <c r="I232" s="386">
        <v>15.415601158797019</v>
      </c>
      <c r="J232" s="386">
        <v>12.02497847310932</v>
      </c>
      <c r="K232" s="386">
        <v>12.862500799441007</v>
      </c>
      <c r="L232" s="389">
        <v>7.4190957838077356</v>
      </c>
      <c r="M232" s="390">
        <v>26.579274419574816</v>
      </c>
      <c r="N232" s="386">
        <v>22.581334574151111</v>
      </c>
      <c r="O232" s="386">
        <v>16.644170951199825</v>
      </c>
      <c r="P232" s="386">
        <v>20.574714204066279</v>
      </c>
      <c r="Q232" s="389">
        <v>25.836378491881433</v>
      </c>
      <c r="R232" s="390">
        <v>41.124493969951025</v>
      </c>
      <c r="S232" s="386">
        <v>11.765016723822896</v>
      </c>
      <c r="T232" s="386">
        <v>42.474189135502613</v>
      </c>
      <c r="U232" s="386">
        <v>16.672780460485455</v>
      </c>
      <c r="V232" s="386">
        <v>5.1544439719500055</v>
      </c>
      <c r="W232" s="386">
        <v>16.594229196172382</v>
      </c>
      <c r="X232" s="386">
        <v>22.680242476108774</v>
      </c>
      <c r="Y232" s="391">
        <v>9.9799908910605737</v>
      </c>
      <c r="Z232" s="391">
        <v>12.741846239150515</v>
      </c>
      <c r="AA232" s="391">
        <v>11.040071175955434</v>
      </c>
      <c r="AB232" s="391">
        <v>8.5535442334055301</v>
      </c>
      <c r="AC232" s="391">
        <v>48.064723339583558</v>
      </c>
      <c r="AD232" s="2885"/>
      <c r="AE232" s="2885"/>
      <c r="AF232" s="2885"/>
      <c r="AG232" s="2885"/>
      <c r="AH232" s="2885"/>
      <c r="AI232" s="2885"/>
      <c r="AJ232" s="2885"/>
      <c r="AK232" s="2885"/>
      <c r="AL232" s="2885"/>
      <c r="AM232" s="2885"/>
      <c r="AN232" s="2885"/>
      <c r="AO232" s="2885"/>
      <c r="AP232" s="2885"/>
      <c r="AQ232" s="2885"/>
      <c r="AR232" s="2885"/>
      <c r="AS232" s="2885"/>
      <c r="AT232" s="2885"/>
      <c r="AU232" s="2885"/>
      <c r="AV232" s="2885"/>
      <c r="AW232" s="2885"/>
      <c r="AX232" s="2885"/>
      <c r="AY232" s="2885"/>
      <c r="AZ232" s="239"/>
      <c r="BA232" s="3479"/>
      <c r="BB232" s="175" t="s">
        <v>454</v>
      </c>
      <c r="BC232" s="517">
        <v>2366.3246760326288</v>
      </c>
      <c r="BD232" s="447">
        <v>1863.6752667018873</v>
      </c>
      <c r="BE232" s="447">
        <v>1694.7728409439524</v>
      </c>
      <c r="BF232" s="447">
        <v>1430.5291919893325</v>
      </c>
      <c r="BG232" s="518">
        <v>1038.8395809967226</v>
      </c>
      <c r="BH232" s="526">
        <v>956.80896300530264</v>
      </c>
      <c r="BI232" s="447">
        <v>1122.3273215084394</v>
      </c>
      <c r="BJ232" s="447">
        <v>874.90210729056275</v>
      </c>
      <c r="BK232" s="447">
        <v>937.08597729378369</v>
      </c>
      <c r="BL232" s="518">
        <v>539.40798624049046</v>
      </c>
      <c r="BM232" s="526">
        <v>937.99790222152353</v>
      </c>
      <c r="BN232" s="447">
        <v>798.06750850813921</v>
      </c>
      <c r="BO232" s="447">
        <v>588.33391831010567</v>
      </c>
      <c r="BP232" s="447">
        <v>726.61948135592093</v>
      </c>
      <c r="BQ232" s="518">
        <v>912.59039093025285</v>
      </c>
      <c r="BR232" s="526">
        <v>1487.4914092858724</v>
      </c>
      <c r="BS232" s="447">
        <v>2446.5868482275446</v>
      </c>
      <c r="BT232" s="447">
        <v>810.7275774865717</v>
      </c>
      <c r="BU232" s="447">
        <v>139.17018498695998</v>
      </c>
      <c r="BV232" s="447">
        <v>64.236974523481351</v>
      </c>
      <c r="BW232" s="447">
        <v>179.9570716323575</v>
      </c>
      <c r="BX232" s="447">
        <v>493.64536494661559</v>
      </c>
      <c r="BY232" s="448">
        <v>280.25833737405071</v>
      </c>
      <c r="BZ232" s="448">
        <v>247.07719661042347</v>
      </c>
      <c r="CA232" s="448">
        <v>1424.8455693495919</v>
      </c>
      <c r="CB232" s="448">
        <v>315.57588514270407</v>
      </c>
      <c r="CC232" s="448">
        <v>504.56913709834527</v>
      </c>
      <c r="CD232" s="2630"/>
      <c r="CE232" s="2630"/>
      <c r="CF232" s="2630"/>
      <c r="CG232" s="2630"/>
      <c r="CH232" s="2630"/>
      <c r="CI232" s="2630"/>
      <c r="CJ232" s="2630"/>
      <c r="CK232" s="2630"/>
      <c r="CL232" s="2630"/>
      <c r="CM232" s="2630"/>
      <c r="CN232" s="2630"/>
      <c r="CO232" s="2630"/>
      <c r="CP232" s="2630"/>
      <c r="CQ232" s="2630"/>
      <c r="CR232" s="2630"/>
      <c r="CS232" s="2630"/>
      <c r="CT232" s="2630"/>
      <c r="CU232" s="2630"/>
      <c r="CV232" s="2630"/>
      <c r="CW232" s="2630"/>
      <c r="CX232" s="2630"/>
      <c r="CY232" s="2630"/>
      <c r="CZ232" s="2630"/>
    </row>
    <row r="233" s="130" customFormat="true" ht="15" customHeight="true" x14ac:dyDescent="0.2">
      <c r="A233" s="3472"/>
      <c r="B233" s="304" t="s">
        <v>455</v>
      </c>
      <c r="C233" s="385">
        <v>1.3405951772541536</v>
      </c>
      <c r="D233" s="386">
        <v>2.1719934897051352</v>
      </c>
      <c r="E233" s="386">
        <v>2.8471380358003873</v>
      </c>
      <c r="F233" s="386">
        <v>1.0657771702175938</v>
      </c>
      <c r="G233" s="387">
        <v>2.1908635392357878</v>
      </c>
      <c r="H233" s="388">
        <v>3.2046555174265761</v>
      </c>
      <c r="I233" s="386">
        <v>3.2587921641049351</v>
      </c>
      <c r="J233" s="386">
        <v>0.76792348957050971</v>
      </c>
      <c r="K233" s="386">
        <v>1.473267924661861</v>
      </c>
      <c r="L233" s="389">
        <v>2.3214354823680203</v>
      </c>
      <c r="M233" s="390">
        <v>1.6166562513203468</v>
      </c>
      <c r="N233" s="386">
        <v>1.4707058588880841</v>
      </c>
      <c r="O233" s="386">
        <v>0.85257532486033316</v>
      </c>
      <c r="P233" s="386">
        <v>1.3209469330656469</v>
      </c>
      <c r="Q233" s="389">
        <v>1.447173279347564</v>
      </c>
      <c r="R233" s="390">
        <v>2.943558194585417</v>
      </c>
      <c r="S233" s="386">
        <v>2.2067703873803701</v>
      </c>
      <c r="T233" s="386">
        <v>2.3248709663901841</v>
      </c>
      <c r="U233" s="386">
        <v>1.5899957829589177</v>
      </c>
      <c r="V233" s="386">
        <v>1.6116026512460409</v>
      </c>
      <c r="W233" s="386">
        <v>0.35129380940661942</v>
      </c>
      <c r="X233" s="386">
        <v>0.49952235749669688</v>
      </c>
      <c r="Y233" s="391">
        <v>3.7785127810853423</v>
      </c>
      <c r="Z233" s="391">
        <v>1.8422122222583177</v>
      </c>
      <c r="AA233" s="391">
        <v>1.4780070347701355</v>
      </c>
      <c r="AB233" s="391">
        <v>0.37532059018360431</v>
      </c>
      <c r="AC233" s="391">
        <v>3.363756626956095</v>
      </c>
      <c r="AD233" s="2885"/>
      <c r="AE233" s="2885"/>
      <c r="AF233" s="2885"/>
      <c r="AG233" s="2885"/>
      <c r="AH233" s="2885"/>
      <c r="AI233" s="2885"/>
      <c r="AJ233" s="2885"/>
      <c r="AK233" s="2885"/>
      <c r="AL233" s="2885"/>
      <c r="AM233" s="2885"/>
      <c r="AN233" s="2885"/>
      <c r="AO233" s="2885"/>
      <c r="AP233" s="2885"/>
      <c r="AQ233" s="2885"/>
      <c r="AR233" s="2885"/>
      <c r="AS233" s="2885"/>
      <c r="AT233" s="2885"/>
      <c r="AU233" s="2885"/>
      <c r="AV233" s="2885"/>
      <c r="AW233" s="2885"/>
      <c r="AX233" s="2885"/>
      <c r="AY233" s="2885"/>
      <c r="AZ233" s="239"/>
      <c r="BA233" s="3479"/>
      <c r="BB233" s="175" t="s">
        <v>455</v>
      </c>
      <c r="BC233" s="517">
        <v>144.91835202094012</v>
      </c>
      <c r="BD233" s="447">
        <v>235.02160430378726</v>
      </c>
      <c r="BE233" s="447">
        <v>307.56417171190429</v>
      </c>
      <c r="BF233" s="447">
        <v>115.2778833522067</v>
      </c>
      <c r="BG233" s="518">
        <v>236.75278401881747</v>
      </c>
      <c r="BH233" s="526">
        <v>233.35875743840356</v>
      </c>
      <c r="BI233" s="447">
        <v>237.25519642193416</v>
      </c>
      <c r="BJ233" s="447">
        <v>55.871857131852138</v>
      </c>
      <c r="BK233" s="447">
        <v>107.33361533064731</v>
      </c>
      <c r="BL233" s="518">
        <v>168.78078882123327</v>
      </c>
      <c r="BM233" s="526">
        <v>57.052730199248813</v>
      </c>
      <c r="BN233" s="447">
        <v>51.977555033204212</v>
      </c>
      <c r="BO233" s="447">
        <v>30.136615575522697</v>
      </c>
      <c r="BP233" s="447">
        <v>46.650746439683708</v>
      </c>
      <c r="BQ233" s="518">
        <v>51.11693301592581</v>
      </c>
      <c r="BR233" s="526">
        <v>106.46982137648061</v>
      </c>
      <c r="BS233" s="447">
        <v>458.90758454174647</v>
      </c>
      <c r="BT233" s="447">
        <v>44.376056257067248</v>
      </c>
      <c r="BU233" s="447">
        <v>13.271931923251385</v>
      </c>
      <c r="BV233" s="447">
        <v>20.084509408471082</v>
      </c>
      <c r="BW233" s="447">
        <v>3.8096258931974107</v>
      </c>
      <c r="BX233" s="447">
        <v>10.872321877740232</v>
      </c>
      <c r="BY233" s="448">
        <v>106.10828419914948</v>
      </c>
      <c r="BZ233" s="448">
        <v>35.722345325318344</v>
      </c>
      <c r="CA233" s="448">
        <v>190.75345995470934</v>
      </c>
      <c r="CB233" s="448">
        <v>13.847140346442815</v>
      </c>
      <c r="CC233" s="448">
        <v>35.311714304081185</v>
      </c>
      <c r="CD233" s="2630"/>
      <c r="CE233" s="2630"/>
      <c r="CF233" s="2630"/>
      <c r="CG233" s="2630"/>
      <c r="CH233" s="2630"/>
      <c r="CI233" s="2630"/>
      <c r="CJ233" s="2630"/>
      <c r="CK233" s="2630"/>
      <c r="CL233" s="2630"/>
      <c r="CM233" s="2630"/>
      <c r="CN233" s="2630"/>
      <c r="CO233" s="2630"/>
      <c r="CP233" s="2630"/>
      <c r="CQ233" s="2630"/>
      <c r="CR233" s="2630"/>
      <c r="CS233" s="2630"/>
      <c r="CT233" s="2630"/>
      <c r="CU233" s="2630"/>
      <c r="CV233" s="2630"/>
      <c r="CW233" s="2630"/>
      <c r="CX233" s="2630"/>
      <c r="CY233" s="2630"/>
      <c r="CZ233" s="2630"/>
    </row>
    <row r="234" s="130" customFormat="true" ht="15" customHeight="true" x14ac:dyDescent="0.2">
      <c r="A234" s="3472"/>
      <c r="B234" s="304" t="s">
        <v>456</v>
      </c>
      <c r="C234" s="385">
        <v>2.3572335404116749</v>
      </c>
      <c r="D234" s="386">
        <v>2.1200446333406213</v>
      </c>
      <c r="E234" s="386">
        <v>1.5549104079972167</v>
      </c>
      <c r="F234" s="386">
        <v>1.9137497896070756</v>
      </c>
      <c r="G234" s="387">
        <v>1.8765535964326925</v>
      </c>
      <c r="H234" s="388">
        <v>2.3381312021178227</v>
      </c>
      <c r="I234" s="386">
        <v>1.5319782504628094</v>
      </c>
      <c r="J234" s="386">
        <v>2.3859490282522313</v>
      </c>
      <c r="K234" s="386">
        <v>1.5549207066181698</v>
      </c>
      <c r="L234" s="389">
        <v>1.938442446753335</v>
      </c>
      <c r="M234" s="390">
        <v>3.7439258836509386</v>
      </c>
      <c r="N234" s="386">
        <v>1.3922672584717211</v>
      </c>
      <c r="O234" s="386">
        <v>1.7643449280024588</v>
      </c>
      <c r="P234" s="386">
        <v>1.3901845935931607</v>
      </c>
      <c r="Q234" s="389">
        <v>1.6865802565460357</v>
      </c>
      <c r="R234" s="390">
        <v>0.58811418658666093</v>
      </c>
      <c r="S234" s="386">
        <v>2.6749440399293523</v>
      </c>
      <c r="T234" s="386">
        <v>0.62045180341555251</v>
      </c>
      <c r="U234" s="386">
        <v>2.5885086356558848</v>
      </c>
      <c r="V234" s="386">
        <v>1.3845112200310428</v>
      </c>
      <c r="W234" s="386">
        <v>1.3958677731791138</v>
      </c>
      <c r="X234" s="386">
        <v>11.094123555896243</v>
      </c>
      <c r="Y234" s="391">
        <v>4.3770488455729906</v>
      </c>
      <c r="Z234" s="391">
        <v>0.35031203003243588</v>
      </c>
      <c r="AA234" s="391">
        <v>0.20687266756931211</v>
      </c>
      <c r="AB234" s="391">
        <v>0</v>
      </c>
      <c r="AC234" s="391">
        <v>1.9733056133601747</v>
      </c>
      <c r="AD234" s="2885"/>
      <c r="AE234" s="2885"/>
      <c r="AF234" s="2885"/>
      <c r="AG234" s="2885"/>
      <c r="AH234" s="2885"/>
      <c r="AI234" s="2885"/>
      <c r="AJ234" s="2885"/>
      <c r="AK234" s="2885"/>
      <c r="AL234" s="2885"/>
      <c r="AM234" s="2885"/>
      <c r="AN234" s="2885"/>
      <c r="AO234" s="2885"/>
      <c r="AP234" s="2885"/>
      <c r="AQ234" s="2885"/>
      <c r="AR234" s="2885"/>
      <c r="AS234" s="2885"/>
      <c r="AT234" s="2885"/>
      <c r="AU234" s="2885"/>
      <c r="AV234" s="2885"/>
      <c r="AW234" s="2885"/>
      <c r="AX234" s="2885"/>
      <c r="AY234" s="2885"/>
      <c r="AZ234" s="239"/>
      <c r="BA234" s="3479"/>
      <c r="BB234" s="175" t="s">
        <v>456</v>
      </c>
      <c r="BC234" s="517">
        <v>254.81696920962696</v>
      </c>
      <c r="BD234" s="447">
        <v>229.40045321728357</v>
      </c>
      <c r="BE234" s="447">
        <v>167.97033572256774</v>
      </c>
      <c r="BF234" s="447">
        <v>206.99732662371932</v>
      </c>
      <c r="BG234" s="518">
        <v>202.78729384986568</v>
      </c>
      <c r="BH234" s="526">
        <v>170.25960796320663</v>
      </c>
      <c r="BI234" s="447">
        <v>111.53512787076315</v>
      </c>
      <c r="BJ234" s="447">
        <v>173.59464196745344</v>
      </c>
      <c r="BK234" s="447">
        <v>113.28235563949994</v>
      </c>
      <c r="BL234" s="518">
        <v>140.93514453989997</v>
      </c>
      <c r="BM234" s="526">
        <v>132.12530069485703</v>
      </c>
      <c r="BN234" s="447">
        <v>49.205385027060736</v>
      </c>
      <c r="BO234" s="447">
        <v>62.365615432916485</v>
      </c>
      <c r="BP234" s="447">
        <v>49.095953332173934</v>
      </c>
      <c r="BQ234" s="518">
        <v>59.573246155231942</v>
      </c>
      <c r="BR234" s="526">
        <v>21.272354156285036</v>
      </c>
      <c r="BS234" s="447">
        <v>556.26634976080686</v>
      </c>
      <c r="BT234" s="447">
        <v>11.84289559773636</v>
      </c>
      <c r="BU234" s="447">
        <v>21.606667617219006</v>
      </c>
      <c r="BV234" s="447">
        <v>17.254394936213075</v>
      </c>
      <c r="BW234" s="447">
        <v>15.137568240002011</v>
      </c>
      <c r="BX234" s="447">
        <v>241.46843567842021</v>
      </c>
      <c r="BY234" s="448">
        <v>122.91638794621511</v>
      </c>
      <c r="BZ234" s="448">
        <v>6.7929021191116812</v>
      </c>
      <c r="CA234" s="448">
        <v>26.699248501915207</v>
      </c>
      <c r="CB234" s="448">
        <v>0</v>
      </c>
      <c r="CC234" s="448">
        <v>20.715174069138644</v>
      </c>
      <c r="CD234" s="2630"/>
      <c r="CE234" s="2630"/>
      <c r="CF234" s="2630"/>
      <c r="CG234" s="2630"/>
      <c r="CH234" s="2630"/>
      <c r="CI234" s="2630"/>
      <c r="CJ234" s="2630"/>
      <c r="CK234" s="2630"/>
      <c r="CL234" s="2630"/>
      <c r="CM234" s="2630"/>
      <c r="CN234" s="2630"/>
      <c r="CO234" s="2630"/>
      <c r="CP234" s="2630"/>
      <c r="CQ234" s="2630"/>
      <c r="CR234" s="2630"/>
      <c r="CS234" s="2630"/>
      <c r="CT234" s="2630"/>
      <c r="CU234" s="2630"/>
      <c r="CV234" s="2630"/>
      <c r="CW234" s="2630"/>
      <c r="CX234" s="2630"/>
      <c r="CY234" s="2630"/>
      <c r="CZ234" s="2630"/>
    </row>
    <row r="235" s="130" customFormat="true" ht="15" customHeight="true" x14ac:dyDescent="0.2">
      <c r="A235" s="3473"/>
      <c r="B235" s="304" t="s">
        <v>439</v>
      </c>
      <c r="C235" s="385">
        <v>0.17955084607726643</v>
      </c>
      <c r="D235" s="386">
        <v>4.9408012974892931E-2</v>
      </c>
      <c r="E235" s="386">
        <v>1.7636827169720905E-2</v>
      </c>
      <c r="F235" s="386">
        <v>0</v>
      </c>
      <c r="G235" s="387">
        <v>4.3714602167608099E-2</v>
      </c>
      <c r="H235" s="388">
        <v>1.568625630227239E-2</v>
      </c>
      <c r="I235" s="386">
        <v>0</v>
      </c>
      <c r="J235" s="386">
        <v>0</v>
      </c>
      <c r="K235" s="386">
        <v>0</v>
      </c>
      <c r="L235" s="389">
        <v>6.4974044736630099E-2</v>
      </c>
      <c r="M235" s="390">
        <v>0.24540444668118847</v>
      </c>
      <c r="N235" s="386">
        <v>0.22204608474689635</v>
      </c>
      <c r="O235" s="386">
        <v>8.2083059827479141E-2</v>
      </c>
      <c r="P235" s="386">
        <v>0.11903808258944305</v>
      </c>
      <c r="Q235" s="389">
        <v>5.3939066412893151E-2</v>
      </c>
      <c r="R235" s="390">
        <v>0.23791889448238177</v>
      </c>
      <c r="S235" s="386">
        <v>2.2716332102123288E-2</v>
      </c>
      <c r="T235" s="386">
        <v>0</v>
      </c>
      <c r="U235" s="386">
        <v>5.2915016889460452E-2</v>
      </c>
      <c r="V235" s="386">
        <v>8.5546893576216004E-2</v>
      </c>
      <c r="W235" s="386">
        <v>0.805495646657586</v>
      </c>
      <c r="X235" s="386">
        <v>0.25023393949735578</v>
      </c>
      <c r="Y235" s="391">
        <v>0</v>
      </c>
      <c r="Z235" s="391">
        <v>0</v>
      </c>
      <c r="AA235" s="391">
        <v>8.8504659455685974E-3</v>
      </c>
      <c r="AB235" s="391">
        <v>3.3162537307628095E-2</v>
      </c>
      <c r="AC235" s="391">
        <v>0</v>
      </c>
      <c r="AD235" s="2885"/>
      <c r="AE235" s="2885"/>
      <c r="AF235" s="2885"/>
      <c r="AG235" s="2885"/>
      <c r="AH235" s="2885"/>
      <c r="AI235" s="2885"/>
      <c r="AJ235" s="2885"/>
      <c r="AK235" s="2885"/>
      <c r="AL235" s="2885"/>
      <c r="AM235" s="2885"/>
      <c r="AN235" s="2885"/>
      <c r="AO235" s="2885"/>
      <c r="AP235" s="2885"/>
      <c r="AQ235" s="2885"/>
      <c r="AR235" s="2885"/>
      <c r="AS235" s="2885"/>
      <c r="AT235" s="2885"/>
      <c r="AU235" s="2885"/>
      <c r="AV235" s="2885"/>
      <c r="AW235" s="2885"/>
      <c r="AX235" s="2885"/>
      <c r="AY235" s="2885"/>
      <c r="AZ235" s="239"/>
      <c r="BA235" s="3480"/>
      <c r="BB235" s="175" t="s">
        <v>439</v>
      </c>
      <c r="BC235" s="517">
        <v>19.409448250275148</v>
      </c>
      <c r="BD235" s="447">
        <v>5.3462179006798429</v>
      </c>
      <c r="BE235" s="447">
        <v>1.9052311731546576</v>
      </c>
      <c r="BF235" s="447">
        <v>0</v>
      </c>
      <c r="BG235" s="518">
        <v>4.723960931435446</v>
      </c>
      <c r="BH235" s="526">
        <v>1.1422523449565998</v>
      </c>
      <c r="BI235" s="447">
        <v>0</v>
      </c>
      <c r="BJ235" s="447">
        <v>0</v>
      </c>
      <c r="BK235" s="447">
        <v>0</v>
      </c>
      <c r="BL235" s="518">
        <v>4.723960931435446</v>
      </c>
      <c r="BM235" s="526">
        <v>8.6604642605767115</v>
      </c>
      <c r="BN235" s="447">
        <v>7.8475328836760934</v>
      </c>
      <c r="BO235" s="447">
        <v>2.90145110602234</v>
      </c>
      <c r="BP235" s="447">
        <v>4.2039655557232427</v>
      </c>
      <c r="BQ235" s="518">
        <v>1.9052311731546576</v>
      </c>
      <c r="BR235" s="526">
        <v>8.6056332245188294</v>
      </c>
      <c r="BS235" s="447">
        <v>4.723960931435446</v>
      </c>
      <c r="BT235" s="447">
        <v>0</v>
      </c>
      <c r="BU235" s="447">
        <v>0.44168953741983724</v>
      </c>
      <c r="BV235" s="447">
        <v>1.0661234564044377</v>
      </c>
      <c r="BW235" s="447">
        <v>8.7352438050299153</v>
      </c>
      <c r="BX235" s="447">
        <v>5.4464507826723594</v>
      </c>
      <c r="BY235" s="448">
        <v>0</v>
      </c>
      <c r="BZ235" s="448">
        <v>0</v>
      </c>
      <c r="CA235" s="448">
        <v>1.1422523449565998</v>
      </c>
      <c r="CB235" s="448">
        <v>1.2235041731076666</v>
      </c>
      <c r="CC235" s="448">
        <v>0</v>
      </c>
      <c r="CD235" s="2630"/>
      <c r="CE235" s="2630"/>
      <c r="CF235" s="2630"/>
      <c r="CG235" s="2630"/>
      <c r="CH235" s="2630"/>
      <c r="CI235" s="2630"/>
      <c r="CJ235" s="2630"/>
      <c r="CK235" s="2630"/>
      <c r="CL235" s="2630"/>
      <c r="CM235" s="2630"/>
      <c r="CN235" s="2630"/>
      <c r="CO235" s="2630"/>
      <c r="CP235" s="2630"/>
      <c r="CQ235" s="2630"/>
      <c r="CR235" s="2630"/>
      <c r="CS235" s="2630"/>
      <c r="CT235" s="2630"/>
      <c r="CU235" s="2630"/>
      <c r="CV235" s="2630"/>
      <c r="CW235" s="2630"/>
      <c r="CX235" s="2630"/>
      <c r="CY235" s="2630"/>
      <c r="CZ235" s="2630"/>
    </row>
    <row r="236" s="130" customFormat="true" ht="15" customHeight="true" x14ac:dyDescent="0.2">
      <c r="A236" s="849"/>
      <c r="B236" s="304"/>
      <c r="C236" s="385"/>
      <c r="D236" s="386"/>
      <c r="E236" s="386"/>
      <c r="F236" s="386"/>
      <c r="G236" s="387"/>
      <c r="H236" s="388"/>
      <c r="I236" s="386"/>
      <c r="J236" s="386"/>
      <c r="K236" s="386"/>
      <c r="L236" s="389"/>
      <c r="M236" s="390"/>
      <c r="N236" s="386"/>
      <c r="O236" s="386"/>
      <c r="P236" s="386"/>
      <c r="Q236" s="389"/>
      <c r="R236" s="390"/>
      <c r="S236" s="386"/>
      <c r="T236" s="386"/>
      <c r="U236" s="386"/>
      <c r="V236" s="386"/>
      <c r="W236" s="386"/>
      <c r="X236" s="386"/>
      <c r="Y236" s="391"/>
      <c r="Z236" s="391"/>
      <c r="AA236" s="391"/>
      <c r="AB236" s="391"/>
      <c r="AC236" s="391"/>
      <c r="AD236" s="2885"/>
      <c r="AE236" s="2885"/>
      <c r="AF236" s="2885"/>
      <c r="AG236" s="2885"/>
      <c r="AH236" s="2885"/>
      <c r="AI236" s="2885"/>
      <c r="AJ236" s="2885"/>
      <c r="AK236" s="2885"/>
      <c r="AL236" s="2885"/>
      <c r="AM236" s="2885"/>
      <c r="AN236" s="2885"/>
      <c r="AO236" s="2885"/>
      <c r="AP236" s="2885"/>
      <c r="AQ236" s="2885"/>
      <c r="AR236" s="2885"/>
      <c r="AS236" s="2885"/>
      <c r="AT236" s="2885"/>
      <c r="AU236" s="2885"/>
      <c r="AV236" s="2885"/>
      <c r="AW236" s="2885"/>
      <c r="AX236" s="2885"/>
      <c r="AY236" s="2885"/>
      <c r="AZ236" s="239"/>
      <c r="BA236" s="850"/>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448"/>
      <c r="CB236" s="448"/>
      <c r="CC236" s="448"/>
      <c r="CD236" s="2630"/>
      <c r="CE236" s="2630"/>
      <c r="CF236" s="2630"/>
      <c r="CG236" s="2630"/>
      <c r="CH236" s="2630"/>
      <c r="CI236" s="2630"/>
      <c r="CJ236" s="2630"/>
      <c r="CK236" s="2630"/>
      <c r="CL236" s="2630"/>
      <c r="CM236" s="2630"/>
      <c r="CN236" s="2630"/>
      <c r="CO236" s="2630"/>
      <c r="CP236" s="2630"/>
      <c r="CQ236" s="2630"/>
      <c r="CR236" s="2630"/>
      <c r="CS236" s="2630"/>
      <c r="CT236" s="2630"/>
      <c r="CU236" s="2630"/>
      <c r="CV236" s="2630"/>
      <c r="CW236" s="2630"/>
      <c r="CX236" s="2630"/>
      <c r="CY236" s="2630"/>
      <c r="CZ236" s="2630"/>
    </row>
    <row r="237" s="130" customFormat="true" ht="15" customHeight="true" x14ac:dyDescent="0.2">
      <c r="A237" s="849"/>
      <c r="B237" s="304"/>
      <c r="C237" s="385"/>
      <c r="D237" s="386"/>
      <c r="E237" s="386"/>
      <c r="F237" s="386"/>
      <c r="G237" s="387"/>
      <c r="H237" s="388"/>
      <c r="I237" s="386"/>
      <c r="J237" s="386"/>
      <c r="K237" s="386"/>
      <c r="L237" s="389"/>
      <c r="M237" s="390"/>
      <c r="N237" s="386"/>
      <c r="O237" s="386"/>
      <c r="P237" s="386"/>
      <c r="Q237" s="389"/>
      <c r="R237" s="390"/>
      <c r="S237" s="386"/>
      <c r="T237" s="386"/>
      <c r="U237" s="386"/>
      <c r="V237" s="386"/>
      <c r="W237" s="386"/>
      <c r="X237" s="386"/>
      <c r="Y237" s="391"/>
      <c r="Z237" s="391"/>
      <c r="AA237" s="391"/>
      <c r="AB237" s="391"/>
      <c r="AC237" s="391"/>
      <c r="AD237" s="2885"/>
      <c r="AE237" s="2885"/>
      <c r="AF237" s="2885"/>
      <c r="AG237" s="2885"/>
      <c r="AH237" s="2885"/>
      <c r="AI237" s="2885"/>
      <c r="AJ237" s="2885"/>
      <c r="AK237" s="2885"/>
      <c r="AL237" s="2885"/>
      <c r="AM237" s="2885"/>
      <c r="AN237" s="2885"/>
      <c r="AO237" s="2885"/>
      <c r="AP237" s="2885"/>
      <c r="AQ237" s="2885"/>
      <c r="AR237" s="2885"/>
      <c r="AS237" s="2885"/>
      <c r="AT237" s="2885"/>
      <c r="AU237" s="2885"/>
      <c r="AV237" s="2885"/>
      <c r="AW237" s="2885"/>
      <c r="AX237" s="2885"/>
      <c r="AY237" s="2885"/>
      <c r="AZ237" s="239"/>
      <c r="BA237" s="850"/>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448"/>
      <c r="CC237" s="448"/>
      <c r="CD237" s="2630"/>
      <c r="CE237" s="2630"/>
      <c r="CF237" s="2630"/>
      <c r="CG237" s="2630"/>
      <c r="CH237" s="2630"/>
      <c r="CI237" s="2630"/>
      <c r="CJ237" s="2630"/>
      <c r="CK237" s="2630"/>
      <c r="CL237" s="2630"/>
      <c r="CM237" s="2630"/>
      <c r="CN237" s="2630"/>
      <c r="CO237" s="2630"/>
      <c r="CP237" s="2630"/>
      <c r="CQ237" s="2630"/>
      <c r="CR237" s="2630"/>
      <c r="CS237" s="2630"/>
      <c r="CT237" s="2630"/>
      <c r="CU237" s="2630"/>
      <c r="CV237" s="2630"/>
      <c r="CW237" s="2630"/>
      <c r="CX237" s="2630"/>
      <c r="CY237" s="2630"/>
      <c r="CZ237" s="2630"/>
    </row>
    <row r="238" s="130" customFormat="true" ht="15" customHeight="true" x14ac:dyDescent="0.2">
      <c r="A238" s="849"/>
      <c r="B238" s="304"/>
      <c r="C238" s="385"/>
      <c r="D238" s="386"/>
      <c r="E238" s="386"/>
      <c r="F238" s="386"/>
      <c r="G238" s="387"/>
      <c r="H238" s="388"/>
      <c r="I238" s="386"/>
      <c r="J238" s="386"/>
      <c r="K238" s="386"/>
      <c r="L238" s="389"/>
      <c r="M238" s="390"/>
      <c r="N238" s="386"/>
      <c r="O238" s="386"/>
      <c r="P238" s="386"/>
      <c r="Q238" s="389"/>
      <c r="R238" s="390"/>
      <c r="S238" s="386"/>
      <c r="T238" s="386"/>
      <c r="U238" s="386"/>
      <c r="V238" s="386"/>
      <c r="W238" s="386"/>
      <c r="X238" s="386"/>
      <c r="Y238" s="391"/>
      <c r="Z238" s="391"/>
      <c r="AA238" s="391"/>
      <c r="AB238" s="391"/>
      <c r="AC238" s="391"/>
      <c r="AD238" s="2885"/>
      <c r="AE238" s="2885"/>
      <c r="AF238" s="2885"/>
      <c r="AG238" s="2885"/>
      <c r="AH238" s="2885"/>
      <c r="AI238" s="2885"/>
      <c r="AJ238" s="2885"/>
      <c r="AK238" s="2885"/>
      <c r="AL238" s="2885"/>
      <c r="AM238" s="2885"/>
      <c r="AN238" s="2885"/>
      <c r="AO238" s="2885"/>
      <c r="AP238" s="2885"/>
      <c r="AQ238" s="2885"/>
      <c r="AR238" s="2885"/>
      <c r="AS238" s="2885"/>
      <c r="AT238" s="2885"/>
      <c r="AU238" s="2885"/>
      <c r="AV238" s="2885"/>
      <c r="AW238" s="2885"/>
      <c r="AX238" s="2885"/>
      <c r="AY238" s="2885"/>
      <c r="AZ238" s="239"/>
      <c r="BA238" s="850"/>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448"/>
      <c r="CC238" s="448"/>
      <c r="CD238" s="2630"/>
      <c r="CE238" s="2630"/>
      <c r="CF238" s="2630"/>
      <c r="CG238" s="2630"/>
      <c r="CH238" s="2630"/>
      <c r="CI238" s="2630"/>
      <c r="CJ238" s="2630"/>
      <c r="CK238" s="2630"/>
      <c r="CL238" s="2630"/>
      <c r="CM238" s="2630"/>
      <c r="CN238" s="2630"/>
      <c r="CO238" s="2630"/>
      <c r="CP238" s="2630"/>
      <c r="CQ238" s="2630"/>
      <c r="CR238" s="2630"/>
      <c r="CS238" s="2630"/>
      <c r="CT238" s="2630"/>
      <c r="CU238" s="2630"/>
      <c r="CV238" s="2630"/>
      <c r="CW238" s="2630"/>
      <c r="CX238" s="2630"/>
      <c r="CY238" s="2630"/>
      <c r="CZ238" s="2630"/>
    </row>
    <row r="239" s="130" customFormat="true" ht="15" customHeight="true" x14ac:dyDescent="0.2">
      <c r="A239" s="849"/>
      <c r="B239" s="304"/>
      <c r="C239" s="385"/>
      <c r="D239" s="386"/>
      <c r="E239" s="386"/>
      <c r="F239" s="386"/>
      <c r="G239" s="387"/>
      <c r="H239" s="388"/>
      <c r="I239" s="386"/>
      <c r="J239" s="386"/>
      <c r="K239" s="386"/>
      <c r="L239" s="389"/>
      <c r="M239" s="390"/>
      <c r="N239" s="386"/>
      <c r="O239" s="386"/>
      <c r="P239" s="386"/>
      <c r="Q239" s="389"/>
      <c r="R239" s="390"/>
      <c r="S239" s="386"/>
      <c r="T239" s="386"/>
      <c r="U239" s="386"/>
      <c r="V239" s="386"/>
      <c r="W239" s="386"/>
      <c r="X239" s="386"/>
      <c r="Y239" s="391"/>
      <c r="Z239" s="391"/>
      <c r="AA239" s="391"/>
      <c r="AB239" s="391"/>
      <c r="AC239" s="391"/>
      <c r="AD239" s="2885"/>
      <c r="AE239" s="2885"/>
      <c r="AF239" s="2885"/>
      <c r="AG239" s="2885"/>
      <c r="AH239" s="2885"/>
      <c r="AI239" s="2885"/>
      <c r="AJ239" s="2885"/>
      <c r="AK239" s="2885"/>
      <c r="AL239" s="2885"/>
      <c r="AM239" s="2885"/>
      <c r="AN239" s="2885"/>
      <c r="AO239" s="2885"/>
      <c r="AP239" s="2885"/>
      <c r="AQ239" s="2885"/>
      <c r="AR239" s="2885"/>
      <c r="AS239" s="2885"/>
      <c r="AT239" s="2885"/>
      <c r="AU239" s="2885"/>
      <c r="AV239" s="2885"/>
      <c r="AW239" s="2885"/>
      <c r="AX239" s="2885"/>
      <c r="AY239" s="2885"/>
      <c r="AZ239" s="239"/>
      <c r="BA239" s="850"/>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448"/>
      <c r="CC239" s="448"/>
      <c r="CD239" s="2630"/>
      <c r="CE239" s="2630"/>
      <c r="CF239" s="2630"/>
      <c r="CG239" s="2630"/>
      <c r="CH239" s="2630"/>
      <c r="CI239" s="2630"/>
      <c r="CJ239" s="2630"/>
      <c r="CK239" s="2630"/>
      <c r="CL239" s="2630"/>
      <c r="CM239" s="2630"/>
      <c r="CN239" s="2630"/>
      <c r="CO239" s="2630"/>
      <c r="CP239" s="2630"/>
      <c r="CQ239" s="2630"/>
      <c r="CR239" s="2630"/>
      <c r="CS239" s="2630"/>
      <c r="CT239" s="2630"/>
      <c r="CU239" s="2630"/>
      <c r="CV239" s="2630"/>
      <c r="CW239" s="2630"/>
      <c r="CX239" s="2630"/>
      <c r="CY239" s="2630"/>
      <c r="CZ239" s="2630"/>
    </row>
    <row r="240" s="130" customFormat="true" ht="15" customHeight="true" x14ac:dyDescent="0.2">
      <c r="A240" s="849"/>
      <c r="B240" s="304"/>
      <c r="C240" s="385"/>
      <c r="D240" s="386"/>
      <c r="E240" s="386"/>
      <c r="F240" s="386"/>
      <c r="G240" s="387"/>
      <c r="H240" s="388"/>
      <c r="I240" s="386"/>
      <c r="J240" s="386"/>
      <c r="K240" s="386"/>
      <c r="L240" s="389"/>
      <c r="M240" s="390"/>
      <c r="N240" s="386"/>
      <c r="O240" s="386"/>
      <c r="P240" s="386"/>
      <c r="Q240" s="389"/>
      <c r="R240" s="390"/>
      <c r="S240" s="386"/>
      <c r="T240" s="386"/>
      <c r="U240" s="386"/>
      <c r="V240" s="386"/>
      <c r="W240" s="386"/>
      <c r="X240" s="386"/>
      <c r="Y240" s="391"/>
      <c r="Z240" s="391"/>
      <c r="AA240" s="391"/>
      <c r="AB240" s="391"/>
      <c r="AC240" s="391"/>
      <c r="AD240" s="2885"/>
      <c r="AE240" s="2885"/>
      <c r="AF240" s="2885"/>
      <c r="AG240" s="2885"/>
      <c r="AH240" s="2885"/>
      <c r="AI240" s="2885"/>
      <c r="AJ240" s="2885"/>
      <c r="AK240" s="2885"/>
      <c r="AL240" s="2885"/>
      <c r="AM240" s="2885"/>
      <c r="AN240" s="2885"/>
      <c r="AO240" s="2885"/>
      <c r="AP240" s="2885"/>
      <c r="AQ240" s="2885"/>
      <c r="AR240" s="2885"/>
      <c r="AS240" s="2885"/>
      <c r="AT240" s="2885"/>
      <c r="AU240" s="2885"/>
      <c r="AV240" s="2885"/>
      <c r="AW240" s="2885"/>
      <c r="AX240" s="2885"/>
      <c r="AY240" s="2885"/>
      <c r="AZ240" s="239"/>
      <c r="BA240" s="850"/>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448"/>
      <c r="CC240" s="448"/>
      <c r="CD240" s="2630"/>
      <c r="CE240" s="2630"/>
      <c r="CF240" s="2630"/>
      <c r="CG240" s="2630"/>
      <c r="CH240" s="2630"/>
      <c r="CI240" s="2630"/>
      <c r="CJ240" s="2630"/>
      <c r="CK240" s="2630"/>
      <c r="CL240" s="2630"/>
      <c r="CM240" s="2630"/>
      <c r="CN240" s="2630"/>
      <c r="CO240" s="2630"/>
      <c r="CP240" s="2630"/>
      <c r="CQ240" s="2630"/>
      <c r="CR240" s="2630"/>
      <c r="CS240" s="2630"/>
      <c r="CT240" s="2630"/>
      <c r="CU240" s="2630"/>
      <c r="CV240" s="2630"/>
      <c r="CW240" s="2630"/>
      <c r="CX240" s="2630"/>
      <c r="CY240" s="2630"/>
      <c r="CZ240" s="2630"/>
    </row>
    <row r="241" s="130" customFormat="true" ht="15" customHeight="true" x14ac:dyDescent="0.2">
      <c r="A241" s="849"/>
      <c r="B241" s="304"/>
      <c r="C241" s="385"/>
      <c r="D241" s="386"/>
      <c r="E241" s="386"/>
      <c r="F241" s="386"/>
      <c r="G241" s="387"/>
      <c r="H241" s="388"/>
      <c r="I241" s="386"/>
      <c r="J241" s="386"/>
      <c r="K241" s="386"/>
      <c r="L241" s="389"/>
      <c r="M241" s="390"/>
      <c r="N241" s="386"/>
      <c r="O241" s="386"/>
      <c r="P241" s="386"/>
      <c r="Q241" s="389"/>
      <c r="R241" s="390"/>
      <c r="S241" s="386"/>
      <c r="T241" s="386"/>
      <c r="U241" s="386"/>
      <c r="V241" s="386"/>
      <c r="W241" s="386"/>
      <c r="X241" s="386"/>
      <c r="Y241" s="391"/>
      <c r="Z241" s="391"/>
      <c r="AA241" s="391"/>
      <c r="AB241" s="391"/>
      <c r="AC241" s="391"/>
      <c r="AD241" s="2885"/>
      <c r="AE241" s="2885"/>
      <c r="AF241" s="2885"/>
      <c r="AG241" s="2885"/>
      <c r="AH241" s="2885"/>
      <c r="AI241" s="2885"/>
      <c r="AJ241" s="2885"/>
      <c r="AK241" s="2885"/>
      <c r="AL241" s="2885"/>
      <c r="AM241" s="2885"/>
      <c r="AN241" s="2885"/>
      <c r="AO241" s="2885"/>
      <c r="AP241" s="2885"/>
      <c r="AQ241" s="2885"/>
      <c r="AR241" s="2885"/>
      <c r="AS241" s="2885"/>
      <c r="AT241" s="2885"/>
      <c r="AU241" s="2885"/>
      <c r="AV241" s="2885"/>
      <c r="AW241" s="2885"/>
      <c r="AX241" s="2885"/>
      <c r="AY241" s="2885"/>
      <c r="AZ241" s="239"/>
      <c r="BA241" s="850"/>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448"/>
      <c r="CC241" s="448"/>
      <c r="CD241" s="2630"/>
      <c r="CE241" s="2630"/>
      <c r="CF241" s="2630"/>
      <c r="CG241" s="2630"/>
      <c r="CH241" s="2630"/>
      <c r="CI241" s="2630"/>
      <c r="CJ241" s="2630"/>
      <c r="CK241" s="2630"/>
      <c r="CL241" s="2630"/>
      <c r="CM241" s="2630"/>
      <c r="CN241" s="2630"/>
      <c r="CO241" s="2630"/>
      <c r="CP241" s="2630"/>
      <c r="CQ241" s="2630"/>
      <c r="CR241" s="2630"/>
      <c r="CS241" s="2630"/>
      <c r="CT241" s="2630"/>
      <c r="CU241" s="2630"/>
      <c r="CV241" s="2630"/>
      <c r="CW241" s="2630"/>
      <c r="CX241" s="2630"/>
      <c r="CY241" s="2630"/>
      <c r="CZ241" s="2630"/>
    </row>
    <row r="242" s="130" customFormat="true" ht="15" customHeight="true" x14ac:dyDescent="0.2">
      <c r="A242" s="849"/>
      <c r="B242" s="304"/>
      <c r="C242" s="385"/>
      <c r="D242" s="386"/>
      <c r="E242" s="386"/>
      <c r="F242" s="386"/>
      <c r="G242" s="387"/>
      <c r="H242" s="388"/>
      <c r="I242" s="386"/>
      <c r="J242" s="386"/>
      <c r="K242" s="386"/>
      <c r="L242" s="389"/>
      <c r="M242" s="390"/>
      <c r="N242" s="386"/>
      <c r="O242" s="386"/>
      <c r="P242" s="386"/>
      <c r="Q242" s="389"/>
      <c r="R242" s="390"/>
      <c r="S242" s="386"/>
      <c r="T242" s="386"/>
      <c r="U242" s="386"/>
      <c r="V242" s="386"/>
      <c r="W242" s="386"/>
      <c r="X242" s="386"/>
      <c r="Y242" s="391"/>
      <c r="Z242" s="391"/>
      <c r="AA242" s="391"/>
      <c r="AB242" s="391"/>
      <c r="AC242" s="391"/>
      <c r="AD242" s="2885"/>
      <c r="AE242" s="2885"/>
      <c r="AF242" s="2885"/>
      <c r="AG242" s="2885"/>
      <c r="AH242" s="2885"/>
      <c r="AI242" s="2885"/>
      <c r="AJ242" s="2885"/>
      <c r="AK242" s="2885"/>
      <c r="AL242" s="2885"/>
      <c r="AM242" s="2885"/>
      <c r="AN242" s="2885"/>
      <c r="AO242" s="2885"/>
      <c r="AP242" s="2885"/>
      <c r="AQ242" s="2885"/>
      <c r="AR242" s="2885"/>
      <c r="AS242" s="2885"/>
      <c r="AT242" s="2885"/>
      <c r="AU242" s="2885"/>
      <c r="AV242" s="2885"/>
      <c r="AW242" s="2885"/>
      <c r="AX242" s="2885"/>
      <c r="AY242" s="2885"/>
      <c r="AZ242" s="239"/>
      <c r="BA242" s="850"/>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448"/>
      <c r="CC242" s="448"/>
      <c r="CD242" s="2630"/>
      <c r="CE242" s="2630"/>
      <c r="CF242" s="2630"/>
      <c r="CG242" s="2630"/>
      <c r="CH242" s="2630"/>
      <c r="CI242" s="2630"/>
      <c r="CJ242" s="2630"/>
      <c r="CK242" s="2630"/>
      <c r="CL242" s="2630"/>
      <c r="CM242" s="2630"/>
      <c r="CN242" s="2630"/>
      <c r="CO242" s="2630"/>
      <c r="CP242" s="2630"/>
      <c r="CQ242" s="2630"/>
      <c r="CR242" s="2630"/>
      <c r="CS242" s="2630"/>
      <c r="CT242" s="2630"/>
      <c r="CU242" s="2630"/>
      <c r="CV242" s="2630"/>
      <c r="CW242" s="2630"/>
      <c r="CX242" s="2630"/>
      <c r="CY242" s="2630"/>
      <c r="CZ242" s="2630"/>
    </row>
    <row r="243" s="130" customFormat="true" ht="15" customHeight="true" x14ac:dyDescent="0.2">
      <c r="A243" s="849"/>
      <c r="B243" s="304"/>
      <c r="C243" s="385"/>
      <c r="D243" s="386"/>
      <c r="E243" s="386"/>
      <c r="F243" s="386"/>
      <c r="G243" s="387"/>
      <c r="H243" s="388"/>
      <c r="I243" s="386"/>
      <c r="J243" s="386"/>
      <c r="K243" s="386"/>
      <c r="L243" s="389"/>
      <c r="M243" s="390"/>
      <c r="N243" s="386"/>
      <c r="O243" s="386"/>
      <c r="P243" s="386"/>
      <c r="Q243" s="389"/>
      <c r="R243" s="390"/>
      <c r="S243" s="386"/>
      <c r="T243" s="386"/>
      <c r="U243" s="386"/>
      <c r="V243" s="386"/>
      <c r="W243" s="386"/>
      <c r="X243" s="386"/>
      <c r="Y243" s="391"/>
      <c r="Z243" s="391"/>
      <c r="AA243" s="391"/>
      <c r="AB243" s="391"/>
      <c r="AC243" s="391"/>
      <c r="AD243" s="2885"/>
      <c r="AE243" s="2885"/>
      <c r="AF243" s="2885"/>
      <c r="AG243" s="2885"/>
      <c r="AH243" s="2885"/>
      <c r="AI243" s="2885"/>
      <c r="AJ243" s="2885"/>
      <c r="AK243" s="2885"/>
      <c r="AL243" s="2885"/>
      <c r="AM243" s="2885"/>
      <c r="AN243" s="2885"/>
      <c r="AO243" s="2885"/>
      <c r="AP243" s="2885"/>
      <c r="AQ243" s="2885"/>
      <c r="AR243" s="2885"/>
      <c r="AS243" s="2885"/>
      <c r="AT243" s="2885"/>
      <c r="AU243" s="2885"/>
      <c r="AV243" s="2885"/>
      <c r="AW243" s="2885"/>
      <c r="AX243" s="2885"/>
      <c r="AY243" s="2885"/>
      <c r="AZ243" s="239"/>
      <c r="BA243" s="850"/>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448"/>
      <c r="CC243" s="448"/>
      <c r="CD243" s="2630"/>
      <c r="CE243" s="2630"/>
      <c r="CF243" s="2630"/>
      <c r="CG243" s="2630"/>
      <c r="CH243" s="2630"/>
      <c r="CI243" s="2630"/>
      <c r="CJ243" s="2630"/>
      <c r="CK243" s="2630"/>
      <c r="CL243" s="2630"/>
      <c r="CM243" s="2630"/>
      <c r="CN243" s="2630"/>
      <c r="CO243" s="2630"/>
      <c r="CP243" s="2630"/>
      <c r="CQ243" s="2630"/>
      <c r="CR243" s="2630"/>
      <c r="CS243" s="2630"/>
      <c r="CT243" s="2630"/>
      <c r="CU243" s="2630"/>
      <c r="CV243" s="2630"/>
      <c r="CW243" s="2630"/>
      <c r="CX243" s="2630"/>
      <c r="CY243" s="2630"/>
      <c r="CZ243" s="2630"/>
    </row>
    <row r="244" s="130" customFormat="true" ht="15" customHeight="true" x14ac:dyDescent="0.2">
      <c r="A244" s="849"/>
      <c r="B244" s="304"/>
      <c r="C244" s="385"/>
      <c r="D244" s="386"/>
      <c r="E244" s="386"/>
      <c r="F244" s="386"/>
      <c r="G244" s="387"/>
      <c r="H244" s="388"/>
      <c r="I244" s="386"/>
      <c r="J244" s="386"/>
      <c r="K244" s="386"/>
      <c r="L244" s="389"/>
      <c r="M244" s="390"/>
      <c r="N244" s="386"/>
      <c r="O244" s="386"/>
      <c r="P244" s="386"/>
      <c r="Q244" s="389"/>
      <c r="R244" s="390"/>
      <c r="S244" s="386"/>
      <c r="T244" s="386"/>
      <c r="U244" s="386"/>
      <c r="V244" s="386"/>
      <c r="W244" s="386"/>
      <c r="X244" s="386"/>
      <c r="Y244" s="391"/>
      <c r="Z244" s="391"/>
      <c r="AA244" s="391"/>
      <c r="AB244" s="391"/>
      <c r="AC244" s="391"/>
      <c r="AD244" s="2885"/>
      <c r="AE244" s="2885"/>
      <c r="AF244" s="2885"/>
      <c r="AG244" s="2885"/>
      <c r="AH244" s="2885"/>
      <c r="AI244" s="2885"/>
      <c r="AJ244" s="2885"/>
      <c r="AK244" s="2885"/>
      <c r="AL244" s="2885"/>
      <c r="AM244" s="2885"/>
      <c r="AN244" s="2885"/>
      <c r="AO244" s="2885"/>
      <c r="AP244" s="2885"/>
      <c r="AQ244" s="2885"/>
      <c r="AR244" s="2885"/>
      <c r="AS244" s="2885"/>
      <c r="AT244" s="2885"/>
      <c r="AU244" s="2885"/>
      <c r="AV244" s="2885"/>
      <c r="AW244" s="2885"/>
      <c r="AX244" s="2885"/>
      <c r="AY244" s="2885"/>
      <c r="AZ244" s="239"/>
      <c r="BA244" s="850"/>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448"/>
      <c r="CC244" s="448"/>
      <c r="CD244" s="2630"/>
      <c r="CE244" s="2630"/>
      <c r="CF244" s="2630"/>
      <c r="CG244" s="2630"/>
      <c r="CH244" s="2630"/>
      <c r="CI244" s="2630"/>
      <c r="CJ244" s="2630"/>
      <c r="CK244" s="2630"/>
      <c r="CL244" s="2630"/>
      <c r="CM244" s="2630"/>
      <c r="CN244" s="2630"/>
      <c r="CO244" s="2630"/>
      <c r="CP244" s="2630"/>
      <c r="CQ244" s="2630"/>
      <c r="CR244" s="2630"/>
      <c r="CS244" s="2630"/>
      <c r="CT244" s="2630"/>
      <c r="CU244" s="2630"/>
      <c r="CV244" s="2630"/>
      <c r="CW244" s="2630"/>
      <c r="CX244" s="2630"/>
      <c r="CY244" s="2630"/>
      <c r="CZ244" s="2630"/>
    </row>
    <row r="245" s="130" customFormat="true" ht="15" customHeight="true" x14ac:dyDescent="0.2">
      <c r="A245" s="849"/>
      <c r="B245" s="304"/>
      <c r="C245" s="385"/>
      <c r="D245" s="386"/>
      <c r="E245" s="386"/>
      <c r="F245" s="386"/>
      <c r="G245" s="387"/>
      <c r="H245" s="388"/>
      <c r="I245" s="386"/>
      <c r="J245" s="386"/>
      <c r="K245" s="386"/>
      <c r="L245" s="389"/>
      <c r="M245" s="390"/>
      <c r="N245" s="386"/>
      <c r="O245" s="386"/>
      <c r="P245" s="386"/>
      <c r="Q245" s="389"/>
      <c r="R245" s="390"/>
      <c r="S245" s="386"/>
      <c r="T245" s="386"/>
      <c r="U245" s="386"/>
      <c r="V245" s="386"/>
      <c r="W245" s="386"/>
      <c r="X245" s="386"/>
      <c r="Y245" s="391"/>
      <c r="Z245" s="391"/>
      <c r="AA245" s="391"/>
      <c r="AB245" s="391"/>
      <c r="AC245" s="391"/>
      <c r="AD245" s="2885"/>
      <c r="AE245" s="2885"/>
      <c r="AF245" s="2885"/>
      <c r="AG245" s="2885"/>
      <c r="AH245" s="2885"/>
      <c r="AI245" s="2885"/>
      <c r="AJ245" s="2885"/>
      <c r="AK245" s="2885"/>
      <c r="AL245" s="2885"/>
      <c r="AM245" s="2885"/>
      <c r="AN245" s="2885"/>
      <c r="AO245" s="2885"/>
      <c r="AP245" s="2885"/>
      <c r="AQ245" s="2885"/>
      <c r="AR245" s="2885"/>
      <c r="AS245" s="2885"/>
      <c r="AT245" s="2885"/>
      <c r="AU245" s="2885"/>
      <c r="AV245" s="2885"/>
      <c r="AW245" s="2885"/>
      <c r="AX245" s="2885"/>
      <c r="AY245" s="2885"/>
      <c r="AZ245" s="239"/>
      <c r="BA245" s="850"/>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448"/>
      <c r="CC245" s="448"/>
      <c r="CD245" s="2630"/>
      <c r="CE245" s="2630"/>
      <c r="CF245" s="2630"/>
      <c r="CG245" s="2630"/>
      <c r="CH245" s="2630"/>
      <c r="CI245" s="2630"/>
      <c r="CJ245" s="2630"/>
      <c r="CK245" s="2630"/>
      <c r="CL245" s="2630"/>
      <c r="CM245" s="2630"/>
      <c r="CN245" s="2630"/>
      <c r="CO245" s="2630"/>
      <c r="CP245" s="2630"/>
      <c r="CQ245" s="2630"/>
      <c r="CR245" s="2630"/>
      <c r="CS245" s="2630"/>
      <c r="CT245" s="2630"/>
      <c r="CU245" s="2630"/>
      <c r="CV245" s="2630"/>
      <c r="CW245" s="2630"/>
      <c r="CX245" s="2630"/>
      <c r="CY245" s="2630"/>
      <c r="CZ245" s="2630"/>
    </row>
    <row r="246" s="130" customFormat="true" ht="15" customHeight="true" x14ac:dyDescent="0.2">
      <c r="A246" s="849"/>
      <c r="B246" s="304"/>
      <c r="C246" s="385"/>
      <c r="D246" s="386"/>
      <c r="E246" s="386"/>
      <c r="F246" s="386"/>
      <c r="G246" s="387"/>
      <c r="H246" s="388"/>
      <c r="I246" s="386"/>
      <c r="J246" s="386"/>
      <c r="K246" s="386"/>
      <c r="L246" s="389"/>
      <c r="M246" s="390"/>
      <c r="N246" s="386"/>
      <c r="O246" s="386"/>
      <c r="P246" s="386"/>
      <c r="Q246" s="389"/>
      <c r="R246" s="390"/>
      <c r="S246" s="386"/>
      <c r="T246" s="386"/>
      <c r="U246" s="386"/>
      <c r="V246" s="386"/>
      <c r="W246" s="386"/>
      <c r="X246" s="386"/>
      <c r="Y246" s="391"/>
      <c r="Z246" s="391"/>
      <c r="AA246" s="391"/>
      <c r="AB246" s="391"/>
      <c r="AC246" s="391"/>
      <c r="AD246" s="2885"/>
      <c r="AE246" s="2885"/>
      <c r="AF246" s="2885"/>
      <c r="AG246" s="2885"/>
      <c r="AH246" s="2885"/>
      <c r="AI246" s="2885"/>
      <c r="AJ246" s="2885"/>
      <c r="AK246" s="2885"/>
      <c r="AL246" s="2885"/>
      <c r="AM246" s="2885"/>
      <c r="AN246" s="2885"/>
      <c r="AO246" s="2885"/>
      <c r="AP246" s="2885"/>
      <c r="AQ246" s="2885"/>
      <c r="AR246" s="2885"/>
      <c r="AS246" s="2885"/>
      <c r="AT246" s="2885"/>
      <c r="AU246" s="2885"/>
      <c r="AV246" s="2885"/>
      <c r="AW246" s="2885"/>
      <c r="AX246" s="2885"/>
      <c r="AY246" s="2885"/>
      <c r="AZ246" s="239"/>
      <c r="BA246" s="850"/>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448"/>
      <c r="CC246" s="448"/>
      <c r="CD246" s="2630"/>
      <c r="CE246" s="2630"/>
      <c r="CF246" s="2630"/>
      <c r="CG246" s="2630"/>
      <c r="CH246" s="2630"/>
      <c r="CI246" s="2630"/>
      <c r="CJ246" s="2630"/>
      <c r="CK246" s="2630"/>
      <c r="CL246" s="2630"/>
      <c r="CM246" s="2630"/>
      <c r="CN246" s="2630"/>
      <c r="CO246" s="2630"/>
      <c r="CP246" s="2630"/>
      <c r="CQ246" s="2630"/>
      <c r="CR246" s="2630"/>
      <c r="CS246" s="2630"/>
      <c r="CT246" s="2630"/>
      <c r="CU246" s="2630"/>
      <c r="CV246" s="2630"/>
      <c r="CW246" s="2630"/>
      <c r="CX246" s="2630"/>
      <c r="CY246" s="2630"/>
      <c r="CZ246" s="2630"/>
    </row>
    <row r="247" s="130" customFormat="true" ht="15" customHeight="true" x14ac:dyDescent="0.2">
      <c r="A247" s="849"/>
      <c r="B247" s="304"/>
      <c r="C247" s="385"/>
      <c r="D247" s="386"/>
      <c r="E247" s="386"/>
      <c r="F247" s="386"/>
      <c r="G247" s="387"/>
      <c r="H247" s="388"/>
      <c r="I247" s="386"/>
      <c r="J247" s="386"/>
      <c r="K247" s="386"/>
      <c r="L247" s="389"/>
      <c r="M247" s="390"/>
      <c r="N247" s="386"/>
      <c r="O247" s="386"/>
      <c r="P247" s="386"/>
      <c r="Q247" s="389"/>
      <c r="R247" s="390"/>
      <c r="S247" s="386"/>
      <c r="T247" s="386"/>
      <c r="U247" s="386"/>
      <c r="V247" s="386"/>
      <c r="W247" s="386"/>
      <c r="X247" s="386"/>
      <c r="Y247" s="391"/>
      <c r="Z247" s="391"/>
      <c r="AA247" s="391"/>
      <c r="AB247" s="391"/>
      <c r="AC247" s="391"/>
      <c r="AD247" s="2885"/>
      <c r="AE247" s="2885"/>
      <c r="AF247" s="2885"/>
      <c r="AG247" s="2885"/>
      <c r="AH247" s="2885"/>
      <c r="AI247" s="2885"/>
      <c r="AJ247" s="2885"/>
      <c r="AK247" s="2885"/>
      <c r="AL247" s="2885"/>
      <c r="AM247" s="2885"/>
      <c r="AN247" s="2885"/>
      <c r="AO247" s="2885"/>
      <c r="AP247" s="2885"/>
      <c r="AQ247" s="2885"/>
      <c r="AR247" s="2885"/>
      <c r="AS247" s="2885"/>
      <c r="AT247" s="2885"/>
      <c r="AU247" s="2885"/>
      <c r="AV247" s="2885"/>
      <c r="AW247" s="2885"/>
      <c r="AX247" s="2885"/>
      <c r="AY247" s="2885"/>
      <c r="AZ247" s="239"/>
      <c r="BA247" s="850"/>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448"/>
      <c r="CC247" s="448"/>
      <c r="CD247" s="2630"/>
      <c r="CE247" s="2630"/>
      <c r="CF247" s="2630"/>
      <c r="CG247" s="2630"/>
      <c r="CH247" s="2630"/>
      <c r="CI247" s="2630"/>
      <c r="CJ247" s="2630"/>
      <c r="CK247" s="2630"/>
      <c r="CL247" s="2630"/>
      <c r="CM247" s="2630"/>
      <c r="CN247" s="2630"/>
      <c r="CO247" s="2630"/>
      <c r="CP247" s="2630"/>
      <c r="CQ247" s="2630"/>
      <c r="CR247" s="2630"/>
      <c r="CS247" s="2630"/>
      <c r="CT247" s="2630"/>
      <c r="CU247" s="2630"/>
      <c r="CV247" s="2630"/>
      <c r="CW247" s="2630"/>
      <c r="CX247" s="2630"/>
      <c r="CY247" s="2630"/>
      <c r="CZ247" s="2630"/>
    </row>
    <row r="248" s="130" customFormat="true" ht="15" customHeight="true" x14ac:dyDescent="0.2">
      <c r="A248" s="285"/>
      <c r="B248" s="305"/>
      <c r="C248" s="392"/>
      <c r="D248" s="393"/>
      <c r="E248" s="393"/>
      <c r="F248" s="393"/>
      <c r="G248" s="394"/>
      <c r="H248" s="395"/>
      <c r="I248" s="393"/>
      <c r="J248" s="393"/>
      <c r="K248" s="393"/>
      <c r="L248" s="396"/>
      <c r="M248" s="397"/>
      <c r="N248" s="393"/>
      <c r="O248" s="393"/>
      <c r="P248" s="393"/>
      <c r="Q248" s="396"/>
      <c r="R248" s="397"/>
      <c r="S248" s="393"/>
      <c r="T248" s="393"/>
      <c r="U248" s="393"/>
      <c r="V248" s="393"/>
      <c r="W248" s="393"/>
      <c r="X248" s="393"/>
      <c r="Y248" s="398"/>
      <c r="Z248" s="398"/>
      <c r="AA248" s="398"/>
      <c r="AB248" s="398"/>
      <c r="AC248" s="398"/>
      <c r="AD248" s="2885"/>
      <c r="AE248" s="2885"/>
      <c r="AF248" s="2885"/>
      <c r="AG248" s="2885"/>
      <c r="AH248" s="2885"/>
      <c r="AI248" s="2885"/>
      <c r="AJ248" s="2885"/>
      <c r="AK248" s="2885"/>
      <c r="AL248" s="2885"/>
      <c r="AM248" s="2885"/>
      <c r="AN248" s="2885"/>
      <c r="AO248" s="2885"/>
      <c r="AP248" s="2885"/>
      <c r="AQ248" s="2885"/>
      <c r="AR248" s="2885"/>
      <c r="AS248" s="2885"/>
      <c r="AT248" s="2885"/>
      <c r="AU248" s="2885"/>
      <c r="AV248" s="2885"/>
      <c r="AW248" s="2885"/>
      <c r="AX248" s="2885"/>
      <c r="AY248" s="2885"/>
      <c r="AZ248" s="239"/>
      <c r="BA248" s="850"/>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537"/>
      <c r="CC248" s="537"/>
      <c r="CD248" s="2630"/>
      <c r="CE248" s="2630"/>
      <c r="CF248" s="2630"/>
      <c r="CG248" s="2630"/>
      <c r="CH248" s="2630"/>
      <c r="CI248" s="2630"/>
      <c r="CJ248" s="2630"/>
      <c r="CK248" s="2630"/>
      <c r="CL248" s="2630"/>
      <c r="CM248" s="2630"/>
      <c r="CN248" s="2630"/>
      <c r="CO248" s="2630"/>
      <c r="CP248" s="2630"/>
      <c r="CQ248" s="2630"/>
      <c r="CR248" s="2630"/>
      <c r="CS248" s="2630"/>
      <c r="CT248" s="2630"/>
      <c r="CU248" s="2630"/>
      <c r="CV248" s="2630"/>
      <c r="CW248" s="2630"/>
      <c r="CX248" s="2630"/>
      <c r="CY248" s="2630"/>
      <c r="CZ248" s="2630"/>
    </row>
    <row r="249" s="130" customFormat="true" ht="250.15" customHeight="true" x14ac:dyDescent="0.2">
      <c r="A249" s="132"/>
      <c r="B249" s="132"/>
      <c r="C249" s="132"/>
      <c r="D249" s="132"/>
      <c r="E249" s="132"/>
      <c r="F249" s="132"/>
      <c r="G249" s="132"/>
      <c r="H249" s="132"/>
      <c r="I249" s="132"/>
      <c r="J249" s="132"/>
      <c r="K249" s="132"/>
      <c r="L249" s="132"/>
      <c r="M249" s="132"/>
      <c r="N249" s="132"/>
      <c r="O249" s="132"/>
      <c r="P249" s="132"/>
      <c r="Q249" s="132"/>
      <c r="R249" s="735"/>
      <c r="S249" s="132"/>
      <c r="T249" s="132"/>
      <c r="U249" s="132"/>
      <c r="V249" s="132"/>
      <c r="W249" s="132"/>
      <c r="X249" s="132"/>
      <c r="Y249" s="132"/>
      <c r="Z249" s="239"/>
      <c r="AA249" s="239"/>
      <c r="AB249" s="239"/>
      <c r="AC249" s="239"/>
      <c r="AD249" s="239"/>
      <c r="AE249" s="239"/>
      <c r="AF249" s="239"/>
      <c r="AG249" s="239"/>
      <c r="AH249" s="239"/>
      <c r="AI249" s="239"/>
      <c r="AJ249" s="239"/>
      <c r="AK249" s="239"/>
      <c r="AL249" s="239"/>
      <c r="AM249" s="239"/>
      <c r="AN249" s="239"/>
      <c r="AO249" s="239"/>
      <c r="AP249" s="239"/>
      <c r="AQ249" s="239"/>
      <c r="AR249" s="239"/>
      <c r="AS249" s="239"/>
      <c r="AT249" s="239"/>
      <c r="AU249" s="239"/>
      <c r="AV249" s="239"/>
      <c r="AW249" s="239"/>
      <c r="AX249" s="239"/>
      <c r="AY249" s="239"/>
      <c r="AZ249" s="239"/>
      <c r="BA249" s="132"/>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ht="19.15" customHeight="true" x14ac:dyDescent="0.2">
      <c r="R250" s="468"/>
      <c r="S250" s="468"/>
      <c r="T250" s="468"/>
      <c r="U250" s="468"/>
      <c r="V250" s="468"/>
      <c r="W250" s="468"/>
      <c r="X250" s="468"/>
      <c r="Y250" s="468"/>
    </row>
    <row r="251" ht="22.5" customHeight="true" x14ac:dyDescent="0.35">
      <c r="A251" s="3035" t="str">
        <f>A1026</f>
        <v>Congo_PR</v>
      </c>
      <c r="B251" s="3036"/>
      <c r="R251" s="468"/>
      <c r="S251" s="468"/>
      <c r="T251" s="468"/>
      <c r="U251" s="468"/>
      <c r="V251" s="468"/>
      <c r="W251" s="468"/>
      <c r="X251" s="468"/>
      <c r="Y251" s="468"/>
    </row>
    <row r="252" ht="22.5" customHeight="true" x14ac:dyDescent="0.35">
      <c r="A252" s="257" t="str">
        <f>A1034</f>
        <v>2015</v>
      </c>
      <c r="B252" s="139"/>
      <c r="R252" s="468"/>
      <c r="S252" s="468"/>
      <c r="T252" s="468"/>
      <c r="U252" s="468"/>
      <c r="V252" s="468"/>
      <c r="W252" s="468"/>
      <c r="X252" s="468"/>
      <c r="Y252" s="468"/>
    </row>
    <row r="253" ht="22.5" customHeight="true" x14ac:dyDescent="0.35">
      <c r="A253" s="3434" t="s">
        <v>129</v>
      </c>
      <c r="B253" s="3435"/>
      <c r="R253" s="468"/>
      <c r="S253" s="468"/>
      <c r="T253" s="468"/>
      <c r="U253" s="468"/>
      <c r="V253" s="468"/>
      <c r="W253" s="468"/>
      <c r="X253" s="468"/>
      <c r="Y253" s="468"/>
    </row>
    <row r="254" ht="22.5" customHeight="true" x14ac:dyDescent="0.35">
      <c r="A254" s="3434" t="s">
        <v>97</v>
      </c>
      <c r="B254" s="3435"/>
      <c r="R254" s="468"/>
      <c r="S254" s="468"/>
      <c r="T254" s="468"/>
      <c r="U254" s="468"/>
      <c r="V254" s="468"/>
      <c r="W254" s="468"/>
      <c r="X254" s="468"/>
      <c r="Y254" s="468"/>
    </row>
    <row r="255" ht="15" customHeight="true" x14ac:dyDescent="0.2">
      <c r="A255" s="3436" t="s">
        <v>98</v>
      </c>
      <c r="B255" s="3437"/>
      <c r="R255" s="468"/>
      <c r="S255" s="468"/>
      <c r="T255" s="468"/>
      <c r="U255" s="468"/>
      <c r="V255" s="468"/>
      <c r="W255" s="468"/>
      <c r="X255" s="468"/>
      <c r="Y255" s="468"/>
    </row>
    <row r="256" ht="15" customHeight="true" x14ac:dyDescent="0.2">
      <c r="A256" s="152" t="s">
        <v>40</v>
      </c>
      <c r="B256" s="151"/>
      <c r="R256" s="468"/>
      <c r="S256" s="468"/>
      <c r="T256" s="468"/>
      <c r="U256" s="468"/>
      <c r="V256" s="468"/>
      <c r="W256" s="468"/>
      <c r="X256" s="468"/>
      <c r="Y256" s="468"/>
    </row>
    <row r="257" ht="18" customHeight="true" x14ac:dyDescent="0.2">
      <c r="A257" s="150" t="s">
        <v>39</v>
      </c>
      <c r="B257" s="153"/>
      <c r="R257" s="468"/>
      <c r="S257" s="468"/>
      <c r="T257" s="468"/>
      <c r="U257" s="468"/>
      <c r="V257" s="468"/>
      <c r="W257" s="468"/>
      <c r="X257" s="468"/>
      <c r="Y257" s="468"/>
    </row>
    <row r="258" ht="18" customHeight="true" x14ac:dyDescent="0.2">
      <c r="A258" s="245" t="s">
        <v>136</v>
      </c>
      <c r="B258" s="246" t="str">
        <f>A1025</f>
        <v>MICS15</v>
      </c>
      <c r="R258" s="468"/>
      <c r="S258" s="468"/>
      <c r="T258" s="468"/>
      <c r="U258" s="468"/>
      <c r="V258" s="468"/>
      <c r="W258" s="468"/>
      <c r="X258" s="468"/>
      <c r="Y258" s="468"/>
    </row>
    <row r="259" s="130" customFormat="true" ht="15" customHeight="true" x14ac:dyDescent="0.2">
      <c r="A259" s="137" t="s">
        <v>85</v>
      </c>
      <c r="B259" s="229"/>
      <c r="C259" s="3413" t="s">
        <v>115</v>
      </c>
      <c r="D259" s="3414"/>
      <c r="E259" s="3414"/>
      <c r="F259" s="3414"/>
      <c r="G259" s="3415"/>
      <c r="H259" s="3416" t="s">
        <v>38</v>
      </c>
      <c r="I259" s="3417"/>
      <c r="J259" s="3417"/>
      <c r="K259" s="3417"/>
      <c r="L259" s="3418"/>
      <c r="M259" s="3416" t="s">
        <v>37</v>
      </c>
      <c r="N259" s="3417"/>
      <c r="O259" s="3417"/>
      <c r="P259" s="3417"/>
      <c r="Q259" s="3419"/>
      <c r="R259" s="749" t="s">
        <v>141</v>
      </c>
      <c r="S259" s="459"/>
      <c r="T259" s="459"/>
      <c r="U259" s="459"/>
      <c r="V259" s="459"/>
      <c r="W259" s="459"/>
      <c r="X259" s="459"/>
      <c r="Y259" s="460"/>
      <c r="Z259" s="461"/>
      <c r="AA259" s="461"/>
      <c r="AB259" s="461"/>
      <c r="AC259" s="461"/>
      <c r="AD259" s="239"/>
      <c r="AE259" s="239"/>
      <c r="AF259" s="239"/>
      <c r="AG259" s="239"/>
      <c r="AH259" s="239"/>
      <c r="AI259" s="239"/>
      <c r="AJ259" s="239"/>
      <c r="AK259" s="239"/>
      <c r="AL259" s="239"/>
      <c r="AM259" s="239"/>
      <c r="AN259" s="239"/>
      <c r="AO259" s="239"/>
      <c r="AP259" s="239"/>
      <c r="AQ259" s="239"/>
      <c r="AR259" s="239"/>
      <c r="AS259" s="239"/>
      <c r="AT259" s="239"/>
      <c r="AU259" s="239"/>
      <c r="AV259" s="239"/>
      <c r="AW259" s="239"/>
      <c r="AX259" s="239"/>
      <c r="AY259" s="239"/>
      <c r="AZ259" s="239"/>
      <c r="BA259" s="241" t="s">
        <v>131</v>
      </c>
      <c r="BB259" s="137" t="s">
        <v>85</v>
      </c>
      <c r="BC259" s="3157" t="s">
        <v>115</v>
      </c>
      <c r="BD259" s="3158"/>
      <c r="BE259" s="3158"/>
      <c r="BF259" s="3158"/>
      <c r="BG259" s="3159"/>
      <c r="BH259" s="3160" t="s">
        <v>38</v>
      </c>
      <c r="BI259" s="3158"/>
      <c r="BJ259" s="3158"/>
      <c r="BK259" s="3158"/>
      <c r="BL259" s="3159"/>
      <c r="BM259" s="3160" t="s">
        <v>37</v>
      </c>
      <c r="BN259" s="3158"/>
      <c r="BO259" s="3158"/>
      <c r="BP259" s="3158"/>
      <c r="BQ259" s="3159"/>
      <c r="BR259" s="751" t="s">
        <v>141</v>
      </c>
      <c r="BS259" s="541"/>
      <c r="BT259" s="541"/>
      <c r="BU259" s="541"/>
      <c r="BV259" s="541"/>
      <c r="BW259" s="541"/>
      <c r="BX259" s="541"/>
      <c r="BY259" s="542"/>
      <c r="BZ259" s="461"/>
      <c r="CA259" s="461"/>
      <c r="CB259" s="461"/>
      <c r="CC259" s="461"/>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0" customFormat="true" ht="24" x14ac:dyDescent="0.2">
      <c r="A260" s="211" t="s">
        <v>88</v>
      </c>
      <c r="B260" s="210"/>
      <c r="C260" s="451" t="s">
        <v>0</v>
      </c>
      <c r="D260" s="422" t="s">
        <v>1</v>
      </c>
      <c r="E260" s="422" t="s">
        <v>2</v>
      </c>
      <c r="F260" s="422" t="s">
        <v>3</v>
      </c>
      <c r="G260" s="452" t="s">
        <v>4</v>
      </c>
      <c r="H260" s="453" t="s">
        <v>0</v>
      </c>
      <c r="I260" s="192" t="s">
        <v>1</v>
      </c>
      <c r="J260" s="192" t="s">
        <v>2</v>
      </c>
      <c r="K260" s="192" t="s">
        <v>3</v>
      </c>
      <c r="L260" s="454" t="s">
        <v>4</v>
      </c>
      <c r="M260" s="453" t="s">
        <v>0</v>
      </c>
      <c r="N260" s="192" t="s">
        <v>1</v>
      </c>
      <c r="O260" s="192" t="s">
        <v>2</v>
      </c>
      <c r="P260" s="192" t="s">
        <v>3</v>
      </c>
      <c r="Q260" s="193" t="s">
        <v>4</v>
      </c>
      <c r="R260" s="453" t="s">
        <v>412</v>
      </c>
      <c r="S260" s="192" t="s">
        <v>413</v>
      </c>
      <c r="T260" s="192" t="s">
        <v>414</v>
      </c>
      <c r="U260" s="192" t="s">
        <v>415</v>
      </c>
      <c r="V260" s="192" t="s">
        <v>416</v>
      </c>
      <c r="W260" s="192" t="s">
        <v>417</v>
      </c>
      <c r="X260" s="192" t="s">
        <v>418</v>
      </c>
      <c r="Y260" s="194" t="s">
        <v>419</v>
      </c>
      <c r="Z260" s="194" t="s">
        <v>420</v>
      </c>
      <c r="AA260" s="194" t="s">
        <v>421</v>
      </c>
      <c r="AB260" s="194" t="s">
        <v>422</v>
      </c>
      <c r="AC260" s="194" t="s">
        <v>423</v>
      </c>
      <c r="AD260" s="2886"/>
      <c r="AE260" s="2886"/>
      <c r="AF260" s="2886"/>
      <c r="AG260" s="2886"/>
      <c r="AH260" s="2886"/>
      <c r="AI260" s="2886"/>
      <c r="AJ260" s="2886"/>
      <c r="AK260" s="2886"/>
      <c r="AL260" s="2886"/>
      <c r="AM260" s="2886"/>
      <c r="AN260" s="2886"/>
      <c r="AO260" s="2886"/>
      <c r="AP260" s="2886"/>
      <c r="AQ260" s="2886"/>
      <c r="AR260" s="2886"/>
      <c r="AS260" s="2886"/>
      <c r="AT260" s="2886"/>
      <c r="AU260" s="2886"/>
      <c r="AV260" s="2886"/>
      <c r="AW260" s="2886"/>
      <c r="AX260" s="2886"/>
      <c r="AY260" s="2886"/>
      <c r="AZ260" s="239"/>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412</v>
      </c>
      <c r="BS260" s="195" t="s">
        <v>413</v>
      </c>
      <c r="BT260" s="195" t="s">
        <v>414</v>
      </c>
      <c r="BU260" s="195" t="s">
        <v>415</v>
      </c>
      <c r="BV260" s="195" t="s">
        <v>416</v>
      </c>
      <c r="BW260" s="195" t="s">
        <v>417</v>
      </c>
      <c r="BX260" s="195" t="s">
        <v>418</v>
      </c>
      <c r="BY260" s="196" t="s">
        <v>419</v>
      </c>
      <c r="BZ260" s="196" t="s">
        <v>420</v>
      </c>
      <c r="CA260" s="196" t="s">
        <v>421</v>
      </c>
      <c r="CB260" s="196" t="s">
        <v>422</v>
      </c>
      <c r="CC260" s="196" t="s">
        <v>423</v>
      </c>
      <c r="CD260" s="2634"/>
      <c r="CE260" s="2634"/>
      <c r="CF260" s="2634"/>
      <c r="CG260" s="2634"/>
      <c r="CH260" s="2634"/>
      <c r="CI260" s="2634"/>
      <c r="CJ260" s="2634"/>
      <c r="CK260" s="2634"/>
      <c r="CL260" s="2634"/>
      <c r="CM260" s="2634"/>
      <c r="CN260" s="2634"/>
      <c r="CO260" s="2634"/>
      <c r="CP260" s="2634"/>
      <c r="CQ260" s="2634"/>
      <c r="CR260" s="2634"/>
      <c r="CS260" s="2634"/>
      <c r="CT260" s="2634"/>
      <c r="CU260" s="2634"/>
      <c r="CV260" s="2634"/>
      <c r="CW260" s="2634"/>
      <c r="CX260" s="2634"/>
      <c r="CY260" s="2634"/>
      <c r="CZ260" s="2634"/>
    </row>
    <row r="261" s="130" customFormat="true" ht="15" customHeight="true" x14ac:dyDescent="0.2">
      <c r="A261" s="3411" t="s">
        <v>73</v>
      </c>
      <c r="B261" s="154" t="s">
        <v>49</v>
      </c>
      <c r="C261" s="2816" t="s">
        <v>35</v>
      </c>
      <c r="D261" s="2822" t="s">
        <v>35</v>
      </c>
      <c r="E261" s="2822" t="s">
        <v>35</v>
      </c>
      <c r="F261" s="2822" t="s">
        <v>35</v>
      </c>
      <c r="G261" s="2829" t="s">
        <v>35</v>
      </c>
      <c r="H261" s="2835" t="s">
        <v>35</v>
      </c>
      <c r="I261" s="2822" t="s">
        <v>35</v>
      </c>
      <c r="J261" s="2822" t="s">
        <v>35</v>
      </c>
      <c r="K261" s="2822" t="s">
        <v>35</v>
      </c>
      <c r="L261" s="2829" t="s">
        <v>35</v>
      </c>
      <c r="M261" s="2835" t="s">
        <v>35</v>
      </c>
      <c r="N261" s="2822" t="s">
        <v>35</v>
      </c>
      <c r="O261" s="2822" t="s">
        <v>35</v>
      </c>
      <c r="P261" s="2822" t="s">
        <v>35</v>
      </c>
      <c r="Q261" s="2846" t="s">
        <v>35</v>
      </c>
      <c r="R261" s="2835" t="s">
        <v>35</v>
      </c>
      <c r="S261" s="2822" t="s">
        <v>35</v>
      </c>
      <c r="T261" s="2822" t="s">
        <v>35</v>
      </c>
      <c r="U261" s="2822" t="s">
        <v>35</v>
      </c>
      <c r="V261" s="2822" t="s">
        <v>35</v>
      </c>
      <c r="W261" s="2822" t="s">
        <v>35</v>
      </c>
      <c r="X261" s="2822" t="s">
        <v>35</v>
      </c>
      <c r="Y261" s="2852" t="s">
        <v>35</v>
      </c>
      <c r="Z261" s="2852" t="s">
        <v>35</v>
      </c>
      <c r="AA261" s="2852" t="s">
        <v>35</v>
      </c>
      <c r="AB261" s="2852" t="s">
        <v>35</v>
      </c>
      <c r="AC261" s="2852" t="s">
        <v>35</v>
      </c>
      <c r="AD261" s="2887"/>
      <c r="AE261" s="2887"/>
      <c r="AF261" s="2887"/>
      <c r="AG261" s="2887"/>
      <c r="AH261" s="2887"/>
      <c r="AI261" s="2887"/>
      <c r="AJ261" s="2887"/>
      <c r="AK261" s="2887"/>
      <c r="AL261" s="2887"/>
      <c r="AM261" s="2887"/>
      <c r="AN261" s="2887"/>
      <c r="AO261" s="2887"/>
      <c r="AP261" s="2887"/>
      <c r="AQ261" s="2887"/>
      <c r="AR261" s="2887"/>
      <c r="AS261" s="2887"/>
      <c r="AT261" s="2887"/>
      <c r="AU261" s="2887"/>
      <c r="AV261" s="2887"/>
      <c r="AW261" s="2887"/>
      <c r="AX261" s="2887"/>
      <c r="AY261" s="2887"/>
      <c r="AZ261" s="239"/>
      <c r="BA261" s="3162" t="s">
        <v>73</v>
      </c>
      <c r="BB261" s="430" t="s">
        <v>49</v>
      </c>
      <c r="BC261" s="1492" t="s">
        <v>35</v>
      </c>
      <c r="BD261" s="1511" t="s">
        <v>35</v>
      </c>
      <c r="BE261" s="1511" t="s">
        <v>35</v>
      </c>
      <c r="BF261" s="1511" t="s">
        <v>35</v>
      </c>
      <c r="BG261" s="1531" t="s">
        <v>35</v>
      </c>
      <c r="BH261" s="1551" t="s">
        <v>35</v>
      </c>
      <c r="BI261" s="1511" t="s">
        <v>35</v>
      </c>
      <c r="BJ261" s="1511" t="s">
        <v>35</v>
      </c>
      <c r="BK261" s="1511" t="s">
        <v>35</v>
      </c>
      <c r="BL261" s="1531" t="s">
        <v>35</v>
      </c>
      <c r="BM261" s="1551" t="s">
        <v>35</v>
      </c>
      <c r="BN261" s="1511" t="s">
        <v>35</v>
      </c>
      <c r="BO261" s="1511" t="s">
        <v>35</v>
      </c>
      <c r="BP261" s="1511" t="s">
        <v>35</v>
      </c>
      <c r="BQ261" s="1531" t="s">
        <v>35</v>
      </c>
      <c r="BR261" s="1551" t="s">
        <v>35</v>
      </c>
      <c r="BS261" s="1511" t="s">
        <v>35</v>
      </c>
      <c r="BT261" s="1511" t="s">
        <v>35</v>
      </c>
      <c r="BU261" s="1511" t="s">
        <v>35</v>
      </c>
      <c r="BV261" s="1511" t="s">
        <v>35</v>
      </c>
      <c r="BW261" s="1511" t="s">
        <v>35</v>
      </c>
      <c r="BX261" s="1511" t="s">
        <v>35</v>
      </c>
      <c r="BY261" s="1571" t="s">
        <v>35</v>
      </c>
      <c r="BZ261" s="1571" t="s">
        <v>35</v>
      </c>
      <c r="CA261" s="1571" t="s">
        <v>35</v>
      </c>
      <c r="CB261" s="1571" t="s">
        <v>35</v>
      </c>
      <c r="CC261" s="1571" t="s">
        <v>35</v>
      </c>
      <c r="CD261" s="2636"/>
      <c r="CE261" s="2636"/>
      <c r="CF261" s="2636"/>
      <c r="CG261" s="2636"/>
      <c r="CH261" s="2636"/>
      <c r="CI261" s="2636"/>
      <c r="CJ261" s="2636"/>
      <c r="CK261" s="2636"/>
      <c r="CL261" s="2636"/>
      <c r="CM261" s="2636"/>
      <c r="CN261" s="2636"/>
      <c r="CO261" s="2636"/>
      <c r="CP261" s="2636"/>
      <c r="CQ261" s="2636"/>
      <c r="CR261" s="2636"/>
      <c r="CS261" s="2636"/>
      <c r="CT261" s="2636"/>
      <c r="CU261" s="2636"/>
      <c r="CV261" s="2636"/>
      <c r="CW261" s="2636"/>
      <c r="CX261" s="2636"/>
      <c r="CY261" s="2636"/>
      <c r="CZ261" s="2636"/>
    </row>
    <row r="262" s="130" customFormat="true" ht="15" customHeight="true" x14ac:dyDescent="0.2">
      <c r="A262" s="3412"/>
      <c r="B262" s="155" t="s">
        <v>48</v>
      </c>
      <c r="C262" s="2817" t="s">
        <v>35</v>
      </c>
      <c r="D262" s="2823" t="s">
        <v>35</v>
      </c>
      <c r="E262" s="2823" t="s">
        <v>35</v>
      </c>
      <c r="F262" s="2823" t="s">
        <v>35</v>
      </c>
      <c r="G262" s="2830" t="s">
        <v>35</v>
      </c>
      <c r="H262" s="2836" t="s">
        <v>35</v>
      </c>
      <c r="I262" s="2823" t="s">
        <v>35</v>
      </c>
      <c r="J262" s="2823" t="s">
        <v>35</v>
      </c>
      <c r="K262" s="2823" t="s">
        <v>35</v>
      </c>
      <c r="L262" s="2830" t="s">
        <v>35</v>
      </c>
      <c r="M262" s="2836" t="s">
        <v>35</v>
      </c>
      <c r="N262" s="2823" t="s">
        <v>35</v>
      </c>
      <c r="O262" s="2823" t="s">
        <v>35</v>
      </c>
      <c r="P262" s="2823" t="s">
        <v>35</v>
      </c>
      <c r="Q262" s="2847" t="s">
        <v>35</v>
      </c>
      <c r="R262" s="2836" t="s">
        <v>35</v>
      </c>
      <c r="S262" s="2823" t="s">
        <v>35</v>
      </c>
      <c r="T262" s="2823" t="s">
        <v>35</v>
      </c>
      <c r="U262" s="2823" t="s">
        <v>35</v>
      </c>
      <c r="V262" s="2823" t="s">
        <v>35</v>
      </c>
      <c r="W262" s="2823" t="s">
        <v>35</v>
      </c>
      <c r="X262" s="2823" t="s">
        <v>35</v>
      </c>
      <c r="Y262" s="2853" t="s">
        <v>35</v>
      </c>
      <c r="Z262" s="2853" t="s">
        <v>35</v>
      </c>
      <c r="AA262" s="2853" t="s">
        <v>35</v>
      </c>
      <c r="AB262" s="2853" t="s">
        <v>35</v>
      </c>
      <c r="AC262" s="2853" t="s">
        <v>35</v>
      </c>
      <c r="AD262" s="2888"/>
      <c r="AE262" s="2888"/>
      <c r="AF262" s="2888"/>
      <c r="AG262" s="2888"/>
      <c r="AH262" s="2888"/>
      <c r="AI262" s="2888"/>
      <c r="AJ262" s="2888"/>
      <c r="AK262" s="2888"/>
      <c r="AL262" s="2888"/>
      <c r="AM262" s="2888"/>
      <c r="AN262" s="2888"/>
      <c r="AO262" s="2888"/>
      <c r="AP262" s="2888"/>
      <c r="AQ262" s="2888"/>
      <c r="AR262" s="2888"/>
      <c r="AS262" s="2888"/>
      <c r="AT262" s="2888"/>
      <c r="AU262" s="2888"/>
      <c r="AV262" s="2888"/>
      <c r="AW262" s="2888"/>
      <c r="AX262" s="2888"/>
      <c r="AY262" s="2888"/>
      <c r="AZ262" s="239"/>
      <c r="BA262" s="3136"/>
      <c r="BB262" s="431" t="s">
        <v>48</v>
      </c>
      <c r="BC262" s="1493" t="s">
        <v>35</v>
      </c>
      <c r="BD262" s="1512" t="s">
        <v>35</v>
      </c>
      <c r="BE262" s="1512" t="s">
        <v>35</v>
      </c>
      <c r="BF262" s="1512" t="s">
        <v>35</v>
      </c>
      <c r="BG262" s="1532" t="s">
        <v>35</v>
      </c>
      <c r="BH262" s="1552" t="s">
        <v>35</v>
      </c>
      <c r="BI262" s="1512" t="s">
        <v>35</v>
      </c>
      <c r="BJ262" s="1512" t="s">
        <v>35</v>
      </c>
      <c r="BK262" s="1512" t="s">
        <v>35</v>
      </c>
      <c r="BL262" s="1532" t="s">
        <v>35</v>
      </c>
      <c r="BM262" s="1552" t="s">
        <v>35</v>
      </c>
      <c r="BN262" s="1512" t="s">
        <v>35</v>
      </c>
      <c r="BO262" s="1512" t="s">
        <v>35</v>
      </c>
      <c r="BP262" s="1512" t="s">
        <v>35</v>
      </c>
      <c r="BQ262" s="1532" t="s">
        <v>35</v>
      </c>
      <c r="BR262" s="1552" t="s">
        <v>35</v>
      </c>
      <c r="BS262" s="1512" t="s">
        <v>35</v>
      </c>
      <c r="BT262" s="1512" t="s">
        <v>35</v>
      </c>
      <c r="BU262" s="1512" t="s">
        <v>35</v>
      </c>
      <c r="BV262" s="1512" t="s">
        <v>35</v>
      </c>
      <c r="BW262" s="1512" t="s">
        <v>35</v>
      </c>
      <c r="BX262" s="1512" t="s">
        <v>35</v>
      </c>
      <c r="BY262" s="1572" t="s">
        <v>35</v>
      </c>
      <c r="BZ262" s="1572" t="s">
        <v>35</v>
      </c>
      <c r="CA262" s="1572" t="s">
        <v>35</v>
      </c>
      <c r="CB262" s="1572" t="s">
        <v>35</v>
      </c>
      <c r="CC262" s="1572" t="s">
        <v>35</v>
      </c>
      <c r="CD262" s="2638"/>
      <c r="CE262" s="2638"/>
      <c r="CF262" s="2638"/>
      <c r="CG262" s="2638"/>
      <c r="CH262" s="2638"/>
      <c r="CI262" s="2638"/>
      <c r="CJ262" s="2638"/>
      <c r="CK262" s="2638"/>
      <c r="CL262" s="2638"/>
      <c r="CM262" s="2638"/>
      <c r="CN262" s="2638"/>
      <c r="CO262" s="2638"/>
      <c r="CP262" s="2638"/>
      <c r="CQ262" s="2638"/>
      <c r="CR262" s="2638"/>
      <c r="CS262" s="2638"/>
      <c r="CT262" s="2638"/>
      <c r="CU262" s="2638"/>
      <c r="CV262" s="2638"/>
      <c r="CW262" s="2638"/>
      <c r="CX262" s="2638"/>
      <c r="CY262" s="2638"/>
      <c r="CZ262" s="2638"/>
    </row>
    <row r="263" s="130" customFormat="true" ht="15" customHeight="true" x14ac:dyDescent="0.2">
      <c r="A263" s="3412"/>
      <c r="B263" s="155" t="s">
        <v>113</v>
      </c>
      <c r="C263" s="2817" t="s">
        <v>35</v>
      </c>
      <c r="D263" s="2823" t="s">
        <v>35</v>
      </c>
      <c r="E263" s="2823" t="s">
        <v>35</v>
      </c>
      <c r="F263" s="2825" t="s">
        <v>35</v>
      </c>
      <c r="G263" s="2830" t="s">
        <v>35</v>
      </c>
      <c r="H263" s="2837" t="s">
        <v>35</v>
      </c>
      <c r="I263" s="2825" t="s">
        <v>35</v>
      </c>
      <c r="J263" s="2825" t="s">
        <v>35</v>
      </c>
      <c r="K263" s="2825" t="s">
        <v>35</v>
      </c>
      <c r="L263" s="2842" t="s">
        <v>35</v>
      </c>
      <c r="M263" s="2836" t="s">
        <v>35</v>
      </c>
      <c r="N263" s="2823" t="s">
        <v>35</v>
      </c>
      <c r="O263" s="2823" t="s">
        <v>35</v>
      </c>
      <c r="P263" s="2825" t="s">
        <v>35</v>
      </c>
      <c r="Q263" s="2847" t="s">
        <v>35</v>
      </c>
      <c r="R263" s="2836" t="s">
        <v>35</v>
      </c>
      <c r="S263" s="2825" t="s">
        <v>35</v>
      </c>
      <c r="T263" s="2823" t="s">
        <v>35</v>
      </c>
      <c r="U263" s="2823" t="s">
        <v>35</v>
      </c>
      <c r="V263" s="2823" t="s">
        <v>35</v>
      </c>
      <c r="W263" s="2825" t="s">
        <v>35</v>
      </c>
      <c r="X263" s="2823" t="s">
        <v>35</v>
      </c>
      <c r="Y263" s="2853" t="s">
        <v>35</v>
      </c>
      <c r="Z263" s="2853" t="s">
        <v>35</v>
      </c>
      <c r="AA263" s="2853" t="s">
        <v>35</v>
      </c>
      <c r="AB263" s="2853" t="s">
        <v>35</v>
      </c>
      <c r="AC263" s="2853" t="s">
        <v>35</v>
      </c>
      <c r="AD263" s="2888"/>
      <c r="AE263" s="2888"/>
      <c r="AF263" s="2888"/>
      <c r="AG263" s="2888"/>
      <c r="AH263" s="2888"/>
      <c r="AI263" s="2888"/>
      <c r="AJ263" s="2888"/>
      <c r="AK263" s="2888"/>
      <c r="AL263" s="2888"/>
      <c r="AM263" s="2888"/>
      <c r="AN263" s="2888"/>
      <c r="AO263" s="2888"/>
      <c r="AP263" s="2888"/>
      <c r="AQ263" s="2888"/>
      <c r="AR263" s="2888"/>
      <c r="AS263" s="2888"/>
      <c r="AT263" s="2888"/>
      <c r="AU263" s="2888"/>
      <c r="AV263" s="2888"/>
      <c r="AW263" s="2888"/>
      <c r="AX263" s="2888"/>
      <c r="AY263" s="2888"/>
      <c r="AZ263" s="239"/>
      <c r="BA263" s="3136"/>
      <c r="BB263" s="431" t="s">
        <v>113</v>
      </c>
      <c r="BC263" s="1493" t="s">
        <v>35</v>
      </c>
      <c r="BD263" s="1512" t="s">
        <v>35</v>
      </c>
      <c r="BE263" s="1512" t="s">
        <v>35</v>
      </c>
      <c r="BF263" s="1512" t="s">
        <v>35</v>
      </c>
      <c r="BG263" s="1532" t="s">
        <v>35</v>
      </c>
      <c r="BH263" s="1552" t="s">
        <v>35</v>
      </c>
      <c r="BI263" s="1512" t="s">
        <v>35</v>
      </c>
      <c r="BJ263" s="1512" t="s">
        <v>35</v>
      </c>
      <c r="BK263" s="1512" t="s">
        <v>35</v>
      </c>
      <c r="BL263" s="1532" t="s">
        <v>35</v>
      </c>
      <c r="BM263" s="1552" t="s">
        <v>35</v>
      </c>
      <c r="BN263" s="1512" t="s">
        <v>35</v>
      </c>
      <c r="BO263" s="1512" t="s">
        <v>35</v>
      </c>
      <c r="BP263" s="1512" t="s">
        <v>35</v>
      </c>
      <c r="BQ263" s="1532" t="s">
        <v>35</v>
      </c>
      <c r="BR263" s="1552" t="s">
        <v>35</v>
      </c>
      <c r="BS263" s="1512" t="s">
        <v>35</v>
      </c>
      <c r="BT263" s="1512" t="s">
        <v>35</v>
      </c>
      <c r="BU263" s="1512" t="s">
        <v>35</v>
      </c>
      <c r="BV263" s="1512" t="s">
        <v>35</v>
      </c>
      <c r="BW263" s="1512" t="s">
        <v>35</v>
      </c>
      <c r="BX263" s="1512" t="s">
        <v>35</v>
      </c>
      <c r="BY263" s="1572" t="s">
        <v>35</v>
      </c>
      <c r="BZ263" s="1572" t="s">
        <v>35</v>
      </c>
      <c r="CA263" s="1572" t="s">
        <v>35</v>
      </c>
      <c r="CB263" s="1572" t="s">
        <v>35</v>
      </c>
      <c r="CC263" s="1572" t="s">
        <v>35</v>
      </c>
      <c r="CD263" s="2638"/>
      <c r="CE263" s="2638"/>
      <c r="CF263" s="2638"/>
      <c r="CG263" s="2638"/>
      <c r="CH263" s="2638"/>
      <c r="CI263" s="2638"/>
      <c r="CJ263" s="2638"/>
      <c r="CK263" s="2638"/>
      <c r="CL263" s="2638"/>
      <c r="CM263" s="2638"/>
      <c r="CN263" s="2638"/>
      <c r="CO263" s="2638"/>
      <c r="CP263" s="2638"/>
      <c r="CQ263" s="2638"/>
      <c r="CR263" s="2638"/>
      <c r="CS263" s="2638"/>
      <c r="CT263" s="2638"/>
      <c r="CU263" s="2638"/>
      <c r="CV263" s="2638"/>
      <c r="CW263" s="2638"/>
      <c r="CX263" s="2638"/>
      <c r="CY263" s="2638"/>
      <c r="CZ263" s="2638"/>
    </row>
    <row r="264" s="130" customFormat="true" ht="15" customHeight="true" x14ac:dyDescent="0.2">
      <c r="A264" s="3412" t="s">
        <v>74</v>
      </c>
      <c r="B264" s="155" t="s">
        <v>89</v>
      </c>
      <c r="C264" s="2817" t="s">
        <v>35</v>
      </c>
      <c r="D264" s="2823" t="s">
        <v>35</v>
      </c>
      <c r="E264" s="2823" t="s">
        <v>35</v>
      </c>
      <c r="F264" s="2823" t="s">
        <v>35</v>
      </c>
      <c r="G264" s="2830" t="s">
        <v>35</v>
      </c>
      <c r="H264" s="2836" t="s">
        <v>35</v>
      </c>
      <c r="I264" s="2823" t="s">
        <v>35</v>
      </c>
      <c r="J264" s="2823" t="s">
        <v>35</v>
      </c>
      <c r="K264" s="2823" t="s">
        <v>35</v>
      </c>
      <c r="L264" s="2830" t="s">
        <v>35</v>
      </c>
      <c r="M264" s="2836" t="s">
        <v>35</v>
      </c>
      <c r="N264" s="2823" t="s">
        <v>35</v>
      </c>
      <c r="O264" s="2823" t="s">
        <v>35</v>
      </c>
      <c r="P264" s="2823" t="s">
        <v>35</v>
      </c>
      <c r="Q264" s="2847" t="s">
        <v>35</v>
      </c>
      <c r="R264" s="2836" t="s">
        <v>35</v>
      </c>
      <c r="S264" s="2823" t="s">
        <v>35</v>
      </c>
      <c r="T264" s="2823" t="s">
        <v>35</v>
      </c>
      <c r="U264" s="2823" t="s">
        <v>35</v>
      </c>
      <c r="V264" s="2823" t="s">
        <v>35</v>
      </c>
      <c r="W264" s="2823" t="s">
        <v>35</v>
      </c>
      <c r="X264" s="2823" t="s">
        <v>35</v>
      </c>
      <c r="Y264" s="2853" t="s">
        <v>35</v>
      </c>
      <c r="Z264" s="2853" t="s">
        <v>35</v>
      </c>
      <c r="AA264" s="2853" t="s">
        <v>35</v>
      </c>
      <c r="AB264" s="2853" t="s">
        <v>35</v>
      </c>
      <c r="AC264" s="2853" t="s">
        <v>35</v>
      </c>
      <c r="AD264" s="2888"/>
      <c r="AE264" s="2888"/>
      <c r="AF264" s="2888"/>
      <c r="AG264" s="2888"/>
      <c r="AH264" s="2888"/>
      <c r="AI264" s="2888"/>
      <c r="AJ264" s="2888"/>
      <c r="AK264" s="2888"/>
      <c r="AL264" s="2888"/>
      <c r="AM264" s="2888"/>
      <c r="AN264" s="2888"/>
      <c r="AO264" s="2888"/>
      <c r="AP264" s="2888"/>
      <c r="AQ264" s="2888"/>
      <c r="AR264" s="2888"/>
      <c r="AS264" s="2888"/>
      <c r="AT264" s="2888"/>
      <c r="AU264" s="2888"/>
      <c r="AV264" s="2888"/>
      <c r="AW264" s="2888"/>
      <c r="AX264" s="2888"/>
      <c r="AY264" s="2888"/>
      <c r="AZ264" s="239"/>
      <c r="BA264" s="3136" t="s">
        <v>74</v>
      </c>
      <c r="BB264" s="431" t="s">
        <v>89</v>
      </c>
      <c r="BC264" s="1493" t="s">
        <v>35</v>
      </c>
      <c r="BD264" s="1512" t="s">
        <v>35</v>
      </c>
      <c r="BE264" s="1512" t="s">
        <v>35</v>
      </c>
      <c r="BF264" s="1512" t="s">
        <v>35</v>
      </c>
      <c r="BG264" s="1532" t="s">
        <v>35</v>
      </c>
      <c r="BH264" s="1552" t="s">
        <v>35</v>
      </c>
      <c r="BI264" s="1512" t="s">
        <v>35</v>
      </c>
      <c r="BJ264" s="1512" t="s">
        <v>35</v>
      </c>
      <c r="BK264" s="1512" t="s">
        <v>35</v>
      </c>
      <c r="BL264" s="1532" t="s">
        <v>35</v>
      </c>
      <c r="BM264" s="1552" t="s">
        <v>35</v>
      </c>
      <c r="BN264" s="1512" t="s">
        <v>35</v>
      </c>
      <c r="BO264" s="1512" t="s">
        <v>35</v>
      </c>
      <c r="BP264" s="1512" t="s">
        <v>35</v>
      </c>
      <c r="BQ264" s="1532" t="s">
        <v>35</v>
      </c>
      <c r="BR264" s="1552" t="s">
        <v>35</v>
      </c>
      <c r="BS264" s="1512" t="s">
        <v>35</v>
      </c>
      <c r="BT264" s="1512" t="s">
        <v>35</v>
      </c>
      <c r="BU264" s="1512" t="s">
        <v>35</v>
      </c>
      <c r="BV264" s="1512" t="s">
        <v>35</v>
      </c>
      <c r="BW264" s="1512" t="s">
        <v>35</v>
      </c>
      <c r="BX264" s="1512" t="s">
        <v>35</v>
      </c>
      <c r="BY264" s="1572" t="s">
        <v>35</v>
      </c>
      <c r="BZ264" s="1572" t="s">
        <v>35</v>
      </c>
      <c r="CA264" s="1572" t="s">
        <v>35</v>
      </c>
      <c r="CB264" s="1572" t="s">
        <v>35</v>
      </c>
      <c r="CC264" s="1572" t="s">
        <v>35</v>
      </c>
      <c r="CD264" s="2638"/>
      <c r="CE264" s="2638"/>
      <c r="CF264" s="2638"/>
      <c r="CG264" s="2638"/>
      <c r="CH264" s="2638"/>
      <c r="CI264" s="2638"/>
      <c r="CJ264" s="2638"/>
      <c r="CK264" s="2638"/>
      <c r="CL264" s="2638"/>
      <c r="CM264" s="2638"/>
      <c r="CN264" s="2638"/>
      <c r="CO264" s="2638"/>
      <c r="CP264" s="2638"/>
      <c r="CQ264" s="2638"/>
      <c r="CR264" s="2638"/>
      <c r="CS264" s="2638"/>
      <c r="CT264" s="2638"/>
      <c r="CU264" s="2638"/>
      <c r="CV264" s="2638"/>
      <c r="CW264" s="2638"/>
      <c r="CX264" s="2638"/>
      <c r="CY264" s="2638"/>
      <c r="CZ264" s="2638"/>
    </row>
    <row r="265" s="130" customFormat="true" ht="15" customHeight="true" x14ac:dyDescent="0.2">
      <c r="A265" s="3412"/>
      <c r="B265" s="155" t="s">
        <v>90</v>
      </c>
      <c r="C265" s="2817" t="s">
        <v>35</v>
      </c>
      <c r="D265" s="2823" t="s">
        <v>35</v>
      </c>
      <c r="E265" s="2823" t="s">
        <v>35</v>
      </c>
      <c r="F265" s="2823" t="s">
        <v>35</v>
      </c>
      <c r="G265" s="2830" t="s">
        <v>35</v>
      </c>
      <c r="H265" s="2836" t="s">
        <v>35</v>
      </c>
      <c r="I265" s="2823" t="s">
        <v>35</v>
      </c>
      <c r="J265" s="2823" t="s">
        <v>35</v>
      </c>
      <c r="K265" s="2823" t="s">
        <v>35</v>
      </c>
      <c r="L265" s="2830" t="s">
        <v>35</v>
      </c>
      <c r="M265" s="2836" t="s">
        <v>35</v>
      </c>
      <c r="N265" s="2823" t="s">
        <v>35</v>
      </c>
      <c r="O265" s="2823" t="s">
        <v>35</v>
      </c>
      <c r="P265" s="2823" t="s">
        <v>35</v>
      </c>
      <c r="Q265" s="2847" t="s">
        <v>35</v>
      </c>
      <c r="R265" s="2836" t="s">
        <v>35</v>
      </c>
      <c r="S265" s="2823" t="s">
        <v>35</v>
      </c>
      <c r="T265" s="2823" t="s">
        <v>35</v>
      </c>
      <c r="U265" s="2823" t="s">
        <v>35</v>
      </c>
      <c r="V265" s="2823" t="s">
        <v>35</v>
      </c>
      <c r="W265" s="2823" t="s">
        <v>35</v>
      </c>
      <c r="X265" s="2823" t="s">
        <v>35</v>
      </c>
      <c r="Y265" s="2853" t="s">
        <v>35</v>
      </c>
      <c r="Z265" s="2853" t="s">
        <v>35</v>
      </c>
      <c r="AA265" s="2853" t="s">
        <v>35</v>
      </c>
      <c r="AB265" s="2853" t="s">
        <v>35</v>
      </c>
      <c r="AC265" s="2853" t="s">
        <v>35</v>
      </c>
      <c r="AD265" s="2888"/>
      <c r="AE265" s="2888"/>
      <c r="AF265" s="2888"/>
      <c r="AG265" s="2888"/>
      <c r="AH265" s="2888"/>
      <c r="AI265" s="2888"/>
      <c r="AJ265" s="2888"/>
      <c r="AK265" s="2888"/>
      <c r="AL265" s="2888"/>
      <c r="AM265" s="2888"/>
      <c r="AN265" s="2888"/>
      <c r="AO265" s="2888"/>
      <c r="AP265" s="2888"/>
      <c r="AQ265" s="2888"/>
      <c r="AR265" s="2888"/>
      <c r="AS265" s="2888"/>
      <c r="AT265" s="2888"/>
      <c r="AU265" s="2888"/>
      <c r="AV265" s="2888"/>
      <c r="AW265" s="2888"/>
      <c r="AX265" s="2888"/>
      <c r="AY265" s="2888"/>
      <c r="AZ265" s="239"/>
      <c r="BA265" s="3136"/>
      <c r="BB265" s="431" t="s">
        <v>90</v>
      </c>
      <c r="BC265" s="1493" t="s">
        <v>35</v>
      </c>
      <c r="BD265" s="1512" t="s">
        <v>35</v>
      </c>
      <c r="BE265" s="1512" t="s">
        <v>35</v>
      </c>
      <c r="BF265" s="1512" t="s">
        <v>35</v>
      </c>
      <c r="BG265" s="1532" t="s">
        <v>35</v>
      </c>
      <c r="BH265" s="1552" t="s">
        <v>35</v>
      </c>
      <c r="BI265" s="1512" t="s">
        <v>35</v>
      </c>
      <c r="BJ265" s="1512" t="s">
        <v>35</v>
      </c>
      <c r="BK265" s="1512" t="s">
        <v>35</v>
      </c>
      <c r="BL265" s="1532" t="s">
        <v>35</v>
      </c>
      <c r="BM265" s="1552" t="s">
        <v>35</v>
      </c>
      <c r="BN265" s="1512" t="s">
        <v>35</v>
      </c>
      <c r="BO265" s="1512" t="s">
        <v>35</v>
      </c>
      <c r="BP265" s="1512" t="s">
        <v>35</v>
      </c>
      <c r="BQ265" s="1532" t="s">
        <v>35</v>
      </c>
      <c r="BR265" s="1552" t="s">
        <v>35</v>
      </c>
      <c r="BS265" s="1512" t="s">
        <v>35</v>
      </c>
      <c r="BT265" s="1512" t="s">
        <v>35</v>
      </c>
      <c r="BU265" s="1512" t="s">
        <v>35</v>
      </c>
      <c r="BV265" s="1512" t="s">
        <v>35</v>
      </c>
      <c r="BW265" s="1512" t="s">
        <v>35</v>
      </c>
      <c r="BX265" s="1512" t="s">
        <v>35</v>
      </c>
      <c r="BY265" s="1572" t="s">
        <v>35</v>
      </c>
      <c r="BZ265" s="1572" t="s">
        <v>35</v>
      </c>
      <c r="CA265" s="1572" t="s">
        <v>35</v>
      </c>
      <c r="CB265" s="1572" t="s">
        <v>35</v>
      </c>
      <c r="CC265" s="1572" t="s">
        <v>35</v>
      </c>
      <c r="CD265" s="2638"/>
      <c r="CE265" s="2638"/>
      <c r="CF265" s="2638"/>
      <c r="CG265" s="2638"/>
      <c r="CH265" s="2638"/>
      <c r="CI265" s="2638"/>
      <c r="CJ265" s="2638"/>
      <c r="CK265" s="2638"/>
      <c r="CL265" s="2638"/>
      <c r="CM265" s="2638"/>
      <c r="CN265" s="2638"/>
      <c r="CO265" s="2638"/>
      <c r="CP265" s="2638"/>
      <c r="CQ265" s="2638"/>
      <c r="CR265" s="2638"/>
      <c r="CS265" s="2638"/>
      <c r="CT265" s="2638"/>
      <c r="CU265" s="2638"/>
      <c r="CV265" s="2638"/>
      <c r="CW265" s="2638"/>
      <c r="CX265" s="2638"/>
      <c r="CY265" s="2638"/>
      <c r="CZ265" s="2638"/>
    </row>
    <row r="266" s="130" customFormat="true" ht="15" customHeight="true" x14ac:dyDescent="0.2">
      <c r="A266" s="3412"/>
      <c r="B266" s="155" t="s">
        <v>91</v>
      </c>
      <c r="C266" s="2817" t="s">
        <v>35</v>
      </c>
      <c r="D266" s="2823" t="s">
        <v>35</v>
      </c>
      <c r="E266" s="2823" t="s">
        <v>35</v>
      </c>
      <c r="F266" s="2823" t="s">
        <v>35</v>
      </c>
      <c r="G266" s="2830" t="s">
        <v>35</v>
      </c>
      <c r="H266" s="2836" t="s">
        <v>35</v>
      </c>
      <c r="I266" s="2823" t="s">
        <v>35</v>
      </c>
      <c r="J266" s="2823" t="s">
        <v>35</v>
      </c>
      <c r="K266" s="2823" t="s">
        <v>35</v>
      </c>
      <c r="L266" s="2830" t="s">
        <v>35</v>
      </c>
      <c r="M266" s="2836" t="s">
        <v>35</v>
      </c>
      <c r="N266" s="2823" t="s">
        <v>35</v>
      </c>
      <c r="O266" s="2823" t="s">
        <v>35</v>
      </c>
      <c r="P266" s="2823" t="s">
        <v>35</v>
      </c>
      <c r="Q266" s="2847" t="s">
        <v>35</v>
      </c>
      <c r="R266" s="2836" t="s">
        <v>35</v>
      </c>
      <c r="S266" s="2823" t="s">
        <v>35</v>
      </c>
      <c r="T266" s="2823" t="s">
        <v>35</v>
      </c>
      <c r="U266" s="2823" t="s">
        <v>35</v>
      </c>
      <c r="V266" s="2823" t="s">
        <v>35</v>
      </c>
      <c r="W266" s="2823" t="s">
        <v>35</v>
      </c>
      <c r="X266" s="2823" t="s">
        <v>35</v>
      </c>
      <c r="Y266" s="2853" t="s">
        <v>35</v>
      </c>
      <c r="Z266" s="2853" t="s">
        <v>35</v>
      </c>
      <c r="AA266" s="2853" t="s">
        <v>35</v>
      </c>
      <c r="AB266" s="2853" t="s">
        <v>35</v>
      </c>
      <c r="AC266" s="2853" t="s">
        <v>35</v>
      </c>
      <c r="AD266" s="2888"/>
      <c r="AE266" s="2888"/>
      <c r="AF266" s="2888"/>
      <c r="AG266" s="2888"/>
      <c r="AH266" s="2888"/>
      <c r="AI266" s="2888"/>
      <c r="AJ266" s="2888"/>
      <c r="AK266" s="2888"/>
      <c r="AL266" s="2888"/>
      <c r="AM266" s="2888"/>
      <c r="AN266" s="2888"/>
      <c r="AO266" s="2888"/>
      <c r="AP266" s="2888"/>
      <c r="AQ266" s="2888"/>
      <c r="AR266" s="2888"/>
      <c r="AS266" s="2888"/>
      <c r="AT266" s="2888"/>
      <c r="AU266" s="2888"/>
      <c r="AV266" s="2888"/>
      <c r="AW266" s="2888"/>
      <c r="AX266" s="2888"/>
      <c r="AY266" s="2888"/>
      <c r="AZ266" s="239"/>
      <c r="BA266" s="3136"/>
      <c r="BB266" s="431" t="s">
        <v>91</v>
      </c>
      <c r="BC266" s="1493" t="s">
        <v>35</v>
      </c>
      <c r="BD266" s="1512" t="s">
        <v>35</v>
      </c>
      <c r="BE266" s="1512" t="s">
        <v>35</v>
      </c>
      <c r="BF266" s="1512" t="s">
        <v>35</v>
      </c>
      <c r="BG266" s="1532" t="s">
        <v>35</v>
      </c>
      <c r="BH266" s="1552" t="s">
        <v>35</v>
      </c>
      <c r="BI266" s="1512" t="s">
        <v>35</v>
      </c>
      <c r="BJ266" s="1512" t="s">
        <v>35</v>
      </c>
      <c r="BK266" s="1512" t="s">
        <v>35</v>
      </c>
      <c r="BL266" s="1532" t="s">
        <v>35</v>
      </c>
      <c r="BM266" s="1552" t="s">
        <v>35</v>
      </c>
      <c r="BN266" s="1512" t="s">
        <v>35</v>
      </c>
      <c r="BO266" s="1512" t="s">
        <v>35</v>
      </c>
      <c r="BP266" s="1512" t="s">
        <v>35</v>
      </c>
      <c r="BQ266" s="1532" t="s">
        <v>35</v>
      </c>
      <c r="BR266" s="1552" t="s">
        <v>35</v>
      </c>
      <c r="BS266" s="1512" t="s">
        <v>35</v>
      </c>
      <c r="BT266" s="1512" t="s">
        <v>35</v>
      </c>
      <c r="BU266" s="1512" t="s">
        <v>35</v>
      </c>
      <c r="BV266" s="1512" t="s">
        <v>35</v>
      </c>
      <c r="BW266" s="1512" t="s">
        <v>35</v>
      </c>
      <c r="BX266" s="1512" t="s">
        <v>35</v>
      </c>
      <c r="BY266" s="1572" t="s">
        <v>35</v>
      </c>
      <c r="BZ266" s="1572" t="s">
        <v>35</v>
      </c>
      <c r="CA266" s="1572" t="s">
        <v>35</v>
      </c>
      <c r="CB266" s="1572" t="s">
        <v>35</v>
      </c>
      <c r="CC266" s="1572" t="s">
        <v>35</v>
      </c>
      <c r="CD266" s="2638"/>
      <c r="CE266" s="2638"/>
      <c r="CF266" s="2638"/>
      <c r="CG266" s="2638"/>
      <c r="CH266" s="2638"/>
      <c r="CI266" s="2638"/>
      <c r="CJ266" s="2638"/>
      <c r="CK266" s="2638"/>
      <c r="CL266" s="2638"/>
      <c r="CM266" s="2638"/>
      <c r="CN266" s="2638"/>
      <c r="CO266" s="2638"/>
      <c r="CP266" s="2638"/>
      <c r="CQ266" s="2638"/>
      <c r="CR266" s="2638"/>
      <c r="CS266" s="2638"/>
      <c r="CT266" s="2638"/>
      <c r="CU266" s="2638"/>
      <c r="CV266" s="2638"/>
      <c r="CW266" s="2638"/>
      <c r="CX266" s="2638"/>
      <c r="CY266" s="2638"/>
      <c r="CZ266" s="2638"/>
    </row>
    <row r="267" s="130" customFormat="true" ht="15" customHeight="true" x14ac:dyDescent="0.2">
      <c r="A267" s="3412"/>
      <c r="B267" s="155" t="s">
        <v>113</v>
      </c>
      <c r="C267" s="2817" t="s">
        <v>35</v>
      </c>
      <c r="D267" s="2823" t="s">
        <v>35</v>
      </c>
      <c r="E267" s="2823" t="s">
        <v>35</v>
      </c>
      <c r="F267" s="2823" t="s">
        <v>35</v>
      </c>
      <c r="G267" s="2830" t="s">
        <v>35</v>
      </c>
      <c r="H267" s="2836" t="s">
        <v>35</v>
      </c>
      <c r="I267" s="2823" t="s">
        <v>35</v>
      </c>
      <c r="J267" s="2823" t="s">
        <v>35</v>
      </c>
      <c r="K267" s="2823" t="s">
        <v>35</v>
      </c>
      <c r="L267" s="2830" t="s">
        <v>35</v>
      </c>
      <c r="M267" s="2836" t="s">
        <v>35</v>
      </c>
      <c r="N267" s="2823" t="s">
        <v>35</v>
      </c>
      <c r="O267" s="2823" t="s">
        <v>35</v>
      </c>
      <c r="P267" s="2823" t="s">
        <v>35</v>
      </c>
      <c r="Q267" s="2847" t="s">
        <v>35</v>
      </c>
      <c r="R267" s="2836" t="s">
        <v>35</v>
      </c>
      <c r="S267" s="2823" t="s">
        <v>35</v>
      </c>
      <c r="T267" s="2823" t="s">
        <v>35</v>
      </c>
      <c r="U267" s="2823" t="s">
        <v>35</v>
      </c>
      <c r="V267" s="2823" t="s">
        <v>35</v>
      </c>
      <c r="W267" s="2823" t="s">
        <v>35</v>
      </c>
      <c r="X267" s="2823" t="s">
        <v>35</v>
      </c>
      <c r="Y267" s="2853" t="s">
        <v>35</v>
      </c>
      <c r="Z267" s="2853" t="s">
        <v>35</v>
      </c>
      <c r="AA267" s="2853" t="s">
        <v>35</v>
      </c>
      <c r="AB267" s="2853" t="s">
        <v>35</v>
      </c>
      <c r="AC267" s="2853" t="s">
        <v>35</v>
      </c>
      <c r="AD267" s="2888"/>
      <c r="AE267" s="2888"/>
      <c r="AF267" s="2888"/>
      <c r="AG267" s="2888"/>
      <c r="AH267" s="2888"/>
      <c r="AI267" s="2888"/>
      <c r="AJ267" s="2888"/>
      <c r="AK267" s="2888"/>
      <c r="AL267" s="2888"/>
      <c r="AM267" s="2888"/>
      <c r="AN267" s="2888"/>
      <c r="AO267" s="2888"/>
      <c r="AP267" s="2888"/>
      <c r="AQ267" s="2888"/>
      <c r="AR267" s="2888"/>
      <c r="AS267" s="2888"/>
      <c r="AT267" s="2888"/>
      <c r="AU267" s="2888"/>
      <c r="AV267" s="2888"/>
      <c r="AW267" s="2888"/>
      <c r="AX267" s="2888"/>
      <c r="AY267" s="2888"/>
      <c r="AZ267" s="239"/>
      <c r="BA267" s="3136"/>
      <c r="BB267" s="431" t="s">
        <v>113</v>
      </c>
      <c r="BC267" s="1493" t="s">
        <v>35</v>
      </c>
      <c r="BD267" s="1512" t="s">
        <v>35</v>
      </c>
      <c r="BE267" s="1512" t="s">
        <v>35</v>
      </c>
      <c r="BF267" s="1512" t="s">
        <v>35</v>
      </c>
      <c r="BG267" s="1532" t="s">
        <v>35</v>
      </c>
      <c r="BH267" s="1552" t="s">
        <v>35</v>
      </c>
      <c r="BI267" s="1512" t="s">
        <v>35</v>
      </c>
      <c r="BJ267" s="1512" t="s">
        <v>35</v>
      </c>
      <c r="BK267" s="1512" t="s">
        <v>35</v>
      </c>
      <c r="BL267" s="1532" t="s">
        <v>35</v>
      </c>
      <c r="BM267" s="1552" t="s">
        <v>35</v>
      </c>
      <c r="BN267" s="1512" t="s">
        <v>35</v>
      </c>
      <c r="BO267" s="1512" t="s">
        <v>35</v>
      </c>
      <c r="BP267" s="1512" t="s">
        <v>35</v>
      </c>
      <c r="BQ267" s="1532" t="s">
        <v>35</v>
      </c>
      <c r="BR267" s="1552" t="s">
        <v>35</v>
      </c>
      <c r="BS267" s="1512" t="s">
        <v>35</v>
      </c>
      <c r="BT267" s="1512" t="s">
        <v>35</v>
      </c>
      <c r="BU267" s="1512" t="s">
        <v>35</v>
      </c>
      <c r="BV267" s="1512" t="s">
        <v>35</v>
      </c>
      <c r="BW267" s="1512" t="s">
        <v>35</v>
      </c>
      <c r="BX267" s="1512" t="s">
        <v>35</v>
      </c>
      <c r="BY267" s="1572" t="s">
        <v>35</v>
      </c>
      <c r="BZ267" s="1572" t="s">
        <v>35</v>
      </c>
      <c r="CA267" s="1572" t="s">
        <v>35</v>
      </c>
      <c r="CB267" s="1572" t="s">
        <v>35</v>
      </c>
      <c r="CC267" s="1572" t="s">
        <v>35</v>
      </c>
      <c r="CD267" s="2638"/>
      <c r="CE267" s="2638"/>
      <c r="CF267" s="2638"/>
      <c r="CG267" s="2638"/>
      <c r="CH267" s="2638"/>
      <c r="CI267" s="2638"/>
      <c r="CJ267" s="2638"/>
      <c r="CK267" s="2638"/>
      <c r="CL267" s="2638"/>
      <c r="CM267" s="2638"/>
      <c r="CN267" s="2638"/>
      <c r="CO267" s="2638"/>
      <c r="CP267" s="2638"/>
      <c r="CQ267" s="2638"/>
      <c r="CR267" s="2638"/>
      <c r="CS267" s="2638"/>
      <c r="CT267" s="2638"/>
      <c r="CU267" s="2638"/>
      <c r="CV267" s="2638"/>
      <c r="CW267" s="2638"/>
      <c r="CX267" s="2638"/>
      <c r="CY267" s="2638"/>
      <c r="CZ267" s="2638"/>
    </row>
    <row r="268" s="130" customFormat="true" ht="15" customHeight="true" x14ac:dyDescent="0.2">
      <c r="A268" s="3412" t="s">
        <v>116</v>
      </c>
      <c r="B268" s="155" t="s">
        <v>89</v>
      </c>
      <c r="C268" s="2817" t="s">
        <v>35</v>
      </c>
      <c r="D268" s="2823" t="s">
        <v>35</v>
      </c>
      <c r="E268" s="2823" t="s">
        <v>35</v>
      </c>
      <c r="F268" s="2823" t="s">
        <v>35</v>
      </c>
      <c r="G268" s="2830" t="s">
        <v>35</v>
      </c>
      <c r="H268" s="2836" t="s">
        <v>35</v>
      </c>
      <c r="I268" s="2823" t="s">
        <v>35</v>
      </c>
      <c r="J268" s="2823" t="s">
        <v>35</v>
      </c>
      <c r="K268" s="2823" t="s">
        <v>35</v>
      </c>
      <c r="L268" s="2830" t="s">
        <v>35</v>
      </c>
      <c r="M268" s="2836" t="s">
        <v>35</v>
      </c>
      <c r="N268" s="2823" t="s">
        <v>35</v>
      </c>
      <c r="O268" s="2823" t="s">
        <v>35</v>
      </c>
      <c r="P268" s="2823" t="s">
        <v>35</v>
      </c>
      <c r="Q268" s="2847" t="s">
        <v>35</v>
      </c>
      <c r="R268" s="2836" t="s">
        <v>35</v>
      </c>
      <c r="S268" s="2823" t="s">
        <v>35</v>
      </c>
      <c r="T268" s="2823" t="s">
        <v>35</v>
      </c>
      <c r="U268" s="2823" t="s">
        <v>35</v>
      </c>
      <c r="V268" s="2823" t="s">
        <v>35</v>
      </c>
      <c r="W268" s="2823" t="s">
        <v>35</v>
      </c>
      <c r="X268" s="2823" t="s">
        <v>35</v>
      </c>
      <c r="Y268" s="2853" t="s">
        <v>35</v>
      </c>
      <c r="Z268" s="2853" t="s">
        <v>35</v>
      </c>
      <c r="AA268" s="2853" t="s">
        <v>35</v>
      </c>
      <c r="AB268" s="2853" t="s">
        <v>35</v>
      </c>
      <c r="AC268" s="2853" t="s">
        <v>35</v>
      </c>
      <c r="AD268" s="2888"/>
      <c r="AE268" s="2888"/>
      <c r="AF268" s="2888"/>
      <c r="AG268" s="2888"/>
      <c r="AH268" s="2888"/>
      <c r="AI268" s="2888"/>
      <c r="AJ268" s="2888"/>
      <c r="AK268" s="2888"/>
      <c r="AL268" s="2888"/>
      <c r="AM268" s="2888"/>
      <c r="AN268" s="2888"/>
      <c r="AO268" s="2888"/>
      <c r="AP268" s="2888"/>
      <c r="AQ268" s="2888"/>
      <c r="AR268" s="2888"/>
      <c r="AS268" s="2888"/>
      <c r="AT268" s="2888"/>
      <c r="AU268" s="2888"/>
      <c r="AV268" s="2888"/>
      <c r="AW268" s="2888"/>
      <c r="AX268" s="2888"/>
      <c r="AY268" s="2888"/>
      <c r="AZ268" s="239"/>
      <c r="BA268" s="3136" t="s">
        <v>116</v>
      </c>
      <c r="BB268" s="431" t="s">
        <v>89</v>
      </c>
      <c r="BC268" s="1493" t="s">
        <v>35</v>
      </c>
      <c r="BD268" s="1512" t="s">
        <v>35</v>
      </c>
      <c r="BE268" s="1512" t="s">
        <v>35</v>
      </c>
      <c r="BF268" s="1512" t="s">
        <v>35</v>
      </c>
      <c r="BG268" s="1532" t="s">
        <v>35</v>
      </c>
      <c r="BH268" s="1552" t="s">
        <v>35</v>
      </c>
      <c r="BI268" s="1512" t="s">
        <v>35</v>
      </c>
      <c r="BJ268" s="1512" t="s">
        <v>35</v>
      </c>
      <c r="BK268" s="1512" t="s">
        <v>35</v>
      </c>
      <c r="BL268" s="1532" t="s">
        <v>35</v>
      </c>
      <c r="BM268" s="1552" t="s">
        <v>35</v>
      </c>
      <c r="BN268" s="1512" t="s">
        <v>35</v>
      </c>
      <c r="BO268" s="1512" t="s">
        <v>35</v>
      </c>
      <c r="BP268" s="1512" t="s">
        <v>35</v>
      </c>
      <c r="BQ268" s="1532" t="s">
        <v>35</v>
      </c>
      <c r="BR268" s="1552" t="s">
        <v>35</v>
      </c>
      <c r="BS268" s="1512" t="s">
        <v>35</v>
      </c>
      <c r="BT268" s="1512" t="s">
        <v>35</v>
      </c>
      <c r="BU268" s="1512" t="s">
        <v>35</v>
      </c>
      <c r="BV268" s="1512" t="s">
        <v>35</v>
      </c>
      <c r="BW268" s="1512" t="s">
        <v>35</v>
      </c>
      <c r="BX268" s="1512" t="s">
        <v>35</v>
      </c>
      <c r="BY268" s="1572" t="s">
        <v>35</v>
      </c>
      <c r="BZ268" s="1572" t="s">
        <v>35</v>
      </c>
      <c r="CA268" s="1572" t="s">
        <v>35</v>
      </c>
      <c r="CB268" s="1572" t="s">
        <v>35</v>
      </c>
      <c r="CC268" s="1572" t="s">
        <v>35</v>
      </c>
      <c r="CD268" s="2638"/>
      <c r="CE268" s="2638"/>
      <c r="CF268" s="2638"/>
      <c r="CG268" s="2638"/>
      <c r="CH268" s="2638"/>
      <c r="CI268" s="2638"/>
      <c r="CJ268" s="2638"/>
      <c r="CK268" s="2638"/>
      <c r="CL268" s="2638"/>
      <c r="CM268" s="2638"/>
      <c r="CN268" s="2638"/>
      <c r="CO268" s="2638"/>
      <c r="CP268" s="2638"/>
      <c r="CQ268" s="2638"/>
      <c r="CR268" s="2638"/>
      <c r="CS268" s="2638"/>
      <c r="CT268" s="2638"/>
      <c r="CU268" s="2638"/>
      <c r="CV268" s="2638"/>
      <c r="CW268" s="2638"/>
      <c r="CX268" s="2638"/>
      <c r="CY268" s="2638"/>
      <c r="CZ268" s="2638"/>
    </row>
    <row r="269" s="130" customFormat="true" ht="15" customHeight="true" x14ac:dyDescent="0.2">
      <c r="A269" s="3412"/>
      <c r="B269" s="155" t="s">
        <v>90</v>
      </c>
      <c r="C269" s="2817" t="s">
        <v>35</v>
      </c>
      <c r="D269" s="2823" t="s">
        <v>35</v>
      </c>
      <c r="E269" s="2823" t="s">
        <v>35</v>
      </c>
      <c r="F269" s="2823" t="s">
        <v>35</v>
      </c>
      <c r="G269" s="2830" t="s">
        <v>35</v>
      </c>
      <c r="H269" s="2836" t="s">
        <v>35</v>
      </c>
      <c r="I269" s="2823" t="s">
        <v>35</v>
      </c>
      <c r="J269" s="2823" t="s">
        <v>35</v>
      </c>
      <c r="K269" s="2823" t="s">
        <v>35</v>
      </c>
      <c r="L269" s="2830" t="s">
        <v>35</v>
      </c>
      <c r="M269" s="2836" t="s">
        <v>35</v>
      </c>
      <c r="N269" s="2823" t="s">
        <v>35</v>
      </c>
      <c r="O269" s="2823" t="s">
        <v>35</v>
      </c>
      <c r="P269" s="2823" t="s">
        <v>35</v>
      </c>
      <c r="Q269" s="2847" t="s">
        <v>35</v>
      </c>
      <c r="R269" s="2836" t="s">
        <v>35</v>
      </c>
      <c r="S269" s="2823" t="s">
        <v>35</v>
      </c>
      <c r="T269" s="2823" t="s">
        <v>35</v>
      </c>
      <c r="U269" s="2823" t="s">
        <v>35</v>
      </c>
      <c r="V269" s="2823" t="s">
        <v>35</v>
      </c>
      <c r="W269" s="2823" t="s">
        <v>35</v>
      </c>
      <c r="X269" s="2823" t="s">
        <v>35</v>
      </c>
      <c r="Y269" s="2853" t="s">
        <v>35</v>
      </c>
      <c r="Z269" s="2853" t="s">
        <v>35</v>
      </c>
      <c r="AA269" s="2853" t="s">
        <v>35</v>
      </c>
      <c r="AB269" s="2853" t="s">
        <v>35</v>
      </c>
      <c r="AC269" s="2853" t="s">
        <v>35</v>
      </c>
      <c r="AD269" s="2888"/>
      <c r="AE269" s="2888"/>
      <c r="AF269" s="2888"/>
      <c r="AG269" s="2888"/>
      <c r="AH269" s="2888"/>
      <c r="AI269" s="2888"/>
      <c r="AJ269" s="2888"/>
      <c r="AK269" s="2888"/>
      <c r="AL269" s="2888"/>
      <c r="AM269" s="2888"/>
      <c r="AN269" s="2888"/>
      <c r="AO269" s="2888"/>
      <c r="AP269" s="2888"/>
      <c r="AQ269" s="2888"/>
      <c r="AR269" s="2888"/>
      <c r="AS269" s="2888"/>
      <c r="AT269" s="2888"/>
      <c r="AU269" s="2888"/>
      <c r="AV269" s="2888"/>
      <c r="AW269" s="2888"/>
      <c r="AX269" s="2888"/>
      <c r="AY269" s="2888"/>
      <c r="AZ269" s="239"/>
      <c r="BA269" s="3136"/>
      <c r="BB269" s="431" t="s">
        <v>90</v>
      </c>
      <c r="BC269" s="1493" t="s">
        <v>35</v>
      </c>
      <c r="BD269" s="1512" t="s">
        <v>35</v>
      </c>
      <c r="BE269" s="1512" t="s">
        <v>35</v>
      </c>
      <c r="BF269" s="1512" t="s">
        <v>35</v>
      </c>
      <c r="BG269" s="1532" t="s">
        <v>35</v>
      </c>
      <c r="BH269" s="1552" t="s">
        <v>35</v>
      </c>
      <c r="BI269" s="1512" t="s">
        <v>35</v>
      </c>
      <c r="BJ269" s="1512" t="s">
        <v>35</v>
      </c>
      <c r="BK269" s="1512" t="s">
        <v>35</v>
      </c>
      <c r="BL269" s="1532" t="s">
        <v>35</v>
      </c>
      <c r="BM269" s="1552" t="s">
        <v>35</v>
      </c>
      <c r="BN269" s="1512" t="s">
        <v>35</v>
      </c>
      <c r="BO269" s="1512" t="s">
        <v>35</v>
      </c>
      <c r="BP269" s="1512" t="s">
        <v>35</v>
      </c>
      <c r="BQ269" s="1532" t="s">
        <v>35</v>
      </c>
      <c r="BR269" s="1552" t="s">
        <v>35</v>
      </c>
      <c r="BS269" s="1512" t="s">
        <v>35</v>
      </c>
      <c r="BT269" s="1512" t="s">
        <v>35</v>
      </c>
      <c r="BU269" s="1512" t="s">
        <v>35</v>
      </c>
      <c r="BV269" s="1512" t="s">
        <v>35</v>
      </c>
      <c r="BW269" s="1512" t="s">
        <v>35</v>
      </c>
      <c r="BX269" s="1512" t="s">
        <v>35</v>
      </c>
      <c r="BY269" s="1572" t="s">
        <v>35</v>
      </c>
      <c r="BZ269" s="1572" t="s">
        <v>35</v>
      </c>
      <c r="CA269" s="1572" t="s">
        <v>35</v>
      </c>
      <c r="CB269" s="1572" t="s">
        <v>35</v>
      </c>
      <c r="CC269" s="1572" t="s">
        <v>35</v>
      </c>
      <c r="CD269" s="2638"/>
      <c r="CE269" s="2638"/>
      <c r="CF269" s="2638"/>
      <c r="CG269" s="2638"/>
      <c r="CH269" s="2638"/>
      <c r="CI269" s="2638"/>
      <c r="CJ269" s="2638"/>
      <c r="CK269" s="2638"/>
      <c r="CL269" s="2638"/>
      <c r="CM269" s="2638"/>
      <c r="CN269" s="2638"/>
      <c r="CO269" s="2638"/>
      <c r="CP269" s="2638"/>
      <c r="CQ269" s="2638"/>
      <c r="CR269" s="2638"/>
      <c r="CS269" s="2638"/>
      <c r="CT269" s="2638"/>
      <c r="CU269" s="2638"/>
      <c r="CV269" s="2638"/>
      <c r="CW269" s="2638"/>
      <c r="CX269" s="2638"/>
      <c r="CY269" s="2638"/>
      <c r="CZ269" s="2638"/>
    </row>
    <row r="270" s="130" customFormat="true" ht="15" customHeight="true" x14ac:dyDescent="0.2">
      <c r="A270" s="3412"/>
      <c r="B270" s="155" t="s">
        <v>91</v>
      </c>
      <c r="C270" s="2817" t="s">
        <v>35</v>
      </c>
      <c r="D270" s="2823" t="s">
        <v>35</v>
      </c>
      <c r="E270" s="2823" t="s">
        <v>35</v>
      </c>
      <c r="F270" s="2823" t="s">
        <v>35</v>
      </c>
      <c r="G270" s="2830" t="s">
        <v>35</v>
      </c>
      <c r="H270" s="2836" t="s">
        <v>35</v>
      </c>
      <c r="I270" s="2823" t="s">
        <v>35</v>
      </c>
      <c r="J270" s="2823" t="s">
        <v>35</v>
      </c>
      <c r="K270" s="2823" t="s">
        <v>35</v>
      </c>
      <c r="L270" s="2830" t="s">
        <v>35</v>
      </c>
      <c r="M270" s="2836" t="s">
        <v>35</v>
      </c>
      <c r="N270" s="2823" t="s">
        <v>35</v>
      </c>
      <c r="O270" s="2823" t="s">
        <v>35</v>
      </c>
      <c r="P270" s="2823" t="s">
        <v>35</v>
      </c>
      <c r="Q270" s="2847" t="s">
        <v>35</v>
      </c>
      <c r="R270" s="2836" t="s">
        <v>35</v>
      </c>
      <c r="S270" s="2823" t="s">
        <v>35</v>
      </c>
      <c r="T270" s="2823" t="s">
        <v>35</v>
      </c>
      <c r="U270" s="2823" t="s">
        <v>35</v>
      </c>
      <c r="V270" s="2823" t="s">
        <v>35</v>
      </c>
      <c r="W270" s="2823" t="s">
        <v>35</v>
      </c>
      <c r="X270" s="2823" t="s">
        <v>35</v>
      </c>
      <c r="Y270" s="2853" t="s">
        <v>35</v>
      </c>
      <c r="Z270" s="2853" t="s">
        <v>35</v>
      </c>
      <c r="AA270" s="2853" t="s">
        <v>35</v>
      </c>
      <c r="AB270" s="2853" t="s">
        <v>35</v>
      </c>
      <c r="AC270" s="2853" t="s">
        <v>35</v>
      </c>
      <c r="AD270" s="2888"/>
      <c r="AE270" s="2888"/>
      <c r="AF270" s="2888"/>
      <c r="AG270" s="2888"/>
      <c r="AH270" s="2888"/>
      <c r="AI270" s="2888"/>
      <c r="AJ270" s="2888"/>
      <c r="AK270" s="2888"/>
      <c r="AL270" s="2888"/>
      <c r="AM270" s="2888"/>
      <c r="AN270" s="2888"/>
      <c r="AO270" s="2888"/>
      <c r="AP270" s="2888"/>
      <c r="AQ270" s="2888"/>
      <c r="AR270" s="2888"/>
      <c r="AS270" s="2888"/>
      <c r="AT270" s="2888"/>
      <c r="AU270" s="2888"/>
      <c r="AV270" s="2888"/>
      <c r="AW270" s="2888"/>
      <c r="AX270" s="2888"/>
      <c r="AY270" s="2888"/>
      <c r="AZ270" s="239"/>
      <c r="BA270" s="3136"/>
      <c r="BB270" s="431" t="s">
        <v>91</v>
      </c>
      <c r="BC270" s="1493" t="s">
        <v>35</v>
      </c>
      <c r="BD270" s="1512" t="s">
        <v>35</v>
      </c>
      <c r="BE270" s="1512" t="s">
        <v>35</v>
      </c>
      <c r="BF270" s="1512" t="s">
        <v>35</v>
      </c>
      <c r="BG270" s="1532" t="s">
        <v>35</v>
      </c>
      <c r="BH270" s="1552" t="s">
        <v>35</v>
      </c>
      <c r="BI270" s="1512" t="s">
        <v>35</v>
      </c>
      <c r="BJ270" s="1512" t="s">
        <v>35</v>
      </c>
      <c r="BK270" s="1512" t="s">
        <v>35</v>
      </c>
      <c r="BL270" s="1532" t="s">
        <v>35</v>
      </c>
      <c r="BM270" s="1552" t="s">
        <v>35</v>
      </c>
      <c r="BN270" s="1512" t="s">
        <v>35</v>
      </c>
      <c r="BO270" s="1512" t="s">
        <v>35</v>
      </c>
      <c r="BP270" s="1512" t="s">
        <v>35</v>
      </c>
      <c r="BQ270" s="1532" t="s">
        <v>35</v>
      </c>
      <c r="BR270" s="1552" t="s">
        <v>35</v>
      </c>
      <c r="BS270" s="1512" t="s">
        <v>35</v>
      </c>
      <c r="BT270" s="1512" t="s">
        <v>35</v>
      </c>
      <c r="BU270" s="1512" t="s">
        <v>35</v>
      </c>
      <c r="BV270" s="1512" t="s">
        <v>35</v>
      </c>
      <c r="BW270" s="1512" t="s">
        <v>35</v>
      </c>
      <c r="BX270" s="1512" t="s">
        <v>35</v>
      </c>
      <c r="BY270" s="1572" t="s">
        <v>35</v>
      </c>
      <c r="BZ270" s="1572" t="s">
        <v>35</v>
      </c>
      <c r="CA270" s="1572" t="s">
        <v>35</v>
      </c>
      <c r="CB270" s="1572" t="s">
        <v>35</v>
      </c>
      <c r="CC270" s="1572" t="s">
        <v>35</v>
      </c>
      <c r="CD270" s="2638"/>
      <c r="CE270" s="2638"/>
      <c r="CF270" s="2638"/>
      <c r="CG270" s="2638"/>
      <c r="CH270" s="2638"/>
      <c r="CI270" s="2638"/>
      <c r="CJ270" s="2638"/>
      <c r="CK270" s="2638"/>
      <c r="CL270" s="2638"/>
      <c r="CM270" s="2638"/>
      <c r="CN270" s="2638"/>
      <c r="CO270" s="2638"/>
      <c r="CP270" s="2638"/>
      <c r="CQ270" s="2638"/>
      <c r="CR270" s="2638"/>
      <c r="CS270" s="2638"/>
      <c r="CT270" s="2638"/>
      <c r="CU270" s="2638"/>
      <c r="CV270" s="2638"/>
      <c r="CW270" s="2638"/>
      <c r="CX270" s="2638"/>
      <c r="CY270" s="2638"/>
      <c r="CZ270" s="2638"/>
    </row>
    <row r="271" s="130" customFormat="true" ht="15" customHeight="true" x14ac:dyDescent="0.2">
      <c r="A271" s="3412" t="s">
        <v>75</v>
      </c>
      <c r="B271" s="155" t="s">
        <v>49</v>
      </c>
      <c r="C271" s="1493" t="s">
        <v>35</v>
      </c>
      <c r="D271" s="1513" t="s">
        <v>35</v>
      </c>
      <c r="E271" s="1513" t="s">
        <v>35</v>
      </c>
      <c r="F271" s="1513" t="s">
        <v>35</v>
      </c>
      <c r="G271" s="1533" t="s">
        <v>35</v>
      </c>
      <c r="H271" s="1493" t="s">
        <v>35</v>
      </c>
      <c r="I271" s="1513" t="s">
        <v>35</v>
      </c>
      <c r="J271" s="1513" t="s">
        <v>35</v>
      </c>
      <c r="K271" s="1513" t="s">
        <v>35</v>
      </c>
      <c r="L271" s="1533" t="s">
        <v>35</v>
      </c>
      <c r="M271" s="1493" t="s">
        <v>35</v>
      </c>
      <c r="N271" s="1513" t="s">
        <v>35</v>
      </c>
      <c r="O271" s="1513" t="s">
        <v>35</v>
      </c>
      <c r="P271" s="1513" t="s">
        <v>35</v>
      </c>
      <c r="Q271" s="1573" t="s">
        <v>35</v>
      </c>
      <c r="R271" s="1493" t="s">
        <v>35</v>
      </c>
      <c r="S271" s="1513" t="s">
        <v>35</v>
      </c>
      <c r="T271" s="1513" t="s">
        <v>35</v>
      </c>
      <c r="U271" s="1513" t="s">
        <v>35</v>
      </c>
      <c r="V271" s="1513" t="s">
        <v>35</v>
      </c>
      <c r="W271" s="1513" t="s">
        <v>35</v>
      </c>
      <c r="X271" s="1513" t="s">
        <v>35</v>
      </c>
      <c r="Y271" s="1573" t="s">
        <v>35</v>
      </c>
      <c r="Z271" s="1573" t="s">
        <v>35</v>
      </c>
      <c r="AA271" s="1573" t="s">
        <v>35</v>
      </c>
      <c r="AB271" s="1573" t="s">
        <v>35</v>
      </c>
      <c r="AC271" s="1573" t="s">
        <v>35</v>
      </c>
      <c r="AD271" s="2639"/>
      <c r="AE271" s="2639"/>
      <c r="AF271" s="2639"/>
      <c r="AG271" s="2639"/>
      <c r="AH271" s="2639"/>
      <c r="AI271" s="2639"/>
      <c r="AJ271" s="2639"/>
      <c r="AK271" s="2639"/>
      <c r="AL271" s="2639"/>
      <c r="AM271" s="2639"/>
      <c r="AN271" s="2639"/>
      <c r="AO271" s="2639"/>
      <c r="AP271" s="2639"/>
      <c r="AQ271" s="2639"/>
      <c r="AR271" s="2639"/>
      <c r="AS271" s="2639"/>
      <c r="AT271" s="2639"/>
      <c r="AU271" s="2639"/>
      <c r="AV271" s="2639"/>
      <c r="AW271" s="2639"/>
      <c r="AX271" s="2639"/>
      <c r="AY271" s="2639"/>
      <c r="AZ271" s="239"/>
      <c r="BA271" s="3136" t="s">
        <v>75</v>
      </c>
      <c r="BB271" s="431" t="s">
        <v>49</v>
      </c>
      <c r="BC271" s="1493" t="s">
        <v>35</v>
      </c>
      <c r="BD271" s="1513" t="s">
        <v>35</v>
      </c>
      <c r="BE271" s="1513" t="s">
        <v>35</v>
      </c>
      <c r="BF271" s="1513" t="s">
        <v>35</v>
      </c>
      <c r="BG271" s="1533" t="s">
        <v>35</v>
      </c>
      <c r="BH271" s="1493" t="s">
        <v>35</v>
      </c>
      <c r="BI271" s="1513" t="s">
        <v>35</v>
      </c>
      <c r="BJ271" s="1513" t="s">
        <v>35</v>
      </c>
      <c r="BK271" s="1513" t="s">
        <v>35</v>
      </c>
      <c r="BL271" s="1533" t="s">
        <v>35</v>
      </c>
      <c r="BM271" s="1493" t="s">
        <v>35</v>
      </c>
      <c r="BN271" s="1513" t="s">
        <v>35</v>
      </c>
      <c r="BO271" s="1513" t="s">
        <v>35</v>
      </c>
      <c r="BP271" s="1513" t="s">
        <v>35</v>
      </c>
      <c r="BQ271" s="1533" t="s">
        <v>35</v>
      </c>
      <c r="BR271" s="1493" t="s">
        <v>35</v>
      </c>
      <c r="BS271" s="1513" t="s">
        <v>35</v>
      </c>
      <c r="BT271" s="1513" t="s">
        <v>35</v>
      </c>
      <c r="BU271" s="1513" t="s">
        <v>35</v>
      </c>
      <c r="BV271" s="1513" t="s">
        <v>35</v>
      </c>
      <c r="BW271" s="1513" t="s">
        <v>35</v>
      </c>
      <c r="BX271" s="1513" t="s">
        <v>35</v>
      </c>
      <c r="BY271" s="1573" t="s">
        <v>35</v>
      </c>
      <c r="BZ271" s="1573" t="s">
        <v>35</v>
      </c>
      <c r="CA271" s="1573" t="s">
        <v>35</v>
      </c>
      <c r="CB271" s="1573" t="s">
        <v>35</v>
      </c>
      <c r="CC271" s="1573" t="s">
        <v>35</v>
      </c>
      <c r="CD271" s="2639"/>
      <c r="CE271" s="2639"/>
      <c r="CF271" s="2639"/>
      <c r="CG271" s="2639"/>
      <c r="CH271" s="2639"/>
      <c r="CI271" s="2639"/>
      <c r="CJ271" s="2639"/>
      <c r="CK271" s="2639"/>
      <c r="CL271" s="2639"/>
      <c r="CM271" s="2639"/>
      <c r="CN271" s="2639"/>
      <c r="CO271" s="2639"/>
      <c r="CP271" s="2639"/>
      <c r="CQ271" s="2639"/>
      <c r="CR271" s="2639"/>
      <c r="CS271" s="2639"/>
      <c r="CT271" s="2639"/>
      <c r="CU271" s="2639"/>
      <c r="CV271" s="2639"/>
      <c r="CW271" s="2639"/>
      <c r="CX271" s="2639"/>
      <c r="CY271" s="2639"/>
      <c r="CZ271" s="2639"/>
    </row>
    <row r="272" s="130" customFormat="true" ht="15" customHeight="true" x14ac:dyDescent="0.2">
      <c r="A272" s="3412"/>
      <c r="B272" s="155" t="s">
        <v>48</v>
      </c>
      <c r="C272" s="1493" t="s">
        <v>35</v>
      </c>
      <c r="D272" s="1513" t="s">
        <v>35</v>
      </c>
      <c r="E272" s="1513" t="s">
        <v>35</v>
      </c>
      <c r="F272" s="1513" t="s">
        <v>35</v>
      </c>
      <c r="G272" s="1533" t="s">
        <v>35</v>
      </c>
      <c r="H272" s="1493" t="s">
        <v>35</v>
      </c>
      <c r="I272" s="1513" t="s">
        <v>35</v>
      </c>
      <c r="J272" s="1513" t="s">
        <v>35</v>
      </c>
      <c r="K272" s="1513" t="s">
        <v>35</v>
      </c>
      <c r="L272" s="1533" t="s">
        <v>35</v>
      </c>
      <c r="M272" s="1493" t="s">
        <v>35</v>
      </c>
      <c r="N272" s="1513" t="s">
        <v>35</v>
      </c>
      <c r="O272" s="1513" t="s">
        <v>35</v>
      </c>
      <c r="P272" s="1513" t="s">
        <v>35</v>
      </c>
      <c r="Q272" s="1573" t="s">
        <v>35</v>
      </c>
      <c r="R272" s="1493" t="s">
        <v>35</v>
      </c>
      <c r="S272" s="1513" t="s">
        <v>35</v>
      </c>
      <c r="T272" s="1513" t="s">
        <v>35</v>
      </c>
      <c r="U272" s="1513" t="s">
        <v>35</v>
      </c>
      <c r="V272" s="1513" t="s">
        <v>35</v>
      </c>
      <c r="W272" s="1513" t="s">
        <v>35</v>
      </c>
      <c r="X272" s="1513" t="s">
        <v>35</v>
      </c>
      <c r="Y272" s="1573" t="s">
        <v>35</v>
      </c>
      <c r="Z272" s="1573" t="s">
        <v>35</v>
      </c>
      <c r="AA272" s="1573" t="s">
        <v>35</v>
      </c>
      <c r="AB272" s="1573" t="s">
        <v>35</v>
      </c>
      <c r="AC272" s="1573" t="s">
        <v>35</v>
      </c>
      <c r="AD272" s="2639"/>
      <c r="AE272" s="2639"/>
      <c r="AF272" s="2639"/>
      <c r="AG272" s="2639"/>
      <c r="AH272" s="2639"/>
      <c r="AI272" s="2639"/>
      <c r="AJ272" s="2639"/>
      <c r="AK272" s="2639"/>
      <c r="AL272" s="2639"/>
      <c r="AM272" s="2639"/>
      <c r="AN272" s="2639"/>
      <c r="AO272" s="2639"/>
      <c r="AP272" s="2639"/>
      <c r="AQ272" s="2639"/>
      <c r="AR272" s="2639"/>
      <c r="AS272" s="2639"/>
      <c r="AT272" s="2639"/>
      <c r="AU272" s="2639"/>
      <c r="AV272" s="2639"/>
      <c r="AW272" s="2639"/>
      <c r="AX272" s="2639"/>
      <c r="AY272" s="2639"/>
      <c r="AZ272" s="239"/>
      <c r="BA272" s="3136"/>
      <c r="BB272" s="431" t="s">
        <v>48</v>
      </c>
      <c r="BC272" s="1493" t="s">
        <v>35</v>
      </c>
      <c r="BD272" s="1513" t="s">
        <v>35</v>
      </c>
      <c r="BE272" s="1513" t="s">
        <v>35</v>
      </c>
      <c r="BF272" s="1513" t="s">
        <v>35</v>
      </c>
      <c r="BG272" s="1533" t="s">
        <v>35</v>
      </c>
      <c r="BH272" s="1493" t="s">
        <v>35</v>
      </c>
      <c r="BI272" s="1513" t="s">
        <v>35</v>
      </c>
      <c r="BJ272" s="1513" t="s">
        <v>35</v>
      </c>
      <c r="BK272" s="1513" t="s">
        <v>35</v>
      </c>
      <c r="BL272" s="1533" t="s">
        <v>35</v>
      </c>
      <c r="BM272" s="1493" t="s">
        <v>35</v>
      </c>
      <c r="BN272" s="1513" t="s">
        <v>35</v>
      </c>
      <c r="BO272" s="1513" t="s">
        <v>35</v>
      </c>
      <c r="BP272" s="1513" t="s">
        <v>35</v>
      </c>
      <c r="BQ272" s="1533" t="s">
        <v>35</v>
      </c>
      <c r="BR272" s="1493" t="s">
        <v>35</v>
      </c>
      <c r="BS272" s="1513" t="s">
        <v>35</v>
      </c>
      <c r="BT272" s="1513" t="s">
        <v>35</v>
      </c>
      <c r="BU272" s="1513" t="s">
        <v>35</v>
      </c>
      <c r="BV272" s="1513" t="s">
        <v>35</v>
      </c>
      <c r="BW272" s="1513" t="s">
        <v>35</v>
      </c>
      <c r="BX272" s="1513" t="s">
        <v>35</v>
      </c>
      <c r="BY272" s="1573" t="s">
        <v>35</v>
      </c>
      <c r="BZ272" s="1573" t="s">
        <v>35</v>
      </c>
      <c r="CA272" s="1573" t="s">
        <v>35</v>
      </c>
      <c r="CB272" s="1573" t="s">
        <v>35</v>
      </c>
      <c r="CC272" s="1573" t="s">
        <v>35</v>
      </c>
      <c r="CD272" s="2639"/>
      <c r="CE272" s="2639"/>
      <c r="CF272" s="2639"/>
      <c r="CG272" s="2639"/>
      <c r="CH272" s="2639"/>
      <c r="CI272" s="2639"/>
      <c r="CJ272" s="2639"/>
      <c r="CK272" s="2639"/>
      <c r="CL272" s="2639"/>
      <c r="CM272" s="2639"/>
      <c r="CN272" s="2639"/>
      <c r="CO272" s="2639"/>
      <c r="CP272" s="2639"/>
      <c r="CQ272" s="2639"/>
      <c r="CR272" s="2639"/>
      <c r="CS272" s="2639"/>
      <c r="CT272" s="2639"/>
      <c r="CU272" s="2639"/>
      <c r="CV272" s="2639"/>
      <c r="CW272" s="2639"/>
      <c r="CX272" s="2639"/>
      <c r="CY272" s="2639"/>
      <c r="CZ272" s="2639"/>
    </row>
    <row r="273" s="130" customFormat="true" ht="15" customHeight="true" x14ac:dyDescent="0.2">
      <c r="A273" s="3412"/>
      <c r="B273" s="155" t="s">
        <v>113</v>
      </c>
      <c r="C273" s="1493" t="s">
        <v>35</v>
      </c>
      <c r="D273" s="1513" t="s">
        <v>35</v>
      </c>
      <c r="E273" s="1513" t="s">
        <v>35</v>
      </c>
      <c r="F273" s="1513" t="s">
        <v>35</v>
      </c>
      <c r="G273" s="1533" t="s">
        <v>35</v>
      </c>
      <c r="H273" s="1493" t="s">
        <v>35</v>
      </c>
      <c r="I273" s="1513" t="s">
        <v>35</v>
      </c>
      <c r="J273" s="1513" t="s">
        <v>35</v>
      </c>
      <c r="K273" s="1513" t="s">
        <v>35</v>
      </c>
      <c r="L273" s="1533" t="s">
        <v>35</v>
      </c>
      <c r="M273" s="1493" t="s">
        <v>35</v>
      </c>
      <c r="N273" s="1513" t="s">
        <v>35</v>
      </c>
      <c r="O273" s="1513" t="s">
        <v>35</v>
      </c>
      <c r="P273" s="1513" t="s">
        <v>35</v>
      </c>
      <c r="Q273" s="1573" t="s">
        <v>35</v>
      </c>
      <c r="R273" s="1493" t="s">
        <v>35</v>
      </c>
      <c r="S273" s="1513" t="s">
        <v>35</v>
      </c>
      <c r="T273" s="1513" t="s">
        <v>35</v>
      </c>
      <c r="U273" s="1513" t="s">
        <v>35</v>
      </c>
      <c r="V273" s="1513" t="s">
        <v>35</v>
      </c>
      <c r="W273" s="1513" t="s">
        <v>35</v>
      </c>
      <c r="X273" s="1513" t="s">
        <v>35</v>
      </c>
      <c r="Y273" s="1573" t="s">
        <v>35</v>
      </c>
      <c r="Z273" s="1573" t="s">
        <v>35</v>
      </c>
      <c r="AA273" s="1573" t="s">
        <v>35</v>
      </c>
      <c r="AB273" s="1573" t="s">
        <v>35</v>
      </c>
      <c r="AC273" s="1573" t="s">
        <v>35</v>
      </c>
      <c r="AD273" s="2639"/>
      <c r="AE273" s="2639"/>
      <c r="AF273" s="2639"/>
      <c r="AG273" s="2639"/>
      <c r="AH273" s="2639"/>
      <c r="AI273" s="2639"/>
      <c r="AJ273" s="2639"/>
      <c r="AK273" s="2639"/>
      <c r="AL273" s="2639"/>
      <c r="AM273" s="2639"/>
      <c r="AN273" s="2639"/>
      <c r="AO273" s="2639"/>
      <c r="AP273" s="2639"/>
      <c r="AQ273" s="2639"/>
      <c r="AR273" s="2639"/>
      <c r="AS273" s="2639"/>
      <c r="AT273" s="2639"/>
      <c r="AU273" s="2639"/>
      <c r="AV273" s="2639"/>
      <c r="AW273" s="2639"/>
      <c r="AX273" s="2639"/>
      <c r="AY273" s="2639"/>
      <c r="AZ273" s="239"/>
      <c r="BA273" s="3136"/>
      <c r="BB273" s="431" t="s">
        <v>113</v>
      </c>
      <c r="BC273" s="1493" t="s">
        <v>35</v>
      </c>
      <c r="BD273" s="1513" t="s">
        <v>35</v>
      </c>
      <c r="BE273" s="1513" t="s">
        <v>35</v>
      </c>
      <c r="BF273" s="1513" t="s">
        <v>35</v>
      </c>
      <c r="BG273" s="1533" t="s">
        <v>35</v>
      </c>
      <c r="BH273" s="1493" t="s">
        <v>35</v>
      </c>
      <c r="BI273" s="1513" t="s">
        <v>35</v>
      </c>
      <c r="BJ273" s="1513" t="s">
        <v>35</v>
      </c>
      <c r="BK273" s="1513" t="s">
        <v>35</v>
      </c>
      <c r="BL273" s="1533" t="s">
        <v>35</v>
      </c>
      <c r="BM273" s="1493" t="s">
        <v>35</v>
      </c>
      <c r="BN273" s="1513" t="s">
        <v>35</v>
      </c>
      <c r="BO273" s="1513" t="s">
        <v>35</v>
      </c>
      <c r="BP273" s="1513" t="s">
        <v>35</v>
      </c>
      <c r="BQ273" s="1533" t="s">
        <v>35</v>
      </c>
      <c r="BR273" s="1493" t="s">
        <v>35</v>
      </c>
      <c r="BS273" s="1513" t="s">
        <v>35</v>
      </c>
      <c r="BT273" s="1513" t="s">
        <v>35</v>
      </c>
      <c r="BU273" s="1513" t="s">
        <v>35</v>
      </c>
      <c r="BV273" s="1513" t="s">
        <v>35</v>
      </c>
      <c r="BW273" s="1513" t="s">
        <v>35</v>
      </c>
      <c r="BX273" s="1513" t="s">
        <v>35</v>
      </c>
      <c r="BY273" s="1573" t="s">
        <v>35</v>
      </c>
      <c r="BZ273" s="1573" t="s">
        <v>35</v>
      </c>
      <c r="CA273" s="1573" t="s">
        <v>35</v>
      </c>
      <c r="CB273" s="1573" t="s">
        <v>35</v>
      </c>
      <c r="CC273" s="1573" t="s">
        <v>35</v>
      </c>
      <c r="CD273" s="2639"/>
      <c r="CE273" s="2639"/>
      <c r="CF273" s="2639"/>
      <c r="CG273" s="2639"/>
      <c r="CH273" s="2639"/>
      <c r="CI273" s="2639"/>
      <c r="CJ273" s="2639"/>
      <c r="CK273" s="2639"/>
      <c r="CL273" s="2639"/>
      <c r="CM273" s="2639"/>
      <c r="CN273" s="2639"/>
      <c r="CO273" s="2639"/>
      <c r="CP273" s="2639"/>
      <c r="CQ273" s="2639"/>
      <c r="CR273" s="2639"/>
      <c r="CS273" s="2639"/>
      <c r="CT273" s="2639"/>
      <c r="CU273" s="2639"/>
      <c r="CV273" s="2639"/>
      <c r="CW273" s="2639"/>
      <c r="CX273" s="2639"/>
      <c r="CY273" s="2639"/>
      <c r="CZ273" s="2639"/>
    </row>
    <row r="274" s="130" customFormat="true" ht="15" customHeight="true" x14ac:dyDescent="0.2">
      <c r="A274" s="3412" t="s">
        <v>76</v>
      </c>
      <c r="B274" s="155" t="s">
        <v>49</v>
      </c>
      <c r="C274" s="2817" t="s">
        <v>35</v>
      </c>
      <c r="D274" s="2823" t="s">
        <v>35</v>
      </c>
      <c r="E274" s="2823" t="s">
        <v>35</v>
      </c>
      <c r="F274" s="2823" t="s">
        <v>35</v>
      </c>
      <c r="G274" s="2830" t="s">
        <v>35</v>
      </c>
      <c r="H274" s="2836" t="s">
        <v>35</v>
      </c>
      <c r="I274" s="2823" t="s">
        <v>35</v>
      </c>
      <c r="J274" s="2823" t="s">
        <v>35</v>
      </c>
      <c r="K274" s="2823" t="s">
        <v>35</v>
      </c>
      <c r="L274" s="2830" t="s">
        <v>35</v>
      </c>
      <c r="M274" s="2836" t="s">
        <v>35</v>
      </c>
      <c r="N274" s="2823" t="s">
        <v>35</v>
      </c>
      <c r="O274" s="2823" t="s">
        <v>35</v>
      </c>
      <c r="P274" s="2823" t="s">
        <v>35</v>
      </c>
      <c r="Q274" s="2847" t="s">
        <v>35</v>
      </c>
      <c r="R274" s="2836" t="s">
        <v>35</v>
      </c>
      <c r="S274" s="2823" t="s">
        <v>35</v>
      </c>
      <c r="T274" s="2823" t="s">
        <v>35</v>
      </c>
      <c r="U274" s="2823" t="s">
        <v>35</v>
      </c>
      <c r="V274" s="2823" t="s">
        <v>35</v>
      </c>
      <c r="W274" s="2823" t="s">
        <v>35</v>
      </c>
      <c r="X274" s="2823" t="s">
        <v>35</v>
      </c>
      <c r="Y274" s="2853" t="s">
        <v>35</v>
      </c>
      <c r="Z274" s="2853" t="s">
        <v>35</v>
      </c>
      <c r="AA274" s="2853" t="s">
        <v>35</v>
      </c>
      <c r="AB274" s="2853" t="s">
        <v>35</v>
      </c>
      <c r="AC274" s="2853" t="s">
        <v>35</v>
      </c>
      <c r="AD274" s="2888"/>
      <c r="AE274" s="2888"/>
      <c r="AF274" s="2888"/>
      <c r="AG274" s="2888"/>
      <c r="AH274" s="2888"/>
      <c r="AI274" s="2888"/>
      <c r="AJ274" s="2888"/>
      <c r="AK274" s="2888"/>
      <c r="AL274" s="2888"/>
      <c r="AM274" s="2888"/>
      <c r="AN274" s="2888"/>
      <c r="AO274" s="2888"/>
      <c r="AP274" s="2888"/>
      <c r="AQ274" s="2888"/>
      <c r="AR274" s="2888"/>
      <c r="AS274" s="2888"/>
      <c r="AT274" s="2888"/>
      <c r="AU274" s="2888"/>
      <c r="AV274" s="2888"/>
      <c r="AW274" s="2888"/>
      <c r="AX274" s="2888"/>
      <c r="AY274" s="2888"/>
      <c r="AZ274" s="239"/>
      <c r="BA274" s="3136" t="s">
        <v>76</v>
      </c>
      <c r="BB274" s="431" t="s">
        <v>49</v>
      </c>
      <c r="BC274" s="1493" t="s">
        <v>35</v>
      </c>
      <c r="BD274" s="1512" t="s">
        <v>35</v>
      </c>
      <c r="BE274" s="1512" t="s">
        <v>35</v>
      </c>
      <c r="BF274" s="1512" t="s">
        <v>35</v>
      </c>
      <c r="BG274" s="1532" t="s">
        <v>35</v>
      </c>
      <c r="BH274" s="1552" t="s">
        <v>35</v>
      </c>
      <c r="BI274" s="1512" t="s">
        <v>35</v>
      </c>
      <c r="BJ274" s="1512" t="s">
        <v>35</v>
      </c>
      <c r="BK274" s="1512" t="s">
        <v>35</v>
      </c>
      <c r="BL274" s="1532" t="s">
        <v>35</v>
      </c>
      <c r="BM274" s="1552" t="s">
        <v>35</v>
      </c>
      <c r="BN274" s="1512" t="s">
        <v>35</v>
      </c>
      <c r="BO274" s="1512" t="s">
        <v>35</v>
      </c>
      <c r="BP274" s="1512" t="s">
        <v>35</v>
      </c>
      <c r="BQ274" s="1532" t="s">
        <v>35</v>
      </c>
      <c r="BR274" s="1552" t="s">
        <v>35</v>
      </c>
      <c r="BS274" s="1512" t="s">
        <v>35</v>
      </c>
      <c r="BT274" s="1512" t="s">
        <v>35</v>
      </c>
      <c r="BU274" s="1512" t="s">
        <v>35</v>
      </c>
      <c r="BV274" s="1512" t="s">
        <v>35</v>
      </c>
      <c r="BW274" s="1512" t="s">
        <v>35</v>
      </c>
      <c r="BX274" s="1512" t="s">
        <v>35</v>
      </c>
      <c r="BY274" s="1572" t="s">
        <v>35</v>
      </c>
      <c r="BZ274" s="1572" t="s">
        <v>35</v>
      </c>
      <c r="CA274" s="1572" t="s">
        <v>35</v>
      </c>
      <c r="CB274" s="1572" t="s">
        <v>35</v>
      </c>
      <c r="CC274" s="1572" t="s">
        <v>35</v>
      </c>
      <c r="CD274" s="2638"/>
      <c r="CE274" s="2638"/>
      <c r="CF274" s="2638"/>
      <c r="CG274" s="2638"/>
      <c r="CH274" s="2638"/>
      <c r="CI274" s="2638"/>
      <c r="CJ274" s="2638"/>
      <c r="CK274" s="2638"/>
      <c r="CL274" s="2638"/>
      <c r="CM274" s="2638"/>
      <c r="CN274" s="2638"/>
      <c r="CO274" s="2638"/>
      <c r="CP274" s="2638"/>
      <c r="CQ274" s="2638"/>
      <c r="CR274" s="2638"/>
      <c r="CS274" s="2638"/>
      <c r="CT274" s="2638"/>
      <c r="CU274" s="2638"/>
      <c r="CV274" s="2638"/>
      <c r="CW274" s="2638"/>
      <c r="CX274" s="2638"/>
      <c r="CY274" s="2638"/>
      <c r="CZ274" s="2638"/>
    </row>
    <row r="275" s="130" customFormat="true" ht="15" customHeight="true" x14ac:dyDescent="0.2">
      <c r="A275" s="3412"/>
      <c r="B275" s="155" t="s">
        <v>48</v>
      </c>
      <c r="C275" s="2817" t="s">
        <v>35</v>
      </c>
      <c r="D275" s="2823" t="s">
        <v>35</v>
      </c>
      <c r="E275" s="2823" t="s">
        <v>35</v>
      </c>
      <c r="F275" s="2823" t="s">
        <v>35</v>
      </c>
      <c r="G275" s="2830" t="s">
        <v>35</v>
      </c>
      <c r="H275" s="2836" t="s">
        <v>35</v>
      </c>
      <c r="I275" s="2823" t="s">
        <v>35</v>
      </c>
      <c r="J275" s="2823" t="s">
        <v>35</v>
      </c>
      <c r="K275" s="2823" t="s">
        <v>35</v>
      </c>
      <c r="L275" s="2830" t="s">
        <v>35</v>
      </c>
      <c r="M275" s="2836" t="s">
        <v>35</v>
      </c>
      <c r="N275" s="2823" t="s">
        <v>35</v>
      </c>
      <c r="O275" s="2823" t="s">
        <v>35</v>
      </c>
      <c r="P275" s="2823" t="s">
        <v>35</v>
      </c>
      <c r="Q275" s="2847" t="s">
        <v>35</v>
      </c>
      <c r="R275" s="2836" t="s">
        <v>35</v>
      </c>
      <c r="S275" s="2823" t="s">
        <v>35</v>
      </c>
      <c r="T275" s="2823" t="s">
        <v>35</v>
      </c>
      <c r="U275" s="2823" t="s">
        <v>35</v>
      </c>
      <c r="V275" s="2823" t="s">
        <v>35</v>
      </c>
      <c r="W275" s="2823" t="s">
        <v>35</v>
      </c>
      <c r="X275" s="2823" t="s">
        <v>35</v>
      </c>
      <c r="Y275" s="2853" t="s">
        <v>35</v>
      </c>
      <c r="Z275" s="2853" t="s">
        <v>35</v>
      </c>
      <c r="AA275" s="2853" t="s">
        <v>35</v>
      </c>
      <c r="AB275" s="2853" t="s">
        <v>35</v>
      </c>
      <c r="AC275" s="2853" t="s">
        <v>35</v>
      </c>
      <c r="AD275" s="2888"/>
      <c r="AE275" s="2888"/>
      <c r="AF275" s="2888"/>
      <c r="AG275" s="2888"/>
      <c r="AH275" s="2888"/>
      <c r="AI275" s="2888"/>
      <c r="AJ275" s="2888"/>
      <c r="AK275" s="2888"/>
      <c r="AL275" s="2888"/>
      <c r="AM275" s="2888"/>
      <c r="AN275" s="2888"/>
      <c r="AO275" s="2888"/>
      <c r="AP275" s="2888"/>
      <c r="AQ275" s="2888"/>
      <c r="AR275" s="2888"/>
      <c r="AS275" s="2888"/>
      <c r="AT275" s="2888"/>
      <c r="AU275" s="2888"/>
      <c r="AV275" s="2888"/>
      <c r="AW275" s="2888"/>
      <c r="AX275" s="2888"/>
      <c r="AY275" s="2888"/>
      <c r="AZ275" s="239"/>
      <c r="BA275" s="3136"/>
      <c r="BB275" s="431" t="s">
        <v>48</v>
      </c>
      <c r="BC275" s="1493" t="s">
        <v>35</v>
      </c>
      <c r="BD275" s="1512" t="s">
        <v>35</v>
      </c>
      <c r="BE275" s="1512" t="s">
        <v>35</v>
      </c>
      <c r="BF275" s="1512" t="s">
        <v>35</v>
      </c>
      <c r="BG275" s="1532" t="s">
        <v>35</v>
      </c>
      <c r="BH275" s="1552" t="s">
        <v>35</v>
      </c>
      <c r="BI275" s="1512" t="s">
        <v>35</v>
      </c>
      <c r="BJ275" s="1512" t="s">
        <v>35</v>
      </c>
      <c r="BK275" s="1512" t="s">
        <v>35</v>
      </c>
      <c r="BL275" s="1532" t="s">
        <v>35</v>
      </c>
      <c r="BM275" s="1552" t="s">
        <v>35</v>
      </c>
      <c r="BN275" s="1512" t="s">
        <v>35</v>
      </c>
      <c r="BO275" s="1512" t="s">
        <v>35</v>
      </c>
      <c r="BP275" s="1512" t="s">
        <v>35</v>
      </c>
      <c r="BQ275" s="1532" t="s">
        <v>35</v>
      </c>
      <c r="BR275" s="1552" t="s">
        <v>35</v>
      </c>
      <c r="BS275" s="1512" t="s">
        <v>35</v>
      </c>
      <c r="BT275" s="1512" t="s">
        <v>35</v>
      </c>
      <c r="BU275" s="1512" t="s">
        <v>35</v>
      </c>
      <c r="BV275" s="1512" t="s">
        <v>35</v>
      </c>
      <c r="BW275" s="1512" t="s">
        <v>35</v>
      </c>
      <c r="BX275" s="1512" t="s">
        <v>35</v>
      </c>
      <c r="BY275" s="1572" t="s">
        <v>35</v>
      </c>
      <c r="BZ275" s="1572" t="s">
        <v>35</v>
      </c>
      <c r="CA275" s="1572" t="s">
        <v>35</v>
      </c>
      <c r="CB275" s="1572" t="s">
        <v>35</v>
      </c>
      <c r="CC275" s="1572" t="s">
        <v>35</v>
      </c>
      <c r="CD275" s="2638"/>
      <c r="CE275" s="2638"/>
      <c r="CF275" s="2638"/>
      <c r="CG275" s="2638"/>
      <c r="CH275" s="2638"/>
      <c r="CI275" s="2638"/>
      <c r="CJ275" s="2638"/>
      <c r="CK275" s="2638"/>
      <c r="CL275" s="2638"/>
      <c r="CM275" s="2638"/>
      <c r="CN275" s="2638"/>
      <c r="CO275" s="2638"/>
      <c r="CP275" s="2638"/>
      <c r="CQ275" s="2638"/>
      <c r="CR275" s="2638"/>
      <c r="CS275" s="2638"/>
      <c r="CT275" s="2638"/>
      <c r="CU275" s="2638"/>
      <c r="CV275" s="2638"/>
      <c r="CW275" s="2638"/>
      <c r="CX275" s="2638"/>
      <c r="CY275" s="2638"/>
      <c r="CZ275" s="2638"/>
    </row>
    <row r="276" s="130" customFormat="true" ht="15" customHeight="true" x14ac:dyDescent="0.2">
      <c r="A276" s="3412"/>
      <c r="B276" s="155" t="s">
        <v>114</v>
      </c>
      <c r="C276" s="1493" t="s">
        <v>35</v>
      </c>
      <c r="D276" s="1513" t="s">
        <v>35</v>
      </c>
      <c r="E276" s="1513" t="s">
        <v>35</v>
      </c>
      <c r="F276" s="1513" t="s">
        <v>35</v>
      </c>
      <c r="G276" s="2830" t="s">
        <v>35</v>
      </c>
      <c r="H276" s="2836" t="s">
        <v>35</v>
      </c>
      <c r="I276" s="2823" t="s">
        <v>35</v>
      </c>
      <c r="J276" s="2823" t="s">
        <v>35</v>
      </c>
      <c r="K276" s="2823" t="s">
        <v>35</v>
      </c>
      <c r="L276" s="2830" t="s">
        <v>35</v>
      </c>
      <c r="M276" s="2836" t="s">
        <v>35</v>
      </c>
      <c r="N276" s="2823" t="s">
        <v>35</v>
      </c>
      <c r="O276" s="2823" t="s">
        <v>35</v>
      </c>
      <c r="P276" s="2823" t="s">
        <v>35</v>
      </c>
      <c r="Q276" s="2847" t="s">
        <v>35</v>
      </c>
      <c r="R276" s="2836" t="s">
        <v>35</v>
      </c>
      <c r="S276" s="2823" t="s">
        <v>35</v>
      </c>
      <c r="T276" s="2823" t="s">
        <v>35</v>
      </c>
      <c r="U276" s="2823" t="s">
        <v>35</v>
      </c>
      <c r="V276" s="2823" t="s">
        <v>35</v>
      </c>
      <c r="W276" s="2823" t="s">
        <v>35</v>
      </c>
      <c r="X276" s="2823" t="s">
        <v>35</v>
      </c>
      <c r="Y276" s="2853" t="s">
        <v>35</v>
      </c>
      <c r="Z276" s="2853" t="s">
        <v>35</v>
      </c>
      <c r="AA276" s="2853" t="s">
        <v>35</v>
      </c>
      <c r="AB276" s="2853" t="s">
        <v>35</v>
      </c>
      <c r="AC276" s="2853" t="s">
        <v>35</v>
      </c>
      <c r="AD276" s="2888"/>
      <c r="AE276" s="2888"/>
      <c r="AF276" s="2888"/>
      <c r="AG276" s="2888"/>
      <c r="AH276" s="2888"/>
      <c r="AI276" s="2888"/>
      <c r="AJ276" s="2888"/>
      <c r="AK276" s="2888"/>
      <c r="AL276" s="2888"/>
      <c r="AM276" s="2888"/>
      <c r="AN276" s="2888"/>
      <c r="AO276" s="2888"/>
      <c r="AP276" s="2888"/>
      <c r="AQ276" s="2888"/>
      <c r="AR276" s="2888"/>
      <c r="AS276" s="2888"/>
      <c r="AT276" s="2888"/>
      <c r="AU276" s="2888"/>
      <c r="AV276" s="2888"/>
      <c r="AW276" s="2888"/>
      <c r="AX276" s="2888"/>
      <c r="AY276" s="2888"/>
      <c r="AZ276" s="239"/>
      <c r="BA276" s="3136"/>
      <c r="BB276" s="431" t="s">
        <v>114</v>
      </c>
      <c r="BC276" s="1493" t="s">
        <v>35</v>
      </c>
      <c r="BD276" s="1512" t="s">
        <v>35</v>
      </c>
      <c r="BE276" s="1512" t="s">
        <v>35</v>
      </c>
      <c r="BF276" s="1512" t="s">
        <v>35</v>
      </c>
      <c r="BG276" s="1532" t="s">
        <v>35</v>
      </c>
      <c r="BH276" s="1552" t="s">
        <v>35</v>
      </c>
      <c r="BI276" s="1512" t="s">
        <v>35</v>
      </c>
      <c r="BJ276" s="1512" t="s">
        <v>35</v>
      </c>
      <c r="BK276" s="1512" t="s">
        <v>35</v>
      </c>
      <c r="BL276" s="1532" t="s">
        <v>35</v>
      </c>
      <c r="BM276" s="1552" t="s">
        <v>35</v>
      </c>
      <c r="BN276" s="1512" t="s">
        <v>35</v>
      </c>
      <c r="BO276" s="1512" t="s">
        <v>35</v>
      </c>
      <c r="BP276" s="1512" t="s">
        <v>35</v>
      </c>
      <c r="BQ276" s="1532" t="s">
        <v>35</v>
      </c>
      <c r="BR276" s="1552" t="s">
        <v>35</v>
      </c>
      <c r="BS276" s="1512" t="s">
        <v>35</v>
      </c>
      <c r="BT276" s="1512" t="s">
        <v>35</v>
      </c>
      <c r="BU276" s="1512" t="s">
        <v>35</v>
      </c>
      <c r="BV276" s="1512" t="s">
        <v>35</v>
      </c>
      <c r="BW276" s="1512" t="s">
        <v>35</v>
      </c>
      <c r="BX276" s="1512" t="s">
        <v>35</v>
      </c>
      <c r="BY276" s="1572" t="s">
        <v>35</v>
      </c>
      <c r="BZ276" s="1572" t="s">
        <v>35</v>
      </c>
      <c r="CA276" s="1572" t="s">
        <v>35</v>
      </c>
      <c r="CB276" s="1572" t="s">
        <v>35</v>
      </c>
      <c r="CC276" s="1572" t="s">
        <v>35</v>
      </c>
      <c r="CD276" s="2638"/>
      <c r="CE276" s="2638"/>
      <c r="CF276" s="2638"/>
      <c r="CG276" s="2638"/>
      <c r="CH276" s="2638"/>
      <c r="CI276" s="2638"/>
      <c r="CJ276" s="2638"/>
      <c r="CK276" s="2638"/>
      <c r="CL276" s="2638"/>
      <c r="CM276" s="2638"/>
      <c r="CN276" s="2638"/>
      <c r="CO276" s="2638"/>
      <c r="CP276" s="2638"/>
      <c r="CQ276" s="2638"/>
      <c r="CR276" s="2638"/>
      <c r="CS276" s="2638"/>
      <c r="CT276" s="2638"/>
      <c r="CU276" s="2638"/>
      <c r="CV276" s="2638"/>
      <c r="CW276" s="2638"/>
      <c r="CX276" s="2638"/>
      <c r="CY276" s="2638"/>
      <c r="CZ276" s="2638"/>
    </row>
    <row r="277" s="130" customFormat="true" ht="15" customHeight="true" x14ac:dyDescent="0.2">
      <c r="A277" s="3412" t="s">
        <v>77</v>
      </c>
      <c r="B277" s="155" t="s">
        <v>78</v>
      </c>
      <c r="C277" s="1493" t="s">
        <v>35</v>
      </c>
      <c r="D277" s="2823" t="s">
        <v>35</v>
      </c>
      <c r="E277" s="2823" t="s">
        <v>35</v>
      </c>
      <c r="F277" s="2823" t="s">
        <v>35</v>
      </c>
      <c r="G277" s="2830" t="s">
        <v>35</v>
      </c>
      <c r="H277" s="2836" t="s">
        <v>35</v>
      </c>
      <c r="I277" s="2823" t="s">
        <v>35</v>
      </c>
      <c r="J277" s="2823" t="s">
        <v>35</v>
      </c>
      <c r="K277" s="2823" t="s">
        <v>35</v>
      </c>
      <c r="L277" s="2830" t="s">
        <v>35</v>
      </c>
      <c r="M277" s="2836" t="s">
        <v>35</v>
      </c>
      <c r="N277" s="2823" t="s">
        <v>35</v>
      </c>
      <c r="O277" s="2823" t="s">
        <v>35</v>
      </c>
      <c r="P277" s="2823" t="s">
        <v>35</v>
      </c>
      <c r="Q277" s="2847" t="s">
        <v>35</v>
      </c>
      <c r="R277" s="2836" t="s">
        <v>35</v>
      </c>
      <c r="S277" s="2823" t="s">
        <v>35</v>
      </c>
      <c r="T277" s="2823" t="s">
        <v>35</v>
      </c>
      <c r="U277" s="2823" t="s">
        <v>35</v>
      </c>
      <c r="V277" s="2823" t="s">
        <v>35</v>
      </c>
      <c r="W277" s="2823" t="s">
        <v>35</v>
      </c>
      <c r="X277" s="2823" t="s">
        <v>35</v>
      </c>
      <c r="Y277" s="2853" t="s">
        <v>35</v>
      </c>
      <c r="Z277" s="2853" t="s">
        <v>35</v>
      </c>
      <c r="AA277" s="2853" t="s">
        <v>35</v>
      </c>
      <c r="AB277" s="2853" t="s">
        <v>35</v>
      </c>
      <c r="AC277" s="2853" t="s">
        <v>35</v>
      </c>
      <c r="AD277" s="2888"/>
      <c r="AE277" s="2888"/>
      <c r="AF277" s="2888"/>
      <c r="AG277" s="2888"/>
      <c r="AH277" s="2888"/>
      <c r="AI277" s="2888"/>
      <c r="AJ277" s="2888"/>
      <c r="AK277" s="2888"/>
      <c r="AL277" s="2888"/>
      <c r="AM277" s="2888"/>
      <c r="AN277" s="2888"/>
      <c r="AO277" s="2888"/>
      <c r="AP277" s="2888"/>
      <c r="AQ277" s="2888"/>
      <c r="AR277" s="2888"/>
      <c r="AS277" s="2888"/>
      <c r="AT277" s="2888"/>
      <c r="AU277" s="2888"/>
      <c r="AV277" s="2888"/>
      <c r="AW277" s="2888"/>
      <c r="AX277" s="2888"/>
      <c r="AY277" s="2888"/>
      <c r="AZ277" s="239"/>
      <c r="BA277" s="3136" t="s">
        <v>77</v>
      </c>
      <c r="BB277" s="431" t="s">
        <v>78</v>
      </c>
      <c r="BC277" s="1493" t="s">
        <v>35</v>
      </c>
      <c r="BD277" s="1512" t="s">
        <v>35</v>
      </c>
      <c r="BE277" s="1512" t="s">
        <v>35</v>
      </c>
      <c r="BF277" s="1512" t="s">
        <v>35</v>
      </c>
      <c r="BG277" s="1532" t="s">
        <v>35</v>
      </c>
      <c r="BH277" s="1552" t="s">
        <v>35</v>
      </c>
      <c r="BI277" s="1512" t="s">
        <v>35</v>
      </c>
      <c r="BJ277" s="1512" t="s">
        <v>35</v>
      </c>
      <c r="BK277" s="1512" t="s">
        <v>35</v>
      </c>
      <c r="BL277" s="1532" t="s">
        <v>35</v>
      </c>
      <c r="BM277" s="1552" t="s">
        <v>35</v>
      </c>
      <c r="BN277" s="1512" t="s">
        <v>35</v>
      </c>
      <c r="BO277" s="1512" t="s">
        <v>35</v>
      </c>
      <c r="BP277" s="1512" t="s">
        <v>35</v>
      </c>
      <c r="BQ277" s="1532" t="s">
        <v>35</v>
      </c>
      <c r="BR277" s="1552" t="s">
        <v>35</v>
      </c>
      <c r="BS277" s="1512" t="s">
        <v>35</v>
      </c>
      <c r="BT277" s="1512" t="s">
        <v>35</v>
      </c>
      <c r="BU277" s="1512" t="s">
        <v>35</v>
      </c>
      <c r="BV277" s="1512" t="s">
        <v>35</v>
      </c>
      <c r="BW277" s="1512" t="s">
        <v>35</v>
      </c>
      <c r="BX277" s="1512" t="s">
        <v>35</v>
      </c>
      <c r="BY277" s="1572" t="s">
        <v>35</v>
      </c>
      <c r="BZ277" s="1572" t="s">
        <v>35</v>
      </c>
      <c r="CA277" s="1572" t="s">
        <v>35</v>
      </c>
      <c r="CB277" s="1572" t="s">
        <v>35</v>
      </c>
      <c r="CC277" s="1572" t="s">
        <v>35</v>
      </c>
      <c r="CD277" s="2638"/>
      <c r="CE277" s="2638"/>
      <c r="CF277" s="2638"/>
      <c r="CG277" s="2638"/>
      <c r="CH277" s="2638"/>
      <c r="CI277" s="2638"/>
      <c r="CJ277" s="2638"/>
      <c r="CK277" s="2638"/>
      <c r="CL277" s="2638"/>
      <c r="CM277" s="2638"/>
      <c r="CN277" s="2638"/>
      <c r="CO277" s="2638"/>
      <c r="CP277" s="2638"/>
      <c r="CQ277" s="2638"/>
      <c r="CR277" s="2638"/>
      <c r="CS277" s="2638"/>
      <c r="CT277" s="2638"/>
      <c r="CU277" s="2638"/>
      <c r="CV277" s="2638"/>
      <c r="CW277" s="2638"/>
      <c r="CX277" s="2638"/>
      <c r="CY277" s="2638"/>
      <c r="CZ277" s="2638"/>
    </row>
    <row r="278" s="130" customFormat="true" ht="15" customHeight="true" x14ac:dyDescent="0.2">
      <c r="A278" s="3412"/>
      <c r="B278" s="155" t="s">
        <v>79</v>
      </c>
      <c r="C278" s="1493" t="s">
        <v>35</v>
      </c>
      <c r="D278" s="2823" t="s">
        <v>35</v>
      </c>
      <c r="E278" s="2823" t="s">
        <v>35</v>
      </c>
      <c r="F278" s="2823" t="s">
        <v>35</v>
      </c>
      <c r="G278" s="2830" t="s">
        <v>35</v>
      </c>
      <c r="H278" s="2836" t="s">
        <v>35</v>
      </c>
      <c r="I278" s="2823" t="s">
        <v>35</v>
      </c>
      <c r="J278" s="2823" t="s">
        <v>35</v>
      </c>
      <c r="K278" s="2823" t="s">
        <v>35</v>
      </c>
      <c r="L278" s="2830" t="s">
        <v>35</v>
      </c>
      <c r="M278" s="2836" t="s">
        <v>35</v>
      </c>
      <c r="N278" s="2823" t="s">
        <v>35</v>
      </c>
      <c r="O278" s="2823" t="s">
        <v>35</v>
      </c>
      <c r="P278" s="2823" t="s">
        <v>35</v>
      </c>
      <c r="Q278" s="2847" t="s">
        <v>35</v>
      </c>
      <c r="R278" s="2836" t="s">
        <v>35</v>
      </c>
      <c r="S278" s="2823" t="s">
        <v>35</v>
      </c>
      <c r="T278" s="2823" t="s">
        <v>35</v>
      </c>
      <c r="U278" s="2823" t="s">
        <v>35</v>
      </c>
      <c r="V278" s="2823" t="s">
        <v>35</v>
      </c>
      <c r="W278" s="2823" t="s">
        <v>35</v>
      </c>
      <c r="X278" s="2823" t="s">
        <v>35</v>
      </c>
      <c r="Y278" s="2853" t="s">
        <v>35</v>
      </c>
      <c r="Z278" s="2853" t="s">
        <v>35</v>
      </c>
      <c r="AA278" s="2853" t="s">
        <v>35</v>
      </c>
      <c r="AB278" s="2853" t="s">
        <v>35</v>
      </c>
      <c r="AC278" s="2853" t="s">
        <v>35</v>
      </c>
      <c r="AD278" s="2888"/>
      <c r="AE278" s="2888"/>
      <c r="AF278" s="2888"/>
      <c r="AG278" s="2888"/>
      <c r="AH278" s="2888"/>
      <c r="AI278" s="2888"/>
      <c r="AJ278" s="2888"/>
      <c r="AK278" s="2888"/>
      <c r="AL278" s="2888"/>
      <c r="AM278" s="2888"/>
      <c r="AN278" s="2888"/>
      <c r="AO278" s="2888"/>
      <c r="AP278" s="2888"/>
      <c r="AQ278" s="2888"/>
      <c r="AR278" s="2888"/>
      <c r="AS278" s="2888"/>
      <c r="AT278" s="2888"/>
      <c r="AU278" s="2888"/>
      <c r="AV278" s="2888"/>
      <c r="AW278" s="2888"/>
      <c r="AX278" s="2888"/>
      <c r="AY278" s="2888"/>
      <c r="AZ278" s="239"/>
      <c r="BA278" s="3136"/>
      <c r="BB278" s="431" t="s">
        <v>79</v>
      </c>
      <c r="BC278" s="1493" t="s">
        <v>35</v>
      </c>
      <c r="BD278" s="1512" t="s">
        <v>35</v>
      </c>
      <c r="BE278" s="1512" t="s">
        <v>35</v>
      </c>
      <c r="BF278" s="1512" t="s">
        <v>35</v>
      </c>
      <c r="BG278" s="1532" t="s">
        <v>35</v>
      </c>
      <c r="BH278" s="1552" t="s">
        <v>35</v>
      </c>
      <c r="BI278" s="1512" t="s">
        <v>35</v>
      </c>
      <c r="BJ278" s="1512" t="s">
        <v>35</v>
      </c>
      <c r="BK278" s="1512" t="s">
        <v>35</v>
      </c>
      <c r="BL278" s="1532" t="s">
        <v>35</v>
      </c>
      <c r="BM278" s="1552" t="s">
        <v>35</v>
      </c>
      <c r="BN278" s="1512" t="s">
        <v>35</v>
      </c>
      <c r="BO278" s="1512" t="s">
        <v>35</v>
      </c>
      <c r="BP278" s="1512" t="s">
        <v>35</v>
      </c>
      <c r="BQ278" s="1532" t="s">
        <v>35</v>
      </c>
      <c r="BR278" s="1552" t="s">
        <v>35</v>
      </c>
      <c r="BS278" s="1512" t="s">
        <v>35</v>
      </c>
      <c r="BT278" s="1512" t="s">
        <v>35</v>
      </c>
      <c r="BU278" s="1512" t="s">
        <v>35</v>
      </c>
      <c r="BV278" s="1512" t="s">
        <v>35</v>
      </c>
      <c r="BW278" s="1512" t="s">
        <v>35</v>
      </c>
      <c r="BX278" s="1512" t="s">
        <v>35</v>
      </c>
      <c r="BY278" s="1572" t="s">
        <v>35</v>
      </c>
      <c r="BZ278" s="1572" t="s">
        <v>35</v>
      </c>
      <c r="CA278" s="1572" t="s">
        <v>35</v>
      </c>
      <c r="CB278" s="1572" t="s">
        <v>35</v>
      </c>
      <c r="CC278" s="1572" t="s">
        <v>35</v>
      </c>
      <c r="CD278" s="2638"/>
      <c r="CE278" s="2638"/>
      <c r="CF278" s="2638"/>
      <c r="CG278" s="2638"/>
      <c r="CH278" s="2638"/>
      <c r="CI278" s="2638"/>
      <c r="CJ278" s="2638"/>
      <c r="CK278" s="2638"/>
      <c r="CL278" s="2638"/>
      <c r="CM278" s="2638"/>
      <c r="CN278" s="2638"/>
      <c r="CO278" s="2638"/>
      <c r="CP278" s="2638"/>
      <c r="CQ278" s="2638"/>
      <c r="CR278" s="2638"/>
      <c r="CS278" s="2638"/>
      <c r="CT278" s="2638"/>
      <c r="CU278" s="2638"/>
      <c r="CV278" s="2638"/>
      <c r="CW278" s="2638"/>
      <c r="CX278" s="2638"/>
      <c r="CY278" s="2638"/>
      <c r="CZ278" s="2638"/>
    </row>
    <row r="279" s="130" customFormat="true" ht="15" customHeight="true" x14ac:dyDescent="0.2">
      <c r="A279" s="3412"/>
      <c r="B279" s="155" t="s">
        <v>80</v>
      </c>
      <c r="C279" s="1493" t="s">
        <v>35</v>
      </c>
      <c r="D279" s="1513" t="s">
        <v>35</v>
      </c>
      <c r="E279" s="1513" t="s">
        <v>35</v>
      </c>
      <c r="F279" s="1513" t="s">
        <v>35</v>
      </c>
      <c r="G279" s="1533" t="s">
        <v>35</v>
      </c>
      <c r="H279" s="1493" t="s">
        <v>35</v>
      </c>
      <c r="I279" s="1513" t="s">
        <v>35</v>
      </c>
      <c r="J279" s="1513" t="s">
        <v>35</v>
      </c>
      <c r="K279" s="1513" t="s">
        <v>35</v>
      </c>
      <c r="L279" s="1533" t="s">
        <v>35</v>
      </c>
      <c r="M279" s="1493" t="s">
        <v>35</v>
      </c>
      <c r="N279" s="1513" t="s">
        <v>35</v>
      </c>
      <c r="O279" s="1513" t="s">
        <v>35</v>
      </c>
      <c r="P279" s="1513" t="s">
        <v>35</v>
      </c>
      <c r="Q279" s="1573" t="s">
        <v>35</v>
      </c>
      <c r="R279" s="1493" t="s">
        <v>35</v>
      </c>
      <c r="S279" s="1513" t="s">
        <v>35</v>
      </c>
      <c r="T279" s="1513" t="s">
        <v>35</v>
      </c>
      <c r="U279" s="1513" t="s">
        <v>35</v>
      </c>
      <c r="V279" s="1513" t="s">
        <v>35</v>
      </c>
      <c r="W279" s="1513" t="s">
        <v>35</v>
      </c>
      <c r="X279" s="1513" t="s">
        <v>35</v>
      </c>
      <c r="Y279" s="1573" t="s">
        <v>35</v>
      </c>
      <c r="Z279" s="1573" t="s">
        <v>35</v>
      </c>
      <c r="AA279" s="1573" t="s">
        <v>35</v>
      </c>
      <c r="AB279" s="1573" t="s">
        <v>35</v>
      </c>
      <c r="AC279" s="1573" t="s">
        <v>35</v>
      </c>
      <c r="AD279" s="2639"/>
      <c r="AE279" s="2639"/>
      <c r="AF279" s="2639"/>
      <c r="AG279" s="2639"/>
      <c r="AH279" s="2639"/>
      <c r="AI279" s="2639"/>
      <c r="AJ279" s="2639"/>
      <c r="AK279" s="2639"/>
      <c r="AL279" s="2639"/>
      <c r="AM279" s="2639"/>
      <c r="AN279" s="2639"/>
      <c r="AO279" s="2639"/>
      <c r="AP279" s="2639"/>
      <c r="AQ279" s="2639"/>
      <c r="AR279" s="2639"/>
      <c r="AS279" s="2639"/>
      <c r="AT279" s="2639"/>
      <c r="AU279" s="2639"/>
      <c r="AV279" s="2639"/>
      <c r="AW279" s="2639"/>
      <c r="AX279" s="2639"/>
      <c r="AY279" s="2639"/>
      <c r="AZ279" s="239"/>
      <c r="BA279" s="3136"/>
      <c r="BB279" s="431" t="s">
        <v>80</v>
      </c>
      <c r="BC279" s="1493" t="s">
        <v>35</v>
      </c>
      <c r="BD279" s="1513" t="s">
        <v>35</v>
      </c>
      <c r="BE279" s="1513" t="s">
        <v>35</v>
      </c>
      <c r="BF279" s="1513" t="s">
        <v>35</v>
      </c>
      <c r="BG279" s="1533" t="s">
        <v>35</v>
      </c>
      <c r="BH279" s="1493" t="s">
        <v>35</v>
      </c>
      <c r="BI279" s="1513" t="s">
        <v>35</v>
      </c>
      <c r="BJ279" s="1513" t="s">
        <v>35</v>
      </c>
      <c r="BK279" s="1513" t="s">
        <v>35</v>
      </c>
      <c r="BL279" s="1533" t="s">
        <v>35</v>
      </c>
      <c r="BM279" s="1493" t="s">
        <v>35</v>
      </c>
      <c r="BN279" s="1513" t="s">
        <v>35</v>
      </c>
      <c r="BO279" s="1513" t="s">
        <v>35</v>
      </c>
      <c r="BP279" s="1513" t="s">
        <v>35</v>
      </c>
      <c r="BQ279" s="1533" t="s">
        <v>35</v>
      </c>
      <c r="BR279" s="1493" t="s">
        <v>35</v>
      </c>
      <c r="BS279" s="1513" t="s">
        <v>35</v>
      </c>
      <c r="BT279" s="1513" t="s">
        <v>35</v>
      </c>
      <c r="BU279" s="1513" t="s">
        <v>35</v>
      </c>
      <c r="BV279" s="1513" t="s">
        <v>35</v>
      </c>
      <c r="BW279" s="1513" t="s">
        <v>35</v>
      </c>
      <c r="BX279" s="1513" t="s">
        <v>35</v>
      </c>
      <c r="BY279" s="1573" t="s">
        <v>35</v>
      </c>
      <c r="BZ279" s="1573" t="s">
        <v>35</v>
      </c>
      <c r="CA279" s="1573" t="s">
        <v>35</v>
      </c>
      <c r="CB279" s="1573" t="s">
        <v>35</v>
      </c>
      <c r="CC279" s="1573" t="s">
        <v>35</v>
      </c>
      <c r="CD279" s="2639"/>
      <c r="CE279" s="2639"/>
      <c r="CF279" s="2639"/>
      <c r="CG279" s="2639"/>
      <c r="CH279" s="2639"/>
      <c r="CI279" s="2639"/>
      <c r="CJ279" s="2639"/>
      <c r="CK279" s="2639"/>
      <c r="CL279" s="2639"/>
      <c r="CM279" s="2639"/>
      <c r="CN279" s="2639"/>
      <c r="CO279" s="2639"/>
      <c r="CP279" s="2639"/>
      <c r="CQ279" s="2639"/>
      <c r="CR279" s="2639"/>
      <c r="CS279" s="2639"/>
      <c r="CT279" s="2639"/>
      <c r="CU279" s="2639"/>
      <c r="CV279" s="2639"/>
      <c r="CW279" s="2639"/>
      <c r="CX279" s="2639"/>
      <c r="CY279" s="2639"/>
      <c r="CZ279" s="2639"/>
    </row>
    <row r="280" s="130" customFormat="true" ht="15" customHeight="true" x14ac:dyDescent="0.2">
      <c r="A280" s="3412"/>
      <c r="B280" s="155" t="s">
        <v>81</v>
      </c>
      <c r="C280" s="1493" t="s">
        <v>35</v>
      </c>
      <c r="D280" s="1513" t="s">
        <v>35</v>
      </c>
      <c r="E280" s="1513" t="s">
        <v>35</v>
      </c>
      <c r="F280" s="1513" t="s">
        <v>35</v>
      </c>
      <c r="G280" s="1533" t="s">
        <v>35</v>
      </c>
      <c r="H280" s="1493" t="s">
        <v>35</v>
      </c>
      <c r="I280" s="1513" t="s">
        <v>35</v>
      </c>
      <c r="J280" s="1513" t="s">
        <v>35</v>
      </c>
      <c r="K280" s="1513" t="s">
        <v>35</v>
      </c>
      <c r="L280" s="1533" t="s">
        <v>35</v>
      </c>
      <c r="M280" s="1493" t="s">
        <v>35</v>
      </c>
      <c r="N280" s="1513" t="s">
        <v>35</v>
      </c>
      <c r="O280" s="1513" t="s">
        <v>35</v>
      </c>
      <c r="P280" s="1513" t="s">
        <v>35</v>
      </c>
      <c r="Q280" s="1573" t="s">
        <v>35</v>
      </c>
      <c r="R280" s="1493" t="s">
        <v>35</v>
      </c>
      <c r="S280" s="1513" t="s">
        <v>35</v>
      </c>
      <c r="T280" s="1513" t="s">
        <v>35</v>
      </c>
      <c r="U280" s="1513" t="s">
        <v>35</v>
      </c>
      <c r="V280" s="1513" t="s">
        <v>35</v>
      </c>
      <c r="W280" s="1513" t="s">
        <v>35</v>
      </c>
      <c r="X280" s="1513" t="s">
        <v>35</v>
      </c>
      <c r="Y280" s="1573" t="s">
        <v>35</v>
      </c>
      <c r="Z280" s="1573" t="s">
        <v>35</v>
      </c>
      <c r="AA280" s="1573" t="s">
        <v>35</v>
      </c>
      <c r="AB280" s="1573" t="s">
        <v>35</v>
      </c>
      <c r="AC280" s="1573" t="s">
        <v>35</v>
      </c>
      <c r="AD280" s="2639"/>
      <c r="AE280" s="2639"/>
      <c r="AF280" s="2639"/>
      <c r="AG280" s="2639"/>
      <c r="AH280" s="2639"/>
      <c r="AI280" s="2639"/>
      <c r="AJ280" s="2639"/>
      <c r="AK280" s="2639"/>
      <c r="AL280" s="2639"/>
      <c r="AM280" s="2639"/>
      <c r="AN280" s="2639"/>
      <c r="AO280" s="2639"/>
      <c r="AP280" s="2639"/>
      <c r="AQ280" s="2639"/>
      <c r="AR280" s="2639"/>
      <c r="AS280" s="2639"/>
      <c r="AT280" s="2639"/>
      <c r="AU280" s="2639"/>
      <c r="AV280" s="2639"/>
      <c r="AW280" s="2639"/>
      <c r="AX280" s="2639"/>
      <c r="AY280" s="2639"/>
      <c r="AZ280" s="239"/>
      <c r="BA280" s="3136"/>
      <c r="BB280" s="431" t="s">
        <v>81</v>
      </c>
      <c r="BC280" s="1493" t="s">
        <v>35</v>
      </c>
      <c r="BD280" s="1513" t="s">
        <v>35</v>
      </c>
      <c r="BE280" s="1513" t="s">
        <v>35</v>
      </c>
      <c r="BF280" s="1513" t="s">
        <v>35</v>
      </c>
      <c r="BG280" s="1533" t="s">
        <v>35</v>
      </c>
      <c r="BH280" s="1493" t="s">
        <v>35</v>
      </c>
      <c r="BI280" s="1513" t="s">
        <v>35</v>
      </c>
      <c r="BJ280" s="1513" t="s">
        <v>35</v>
      </c>
      <c r="BK280" s="1513" t="s">
        <v>35</v>
      </c>
      <c r="BL280" s="1533" t="s">
        <v>35</v>
      </c>
      <c r="BM280" s="1493" t="s">
        <v>35</v>
      </c>
      <c r="BN280" s="1513" t="s">
        <v>35</v>
      </c>
      <c r="BO280" s="1513" t="s">
        <v>35</v>
      </c>
      <c r="BP280" s="1513" t="s">
        <v>35</v>
      </c>
      <c r="BQ280" s="1533" t="s">
        <v>35</v>
      </c>
      <c r="BR280" s="1493" t="s">
        <v>35</v>
      </c>
      <c r="BS280" s="1513" t="s">
        <v>35</v>
      </c>
      <c r="BT280" s="1513" t="s">
        <v>35</v>
      </c>
      <c r="BU280" s="1513" t="s">
        <v>35</v>
      </c>
      <c r="BV280" s="1513" t="s">
        <v>35</v>
      </c>
      <c r="BW280" s="1513" t="s">
        <v>35</v>
      </c>
      <c r="BX280" s="1513" t="s">
        <v>35</v>
      </c>
      <c r="BY280" s="1573" t="s">
        <v>35</v>
      </c>
      <c r="BZ280" s="1573" t="s">
        <v>35</v>
      </c>
      <c r="CA280" s="1573" t="s">
        <v>35</v>
      </c>
      <c r="CB280" s="1573" t="s">
        <v>35</v>
      </c>
      <c r="CC280" s="1573" t="s">
        <v>35</v>
      </c>
      <c r="CD280" s="2639"/>
      <c r="CE280" s="2639"/>
      <c r="CF280" s="2639"/>
      <c r="CG280" s="2639"/>
      <c r="CH280" s="2639"/>
      <c r="CI280" s="2639"/>
      <c r="CJ280" s="2639"/>
      <c r="CK280" s="2639"/>
      <c r="CL280" s="2639"/>
      <c r="CM280" s="2639"/>
      <c r="CN280" s="2639"/>
      <c r="CO280" s="2639"/>
      <c r="CP280" s="2639"/>
      <c r="CQ280" s="2639"/>
      <c r="CR280" s="2639"/>
      <c r="CS280" s="2639"/>
      <c r="CT280" s="2639"/>
      <c r="CU280" s="2639"/>
      <c r="CV280" s="2639"/>
      <c r="CW280" s="2639"/>
      <c r="CX280" s="2639"/>
      <c r="CY280" s="2639"/>
      <c r="CZ280" s="2639"/>
    </row>
    <row r="281" s="130" customFormat="true" ht="15" customHeight="true" x14ac:dyDescent="0.2">
      <c r="A281" s="3412"/>
      <c r="B281" s="155" t="s">
        <v>82</v>
      </c>
      <c r="C281" s="1493" t="s">
        <v>35</v>
      </c>
      <c r="D281" s="1513" t="s">
        <v>35</v>
      </c>
      <c r="E281" s="1513" t="s">
        <v>35</v>
      </c>
      <c r="F281" s="1513" t="s">
        <v>35</v>
      </c>
      <c r="G281" s="1533" t="s">
        <v>35</v>
      </c>
      <c r="H281" s="1493" t="s">
        <v>35</v>
      </c>
      <c r="I281" s="1513" t="s">
        <v>35</v>
      </c>
      <c r="J281" s="1513" t="s">
        <v>35</v>
      </c>
      <c r="K281" s="1513" t="s">
        <v>35</v>
      </c>
      <c r="L281" s="1533" t="s">
        <v>35</v>
      </c>
      <c r="M281" s="1493" t="s">
        <v>35</v>
      </c>
      <c r="N281" s="1513" t="s">
        <v>35</v>
      </c>
      <c r="O281" s="1513" t="s">
        <v>35</v>
      </c>
      <c r="P281" s="1513" t="s">
        <v>35</v>
      </c>
      <c r="Q281" s="1573" t="s">
        <v>35</v>
      </c>
      <c r="R281" s="1493" t="s">
        <v>35</v>
      </c>
      <c r="S281" s="1513" t="s">
        <v>35</v>
      </c>
      <c r="T281" s="1513" t="s">
        <v>35</v>
      </c>
      <c r="U281" s="1513" t="s">
        <v>35</v>
      </c>
      <c r="V281" s="1513" t="s">
        <v>35</v>
      </c>
      <c r="W281" s="1513" t="s">
        <v>35</v>
      </c>
      <c r="X281" s="1513" t="s">
        <v>35</v>
      </c>
      <c r="Y281" s="1573" t="s">
        <v>35</v>
      </c>
      <c r="Z281" s="1573" t="s">
        <v>35</v>
      </c>
      <c r="AA281" s="1573" t="s">
        <v>35</v>
      </c>
      <c r="AB281" s="1573" t="s">
        <v>35</v>
      </c>
      <c r="AC281" s="1573" t="s">
        <v>35</v>
      </c>
      <c r="AD281" s="2639"/>
      <c r="AE281" s="2639"/>
      <c r="AF281" s="2639"/>
      <c r="AG281" s="2639"/>
      <c r="AH281" s="2639"/>
      <c r="AI281" s="2639"/>
      <c r="AJ281" s="2639"/>
      <c r="AK281" s="2639"/>
      <c r="AL281" s="2639"/>
      <c r="AM281" s="2639"/>
      <c r="AN281" s="2639"/>
      <c r="AO281" s="2639"/>
      <c r="AP281" s="2639"/>
      <c r="AQ281" s="2639"/>
      <c r="AR281" s="2639"/>
      <c r="AS281" s="2639"/>
      <c r="AT281" s="2639"/>
      <c r="AU281" s="2639"/>
      <c r="AV281" s="2639"/>
      <c r="AW281" s="2639"/>
      <c r="AX281" s="2639"/>
      <c r="AY281" s="2639"/>
      <c r="AZ281" s="239"/>
      <c r="BA281" s="3136"/>
      <c r="BB281" s="431" t="s">
        <v>82</v>
      </c>
      <c r="BC281" s="1493" t="s">
        <v>35</v>
      </c>
      <c r="BD281" s="1513" t="s">
        <v>35</v>
      </c>
      <c r="BE281" s="1513" t="s">
        <v>35</v>
      </c>
      <c r="BF281" s="1513" t="s">
        <v>35</v>
      </c>
      <c r="BG281" s="1533" t="s">
        <v>35</v>
      </c>
      <c r="BH281" s="1493" t="s">
        <v>35</v>
      </c>
      <c r="BI281" s="1513" t="s">
        <v>35</v>
      </c>
      <c r="BJ281" s="1513" t="s">
        <v>35</v>
      </c>
      <c r="BK281" s="1513" t="s">
        <v>35</v>
      </c>
      <c r="BL281" s="1533" t="s">
        <v>35</v>
      </c>
      <c r="BM281" s="1493" t="s">
        <v>35</v>
      </c>
      <c r="BN281" s="1513" t="s">
        <v>35</v>
      </c>
      <c r="BO281" s="1513" t="s">
        <v>35</v>
      </c>
      <c r="BP281" s="1513" t="s">
        <v>35</v>
      </c>
      <c r="BQ281" s="1533" t="s">
        <v>35</v>
      </c>
      <c r="BR281" s="1493" t="s">
        <v>35</v>
      </c>
      <c r="BS281" s="1513" t="s">
        <v>35</v>
      </c>
      <c r="BT281" s="1513" t="s">
        <v>35</v>
      </c>
      <c r="BU281" s="1513" t="s">
        <v>35</v>
      </c>
      <c r="BV281" s="1513" t="s">
        <v>35</v>
      </c>
      <c r="BW281" s="1513" t="s">
        <v>35</v>
      </c>
      <c r="BX281" s="1513" t="s">
        <v>35</v>
      </c>
      <c r="BY281" s="1573" t="s">
        <v>35</v>
      </c>
      <c r="BZ281" s="1573" t="s">
        <v>35</v>
      </c>
      <c r="CA281" s="1573" t="s">
        <v>35</v>
      </c>
      <c r="CB281" s="1573" t="s">
        <v>35</v>
      </c>
      <c r="CC281" s="1573" t="s">
        <v>35</v>
      </c>
      <c r="CD281" s="2639"/>
      <c r="CE281" s="2639"/>
      <c r="CF281" s="2639"/>
      <c r="CG281" s="2639"/>
      <c r="CH281" s="2639"/>
      <c r="CI281" s="2639"/>
      <c r="CJ281" s="2639"/>
      <c r="CK281" s="2639"/>
      <c r="CL281" s="2639"/>
      <c r="CM281" s="2639"/>
      <c r="CN281" s="2639"/>
      <c r="CO281" s="2639"/>
      <c r="CP281" s="2639"/>
      <c r="CQ281" s="2639"/>
      <c r="CR281" s="2639"/>
      <c r="CS281" s="2639"/>
      <c r="CT281" s="2639"/>
      <c r="CU281" s="2639"/>
      <c r="CV281" s="2639"/>
      <c r="CW281" s="2639"/>
      <c r="CX281" s="2639"/>
      <c r="CY281" s="2639"/>
      <c r="CZ281" s="2639"/>
    </row>
    <row r="282" s="130" customFormat="true" ht="15" customHeight="true" x14ac:dyDescent="0.2">
      <c r="A282" s="3412"/>
      <c r="B282" s="155" t="s">
        <v>83</v>
      </c>
      <c r="C282" s="1493" t="s">
        <v>35</v>
      </c>
      <c r="D282" s="1513" t="s">
        <v>35</v>
      </c>
      <c r="E282" s="1513" t="s">
        <v>35</v>
      </c>
      <c r="F282" s="1513" t="s">
        <v>35</v>
      </c>
      <c r="G282" s="1533" t="s">
        <v>35</v>
      </c>
      <c r="H282" s="1493" t="s">
        <v>35</v>
      </c>
      <c r="I282" s="1513" t="s">
        <v>35</v>
      </c>
      <c r="J282" s="1513" t="s">
        <v>35</v>
      </c>
      <c r="K282" s="1513" t="s">
        <v>35</v>
      </c>
      <c r="L282" s="1533" t="s">
        <v>35</v>
      </c>
      <c r="M282" s="1493" t="s">
        <v>35</v>
      </c>
      <c r="N282" s="1513" t="s">
        <v>35</v>
      </c>
      <c r="O282" s="1513" t="s">
        <v>35</v>
      </c>
      <c r="P282" s="1513" t="s">
        <v>35</v>
      </c>
      <c r="Q282" s="1573" t="s">
        <v>35</v>
      </c>
      <c r="R282" s="1493" t="s">
        <v>35</v>
      </c>
      <c r="S282" s="1513" t="s">
        <v>35</v>
      </c>
      <c r="T282" s="1513" t="s">
        <v>35</v>
      </c>
      <c r="U282" s="1513" t="s">
        <v>35</v>
      </c>
      <c r="V282" s="1513" t="s">
        <v>35</v>
      </c>
      <c r="W282" s="1513" t="s">
        <v>35</v>
      </c>
      <c r="X282" s="1513" t="s">
        <v>35</v>
      </c>
      <c r="Y282" s="1573" t="s">
        <v>35</v>
      </c>
      <c r="Z282" s="1573" t="s">
        <v>35</v>
      </c>
      <c r="AA282" s="1573" t="s">
        <v>35</v>
      </c>
      <c r="AB282" s="1573" t="s">
        <v>35</v>
      </c>
      <c r="AC282" s="1573" t="s">
        <v>35</v>
      </c>
      <c r="AD282" s="2639"/>
      <c r="AE282" s="2639"/>
      <c r="AF282" s="2639"/>
      <c r="AG282" s="2639"/>
      <c r="AH282" s="2639"/>
      <c r="AI282" s="2639"/>
      <c r="AJ282" s="2639"/>
      <c r="AK282" s="2639"/>
      <c r="AL282" s="2639"/>
      <c r="AM282" s="2639"/>
      <c r="AN282" s="2639"/>
      <c r="AO282" s="2639"/>
      <c r="AP282" s="2639"/>
      <c r="AQ282" s="2639"/>
      <c r="AR282" s="2639"/>
      <c r="AS282" s="2639"/>
      <c r="AT282" s="2639"/>
      <c r="AU282" s="2639"/>
      <c r="AV282" s="2639"/>
      <c r="AW282" s="2639"/>
      <c r="AX282" s="2639"/>
      <c r="AY282" s="2639"/>
      <c r="AZ282" s="239"/>
      <c r="BA282" s="3136"/>
      <c r="BB282" s="431" t="s">
        <v>83</v>
      </c>
      <c r="BC282" s="1493" t="s">
        <v>35</v>
      </c>
      <c r="BD282" s="1513" t="s">
        <v>35</v>
      </c>
      <c r="BE282" s="1513" t="s">
        <v>35</v>
      </c>
      <c r="BF282" s="1513" t="s">
        <v>35</v>
      </c>
      <c r="BG282" s="1533" t="s">
        <v>35</v>
      </c>
      <c r="BH282" s="1493" t="s">
        <v>35</v>
      </c>
      <c r="BI282" s="1513" t="s">
        <v>35</v>
      </c>
      <c r="BJ282" s="1513" t="s">
        <v>35</v>
      </c>
      <c r="BK282" s="1513" t="s">
        <v>35</v>
      </c>
      <c r="BL282" s="1533" t="s">
        <v>35</v>
      </c>
      <c r="BM282" s="1493" t="s">
        <v>35</v>
      </c>
      <c r="BN282" s="1513" t="s">
        <v>35</v>
      </c>
      <c r="BO282" s="1513" t="s">
        <v>35</v>
      </c>
      <c r="BP282" s="1513" t="s">
        <v>35</v>
      </c>
      <c r="BQ282" s="1533" t="s">
        <v>35</v>
      </c>
      <c r="BR282" s="1493" t="s">
        <v>35</v>
      </c>
      <c r="BS282" s="1513" t="s">
        <v>35</v>
      </c>
      <c r="BT282" s="1513" t="s">
        <v>35</v>
      </c>
      <c r="BU282" s="1513" t="s">
        <v>35</v>
      </c>
      <c r="BV282" s="1513" t="s">
        <v>35</v>
      </c>
      <c r="BW282" s="1513" t="s">
        <v>35</v>
      </c>
      <c r="BX282" s="1513" t="s">
        <v>35</v>
      </c>
      <c r="BY282" s="1573" t="s">
        <v>35</v>
      </c>
      <c r="BZ282" s="1573" t="s">
        <v>35</v>
      </c>
      <c r="CA282" s="1573" t="s">
        <v>35</v>
      </c>
      <c r="CB282" s="1573" t="s">
        <v>35</v>
      </c>
      <c r="CC282" s="1573" t="s">
        <v>35</v>
      </c>
      <c r="CD282" s="2639"/>
      <c r="CE282" s="2639"/>
      <c r="CF282" s="2639"/>
      <c r="CG282" s="2639"/>
      <c r="CH282" s="2639"/>
      <c r="CI282" s="2639"/>
      <c r="CJ282" s="2639"/>
      <c r="CK282" s="2639"/>
      <c r="CL282" s="2639"/>
      <c r="CM282" s="2639"/>
      <c r="CN282" s="2639"/>
      <c r="CO282" s="2639"/>
      <c r="CP282" s="2639"/>
      <c r="CQ282" s="2639"/>
      <c r="CR282" s="2639"/>
      <c r="CS282" s="2639"/>
      <c r="CT282" s="2639"/>
      <c r="CU282" s="2639"/>
      <c r="CV282" s="2639"/>
      <c r="CW282" s="2639"/>
      <c r="CX282" s="2639"/>
      <c r="CY282" s="2639"/>
      <c r="CZ282" s="2639"/>
    </row>
    <row r="283" s="130" customFormat="true" ht="15" customHeight="true" x14ac:dyDescent="0.2">
      <c r="A283" s="3412"/>
      <c r="B283" s="155" t="s">
        <v>84</v>
      </c>
      <c r="C283" s="1493" t="s">
        <v>35</v>
      </c>
      <c r="D283" s="1513" t="s">
        <v>35</v>
      </c>
      <c r="E283" s="1513" t="s">
        <v>35</v>
      </c>
      <c r="F283" s="1513" t="s">
        <v>35</v>
      </c>
      <c r="G283" s="1533" t="s">
        <v>35</v>
      </c>
      <c r="H283" s="1493" t="s">
        <v>35</v>
      </c>
      <c r="I283" s="1513" t="s">
        <v>35</v>
      </c>
      <c r="J283" s="1513" t="s">
        <v>35</v>
      </c>
      <c r="K283" s="1513" t="s">
        <v>35</v>
      </c>
      <c r="L283" s="1533" t="s">
        <v>35</v>
      </c>
      <c r="M283" s="1493" t="s">
        <v>35</v>
      </c>
      <c r="N283" s="1513" t="s">
        <v>35</v>
      </c>
      <c r="O283" s="1513" t="s">
        <v>35</v>
      </c>
      <c r="P283" s="1513" t="s">
        <v>35</v>
      </c>
      <c r="Q283" s="1573" t="s">
        <v>35</v>
      </c>
      <c r="R283" s="1493" t="s">
        <v>35</v>
      </c>
      <c r="S283" s="1513" t="s">
        <v>35</v>
      </c>
      <c r="T283" s="1513" t="s">
        <v>35</v>
      </c>
      <c r="U283" s="1513" t="s">
        <v>35</v>
      </c>
      <c r="V283" s="1513" t="s">
        <v>35</v>
      </c>
      <c r="W283" s="1513" t="s">
        <v>35</v>
      </c>
      <c r="X283" s="1513" t="s">
        <v>35</v>
      </c>
      <c r="Y283" s="1573" t="s">
        <v>35</v>
      </c>
      <c r="Z283" s="1573" t="s">
        <v>35</v>
      </c>
      <c r="AA283" s="1573" t="s">
        <v>35</v>
      </c>
      <c r="AB283" s="1573" t="s">
        <v>35</v>
      </c>
      <c r="AC283" s="1573" t="s">
        <v>35</v>
      </c>
      <c r="AD283" s="2639"/>
      <c r="AE283" s="2639"/>
      <c r="AF283" s="2639"/>
      <c r="AG283" s="2639"/>
      <c r="AH283" s="2639"/>
      <c r="AI283" s="2639"/>
      <c r="AJ283" s="2639"/>
      <c r="AK283" s="2639"/>
      <c r="AL283" s="2639"/>
      <c r="AM283" s="2639"/>
      <c r="AN283" s="2639"/>
      <c r="AO283" s="2639"/>
      <c r="AP283" s="2639"/>
      <c r="AQ283" s="2639"/>
      <c r="AR283" s="2639"/>
      <c r="AS283" s="2639"/>
      <c r="AT283" s="2639"/>
      <c r="AU283" s="2639"/>
      <c r="AV283" s="2639"/>
      <c r="AW283" s="2639"/>
      <c r="AX283" s="2639"/>
      <c r="AY283" s="2639"/>
      <c r="AZ283" s="239"/>
      <c r="BA283" s="3136"/>
      <c r="BB283" s="431" t="s">
        <v>84</v>
      </c>
      <c r="BC283" s="1493" t="s">
        <v>35</v>
      </c>
      <c r="BD283" s="1513" t="s">
        <v>35</v>
      </c>
      <c r="BE283" s="1513" t="s">
        <v>35</v>
      </c>
      <c r="BF283" s="1513" t="s">
        <v>35</v>
      </c>
      <c r="BG283" s="1533" t="s">
        <v>35</v>
      </c>
      <c r="BH283" s="1493" t="s">
        <v>35</v>
      </c>
      <c r="BI283" s="1513" t="s">
        <v>35</v>
      </c>
      <c r="BJ283" s="1513" t="s">
        <v>35</v>
      </c>
      <c r="BK283" s="1513" t="s">
        <v>35</v>
      </c>
      <c r="BL283" s="1533" t="s">
        <v>35</v>
      </c>
      <c r="BM283" s="1493" t="s">
        <v>35</v>
      </c>
      <c r="BN283" s="1513" t="s">
        <v>35</v>
      </c>
      <c r="BO283" s="1513" t="s">
        <v>35</v>
      </c>
      <c r="BP283" s="1513" t="s">
        <v>35</v>
      </c>
      <c r="BQ283" s="1533" t="s">
        <v>35</v>
      </c>
      <c r="BR283" s="1493" t="s">
        <v>35</v>
      </c>
      <c r="BS283" s="1513" t="s">
        <v>35</v>
      </c>
      <c r="BT283" s="1513" t="s">
        <v>35</v>
      </c>
      <c r="BU283" s="1513" t="s">
        <v>35</v>
      </c>
      <c r="BV283" s="1513" t="s">
        <v>35</v>
      </c>
      <c r="BW283" s="1513" t="s">
        <v>35</v>
      </c>
      <c r="BX283" s="1513" t="s">
        <v>35</v>
      </c>
      <c r="BY283" s="1573" t="s">
        <v>35</v>
      </c>
      <c r="BZ283" s="1573" t="s">
        <v>35</v>
      </c>
      <c r="CA283" s="1573" t="s">
        <v>35</v>
      </c>
      <c r="CB283" s="1573" t="s">
        <v>35</v>
      </c>
      <c r="CC283" s="1573" t="s">
        <v>35</v>
      </c>
      <c r="CD283" s="2639"/>
      <c r="CE283" s="2639"/>
      <c r="CF283" s="2639"/>
      <c r="CG283" s="2639"/>
      <c r="CH283" s="2639"/>
      <c r="CI283" s="2639"/>
      <c r="CJ283" s="2639"/>
      <c r="CK283" s="2639"/>
      <c r="CL283" s="2639"/>
      <c r="CM283" s="2639"/>
      <c r="CN283" s="2639"/>
      <c r="CO283" s="2639"/>
      <c r="CP283" s="2639"/>
      <c r="CQ283" s="2639"/>
      <c r="CR283" s="2639"/>
      <c r="CS283" s="2639"/>
      <c r="CT283" s="2639"/>
      <c r="CU283" s="2639"/>
      <c r="CV283" s="2639"/>
      <c r="CW283" s="2639"/>
      <c r="CX283" s="2639"/>
      <c r="CY283" s="2639"/>
      <c r="CZ283" s="2639"/>
    </row>
    <row r="284" s="130" customFormat="true" ht="15" customHeight="true" x14ac:dyDescent="0.2">
      <c r="A284" s="3426"/>
      <c r="B284" s="156" t="s">
        <v>114</v>
      </c>
      <c r="C284" s="2818" t="s">
        <v>35</v>
      </c>
      <c r="D284" s="2824" t="s">
        <v>35</v>
      </c>
      <c r="E284" s="2824" t="s">
        <v>35</v>
      </c>
      <c r="F284" s="2824" t="s">
        <v>35</v>
      </c>
      <c r="G284" s="2831" t="s">
        <v>35</v>
      </c>
      <c r="H284" s="2838" t="s">
        <v>35</v>
      </c>
      <c r="I284" s="2824" t="s">
        <v>35</v>
      </c>
      <c r="J284" s="2824" t="s">
        <v>35</v>
      </c>
      <c r="K284" s="2824" t="s">
        <v>35</v>
      </c>
      <c r="L284" s="2831" t="s">
        <v>35</v>
      </c>
      <c r="M284" s="2838" t="s">
        <v>35</v>
      </c>
      <c r="N284" s="2824" t="s">
        <v>35</v>
      </c>
      <c r="O284" s="2824" t="s">
        <v>35</v>
      </c>
      <c r="P284" s="2824" t="s">
        <v>35</v>
      </c>
      <c r="Q284" s="2848" t="s">
        <v>35</v>
      </c>
      <c r="R284" s="2838" t="s">
        <v>35</v>
      </c>
      <c r="S284" s="2824" t="s">
        <v>35</v>
      </c>
      <c r="T284" s="2824" t="s">
        <v>35</v>
      </c>
      <c r="U284" s="2824" t="s">
        <v>35</v>
      </c>
      <c r="V284" s="2824" t="s">
        <v>35</v>
      </c>
      <c r="W284" s="2824" t="s">
        <v>35</v>
      </c>
      <c r="X284" s="2824" t="s">
        <v>35</v>
      </c>
      <c r="Y284" s="2854" t="s">
        <v>35</v>
      </c>
      <c r="Z284" s="2854" t="s">
        <v>35</v>
      </c>
      <c r="AA284" s="2854" t="s">
        <v>35</v>
      </c>
      <c r="AB284" s="2854" t="s">
        <v>35</v>
      </c>
      <c r="AC284" s="2854" t="s">
        <v>35</v>
      </c>
      <c r="AD284" s="2889"/>
      <c r="AE284" s="2889"/>
      <c r="AF284" s="2889"/>
      <c r="AG284" s="2889"/>
      <c r="AH284" s="2889"/>
      <c r="AI284" s="2889"/>
      <c r="AJ284" s="2889"/>
      <c r="AK284" s="2889"/>
      <c r="AL284" s="2889"/>
      <c r="AM284" s="2889"/>
      <c r="AN284" s="2889"/>
      <c r="AO284" s="2889"/>
      <c r="AP284" s="2889"/>
      <c r="AQ284" s="2889"/>
      <c r="AR284" s="2889"/>
      <c r="AS284" s="2889"/>
      <c r="AT284" s="2889"/>
      <c r="AU284" s="2889"/>
      <c r="AV284" s="2889"/>
      <c r="AW284" s="2889"/>
      <c r="AX284" s="2889"/>
      <c r="AY284" s="2889"/>
      <c r="AZ284" s="239"/>
      <c r="BA284" s="3137"/>
      <c r="BB284" s="432" t="s">
        <v>114</v>
      </c>
      <c r="BC284" s="1494" t="s">
        <v>35</v>
      </c>
      <c r="BD284" s="1514" t="s">
        <v>35</v>
      </c>
      <c r="BE284" s="1514" t="s">
        <v>35</v>
      </c>
      <c r="BF284" s="1514" t="s">
        <v>35</v>
      </c>
      <c r="BG284" s="1534" t="s">
        <v>35</v>
      </c>
      <c r="BH284" s="1553" t="s">
        <v>35</v>
      </c>
      <c r="BI284" s="1514" t="s">
        <v>35</v>
      </c>
      <c r="BJ284" s="1514" t="s">
        <v>35</v>
      </c>
      <c r="BK284" s="1514" t="s">
        <v>35</v>
      </c>
      <c r="BL284" s="1534" t="s">
        <v>35</v>
      </c>
      <c r="BM284" s="1553" t="s">
        <v>35</v>
      </c>
      <c r="BN284" s="1514" t="s">
        <v>35</v>
      </c>
      <c r="BO284" s="1514" t="s">
        <v>35</v>
      </c>
      <c r="BP284" s="1514" t="s">
        <v>35</v>
      </c>
      <c r="BQ284" s="1534" t="s">
        <v>35</v>
      </c>
      <c r="BR284" s="1553" t="s">
        <v>35</v>
      </c>
      <c r="BS284" s="1514" t="s">
        <v>35</v>
      </c>
      <c r="BT284" s="1514" t="s">
        <v>35</v>
      </c>
      <c r="BU284" s="1514" t="s">
        <v>35</v>
      </c>
      <c r="BV284" s="1514" t="s">
        <v>35</v>
      </c>
      <c r="BW284" s="1514" t="s">
        <v>35</v>
      </c>
      <c r="BX284" s="1514" t="s">
        <v>35</v>
      </c>
      <c r="BY284" s="1574" t="s">
        <v>35</v>
      </c>
      <c r="BZ284" s="1574" t="s">
        <v>35</v>
      </c>
      <c r="CA284" s="1574" t="s">
        <v>35</v>
      </c>
      <c r="CB284" s="1574" t="s">
        <v>35</v>
      </c>
      <c r="CC284" s="1574" t="s">
        <v>35</v>
      </c>
      <c r="CD284" s="2641"/>
      <c r="CE284" s="2641"/>
      <c r="CF284" s="2641"/>
      <c r="CG284" s="2641"/>
      <c r="CH284" s="2641"/>
      <c r="CI284" s="2641"/>
      <c r="CJ284" s="2641"/>
      <c r="CK284" s="2641"/>
      <c r="CL284" s="2641"/>
      <c r="CM284" s="2641"/>
      <c r="CN284" s="2641"/>
      <c r="CO284" s="2641"/>
      <c r="CP284" s="2641"/>
      <c r="CQ284" s="2641"/>
      <c r="CR284" s="2641"/>
      <c r="CS284" s="2641"/>
      <c r="CT284" s="2641"/>
      <c r="CU284" s="2641"/>
      <c r="CV284" s="2641"/>
      <c r="CW284" s="2641"/>
      <c r="CX284" s="2641"/>
      <c r="CY284" s="2641"/>
      <c r="CZ284" s="2641"/>
    </row>
    <row r="285" s="130" customFormat="true" ht="15" customHeight="true" x14ac:dyDescent="0.2">
      <c r="Y285" s="132"/>
      <c r="Z285" s="239"/>
      <c r="AA285" s="239"/>
      <c r="AB285" s="239"/>
      <c r="AC285" s="239"/>
      <c r="AD285" s="239"/>
      <c r="AE285" s="239"/>
      <c r="AF285" s="239"/>
      <c r="AG285" s="239"/>
      <c r="AH285" s="239"/>
      <c r="AI285" s="239"/>
      <c r="AJ285" s="239"/>
      <c r="AK285" s="239"/>
      <c r="AL285" s="239"/>
      <c r="AM285" s="239"/>
      <c r="AN285" s="239"/>
      <c r="AO285" s="239"/>
      <c r="AP285" s="239"/>
      <c r="AQ285" s="239"/>
      <c r="AR285" s="239"/>
      <c r="AS285" s="239"/>
      <c r="AT285" s="239"/>
      <c r="AU285" s="239"/>
      <c r="AV285" s="239"/>
      <c r="AW285" s="239"/>
      <c r="AX285" s="239"/>
      <c r="AY285" s="239"/>
      <c r="AZ285" s="239"/>
      <c r="BA285" s="132"/>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130" customFormat="true" ht="15" customHeight="true" x14ac:dyDescent="0.2">
      <c r="Y286" s="132"/>
      <c r="Z286" s="239"/>
      <c r="AA286" s="239"/>
      <c r="AB286" s="239"/>
      <c r="AC286" s="239"/>
      <c r="AD286" s="239"/>
      <c r="AE286" s="239"/>
      <c r="AF286" s="239"/>
      <c r="AG286" s="239"/>
      <c r="AH286" s="239"/>
      <c r="AI286" s="239"/>
      <c r="AJ286" s="239"/>
      <c r="AK286" s="239"/>
      <c r="AL286" s="239"/>
      <c r="AM286" s="239"/>
      <c r="AN286" s="239"/>
      <c r="AO286" s="239"/>
      <c r="AP286" s="239"/>
      <c r="AQ286" s="239"/>
      <c r="AR286" s="239"/>
      <c r="AS286" s="239"/>
      <c r="AT286" s="239"/>
      <c r="AU286" s="239"/>
      <c r="AV286" s="239"/>
      <c r="AW286" s="239"/>
      <c r="AX286" s="239"/>
      <c r="AY286" s="239"/>
      <c r="AZ286" s="239"/>
      <c r="BA286" s="132"/>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130" customFormat="true" ht="15" customHeight="true" x14ac:dyDescent="0.2">
      <c r="Y287" s="132"/>
      <c r="Z287" s="239"/>
      <c r="AA287" s="239"/>
      <c r="AB287" s="239"/>
      <c r="AC287" s="239"/>
      <c r="AD287" s="239"/>
      <c r="AE287" s="239"/>
      <c r="AF287" s="239"/>
      <c r="AG287" s="239"/>
      <c r="AH287" s="239"/>
      <c r="AI287" s="239"/>
      <c r="AJ287" s="239"/>
      <c r="AK287" s="239"/>
      <c r="AL287" s="239"/>
      <c r="AM287" s="239"/>
      <c r="AN287" s="239"/>
      <c r="AO287" s="239"/>
      <c r="AP287" s="239"/>
      <c r="AQ287" s="239"/>
      <c r="AR287" s="239"/>
      <c r="AS287" s="239"/>
      <c r="AT287" s="239"/>
      <c r="AU287" s="239"/>
      <c r="AV287" s="239"/>
      <c r="AW287" s="239"/>
      <c r="AX287" s="239"/>
      <c r="AY287" s="239"/>
      <c r="AZ287" s="239"/>
      <c r="BA287" s="132"/>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130" customFormat="true" ht="15" customHeight="true" x14ac:dyDescent="0.2">
      <c r="Y288" s="132"/>
      <c r="Z288" s="239"/>
      <c r="AA288" s="239"/>
      <c r="AB288" s="239"/>
      <c r="AC288" s="239"/>
      <c r="AD288" s="239"/>
      <c r="AE288" s="239"/>
      <c r="AF288" s="239"/>
      <c r="AG288" s="239"/>
      <c r="AH288" s="239"/>
      <c r="AI288" s="239"/>
      <c r="AJ288" s="239"/>
      <c r="AK288" s="239"/>
      <c r="AL288" s="239"/>
      <c r="AM288" s="239"/>
      <c r="AN288" s="239"/>
      <c r="AO288" s="239"/>
      <c r="AP288" s="239"/>
      <c r="AQ288" s="239"/>
      <c r="AR288" s="239"/>
      <c r="AS288" s="239"/>
      <c r="AT288" s="239"/>
      <c r="AU288" s="239"/>
      <c r="AV288" s="239"/>
      <c r="AW288" s="239"/>
      <c r="AX288" s="239"/>
      <c r="AY288" s="239"/>
      <c r="AZ288" s="239"/>
      <c r="BA288" s="132"/>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130" customFormat="true" ht="15" customHeight="true" x14ac:dyDescent="0.2">
      <c r="Y289" s="132"/>
      <c r="Z289" s="239"/>
      <c r="AA289" s="239"/>
      <c r="AB289" s="239"/>
      <c r="AC289" s="239"/>
      <c r="AD289" s="239"/>
      <c r="AE289" s="239"/>
      <c r="AF289" s="239"/>
      <c r="AG289" s="239"/>
      <c r="AH289" s="239"/>
      <c r="AI289" s="239"/>
      <c r="AJ289" s="239"/>
      <c r="AK289" s="239"/>
      <c r="AL289" s="239"/>
      <c r="AM289" s="239"/>
      <c r="AN289" s="239"/>
      <c r="AO289" s="239"/>
      <c r="AP289" s="239"/>
      <c r="AQ289" s="239"/>
      <c r="AR289" s="239"/>
      <c r="AS289" s="239"/>
      <c r="AT289" s="239"/>
      <c r="AU289" s="239"/>
      <c r="AV289" s="239"/>
      <c r="AW289" s="239"/>
      <c r="AX289" s="239"/>
      <c r="AY289" s="239"/>
      <c r="AZ289" s="239"/>
      <c r="BA289" s="132"/>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130" customFormat="true" ht="15" customHeight="true" x14ac:dyDescent="0.2">
      <c r="Y290" s="132"/>
      <c r="Z290" s="239"/>
      <c r="AA290" s="239"/>
      <c r="AB290" s="239"/>
      <c r="AC290" s="239"/>
      <c r="AD290" s="239"/>
      <c r="AE290" s="239"/>
      <c r="AF290" s="239"/>
      <c r="AG290" s="239"/>
      <c r="AH290" s="239"/>
      <c r="AI290" s="239"/>
      <c r="AJ290" s="239"/>
      <c r="AK290" s="239"/>
      <c r="AL290" s="239"/>
      <c r="AM290" s="239"/>
      <c r="AN290" s="239"/>
      <c r="AO290" s="239"/>
      <c r="AP290" s="239"/>
      <c r="AQ290" s="239"/>
      <c r="AR290" s="239"/>
      <c r="AS290" s="239"/>
      <c r="AT290" s="239"/>
      <c r="AU290" s="239"/>
      <c r="AV290" s="239"/>
      <c r="AW290" s="239"/>
      <c r="AX290" s="239"/>
      <c r="AY290" s="239"/>
      <c r="AZ290" s="239"/>
      <c r="BA290" s="132"/>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130" customFormat="true" ht="15" customHeight="true" x14ac:dyDescent="0.2">
      <c r="Y291" s="132"/>
      <c r="Z291" s="239"/>
      <c r="AA291" s="239"/>
      <c r="AB291" s="239"/>
      <c r="AC291" s="239"/>
      <c r="AD291" s="239"/>
      <c r="AE291" s="239"/>
      <c r="AF291" s="239"/>
      <c r="AG291" s="239"/>
      <c r="AH291" s="239"/>
      <c r="AI291" s="239"/>
      <c r="AJ291" s="239"/>
      <c r="AK291" s="239"/>
      <c r="AL291" s="239"/>
      <c r="AM291" s="239"/>
      <c r="AN291" s="239"/>
      <c r="AO291" s="239"/>
      <c r="AP291" s="239"/>
      <c r="AQ291" s="239"/>
      <c r="AR291" s="239"/>
      <c r="AS291" s="239"/>
      <c r="AT291" s="239"/>
      <c r="AU291" s="239"/>
      <c r="AV291" s="239"/>
      <c r="AW291" s="239"/>
      <c r="AX291" s="239"/>
      <c r="AY291" s="239"/>
      <c r="AZ291" s="239"/>
      <c r="BA291" s="132"/>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130" customFormat="true" ht="15" customHeight="true" x14ac:dyDescent="0.2">
      <c r="Y292" s="132"/>
      <c r="Z292" s="239"/>
      <c r="AA292" s="239"/>
      <c r="AB292" s="239"/>
      <c r="AC292" s="239"/>
      <c r="AD292" s="239"/>
      <c r="AE292" s="239"/>
      <c r="AF292" s="239"/>
      <c r="AG292" s="239"/>
      <c r="AH292" s="239"/>
      <c r="AI292" s="239"/>
      <c r="AJ292" s="239"/>
      <c r="AK292" s="239"/>
      <c r="AL292" s="239"/>
      <c r="AM292" s="239"/>
      <c r="AN292" s="239"/>
      <c r="AO292" s="239"/>
      <c r="AP292" s="239"/>
      <c r="AQ292" s="239"/>
      <c r="AR292" s="239"/>
      <c r="AS292" s="239"/>
      <c r="AT292" s="239"/>
      <c r="AU292" s="239"/>
      <c r="AV292" s="239"/>
      <c r="AW292" s="239"/>
      <c r="AX292" s="239"/>
      <c r="AY292" s="239"/>
      <c r="AZ292" s="239"/>
      <c r="BA292" s="132"/>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130" customFormat="true" ht="15" customHeight="true" x14ac:dyDescent="0.2">
      <c r="Y293" s="132"/>
      <c r="Z293" s="239"/>
      <c r="AA293" s="239"/>
      <c r="AB293" s="239"/>
      <c r="AC293" s="239"/>
      <c r="AD293" s="239"/>
      <c r="AE293" s="239"/>
      <c r="AF293" s="239"/>
      <c r="AG293" s="239"/>
      <c r="AH293" s="239"/>
      <c r="AI293" s="239"/>
      <c r="AJ293" s="239"/>
      <c r="AK293" s="239"/>
      <c r="AL293" s="239"/>
      <c r="AM293" s="239"/>
      <c r="AN293" s="239"/>
      <c r="AO293" s="239"/>
      <c r="AP293" s="239"/>
      <c r="AQ293" s="239"/>
      <c r="AR293" s="239"/>
      <c r="AS293" s="239"/>
      <c r="AT293" s="239"/>
      <c r="AU293" s="239"/>
      <c r="AV293" s="239"/>
      <c r="AW293" s="239"/>
      <c r="AX293" s="239"/>
      <c r="AY293" s="239"/>
      <c r="AZ293" s="239"/>
      <c r="BA293" s="132"/>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130" customFormat="true" ht="15" customHeight="true" x14ac:dyDescent="0.2">
      <c r="Y294" s="132"/>
      <c r="Z294" s="239"/>
      <c r="AA294" s="239"/>
      <c r="AB294" s="239"/>
      <c r="AC294" s="239"/>
      <c r="AD294" s="239"/>
      <c r="AE294" s="239"/>
      <c r="AF294" s="239"/>
      <c r="AG294" s="239"/>
      <c r="AH294" s="239"/>
      <c r="AI294" s="239"/>
      <c r="AJ294" s="239"/>
      <c r="AK294" s="239"/>
      <c r="AL294" s="239"/>
      <c r="AM294" s="239"/>
      <c r="AN294" s="239"/>
      <c r="AO294" s="239"/>
      <c r="AP294" s="239"/>
      <c r="AQ294" s="239"/>
      <c r="AR294" s="239"/>
      <c r="AS294" s="239"/>
      <c r="AT294" s="239"/>
      <c r="AU294" s="239"/>
      <c r="AV294" s="239"/>
      <c r="AW294" s="239"/>
      <c r="AX294" s="239"/>
      <c r="AY294" s="239"/>
      <c r="AZ294" s="239"/>
      <c r="BA294" s="132"/>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130" customFormat="true" ht="15" customHeight="true" x14ac:dyDescent="0.2">
      <c r="Y295" s="132"/>
      <c r="Z295" s="239"/>
      <c r="AA295" s="239"/>
      <c r="AB295" s="239"/>
      <c r="AC295" s="239"/>
      <c r="AD295" s="239"/>
      <c r="AE295" s="239"/>
      <c r="AF295" s="239"/>
      <c r="AG295" s="239"/>
      <c r="AH295" s="239"/>
      <c r="AI295" s="239"/>
      <c r="AJ295" s="239"/>
      <c r="AK295" s="239"/>
      <c r="AL295" s="239"/>
      <c r="AM295" s="239"/>
      <c r="AN295" s="239"/>
      <c r="AO295" s="239"/>
      <c r="AP295" s="239"/>
      <c r="AQ295" s="239"/>
      <c r="AR295" s="239"/>
      <c r="AS295" s="239"/>
      <c r="AT295" s="239"/>
      <c r="AU295" s="239"/>
      <c r="AV295" s="239"/>
      <c r="AW295" s="239"/>
      <c r="AX295" s="239"/>
      <c r="AY295" s="239"/>
      <c r="AZ295" s="239"/>
      <c r="BA295" s="132"/>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130" customFormat="true" ht="15" customHeight="true" x14ac:dyDescent="0.2">
      <c r="Y296" s="132"/>
      <c r="Z296" s="239"/>
      <c r="AA296" s="239"/>
      <c r="AB296" s="239"/>
      <c r="AC296" s="239"/>
      <c r="AD296" s="239"/>
      <c r="AE296" s="239"/>
      <c r="AF296" s="239"/>
      <c r="AG296" s="239"/>
      <c r="AH296" s="239"/>
      <c r="AI296" s="239"/>
      <c r="AJ296" s="239"/>
      <c r="AK296" s="239"/>
      <c r="AL296" s="239"/>
      <c r="AM296" s="239"/>
      <c r="AN296" s="239"/>
      <c r="AO296" s="239"/>
      <c r="AP296" s="239"/>
      <c r="AQ296" s="239"/>
      <c r="AR296" s="239"/>
      <c r="AS296" s="239"/>
      <c r="AT296" s="239"/>
      <c r="AU296" s="239"/>
      <c r="AV296" s="239"/>
      <c r="AW296" s="239"/>
      <c r="AX296" s="239"/>
      <c r="AY296" s="239"/>
      <c r="AZ296" s="239"/>
      <c r="BA296" s="132"/>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130" customFormat="true" ht="15" customHeight="true" x14ac:dyDescent="0.2">
      <c r="Y297" s="132"/>
      <c r="Z297" s="239"/>
      <c r="AA297" s="239"/>
      <c r="AB297" s="239"/>
      <c r="AC297" s="239"/>
      <c r="AD297" s="239"/>
      <c r="AE297" s="239"/>
      <c r="AF297" s="239"/>
      <c r="AG297" s="239"/>
      <c r="AH297" s="239"/>
      <c r="AI297" s="239"/>
      <c r="AJ297" s="239"/>
      <c r="AK297" s="239"/>
      <c r="AL297" s="239"/>
      <c r="AM297" s="239"/>
      <c r="AN297" s="239"/>
      <c r="AO297" s="239"/>
      <c r="AP297" s="239"/>
      <c r="AQ297" s="239"/>
      <c r="AR297" s="239"/>
      <c r="AS297" s="239"/>
      <c r="AT297" s="239"/>
      <c r="AU297" s="239"/>
      <c r="AV297" s="239"/>
      <c r="AW297" s="239"/>
      <c r="AX297" s="239"/>
      <c r="AY297" s="239"/>
      <c r="AZ297" s="239"/>
      <c r="BA297" s="132"/>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130" customFormat="true" ht="15" customHeight="true" x14ac:dyDescent="0.2">
      <c r="Y298" s="132"/>
      <c r="Z298" s="239"/>
      <c r="AA298" s="239"/>
      <c r="AB298" s="239"/>
      <c r="AC298" s="239"/>
      <c r="AD298" s="239"/>
      <c r="AE298" s="239"/>
      <c r="AF298" s="239"/>
      <c r="AG298" s="239"/>
      <c r="AH298" s="239"/>
      <c r="AI298" s="239"/>
      <c r="AJ298" s="239"/>
      <c r="AK298" s="239"/>
      <c r="AL298" s="239"/>
      <c r="AM298" s="239"/>
      <c r="AN298" s="239"/>
      <c r="AO298" s="239"/>
      <c r="AP298" s="239"/>
      <c r="AQ298" s="239"/>
      <c r="AR298" s="239"/>
      <c r="AS298" s="239"/>
      <c r="AT298" s="239"/>
      <c r="AU298" s="239"/>
      <c r="AV298" s="239"/>
      <c r="AW298" s="239"/>
      <c r="AX298" s="239"/>
      <c r="AY298" s="239"/>
      <c r="AZ298" s="239"/>
      <c r="BA298" s="132"/>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130" customFormat="true" ht="15" customHeight="true" x14ac:dyDescent="0.2">
      <c r="Y299" s="132"/>
      <c r="Z299" s="239"/>
      <c r="AA299" s="239"/>
      <c r="AB299" s="239"/>
      <c r="AC299" s="239"/>
      <c r="AD299" s="239"/>
      <c r="AE299" s="239"/>
      <c r="AF299" s="239"/>
      <c r="AG299" s="239"/>
      <c r="AH299" s="239"/>
      <c r="AI299" s="239"/>
      <c r="AJ299" s="239"/>
      <c r="AK299" s="239"/>
      <c r="AL299" s="239"/>
      <c r="AM299" s="239"/>
      <c r="AN299" s="239"/>
      <c r="AO299" s="239"/>
      <c r="AP299" s="239"/>
      <c r="AQ299" s="239"/>
      <c r="AR299" s="239"/>
      <c r="AS299" s="239"/>
      <c r="AT299" s="239"/>
      <c r="AU299" s="239"/>
      <c r="AV299" s="239"/>
      <c r="AW299" s="239"/>
      <c r="AX299" s="239"/>
      <c r="AY299" s="239"/>
      <c r="AZ299" s="239"/>
      <c r="BA299" s="132"/>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130" customFormat="true" ht="15" customHeight="true" x14ac:dyDescent="0.2">
      <c r="Y300" s="132"/>
      <c r="Z300" s="239"/>
      <c r="AA300" s="239"/>
      <c r="AB300" s="239"/>
      <c r="AC300" s="239"/>
      <c r="AD300" s="239"/>
      <c r="AE300" s="239"/>
      <c r="AF300" s="239"/>
      <c r="AG300" s="239"/>
      <c r="AH300" s="239"/>
      <c r="AI300" s="239"/>
      <c r="AJ300" s="239"/>
      <c r="AK300" s="239"/>
      <c r="AL300" s="239"/>
      <c r="AM300" s="239"/>
      <c r="AN300" s="239"/>
      <c r="AO300" s="239"/>
      <c r="AP300" s="239"/>
      <c r="AQ300" s="239"/>
      <c r="AR300" s="239"/>
      <c r="AS300" s="239"/>
      <c r="AT300" s="239"/>
      <c r="AU300" s="239"/>
      <c r="AV300" s="239"/>
      <c r="AW300" s="239"/>
      <c r="AX300" s="239"/>
      <c r="AY300" s="239"/>
      <c r="AZ300" s="239"/>
      <c r="BA300" s="132"/>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130" customFormat="true" ht="15" customHeight="true" x14ac:dyDescent="0.2">
      <c r="Y301" s="132"/>
      <c r="Z301" s="239"/>
      <c r="AA301" s="239"/>
      <c r="AB301" s="239"/>
      <c r="AC301" s="239"/>
      <c r="AD301" s="239"/>
      <c r="AE301" s="239"/>
      <c r="AF301" s="239"/>
      <c r="AG301" s="239"/>
      <c r="AH301" s="239"/>
      <c r="AI301" s="239"/>
      <c r="AJ301" s="239"/>
      <c r="AK301" s="239"/>
      <c r="AL301" s="239"/>
      <c r="AM301" s="239"/>
      <c r="AN301" s="239"/>
      <c r="AO301" s="239"/>
      <c r="AP301" s="239"/>
      <c r="AQ301" s="239"/>
      <c r="AR301" s="239"/>
      <c r="AS301" s="239"/>
      <c r="AT301" s="239"/>
      <c r="AU301" s="239"/>
      <c r="AV301" s="239"/>
      <c r="AW301" s="239"/>
      <c r="AX301" s="239"/>
      <c r="AY301" s="239"/>
      <c r="AZ301" s="239"/>
      <c r="BA301" s="132"/>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130" customFormat="true" ht="15" customHeight="true" x14ac:dyDescent="0.2">
      <c r="Y302" s="132"/>
      <c r="Z302" s="239"/>
      <c r="AA302" s="239"/>
      <c r="AB302" s="239"/>
      <c r="AC302" s="239"/>
      <c r="AD302" s="239"/>
      <c r="AE302" s="239"/>
      <c r="AF302" s="239"/>
      <c r="AG302" s="239"/>
      <c r="AH302" s="239"/>
      <c r="AI302" s="239"/>
      <c r="AJ302" s="239"/>
      <c r="AK302" s="239"/>
      <c r="AL302" s="239"/>
      <c r="AM302" s="239"/>
      <c r="AN302" s="239"/>
      <c r="AO302" s="239"/>
      <c r="AP302" s="239"/>
      <c r="AQ302" s="239"/>
      <c r="AR302" s="239"/>
      <c r="AS302" s="239"/>
      <c r="AT302" s="239"/>
      <c r="AU302" s="239"/>
      <c r="AV302" s="239"/>
      <c r="AW302" s="239"/>
      <c r="AX302" s="239"/>
      <c r="AY302" s="239"/>
      <c r="AZ302" s="239"/>
      <c r="BA302" s="132"/>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130" customFormat="true" ht="15" customHeight="true" x14ac:dyDescent="0.2">
      <c r="Y303" s="132"/>
      <c r="Z303" s="239"/>
      <c r="AA303" s="239"/>
      <c r="AB303" s="239"/>
      <c r="AC303" s="239"/>
      <c r="AD303" s="239"/>
      <c r="AE303" s="239"/>
      <c r="AF303" s="239"/>
      <c r="AG303" s="239"/>
      <c r="AH303" s="239"/>
      <c r="AI303" s="239"/>
      <c r="AJ303" s="239"/>
      <c r="AK303" s="239"/>
      <c r="AL303" s="239"/>
      <c r="AM303" s="239"/>
      <c r="AN303" s="239"/>
      <c r="AO303" s="239"/>
      <c r="AP303" s="239"/>
      <c r="AQ303" s="239"/>
      <c r="AR303" s="239"/>
      <c r="AS303" s="239"/>
      <c r="AT303" s="239"/>
      <c r="AU303" s="239"/>
      <c r="AV303" s="239"/>
      <c r="AW303" s="239"/>
      <c r="AX303" s="239"/>
      <c r="AY303" s="239"/>
      <c r="AZ303" s="239"/>
      <c r="BA303" s="132"/>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130" customFormat="true" ht="15" customHeight="true" x14ac:dyDescent="0.2">
      <c r="Y304" s="132"/>
      <c r="Z304" s="239"/>
      <c r="AA304" s="239"/>
      <c r="AB304" s="239"/>
      <c r="AC304" s="239"/>
      <c r="AD304" s="239"/>
      <c r="AE304" s="239"/>
      <c r="AF304" s="239"/>
      <c r="AG304" s="239"/>
      <c r="AH304" s="239"/>
      <c r="AI304" s="239"/>
      <c r="AJ304" s="239"/>
      <c r="AK304" s="239"/>
      <c r="AL304" s="239"/>
      <c r="AM304" s="239"/>
      <c r="AN304" s="239"/>
      <c r="AO304" s="239"/>
      <c r="AP304" s="239"/>
      <c r="AQ304" s="239"/>
      <c r="AR304" s="239"/>
      <c r="AS304" s="239"/>
      <c r="AT304" s="239"/>
      <c r="AU304" s="239"/>
      <c r="AV304" s="239"/>
      <c r="AW304" s="239"/>
      <c r="AX304" s="239"/>
      <c r="AY304" s="239"/>
      <c r="AZ304" s="239"/>
      <c r="BA304" s="132"/>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130" customFormat="true" ht="15" customHeight="true" x14ac:dyDescent="0.2">
      <c r="Y305" s="132"/>
      <c r="Z305" s="239"/>
      <c r="AA305" s="239"/>
      <c r="AB305" s="239"/>
      <c r="AC305" s="239"/>
      <c r="AD305" s="239"/>
      <c r="AE305" s="239"/>
      <c r="AF305" s="239"/>
      <c r="AG305" s="239"/>
      <c r="AH305" s="239"/>
      <c r="AI305" s="239"/>
      <c r="AJ305" s="239"/>
      <c r="AK305" s="239"/>
      <c r="AL305" s="239"/>
      <c r="AM305" s="239"/>
      <c r="AN305" s="239"/>
      <c r="AO305" s="239"/>
      <c r="AP305" s="239"/>
      <c r="AQ305" s="239"/>
      <c r="AR305" s="239"/>
      <c r="AS305" s="239"/>
      <c r="AT305" s="239"/>
      <c r="AU305" s="239"/>
      <c r="AV305" s="239"/>
      <c r="AW305" s="239"/>
      <c r="AX305" s="239"/>
      <c r="AY305" s="239"/>
      <c r="AZ305" s="239"/>
      <c r="BA305" s="132"/>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130" customFormat="true" ht="15" customHeight="true" x14ac:dyDescent="0.2">
      <c r="Y306" s="132"/>
      <c r="Z306" s="239"/>
      <c r="AA306" s="239"/>
      <c r="AB306" s="239"/>
      <c r="AC306" s="239"/>
      <c r="AD306" s="239"/>
      <c r="AE306" s="239"/>
      <c r="AF306" s="239"/>
      <c r="AG306" s="239"/>
      <c r="AH306" s="239"/>
      <c r="AI306" s="239"/>
      <c r="AJ306" s="239"/>
      <c r="AK306" s="239"/>
      <c r="AL306" s="239"/>
      <c r="AM306" s="239"/>
      <c r="AN306" s="239"/>
      <c r="AO306" s="239"/>
      <c r="AP306" s="239"/>
      <c r="AQ306" s="239"/>
      <c r="AR306" s="239"/>
      <c r="AS306" s="239"/>
      <c r="AT306" s="239"/>
      <c r="AU306" s="239"/>
      <c r="AV306" s="239"/>
      <c r="AW306" s="239"/>
      <c r="AX306" s="239"/>
      <c r="AY306" s="239"/>
      <c r="AZ306" s="239"/>
      <c r="BA306" s="132"/>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130" customFormat="true" ht="15" customHeight="true" x14ac:dyDescent="0.2">
      <c r="Y307" s="132"/>
      <c r="Z307" s="239"/>
      <c r="AA307" s="239"/>
      <c r="AB307" s="239"/>
      <c r="AC307" s="239"/>
      <c r="AD307" s="239"/>
      <c r="AE307" s="239"/>
      <c r="AF307" s="239"/>
      <c r="AG307" s="239"/>
      <c r="AH307" s="239"/>
      <c r="AI307" s="239"/>
      <c r="AJ307" s="239"/>
      <c r="AK307" s="239"/>
      <c r="AL307" s="239"/>
      <c r="AM307" s="239"/>
      <c r="AN307" s="239"/>
      <c r="AO307" s="239"/>
      <c r="AP307" s="239"/>
      <c r="AQ307" s="239"/>
      <c r="AR307" s="239"/>
      <c r="AS307" s="239"/>
      <c r="AT307" s="239"/>
      <c r="AU307" s="239"/>
      <c r="AV307" s="239"/>
      <c r="AW307" s="239"/>
      <c r="AX307" s="239"/>
      <c r="AY307" s="239"/>
      <c r="AZ307" s="239"/>
      <c r="BA307" s="132"/>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130" customFormat="true" ht="15" customHeight="true" x14ac:dyDescent="0.2">
      <c r="Y308" s="132"/>
      <c r="Z308" s="239"/>
      <c r="AA308" s="239"/>
      <c r="AB308" s="239"/>
      <c r="AC308" s="239"/>
      <c r="AD308" s="239"/>
      <c r="AE308" s="239"/>
      <c r="AF308" s="239"/>
      <c r="AG308" s="239"/>
      <c r="AH308" s="239"/>
      <c r="AI308" s="239"/>
      <c r="AJ308" s="239"/>
      <c r="AK308" s="239"/>
      <c r="AL308" s="239"/>
      <c r="AM308" s="239"/>
      <c r="AN308" s="239"/>
      <c r="AO308" s="239"/>
      <c r="AP308" s="239"/>
      <c r="AQ308" s="239"/>
      <c r="AR308" s="239"/>
      <c r="AS308" s="239"/>
      <c r="AT308" s="239"/>
      <c r="AU308" s="239"/>
      <c r="AV308" s="239"/>
      <c r="AW308" s="239"/>
      <c r="AX308" s="239"/>
      <c r="AY308" s="239"/>
      <c r="AZ308" s="239"/>
      <c r="BA308" s="132"/>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130" customFormat="true" ht="15" customHeight="true" x14ac:dyDescent="0.2">
      <c r="Y309" s="132"/>
      <c r="Z309" s="239"/>
      <c r="AA309" s="239"/>
      <c r="AB309" s="239"/>
      <c r="AC309" s="239"/>
      <c r="AD309" s="239"/>
      <c r="AE309" s="239"/>
      <c r="AF309" s="239"/>
      <c r="AG309" s="239"/>
      <c r="AH309" s="239"/>
      <c r="AI309" s="239"/>
      <c r="AJ309" s="239"/>
      <c r="AK309" s="239"/>
      <c r="AL309" s="239"/>
      <c r="AM309" s="239"/>
      <c r="AN309" s="239"/>
      <c r="AO309" s="239"/>
      <c r="AP309" s="239"/>
      <c r="AQ309" s="239"/>
      <c r="AR309" s="239"/>
      <c r="AS309" s="239"/>
      <c r="AT309" s="239"/>
      <c r="AU309" s="239"/>
      <c r="AV309" s="239"/>
      <c r="AW309" s="239"/>
      <c r="AX309" s="239"/>
      <c r="AY309" s="239"/>
      <c r="AZ309" s="239"/>
      <c r="BA309" s="132"/>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130" customFormat="true" ht="15" customHeight="true" x14ac:dyDescent="0.2">
      <c r="Y310" s="132"/>
      <c r="Z310" s="239"/>
      <c r="AA310" s="239"/>
      <c r="AB310" s="239"/>
      <c r="AC310" s="239"/>
      <c r="AD310" s="239"/>
      <c r="AE310" s="239"/>
      <c r="AF310" s="239"/>
      <c r="AG310" s="239"/>
      <c r="AH310" s="239"/>
      <c r="AI310" s="239"/>
      <c r="AJ310" s="239"/>
      <c r="AK310" s="239"/>
      <c r="AL310" s="239"/>
      <c r="AM310" s="239"/>
      <c r="AN310" s="239"/>
      <c r="AO310" s="239"/>
      <c r="AP310" s="239"/>
      <c r="AQ310" s="239"/>
      <c r="AR310" s="239"/>
      <c r="AS310" s="239"/>
      <c r="AT310" s="239"/>
      <c r="AU310" s="239"/>
      <c r="AV310" s="239"/>
      <c r="AW310" s="239"/>
      <c r="AX310" s="239"/>
      <c r="AY310" s="239"/>
      <c r="AZ310" s="239"/>
      <c r="BA310" s="132"/>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130" customFormat="true" ht="15" customHeight="true" x14ac:dyDescent="0.2">
      <c r="Y311" s="132"/>
      <c r="Z311" s="239"/>
      <c r="AA311" s="239"/>
      <c r="AB311" s="239"/>
      <c r="AC311" s="239"/>
      <c r="AD311" s="239"/>
      <c r="AE311" s="239"/>
      <c r="AF311" s="239"/>
      <c r="AG311" s="239"/>
      <c r="AH311" s="239"/>
      <c r="AI311" s="239"/>
      <c r="AJ311" s="239"/>
      <c r="AK311" s="239"/>
      <c r="AL311" s="239"/>
      <c r="AM311" s="239"/>
      <c r="AN311" s="239"/>
      <c r="AO311" s="239"/>
      <c r="AP311" s="239"/>
      <c r="AQ311" s="239"/>
      <c r="AR311" s="239"/>
      <c r="AS311" s="239"/>
      <c r="AT311" s="239"/>
      <c r="AU311" s="239"/>
      <c r="AV311" s="239"/>
      <c r="AW311" s="239"/>
      <c r="AX311" s="239"/>
      <c r="AY311" s="239"/>
      <c r="AZ311" s="239"/>
      <c r="BA311" s="132"/>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130" customFormat="true" ht="15" customHeight="true" x14ac:dyDescent="0.2">
      <c r="Y312" s="132"/>
      <c r="Z312" s="239"/>
      <c r="AA312" s="239"/>
      <c r="AB312" s="239"/>
      <c r="AC312" s="239"/>
      <c r="AD312" s="239"/>
      <c r="AE312" s="239"/>
      <c r="AF312" s="239"/>
      <c r="AG312" s="239"/>
      <c r="AH312" s="239"/>
      <c r="AI312" s="239"/>
      <c r="AJ312" s="239"/>
      <c r="AK312" s="239"/>
      <c r="AL312" s="239"/>
      <c r="AM312" s="239"/>
      <c r="AN312" s="239"/>
      <c r="AO312" s="239"/>
      <c r="AP312" s="239"/>
      <c r="AQ312" s="239"/>
      <c r="AR312" s="239"/>
      <c r="AS312" s="239"/>
      <c r="AT312" s="239"/>
      <c r="AU312" s="239"/>
      <c r="AV312" s="239"/>
      <c r="AW312" s="239"/>
      <c r="AX312" s="239"/>
      <c r="AY312" s="239"/>
      <c r="AZ312" s="239"/>
      <c r="BA312" s="132"/>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130" customFormat="true" ht="15" customHeight="true" x14ac:dyDescent="0.2">
      <c r="Y313" s="132"/>
      <c r="Z313" s="239"/>
      <c r="AA313" s="239"/>
      <c r="AB313" s="239"/>
      <c r="AC313" s="239"/>
      <c r="AD313" s="239"/>
      <c r="AE313" s="239"/>
      <c r="AF313" s="239"/>
      <c r="AG313" s="239"/>
      <c r="AH313" s="239"/>
      <c r="AI313" s="239"/>
      <c r="AJ313" s="239"/>
      <c r="AK313" s="239"/>
      <c r="AL313" s="239"/>
      <c r="AM313" s="239"/>
      <c r="AN313" s="239"/>
      <c r="AO313" s="239"/>
      <c r="AP313" s="239"/>
      <c r="AQ313" s="239"/>
      <c r="AR313" s="239"/>
      <c r="AS313" s="239"/>
      <c r="AT313" s="239"/>
      <c r="AU313" s="239"/>
      <c r="AV313" s="239"/>
      <c r="AW313" s="239"/>
      <c r="AX313" s="239"/>
      <c r="AY313" s="239"/>
      <c r="AZ313" s="239"/>
      <c r="BA313" s="132"/>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130" customFormat="true" ht="15" customHeight="true" x14ac:dyDescent="0.2">
      <c r="Y314" s="132"/>
      <c r="Z314" s="239"/>
      <c r="AA314" s="239"/>
      <c r="AB314" s="239"/>
      <c r="AC314" s="239"/>
      <c r="AD314" s="239"/>
      <c r="AE314" s="239"/>
      <c r="AF314" s="239"/>
      <c r="AG314" s="239"/>
      <c r="AH314" s="239"/>
      <c r="AI314" s="239"/>
      <c r="AJ314" s="239"/>
      <c r="AK314" s="239"/>
      <c r="AL314" s="239"/>
      <c r="AM314" s="239"/>
      <c r="AN314" s="239"/>
      <c r="AO314" s="239"/>
      <c r="AP314" s="239"/>
      <c r="AQ314" s="239"/>
      <c r="AR314" s="239"/>
      <c r="AS314" s="239"/>
      <c r="AT314" s="239"/>
      <c r="AU314" s="239"/>
      <c r="AV314" s="239"/>
      <c r="AW314" s="239"/>
      <c r="AX314" s="239"/>
      <c r="AY314" s="239"/>
      <c r="AZ314" s="239"/>
      <c r="BA314" s="132"/>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130" customFormat="true" ht="15" customHeight="true" x14ac:dyDescent="0.2">
      <c r="Y315" s="132"/>
      <c r="Z315" s="239"/>
      <c r="AA315" s="239"/>
      <c r="AB315" s="239"/>
      <c r="AC315" s="239"/>
      <c r="AD315" s="239"/>
      <c r="AE315" s="239"/>
      <c r="AF315" s="239"/>
      <c r="AG315" s="239"/>
      <c r="AH315" s="239"/>
      <c r="AI315" s="239"/>
      <c r="AJ315" s="239"/>
      <c r="AK315" s="239"/>
      <c r="AL315" s="239"/>
      <c r="AM315" s="239"/>
      <c r="AN315" s="239"/>
      <c r="AO315" s="239"/>
      <c r="AP315" s="239"/>
      <c r="AQ315" s="239"/>
      <c r="AR315" s="239"/>
      <c r="AS315" s="239"/>
      <c r="AT315" s="239"/>
      <c r="AU315" s="239"/>
      <c r="AV315" s="239"/>
      <c r="AW315" s="239"/>
      <c r="AX315" s="239"/>
      <c r="AY315" s="239"/>
      <c r="AZ315" s="239"/>
      <c r="BA315" s="132"/>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130" customFormat="true" ht="15" customHeight="true" x14ac:dyDescent="0.2">
      <c r="Y316" s="132"/>
      <c r="Z316" s="239"/>
      <c r="AA316" s="239"/>
      <c r="AB316" s="239"/>
      <c r="AC316" s="239"/>
      <c r="AD316" s="239"/>
      <c r="AE316" s="239"/>
      <c r="AF316" s="239"/>
      <c r="AG316" s="239"/>
      <c r="AH316" s="239"/>
      <c r="AI316" s="239"/>
      <c r="AJ316" s="239"/>
      <c r="AK316" s="239"/>
      <c r="AL316" s="239"/>
      <c r="AM316" s="239"/>
      <c r="AN316" s="239"/>
      <c r="AO316" s="239"/>
      <c r="AP316" s="239"/>
      <c r="AQ316" s="239"/>
      <c r="AR316" s="239"/>
      <c r="AS316" s="239"/>
      <c r="AT316" s="239"/>
      <c r="AU316" s="239"/>
      <c r="AV316" s="239"/>
      <c r="AW316" s="239"/>
      <c r="AX316" s="239"/>
      <c r="AY316" s="239"/>
      <c r="AZ316" s="239"/>
      <c r="BA316" s="132"/>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130" customFormat="true" ht="15" customHeight="true" x14ac:dyDescent="0.2">
      <c r="Y317" s="132"/>
      <c r="Z317" s="239"/>
      <c r="AA317" s="239"/>
      <c r="AB317" s="239"/>
      <c r="AC317" s="239"/>
      <c r="AD317" s="239"/>
      <c r="AE317" s="239"/>
      <c r="AF317" s="239"/>
      <c r="AG317" s="239"/>
      <c r="AH317" s="239"/>
      <c r="AI317" s="239"/>
      <c r="AJ317" s="239"/>
      <c r="AK317" s="239"/>
      <c r="AL317" s="239"/>
      <c r="AM317" s="239"/>
      <c r="AN317" s="239"/>
      <c r="AO317" s="239"/>
      <c r="AP317" s="239"/>
      <c r="AQ317" s="239"/>
      <c r="AR317" s="239"/>
      <c r="AS317" s="239"/>
      <c r="AT317" s="239"/>
      <c r="AU317" s="239"/>
      <c r="AV317" s="239"/>
      <c r="AW317" s="239"/>
      <c r="AX317" s="239"/>
      <c r="AY317" s="239"/>
      <c r="AZ317" s="239"/>
      <c r="BA317" s="132"/>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130" customFormat="true" ht="15" customHeight="true" x14ac:dyDescent="0.2">
      <c r="Y318" s="132"/>
      <c r="Z318" s="239"/>
      <c r="AA318" s="239"/>
      <c r="AB318" s="239"/>
      <c r="AC318" s="239"/>
      <c r="AD318" s="239"/>
      <c r="AE318" s="239"/>
      <c r="AF318" s="239"/>
      <c r="AG318" s="239"/>
      <c r="AH318" s="239"/>
      <c r="AI318" s="239"/>
      <c r="AJ318" s="239"/>
      <c r="AK318" s="239"/>
      <c r="AL318" s="239"/>
      <c r="AM318" s="239"/>
      <c r="AN318" s="239"/>
      <c r="AO318" s="239"/>
      <c r="AP318" s="239"/>
      <c r="AQ318" s="239"/>
      <c r="AR318" s="239"/>
      <c r="AS318" s="239"/>
      <c r="AT318" s="239"/>
      <c r="AU318" s="239"/>
      <c r="AV318" s="239"/>
      <c r="AW318" s="239"/>
      <c r="AX318" s="239"/>
      <c r="AY318" s="239"/>
      <c r="AZ318" s="239"/>
      <c r="BA318" s="132"/>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130" customFormat="true" ht="15" customHeight="true" x14ac:dyDescent="0.2">
      <c r="Y319" s="132"/>
      <c r="Z319" s="239"/>
      <c r="AA319" s="239"/>
      <c r="AB319" s="239"/>
      <c r="AC319" s="239"/>
      <c r="AD319" s="239"/>
      <c r="AE319" s="239"/>
      <c r="AF319" s="239"/>
      <c r="AG319" s="239"/>
      <c r="AH319" s="239"/>
      <c r="AI319" s="239"/>
      <c r="AJ319" s="239"/>
      <c r="AK319" s="239"/>
      <c r="AL319" s="239"/>
      <c r="AM319" s="239"/>
      <c r="AN319" s="239"/>
      <c r="AO319" s="239"/>
      <c r="AP319" s="239"/>
      <c r="AQ319" s="239"/>
      <c r="AR319" s="239"/>
      <c r="AS319" s="239"/>
      <c r="AT319" s="239"/>
      <c r="AU319" s="239"/>
      <c r="AV319" s="239"/>
      <c r="AW319" s="239"/>
      <c r="AX319" s="239"/>
      <c r="AY319" s="239"/>
      <c r="AZ319" s="239"/>
      <c r="BA319" s="132"/>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130" customFormat="true" ht="15" customHeight="true" x14ac:dyDescent="0.2">
      <c r="Y320" s="132"/>
      <c r="Z320" s="239"/>
      <c r="AA320" s="239"/>
      <c r="AB320" s="239"/>
      <c r="AC320" s="239"/>
      <c r="AD320" s="239"/>
      <c r="AE320" s="239"/>
      <c r="AF320" s="239"/>
      <c r="AG320" s="239"/>
      <c r="AH320" s="239"/>
      <c r="AI320" s="239"/>
      <c r="AJ320" s="239"/>
      <c r="AK320" s="239"/>
      <c r="AL320" s="239"/>
      <c r="AM320" s="239"/>
      <c r="AN320" s="239"/>
      <c r="AO320" s="239"/>
      <c r="AP320" s="239"/>
      <c r="AQ320" s="239"/>
      <c r="AR320" s="239"/>
      <c r="AS320" s="239"/>
      <c r="AT320" s="239"/>
      <c r="AU320" s="239"/>
      <c r="AV320" s="239"/>
      <c r="AW320" s="239"/>
      <c r="AX320" s="239"/>
      <c r="AY320" s="239"/>
      <c r="AZ320" s="239"/>
      <c r="BA320" s="132"/>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130" customFormat="true" ht="15" customHeight="true" x14ac:dyDescent="0.2">
      <c r="Y321" s="132"/>
      <c r="Z321" s="239"/>
      <c r="AA321" s="239"/>
      <c r="AB321" s="239"/>
      <c r="AC321" s="239"/>
      <c r="AD321" s="239"/>
      <c r="AE321" s="239"/>
      <c r="AF321" s="239"/>
      <c r="AG321" s="239"/>
      <c r="AH321" s="239"/>
      <c r="AI321" s="239"/>
      <c r="AJ321" s="239"/>
      <c r="AK321" s="239"/>
      <c r="AL321" s="239"/>
      <c r="AM321" s="239"/>
      <c r="AN321" s="239"/>
      <c r="AO321" s="239"/>
      <c r="AP321" s="239"/>
      <c r="AQ321" s="239"/>
      <c r="AR321" s="239"/>
      <c r="AS321" s="239"/>
      <c r="AT321" s="239"/>
      <c r="AU321" s="239"/>
      <c r="AV321" s="239"/>
      <c r="AW321" s="239"/>
      <c r="AX321" s="239"/>
      <c r="AY321" s="239"/>
      <c r="AZ321" s="239"/>
      <c r="BA321" s="132"/>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130" customFormat="true" ht="15" customHeight="true" x14ac:dyDescent="0.2">
      <c r="Y322" s="132"/>
      <c r="Z322" s="239"/>
      <c r="AA322" s="239"/>
      <c r="AB322" s="239"/>
      <c r="AC322" s="239"/>
      <c r="AD322" s="239"/>
      <c r="AE322" s="239"/>
      <c r="AF322" s="239"/>
      <c r="AG322" s="239"/>
      <c r="AH322" s="239"/>
      <c r="AI322" s="239"/>
      <c r="AJ322" s="239"/>
      <c r="AK322" s="239"/>
      <c r="AL322" s="239"/>
      <c r="AM322" s="239"/>
      <c r="AN322" s="239"/>
      <c r="AO322" s="239"/>
      <c r="AP322" s="239"/>
      <c r="AQ322" s="239"/>
      <c r="AR322" s="239"/>
      <c r="AS322" s="239"/>
      <c r="AT322" s="239"/>
      <c r="AU322" s="239"/>
      <c r="AV322" s="239"/>
      <c r="AW322" s="239"/>
      <c r="AX322" s="239"/>
      <c r="AY322" s="239"/>
      <c r="AZ322" s="239"/>
      <c r="BA322" s="132"/>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130" customFormat="true" ht="15" customHeight="true" x14ac:dyDescent="0.2">
      <c r="Y323" s="132"/>
      <c r="Z323" s="239"/>
      <c r="AA323" s="239"/>
      <c r="AB323" s="239"/>
      <c r="AC323" s="239"/>
      <c r="AD323" s="239"/>
      <c r="AE323" s="239"/>
      <c r="AF323" s="239"/>
      <c r="AG323" s="239"/>
      <c r="AH323" s="239"/>
      <c r="AI323" s="239"/>
      <c r="AJ323" s="239"/>
      <c r="AK323" s="239"/>
      <c r="AL323" s="239"/>
      <c r="AM323" s="239"/>
      <c r="AN323" s="239"/>
      <c r="AO323" s="239"/>
      <c r="AP323" s="239"/>
      <c r="AQ323" s="239"/>
      <c r="AR323" s="239"/>
      <c r="AS323" s="239"/>
      <c r="AT323" s="239"/>
      <c r="AU323" s="239"/>
      <c r="AV323" s="239"/>
      <c r="AW323" s="239"/>
      <c r="AX323" s="239"/>
      <c r="AY323" s="239"/>
      <c r="AZ323" s="239"/>
      <c r="BA323" s="132"/>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130" customFormat="true" ht="15" customHeight="true" x14ac:dyDescent="0.2">
      <c r="Y324" s="132"/>
      <c r="Z324" s="239"/>
      <c r="AA324" s="239"/>
      <c r="AB324" s="239"/>
      <c r="AC324" s="239"/>
      <c r="AD324" s="239"/>
      <c r="AE324" s="239"/>
      <c r="AF324" s="239"/>
      <c r="AG324" s="239"/>
      <c r="AH324" s="239"/>
      <c r="AI324" s="239"/>
      <c r="AJ324" s="239"/>
      <c r="AK324" s="239"/>
      <c r="AL324" s="239"/>
      <c r="AM324" s="239"/>
      <c r="AN324" s="239"/>
      <c r="AO324" s="239"/>
      <c r="AP324" s="239"/>
      <c r="AQ324" s="239"/>
      <c r="AR324" s="239"/>
      <c r="AS324" s="239"/>
      <c r="AT324" s="239"/>
      <c r="AU324" s="239"/>
      <c r="AV324" s="239"/>
      <c r="AW324" s="239"/>
      <c r="AX324" s="239"/>
      <c r="AY324" s="239"/>
      <c r="AZ324" s="239"/>
      <c r="BA324" s="132"/>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130" customFormat="true" ht="15" customHeight="true" x14ac:dyDescent="0.2">
      <c r="Y325" s="132"/>
      <c r="Z325" s="239"/>
      <c r="AA325" s="239"/>
      <c r="AB325" s="239"/>
      <c r="AC325" s="239"/>
      <c r="AD325" s="239"/>
      <c r="AE325" s="239"/>
      <c r="AF325" s="239"/>
      <c r="AG325" s="239"/>
      <c r="AH325" s="239"/>
      <c r="AI325" s="239"/>
      <c r="AJ325" s="239"/>
      <c r="AK325" s="239"/>
      <c r="AL325" s="239"/>
      <c r="AM325" s="239"/>
      <c r="AN325" s="239"/>
      <c r="AO325" s="239"/>
      <c r="AP325" s="239"/>
      <c r="AQ325" s="239"/>
      <c r="AR325" s="239"/>
      <c r="AS325" s="239"/>
      <c r="AT325" s="239"/>
      <c r="AU325" s="239"/>
      <c r="AV325" s="239"/>
      <c r="AW325" s="239"/>
      <c r="AX325" s="239"/>
      <c r="AY325" s="239"/>
      <c r="AZ325" s="239"/>
      <c r="BA325" s="132"/>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130" customFormat="true" ht="15" customHeight="true" x14ac:dyDescent="0.2">
      <c r="Y326" s="132"/>
      <c r="Z326" s="239"/>
      <c r="AA326" s="239"/>
      <c r="AB326" s="239"/>
      <c r="AC326" s="239"/>
      <c r="AD326" s="239"/>
      <c r="AE326" s="239"/>
      <c r="AF326" s="239"/>
      <c r="AG326" s="239"/>
      <c r="AH326" s="239"/>
      <c r="AI326" s="239"/>
      <c r="AJ326" s="239"/>
      <c r="AK326" s="239"/>
      <c r="AL326" s="239"/>
      <c r="AM326" s="239"/>
      <c r="AN326" s="239"/>
      <c r="AO326" s="239"/>
      <c r="AP326" s="239"/>
      <c r="AQ326" s="239"/>
      <c r="AR326" s="239"/>
      <c r="AS326" s="239"/>
      <c r="AT326" s="239"/>
      <c r="AU326" s="239"/>
      <c r="AV326" s="239"/>
      <c r="AW326" s="239"/>
      <c r="AX326" s="239"/>
      <c r="AY326" s="239"/>
      <c r="AZ326" s="239"/>
      <c r="BA326" s="132"/>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130" customFormat="true" ht="15" customHeight="true" x14ac:dyDescent="0.2">
      <c r="Y327" s="132"/>
      <c r="Z327" s="239"/>
      <c r="AA327" s="239"/>
      <c r="AB327" s="239"/>
      <c r="AC327" s="239"/>
      <c r="AD327" s="239"/>
      <c r="AE327" s="239"/>
      <c r="AF327" s="239"/>
      <c r="AG327" s="239"/>
      <c r="AH327" s="239"/>
      <c r="AI327" s="239"/>
      <c r="AJ327" s="239"/>
      <c r="AK327" s="239"/>
      <c r="AL327" s="239"/>
      <c r="AM327" s="239"/>
      <c r="AN327" s="239"/>
      <c r="AO327" s="239"/>
      <c r="AP327" s="239"/>
      <c r="AQ327" s="239"/>
      <c r="AR327" s="239"/>
      <c r="AS327" s="239"/>
      <c r="AT327" s="239"/>
      <c r="AU327" s="239"/>
      <c r="AV327" s="239"/>
      <c r="AW327" s="239"/>
      <c r="AX327" s="239"/>
      <c r="AY327" s="239"/>
      <c r="AZ327" s="239"/>
      <c r="BA327" s="132"/>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130" customFormat="true" ht="15" customHeight="true" x14ac:dyDescent="0.2">
      <c r="Y328" s="132"/>
      <c r="Z328" s="239"/>
      <c r="AA328" s="239"/>
      <c r="AB328" s="239"/>
      <c r="AC328" s="239"/>
      <c r="AD328" s="239"/>
      <c r="AE328" s="239"/>
      <c r="AF328" s="239"/>
      <c r="AG328" s="239"/>
      <c r="AH328" s="239"/>
      <c r="AI328" s="239"/>
      <c r="AJ328" s="239"/>
      <c r="AK328" s="239"/>
      <c r="AL328" s="239"/>
      <c r="AM328" s="239"/>
      <c r="AN328" s="239"/>
      <c r="AO328" s="239"/>
      <c r="AP328" s="239"/>
      <c r="AQ328" s="239"/>
      <c r="AR328" s="239"/>
      <c r="AS328" s="239"/>
      <c r="AT328" s="239"/>
      <c r="AU328" s="239"/>
      <c r="AV328" s="239"/>
      <c r="AW328" s="239"/>
      <c r="AX328" s="239"/>
      <c r="AY328" s="239"/>
      <c r="AZ328" s="239"/>
      <c r="BA328" s="132"/>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130" customFormat="true" ht="250.15" customHeight="true" x14ac:dyDescent="0.2">
      <c r="Y329" s="132"/>
      <c r="Z329" s="239"/>
      <c r="AA329" s="239"/>
      <c r="AB329" s="239"/>
      <c r="AC329" s="239"/>
      <c r="AD329" s="239"/>
      <c r="AE329" s="239"/>
      <c r="AF329" s="239"/>
      <c r="AG329" s="239"/>
      <c r="AH329" s="239"/>
      <c r="AI329" s="239"/>
      <c r="AJ329" s="239"/>
      <c r="AK329" s="239"/>
      <c r="AL329" s="239"/>
      <c r="AM329" s="239"/>
      <c r="AN329" s="239"/>
      <c r="AO329" s="239"/>
      <c r="AP329" s="239"/>
      <c r="AQ329" s="239"/>
      <c r="AR329" s="239"/>
      <c r="AS329" s="239"/>
      <c r="AT329" s="239"/>
      <c r="AU329" s="239"/>
      <c r="AV329" s="239"/>
      <c r="AW329" s="239"/>
      <c r="AX329" s="239"/>
      <c r="AY329" s="239"/>
      <c r="AZ329" s="239"/>
      <c r="BA329" s="132"/>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ht="19.15" customHeight="true" x14ac:dyDescent="0.2">
      <c r="A330" s="135"/>
      <c r="B330" s="135"/>
      <c r="BA330" s="135"/>
      <c r="BB330" s="135"/>
    </row>
    <row r="331" ht="22.5" customHeight="true" x14ac:dyDescent="0.2">
      <c r="A331" s="146" t="str">
        <f>A1026</f>
        <v>Congo_PR</v>
      </c>
      <c r="B331" s="147"/>
      <c r="BA331" s="135"/>
      <c r="BB331" s="135"/>
    </row>
    <row r="332" ht="22.5" customHeight="true" x14ac:dyDescent="0.2">
      <c r="A332" s="144" t="str">
        <f>A1034</f>
        <v>2015</v>
      </c>
      <c r="B332" s="145"/>
      <c r="BA332" s="135"/>
      <c r="BB332" s="135"/>
    </row>
    <row r="333" ht="22.5" customHeight="true" x14ac:dyDescent="0.2">
      <c r="A333" s="148" t="s">
        <v>128</v>
      </c>
      <c r="B333" s="149"/>
      <c r="BA333" s="135"/>
      <c r="BB333" s="135"/>
    </row>
    <row r="334" ht="22.5" customHeight="true" x14ac:dyDescent="0.2">
      <c r="A334" s="148" t="s">
        <v>97</v>
      </c>
      <c r="B334" s="149"/>
      <c r="BA334" s="135"/>
      <c r="BB334" s="135"/>
    </row>
    <row r="335" ht="15" customHeight="true" x14ac:dyDescent="0.2">
      <c r="A335" s="150" t="s">
        <v>98</v>
      </c>
      <c r="B335" s="151"/>
      <c r="BA335" s="135"/>
      <c r="BB335" s="135"/>
    </row>
    <row r="336" ht="15" customHeight="true" x14ac:dyDescent="0.2">
      <c r="A336" s="152" t="s">
        <v>40</v>
      </c>
      <c r="B336" s="151"/>
      <c r="BA336" s="135"/>
      <c r="BB336" s="135"/>
    </row>
    <row r="337" ht="18" customHeight="true" x14ac:dyDescent="0.2">
      <c r="A337" s="150" t="s">
        <v>39</v>
      </c>
      <c r="B337" s="153"/>
      <c r="BA337" s="135"/>
      <c r="BB337" s="135"/>
    </row>
    <row r="338" ht="18" customHeight="true" x14ac:dyDescent="0.2">
      <c r="A338" s="245" t="s">
        <v>136</v>
      </c>
      <c r="B338" s="246" t="str">
        <f>A1025</f>
        <v>MICS15</v>
      </c>
      <c r="BA338" s="135"/>
      <c r="BB338" s="135"/>
    </row>
    <row r="339" s="130" customFormat="true" ht="15" customHeight="true" x14ac:dyDescent="0.2">
      <c r="A339" s="117" t="s">
        <v>130</v>
      </c>
      <c r="B339" s="228"/>
      <c r="C339" s="3420" t="s">
        <v>115</v>
      </c>
      <c r="D339" s="3421"/>
      <c r="E339" s="3421"/>
      <c r="F339" s="3421"/>
      <c r="G339" s="3422"/>
      <c r="H339" s="3423" t="s">
        <v>38</v>
      </c>
      <c r="I339" s="3424"/>
      <c r="J339" s="3424"/>
      <c r="K339" s="3424"/>
      <c r="L339" s="3425"/>
      <c r="M339" s="3423" t="s">
        <v>37</v>
      </c>
      <c r="N339" s="3424"/>
      <c r="O339" s="3424"/>
      <c r="P339" s="3424"/>
      <c r="Q339" s="3425"/>
      <c r="R339" s="750" t="s">
        <v>141</v>
      </c>
      <c r="S339" s="459"/>
      <c r="T339" s="459"/>
      <c r="U339" s="459"/>
      <c r="V339" s="459"/>
      <c r="W339" s="459"/>
      <c r="X339" s="459"/>
      <c r="Y339" s="460"/>
      <c r="Z339" s="461"/>
      <c r="AA339" s="461"/>
      <c r="AB339" s="461"/>
      <c r="AC339" s="461"/>
      <c r="AD339" s="239"/>
      <c r="AE339" s="239"/>
      <c r="AF339" s="239"/>
      <c r="AG339" s="239"/>
      <c r="AH339" s="239"/>
      <c r="AI339" s="239"/>
      <c r="AJ339" s="239"/>
      <c r="AK339" s="239"/>
      <c r="AL339" s="239"/>
      <c r="AM339" s="239"/>
      <c r="AN339" s="239"/>
      <c r="AO339" s="239"/>
      <c r="AP339" s="239"/>
      <c r="AQ339" s="239"/>
      <c r="AR339" s="239"/>
      <c r="AS339" s="239"/>
      <c r="AT339" s="239"/>
      <c r="AU339" s="239"/>
      <c r="AV339" s="239"/>
      <c r="AW339" s="239"/>
      <c r="AX339" s="239"/>
      <c r="AY339" s="239"/>
      <c r="AZ339" s="239"/>
      <c r="BA339" s="241" t="s">
        <v>131</v>
      </c>
      <c r="BB339" s="117" t="s">
        <v>130</v>
      </c>
      <c r="BC339" s="3138" t="s">
        <v>115</v>
      </c>
      <c r="BD339" s="3139"/>
      <c r="BE339" s="3139"/>
      <c r="BF339" s="3139"/>
      <c r="BG339" s="3140"/>
      <c r="BH339" s="3141" t="s">
        <v>38</v>
      </c>
      <c r="BI339" s="3139"/>
      <c r="BJ339" s="3139"/>
      <c r="BK339" s="3139"/>
      <c r="BL339" s="3140"/>
      <c r="BM339" s="3141" t="s">
        <v>37</v>
      </c>
      <c r="BN339" s="3139"/>
      <c r="BO339" s="3139"/>
      <c r="BP339" s="3139"/>
      <c r="BQ339" s="3140"/>
      <c r="BR339" s="750" t="s">
        <v>141</v>
      </c>
      <c r="BS339" s="459"/>
      <c r="BT339" s="459"/>
      <c r="BU339" s="459"/>
      <c r="BV339" s="459"/>
      <c r="BW339" s="459"/>
      <c r="BX339" s="459"/>
      <c r="BY339" s="460"/>
      <c r="BZ339" s="461"/>
      <c r="CA339" s="461"/>
      <c r="CB339" s="461"/>
      <c r="CC339" s="461"/>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130" customFormat="true" ht="24" x14ac:dyDescent="0.2">
      <c r="A340" s="212" t="s">
        <v>69</v>
      </c>
      <c r="B340" s="160"/>
      <c r="C340" s="455" t="s">
        <v>0</v>
      </c>
      <c r="D340" s="423" t="s">
        <v>1</v>
      </c>
      <c r="E340" s="423" t="s">
        <v>2</v>
      </c>
      <c r="F340" s="423" t="s">
        <v>3</v>
      </c>
      <c r="G340" s="456" t="s">
        <v>4</v>
      </c>
      <c r="H340" s="457" t="s">
        <v>0</v>
      </c>
      <c r="I340" s="197" t="s">
        <v>1</v>
      </c>
      <c r="J340" s="197" t="s">
        <v>2</v>
      </c>
      <c r="K340" s="197" t="s">
        <v>3</v>
      </c>
      <c r="L340" s="458" t="s">
        <v>4</v>
      </c>
      <c r="M340" s="457" t="s">
        <v>0</v>
      </c>
      <c r="N340" s="197" t="s">
        <v>1</v>
      </c>
      <c r="O340" s="197" t="s">
        <v>2</v>
      </c>
      <c r="P340" s="197" t="s">
        <v>3</v>
      </c>
      <c r="Q340" s="458" t="s">
        <v>4</v>
      </c>
      <c r="R340" s="457" t="s">
        <v>412</v>
      </c>
      <c r="S340" s="197" t="s">
        <v>413</v>
      </c>
      <c r="T340" s="197" t="s">
        <v>414</v>
      </c>
      <c r="U340" s="197" t="s">
        <v>415</v>
      </c>
      <c r="V340" s="197" t="s">
        <v>416</v>
      </c>
      <c r="W340" s="197" t="s">
        <v>417</v>
      </c>
      <c r="X340" s="197" t="s">
        <v>418</v>
      </c>
      <c r="Y340" s="198" t="s">
        <v>419</v>
      </c>
      <c r="Z340" s="198" t="s">
        <v>420</v>
      </c>
      <c r="AA340" s="198" t="s">
        <v>421</v>
      </c>
      <c r="AB340" s="198" t="s">
        <v>422</v>
      </c>
      <c r="AC340" s="198" t="s">
        <v>423</v>
      </c>
      <c r="AD340" s="2890"/>
      <c r="AE340" s="2890"/>
      <c r="AF340" s="2890"/>
      <c r="AG340" s="2890"/>
      <c r="AH340" s="2890"/>
      <c r="AI340" s="2890"/>
      <c r="AJ340" s="2890"/>
      <c r="AK340" s="2890"/>
      <c r="AL340" s="2890"/>
      <c r="AM340" s="2890"/>
      <c r="AN340" s="2890"/>
      <c r="AO340" s="2890"/>
      <c r="AP340" s="2890"/>
      <c r="AQ340" s="2890"/>
      <c r="AR340" s="2890"/>
      <c r="AS340" s="2890"/>
      <c r="AT340" s="2890"/>
      <c r="AU340" s="2890"/>
      <c r="AV340" s="2890"/>
      <c r="AW340" s="2890"/>
      <c r="AX340" s="2890"/>
      <c r="AY340" s="2890"/>
      <c r="AZ340" s="239"/>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412</v>
      </c>
      <c r="BS340" s="199" t="s">
        <v>413</v>
      </c>
      <c r="BT340" s="199" t="s">
        <v>414</v>
      </c>
      <c r="BU340" s="199" t="s">
        <v>415</v>
      </c>
      <c r="BV340" s="199" t="s">
        <v>416</v>
      </c>
      <c r="BW340" s="199" t="s">
        <v>417</v>
      </c>
      <c r="BX340" s="199" t="s">
        <v>418</v>
      </c>
      <c r="BY340" s="200" t="s">
        <v>419</v>
      </c>
      <c r="BZ340" s="200" t="s">
        <v>420</v>
      </c>
      <c r="CA340" s="200" t="s">
        <v>421</v>
      </c>
      <c r="CB340" s="200" t="s">
        <v>422</v>
      </c>
      <c r="CC340" s="200" t="s">
        <v>423</v>
      </c>
      <c r="CD340" s="2645"/>
      <c r="CE340" s="2645"/>
      <c r="CF340" s="2645"/>
      <c r="CG340" s="2645"/>
      <c r="CH340" s="2645"/>
      <c r="CI340" s="2645"/>
      <c r="CJ340" s="2645"/>
      <c r="CK340" s="2645"/>
      <c r="CL340" s="2645"/>
      <c r="CM340" s="2645"/>
      <c r="CN340" s="2645"/>
      <c r="CO340" s="2645"/>
      <c r="CP340" s="2645"/>
      <c r="CQ340" s="2645"/>
      <c r="CR340" s="2645"/>
      <c r="CS340" s="2645"/>
      <c r="CT340" s="2645"/>
      <c r="CU340" s="2645"/>
      <c r="CV340" s="2645"/>
      <c r="CW340" s="2645"/>
      <c r="CX340" s="2645"/>
      <c r="CY340" s="2645"/>
      <c r="CZ340" s="2645"/>
    </row>
    <row r="341" s="130" customFormat="true" ht="15" customHeight="true" x14ac:dyDescent="0.2">
      <c r="A341" s="3397" t="s">
        <v>148</v>
      </c>
      <c r="B341" s="157" t="s">
        <v>49</v>
      </c>
      <c r="C341" s="559">
        <v>0.18234865061998543</v>
      </c>
      <c r="D341" s="575">
        <v>1.4163372859025032</v>
      </c>
      <c r="E341" s="575">
        <v>4.4657998869417748</v>
      </c>
      <c r="F341" s="575">
        <v>8.0369843527738265</v>
      </c>
      <c r="G341" s="591">
        <v>32.258064516129032</v>
      </c>
      <c r="H341" s="607">
        <v>1.8832391713747645</v>
      </c>
      <c r="I341" s="575">
        <v>5.0660792951541849</v>
      </c>
      <c r="J341" s="575">
        <v>6.0227272727272725</v>
      </c>
      <c r="K341" s="575">
        <v>14.425770308123248</v>
      </c>
      <c r="L341" s="591">
        <v>40.830945558739259</v>
      </c>
      <c r="M341" s="607">
        <v>0</v>
      </c>
      <c r="N341" s="575">
        <v>0.21798365122615804</v>
      </c>
      <c r="O341" s="575">
        <v>0.40026684456304207</v>
      </c>
      <c r="P341" s="575">
        <v>1.1927181418706843</v>
      </c>
      <c r="Q341" s="591">
        <v>4.3865225683407507</v>
      </c>
      <c r="R341" s="607">
        <v>4.2887029288702934</v>
      </c>
      <c r="S341" s="575">
        <v>13.405405405405405</v>
      </c>
      <c r="T341" s="575">
        <v>1.3157894736842104</v>
      </c>
      <c r="U341" s="575">
        <v>0.66592674805771357</v>
      </c>
      <c r="V341" s="575">
        <v>0.90361445783132521</v>
      </c>
      <c r="W341" s="575">
        <v>1.9088016967126193</v>
      </c>
      <c r="X341" s="575">
        <v>0.87912087912087911</v>
      </c>
      <c r="Y341" s="650">
        <v>3.1914893617021276</v>
      </c>
      <c r="Z341" s="650">
        <v>0.42105263157894735</v>
      </c>
      <c r="AA341" s="650">
        <v>13.955071477195371</v>
      </c>
      <c r="AB341" s="650">
        <v>0.61728395061728392</v>
      </c>
      <c r="AC341" s="650">
        <v>1.8162393162393164</v>
      </c>
      <c r="AD341" s="2891"/>
      <c r="AE341" s="2891"/>
      <c r="AF341" s="2891"/>
      <c r="AG341" s="2891"/>
      <c r="AH341" s="2891"/>
      <c r="AI341" s="2891"/>
      <c r="AJ341" s="2891"/>
      <c r="AK341" s="2891"/>
      <c r="AL341" s="2891"/>
      <c r="AM341" s="2891"/>
      <c r="AN341" s="2891"/>
      <c r="AO341" s="2891"/>
      <c r="AP341" s="2891"/>
      <c r="AQ341" s="2891"/>
      <c r="AR341" s="2891"/>
      <c r="AS341" s="2891"/>
      <c r="AT341" s="2891"/>
      <c r="AU341" s="2891"/>
      <c r="AV341" s="2891"/>
      <c r="AW341" s="2891"/>
      <c r="AX341" s="2891"/>
      <c r="AY341" s="2891"/>
      <c r="AZ341" s="239"/>
      <c r="BA341" s="3143" t="s">
        <v>154</v>
      </c>
      <c r="BB341" s="176" t="s">
        <v>49</v>
      </c>
      <c r="BC341" s="666">
        <v>10</v>
      </c>
      <c r="BD341" s="682">
        <v>43</v>
      </c>
      <c r="BE341" s="682">
        <v>79</v>
      </c>
      <c r="BF341" s="682">
        <v>113</v>
      </c>
      <c r="BG341" s="698">
        <v>360</v>
      </c>
      <c r="BH341" s="714">
        <v>20</v>
      </c>
      <c r="BI341" s="682">
        <v>46</v>
      </c>
      <c r="BJ341" s="682">
        <v>53</v>
      </c>
      <c r="BK341" s="682">
        <v>103</v>
      </c>
      <c r="BL341" s="698">
        <v>285</v>
      </c>
      <c r="BM341" s="714">
        <v>0</v>
      </c>
      <c r="BN341" s="682">
        <v>4</v>
      </c>
      <c r="BO341" s="682">
        <v>6</v>
      </c>
      <c r="BP341" s="682">
        <v>19</v>
      </c>
      <c r="BQ341" s="698">
        <v>69</v>
      </c>
      <c r="BR341" s="714">
        <v>41</v>
      </c>
      <c r="BS341" s="682">
        <v>248</v>
      </c>
      <c r="BT341" s="682">
        <v>13</v>
      </c>
      <c r="BU341" s="682">
        <v>6</v>
      </c>
      <c r="BV341" s="682">
        <v>9</v>
      </c>
      <c r="BW341" s="682">
        <v>18</v>
      </c>
      <c r="BX341" s="682">
        <v>8</v>
      </c>
      <c r="BY341" s="731">
        <v>30</v>
      </c>
      <c r="BZ341" s="731">
        <v>4</v>
      </c>
      <c r="CA341" s="731">
        <v>205</v>
      </c>
      <c r="CB341" s="731">
        <v>6</v>
      </c>
      <c r="CC341" s="731">
        <v>17</v>
      </c>
      <c r="CD341" s="2905"/>
      <c r="CE341" s="2905"/>
      <c r="CF341" s="2905"/>
      <c r="CG341" s="2905"/>
      <c r="CH341" s="2905"/>
      <c r="CI341" s="2905"/>
      <c r="CJ341" s="2905"/>
      <c r="CK341" s="2905"/>
      <c r="CL341" s="2905"/>
      <c r="CM341" s="2905"/>
      <c r="CN341" s="2905"/>
      <c r="CO341" s="2905"/>
      <c r="CP341" s="2905"/>
      <c r="CQ341" s="2905"/>
      <c r="CR341" s="2905"/>
      <c r="CS341" s="2905"/>
      <c r="CT341" s="2905"/>
      <c r="CU341" s="2905"/>
      <c r="CV341" s="2905"/>
      <c r="CW341" s="2905"/>
      <c r="CX341" s="2905"/>
      <c r="CY341" s="2905"/>
      <c r="CZ341" s="2647"/>
    </row>
    <row r="342" s="130" customFormat="true" ht="15" customHeight="true" x14ac:dyDescent="0.2">
      <c r="A342" s="3396"/>
      <c r="B342" s="158" t="s">
        <v>48</v>
      </c>
      <c r="C342" s="560">
        <v>99.817651349380014</v>
      </c>
      <c r="D342" s="576">
        <v>98.5836627140975</v>
      </c>
      <c r="E342" s="576">
        <v>95.534200113058219</v>
      </c>
      <c r="F342" s="576">
        <v>91.963015647226172</v>
      </c>
      <c r="G342" s="592">
        <v>67.741935483870961</v>
      </c>
      <c r="H342" s="608">
        <v>98.116760828625232</v>
      </c>
      <c r="I342" s="576">
        <v>94.933920704845818</v>
      </c>
      <c r="J342" s="576">
        <v>93.977272727272734</v>
      </c>
      <c r="K342" s="576">
        <v>85.574229691876752</v>
      </c>
      <c r="L342" s="592">
        <v>59.169054441260748</v>
      </c>
      <c r="M342" s="608">
        <v>100</v>
      </c>
      <c r="N342" s="576">
        <v>99.782016348773837</v>
      </c>
      <c r="O342" s="576">
        <v>99.599733155436951</v>
      </c>
      <c r="P342" s="576">
        <v>98.807281858129315</v>
      </c>
      <c r="Q342" s="592">
        <v>95.613477431659248</v>
      </c>
      <c r="R342" s="608">
        <v>95.711297071129707</v>
      </c>
      <c r="S342" s="576">
        <v>86.594594594594597</v>
      </c>
      <c r="T342" s="576">
        <v>98.68421052631578</v>
      </c>
      <c r="U342" s="576">
        <v>99.334073251942286</v>
      </c>
      <c r="V342" s="576">
        <v>99.096385542168676</v>
      </c>
      <c r="W342" s="576">
        <v>98.091198303287385</v>
      </c>
      <c r="X342" s="576">
        <v>99.120879120879124</v>
      </c>
      <c r="Y342" s="651">
        <v>96.808510638297875</v>
      </c>
      <c r="Z342" s="651">
        <v>99.578947368421055</v>
      </c>
      <c r="AA342" s="651">
        <v>86.044928522804625</v>
      </c>
      <c r="AB342" s="651">
        <v>99.382716049382708</v>
      </c>
      <c r="AC342" s="651">
        <v>98.183760683760681</v>
      </c>
      <c r="AD342" s="2892"/>
      <c r="AE342" s="2892"/>
      <c r="AF342" s="2892"/>
      <c r="AG342" s="2892"/>
      <c r="AH342" s="2892"/>
      <c r="AI342" s="2892"/>
      <c r="AJ342" s="2892"/>
      <c r="AK342" s="2892"/>
      <c r="AL342" s="2892"/>
      <c r="AM342" s="2892"/>
      <c r="AN342" s="2892"/>
      <c r="AO342" s="2892"/>
      <c r="AP342" s="2892"/>
      <c r="AQ342" s="2892"/>
      <c r="AR342" s="2892"/>
      <c r="AS342" s="2892"/>
      <c r="AT342" s="2892"/>
      <c r="AU342" s="2892"/>
      <c r="AV342" s="2892"/>
      <c r="AW342" s="2892"/>
      <c r="AX342" s="2892"/>
      <c r="AY342" s="2892"/>
      <c r="AZ342" s="239"/>
      <c r="BA342" s="3144"/>
      <c r="BB342" s="177" t="s">
        <v>48</v>
      </c>
      <c r="BC342" s="667">
        <v>5474</v>
      </c>
      <c r="BD342" s="683">
        <v>2993</v>
      </c>
      <c r="BE342" s="683">
        <v>1690</v>
      </c>
      <c r="BF342" s="683">
        <v>1293</v>
      </c>
      <c r="BG342" s="699">
        <v>756</v>
      </c>
      <c r="BH342" s="715">
        <v>1042</v>
      </c>
      <c r="BI342" s="683">
        <v>862</v>
      </c>
      <c r="BJ342" s="683">
        <v>827</v>
      </c>
      <c r="BK342" s="683">
        <v>611</v>
      </c>
      <c r="BL342" s="699">
        <v>413</v>
      </c>
      <c r="BM342" s="715">
        <v>2049</v>
      </c>
      <c r="BN342" s="683">
        <v>1831</v>
      </c>
      <c r="BO342" s="683">
        <v>1493</v>
      </c>
      <c r="BP342" s="683">
        <v>1574</v>
      </c>
      <c r="BQ342" s="699">
        <v>1504</v>
      </c>
      <c r="BR342" s="715">
        <v>915</v>
      </c>
      <c r="BS342" s="683">
        <v>1602</v>
      </c>
      <c r="BT342" s="683">
        <v>975</v>
      </c>
      <c r="BU342" s="683">
        <v>895</v>
      </c>
      <c r="BV342" s="683">
        <v>987</v>
      </c>
      <c r="BW342" s="683">
        <v>925</v>
      </c>
      <c r="BX342" s="683">
        <v>902</v>
      </c>
      <c r="BY342" s="732">
        <v>910</v>
      </c>
      <c r="BZ342" s="732">
        <v>946</v>
      </c>
      <c r="CA342" s="732">
        <v>1264</v>
      </c>
      <c r="CB342" s="732">
        <v>966</v>
      </c>
      <c r="CC342" s="732">
        <v>919</v>
      </c>
      <c r="CD342" s="2906"/>
      <c r="CE342" s="2906"/>
      <c r="CF342" s="2906"/>
      <c r="CG342" s="2906"/>
      <c r="CH342" s="2906"/>
      <c r="CI342" s="2906"/>
      <c r="CJ342" s="2906"/>
      <c r="CK342" s="2906"/>
      <c r="CL342" s="2906"/>
      <c r="CM342" s="2906"/>
      <c r="CN342" s="2906"/>
      <c r="CO342" s="2906"/>
      <c r="CP342" s="2906"/>
      <c r="CQ342" s="2906"/>
      <c r="CR342" s="2906"/>
      <c r="CS342" s="2906"/>
      <c r="CT342" s="2906"/>
      <c r="CU342" s="2906"/>
      <c r="CV342" s="2906"/>
      <c r="CW342" s="2906"/>
      <c r="CX342" s="2906"/>
      <c r="CY342" s="2906"/>
      <c r="CZ342" s="2649"/>
    </row>
    <row r="343" s="130" customFormat="true" ht="15" customHeight="true" x14ac:dyDescent="0.2">
      <c r="A343" s="3396" t="s">
        <v>143</v>
      </c>
      <c r="B343" s="158" t="s">
        <v>49</v>
      </c>
      <c r="C343" s="560">
        <v>0.71115973741794314</v>
      </c>
      <c r="D343" s="576">
        <v>4.9077733860342549</v>
      </c>
      <c r="E343" s="576">
        <v>10.288298473713962</v>
      </c>
      <c r="F343" s="576">
        <v>15.789473684210526</v>
      </c>
      <c r="G343" s="592">
        <v>46.236559139784944</v>
      </c>
      <c r="H343" s="608">
        <v>5.8380414312617699</v>
      </c>
      <c r="I343" s="576">
        <v>10.022026431718063</v>
      </c>
      <c r="J343" s="576">
        <v>12.272727272727273</v>
      </c>
      <c r="K343" s="576">
        <v>23.109243697478991</v>
      </c>
      <c r="L343" s="592">
        <v>55.587392550143264</v>
      </c>
      <c r="M343" s="608">
        <v>0.19521717911176184</v>
      </c>
      <c r="N343" s="576">
        <v>0.81743869209809261</v>
      </c>
      <c r="O343" s="576">
        <v>1.2008005336891261</v>
      </c>
      <c r="P343" s="576">
        <v>3.640929064657878</v>
      </c>
      <c r="Q343" s="592">
        <v>12.650985378258106</v>
      </c>
      <c r="R343" s="608">
        <v>10.669456066945607</v>
      </c>
      <c r="S343" s="576">
        <v>20.918918918918919</v>
      </c>
      <c r="T343" s="576">
        <v>4.8582995951417001</v>
      </c>
      <c r="U343" s="576">
        <v>0.99889012208657058</v>
      </c>
      <c r="V343" s="576">
        <v>2.0080321285140563</v>
      </c>
      <c r="W343" s="576">
        <v>4.3478260869565215</v>
      </c>
      <c r="X343" s="576">
        <v>2.4175824175824179</v>
      </c>
      <c r="Y343" s="651">
        <v>7.0212765957446814</v>
      </c>
      <c r="Z343" s="651">
        <v>1.1578947368421053</v>
      </c>
      <c r="AA343" s="651">
        <v>21.3070115724983</v>
      </c>
      <c r="AB343" s="651">
        <v>1.440329218106996</v>
      </c>
      <c r="AC343" s="651">
        <v>8.0128205128205128</v>
      </c>
      <c r="AD343" s="2892"/>
      <c r="AE343" s="2892"/>
      <c r="AF343" s="2892"/>
      <c r="AG343" s="2892"/>
      <c r="AH343" s="2892"/>
      <c r="AI343" s="2892"/>
      <c r="AJ343" s="2892"/>
      <c r="AK343" s="2892"/>
      <c r="AL343" s="2892"/>
      <c r="AM343" s="2892"/>
      <c r="AN343" s="2892"/>
      <c r="AO343" s="2892"/>
      <c r="AP343" s="2892"/>
      <c r="AQ343" s="2892"/>
      <c r="AR343" s="2892"/>
      <c r="AS343" s="2892"/>
      <c r="AT343" s="2892"/>
      <c r="AU343" s="2892"/>
      <c r="AV343" s="2892"/>
      <c r="AW343" s="2892"/>
      <c r="AX343" s="2892"/>
      <c r="AY343" s="2892"/>
      <c r="AZ343" s="239"/>
      <c r="BA343" s="3145" t="s">
        <v>149</v>
      </c>
      <c r="BB343" s="177" t="s">
        <v>49</v>
      </c>
      <c r="BC343" s="667">
        <v>39</v>
      </c>
      <c r="BD343" s="683">
        <v>149</v>
      </c>
      <c r="BE343" s="683">
        <v>182</v>
      </c>
      <c r="BF343" s="683">
        <v>222</v>
      </c>
      <c r="BG343" s="699">
        <v>516</v>
      </c>
      <c r="BH343" s="715">
        <v>62</v>
      </c>
      <c r="BI343" s="683">
        <v>91</v>
      </c>
      <c r="BJ343" s="683">
        <v>108</v>
      </c>
      <c r="BK343" s="683">
        <v>165</v>
      </c>
      <c r="BL343" s="699">
        <v>388</v>
      </c>
      <c r="BM343" s="715">
        <v>4</v>
      </c>
      <c r="BN343" s="683">
        <v>15</v>
      </c>
      <c r="BO343" s="683">
        <v>18</v>
      </c>
      <c r="BP343" s="683">
        <v>58</v>
      </c>
      <c r="BQ343" s="699">
        <v>199</v>
      </c>
      <c r="BR343" s="715">
        <v>102</v>
      </c>
      <c r="BS343" s="683">
        <v>387</v>
      </c>
      <c r="BT343" s="683">
        <v>48</v>
      </c>
      <c r="BU343" s="683">
        <v>9</v>
      </c>
      <c r="BV343" s="683">
        <v>20</v>
      </c>
      <c r="BW343" s="683">
        <v>41</v>
      </c>
      <c r="BX343" s="683">
        <v>22</v>
      </c>
      <c r="BY343" s="732">
        <v>66</v>
      </c>
      <c r="BZ343" s="732">
        <v>11</v>
      </c>
      <c r="CA343" s="732">
        <v>313</v>
      </c>
      <c r="CB343" s="732">
        <v>14</v>
      </c>
      <c r="CC343" s="732">
        <v>75</v>
      </c>
      <c r="CD343" s="2906"/>
      <c r="CE343" s="2906"/>
      <c r="CF343" s="2906"/>
      <c r="CG343" s="2906"/>
      <c r="CH343" s="2906"/>
      <c r="CI343" s="2906"/>
      <c r="CJ343" s="2906"/>
      <c r="CK343" s="2906"/>
      <c r="CL343" s="2906"/>
      <c r="CM343" s="2906"/>
      <c r="CN343" s="2906"/>
      <c r="CO343" s="2906"/>
      <c r="CP343" s="2906"/>
      <c r="CQ343" s="2906"/>
      <c r="CR343" s="2906"/>
      <c r="CS343" s="2906"/>
      <c r="CT343" s="2906"/>
      <c r="CU343" s="2906"/>
      <c r="CV343" s="2906"/>
      <c r="CW343" s="2906"/>
      <c r="CX343" s="2906"/>
      <c r="CY343" s="2906"/>
      <c r="CZ343" s="2649"/>
    </row>
    <row r="344" s="130" customFormat="true" ht="15" customHeight="true" x14ac:dyDescent="0.2">
      <c r="A344" s="3396"/>
      <c r="B344" s="158" t="s">
        <v>48</v>
      </c>
      <c r="C344" s="560">
        <v>99.288840262582056</v>
      </c>
      <c r="D344" s="576">
        <v>95.092226613965749</v>
      </c>
      <c r="E344" s="576">
        <v>89.711701526286035</v>
      </c>
      <c r="F344" s="576">
        <v>84.210526315789465</v>
      </c>
      <c r="G344" s="592">
        <v>53.763440860215049</v>
      </c>
      <c r="H344" s="608">
        <v>94.161958568738228</v>
      </c>
      <c r="I344" s="576">
        <v>89.977973568281939</v>
      </c>
      <c r="J344" s="576">
        <v>87.727272727272734</v>
      </c>
      <c r="K344" s="576">
        <v>76.890756302521012</v>
      </c>
      <c r="L344" s="592">
        <v>44.412607449856736</v>
      </c>
      <c r="M344" s="608">
        <v>99.804782820888235</v>
      </c>
      <c r="N344" s="576">
        <v>99.182561307901906</v>
      </c>
      <c r="O344" s="576">
        <v>98.799199466310867</v>
      </c>
      <c r="P344" s="576">
        <v>96.359070935342118</v>
      </c>
      <c r="Q344" s="592">
        <v>87.349014621741901</v>
      </c>
      <c r="R344" s="608">
        <v>89.3305439330544</v>
      </c>
      <c r="S344" s="576">
        <v>79.081081081081081</v>
      </c>
      <c r="T344" s="576">
        <v>95.141700404858298</v>
      </c>
      <c r="U344" s="576">
        <v>99.001109877913436</v>
      </c>
      <c r="V344" s="576">
        <v>97.99196787148594</v>
      </c>
      <c r="W344" s="576">
        <v>95.652173913043484</v>
      </c>
      <c r="X344" s="576">
        <v>97.582417582417577</v>
      </c>
      <c r="Y344" s="651">
        <v>92.978723404255319</v>
      </c>
      <c r="Z344" s="651">
        <v>98.842105263157904</v>
      </c>
      <c r="AA344" s="651">
        <v>78.692988427501703</v>
      </c>
      <c r="AB344" s="651">
        <v>98.559670781893004</v>
      </c>
      <c r="AC344" s="651">
        <v>91.987179487179489</v>
      </c>
      <c r="AD344" s="2892"/>
      <c r="AE344" s="2892"/>
      <c r="AF344" s="2892"/>
      <c r="AG344" s="2892"/>
      <c r="AH344" s="2892"/>
      <c r="AI344" s="2892"/>
      <c r="AJ344" s="2892"/>
      <c r="AK344" s="2892"/>
      <c r="AL344" s="2892"/>
      <c r="AM344" s="2892"/>
      <c r="AN344" s="2892"/>
      <c r="AO344" s="2892"/>
      <c r="AP344" s="2892"/>
      <c r="AQ344" s="2892"/>
      <c r="AR344" s="2892"/>
      <c r="AS344" s="2892"/>
      <c r="AT344" s="2892"/>
      <c r="AU344" s="2892"/>
      <c r="AV344" s="2892"/>
      <c r="AW344" s="2892"/>
      <c r="AX344" s="2892"/>
      <c r="AY344" s="2892"/>
      <c r="AZ344" s="239"/>
      <c r="BA344" s="3144"/>
      <c r="BB344" s="177" t="s">
        <v>48</v>
      </c>
      <c r="BC344" s="667">
        <v>5445</v>
      </c>
      <c r="BD344" s="683">
        <v>2887</v>
      </c>
      <c r="BE344" s="683">
        <v>1587</v>
      </c>
      <c r="BF344" s="683">
        <v>1184</v>
      </c>
      <c r="BG344" s="699">
        <v>600</v>
      </c>
      <c r="BH344" s="715">
        <v>1000</v>
      </c>
      <c r="BI344" s="683">
        <v>817</v>
      </c>
      <c r="BJ344" s="683">
        <v>772</v>
      </c>
      <c r="BK344" s="683">
        <v>549</v>
      </c>
      <c r="BL344" s="699">
        <v>310</v>
      </c>
      <c r="BM344" s="715">
        <v>2045</v>
      </c>
      <c r="BN344" s="683">
        <v>1820</v>
      </c>
      <c r="BO344" s="683">
        <v>1481</v>
      </c>
      <c r="BP344" s="683">
        <v>1535</v>
      </c>
      <c r="BQ344" s="699">
        <v>1374</v>
      </c>
      <c r="BR344" s="715">
        <v>854</v>
      </c>
      <c r="BS344" s="683">
        <v>1463</v>
      </c>
      <c r="BT344" s="683">
        <v>940</v>
      </c>
      <c r="BU344" s="683">
        <v>892</v>
      </c>
      <c r="BV344" s="683">
        <v>976</v>
      </c>
      <c r="BW344" s="683">
        <v>902</v>
      </c>
      <c r="BX344" s="683">
        <v>888</v>
      </c>
      <c r="BY344" s="732">
        <v>874</v>
      </c>
      <c r="BZ344" s="732">
        <v>939</v>
      </c>
      <c r="CA344" s="732">
        <v>1156</v>
      </c>
      <c r="CB344" s="732">
        <v>958</v>
      </c>
      <c r="CC344" s="732">
        <v>861</v>
      </c>
      <c r="CD344" s="2906"/>
      <c r="CE344" s="2906"/>
      <c r="CF344" s="2906"/>
      <c r="CG344" s="2906"/>
      <c r="CH344" s="2906"/>
      <c r="CI344" s="2906"/>
      <c r="CJ344" s="2906"/>
      <c r="CK344" s="2906"/>
      <c r="CL344" s="2906"/>
      <c r="CM344" s="2906"/>
      <c r="CN344" s="2906"/>
      <c r="CO344" s="2906"/>
      <c r="CP344" s="2906"/>
      <c r="CQ344" s="2906"/>
      <c r="CR344" s="2906"/>
      <c r="CS344" s="2906"/>
      <c r="CT344" s="2906"/>
      <c r="CU344" s="2906"/>
      <c r="CV344" s="2906"/>
      <c r="CW344" s="2906"/>
      <c r="CX344" s="2906"/>
      <c r="CY344" s="2906"/>
      <c r="CZ344" s="2649"/>
    </row>
    <row r="345" s="130" customFormat="true" ht="15" customHeight="true" x14ac:dyDescent="0.2">
      <c r="A345" s="3396" t="s">
        <v>144</v>
      </c>
      <c r="B345" s="158" t="s">
        <v>49</v>
      </c>
      <c r="C345" s="560">
        <v>10.193289569657185</v>
      </c>
      <c r="D345" s="576">
        <v>17.588932806324113</v>
      </c>
      <c r="E345" s="576">
        <v>26.964386659129453</v>
      </c>
      <c r="F345" s="576">
        <v>38.904694167852064</v>
      </c>
      <c r="G345" s="592">
        <v>51.25448028673835</v>
      </c>
      <c r="H345" s="608">
        <v>16.572504708097931</v>
      </c>
      <c r="I345" s="576">
        <v>29.735682819383257</v>
      </c>
      <c r="J345" s="576">
        <v>38.977272727272727</v>
      </c>
      <c r="K345" s="576">
        <v>45.378151260504204</v>
      </c>
      <c r="L345" s="592">
        <v>58.309455587392542</v>
      </c>
      <c r="M345" s="608">
        <v>5.1732552464616886</v>
      </c>
      <c r="N345" s="576">
        <v>11.444141689373296</v>
      </c>
      <c r="O345" s="576">
        <v>15.810540360240161</v>
      </c>
      <c r="P345" s="576">
        <v>17.765222849968612</v>
      </c>
      <c r="Q345" s="592">
        <v>21.169739351557535</v>
      </c>
      <c r="R345" s="608">
        <v>19.246861924686193</v>
      </c>
      <c r="S345" s="576">
        <v>42.108108108108105</v>
      </c>
      <c r="T345" s="576">
        <v>9.7165991902834001</v>
      </c>
      <c r="U345" s="576">
        <v>9.6559378468368493</v>
      </c>
      <c r="V345" s="576">
        <v>35.943775100401602</v>
      </c>
      <c r="W345" s="576">
        <v>5.9384941675503713</v>
      </c>
      <c r="X345" s="576">
        <v>10.989010989010989</v>
      </c>
      <c r="Y345" s="651">
        <v>18.51063829787234</v>
      </c>
      <c r="Z345" s="651">
        <v>12.315789473684211</v>
      </c>
      <c r="AA345" s="651">
        <v>37.780803267528931</v>
      </c>
      <c r="AB345" s="651">
        <v>12.242798353909464</v>
      </c>
      <c r="AC345" s="651">
        <v>6.8376068376068382</v>
      </c>
      <c r="AD345" s="2892"/>
      <c r="AE345" s="2892"/>
      <c r="AF345" s="2892"/>
      <c r="AG345" s="2892"/>
      <c r="AH345" s="2892"/>
      <c r="AI345" s="2892"/>
      <c r="AJ345" s="2892"/>
      <c r="AK345" s="2892"/>
      <c r="AL345" s="2892"/>
      <c r="AM345" s="2892"/>
      <c r="AN345" s="2892"/>
      <c r="AO345" s="2892"/>
      <c r="AP345" s="2892"/>
      <c r="AQ345" s="2892"/>
      <c r="AR345" s="2892"/>
      <c r="AS345" s="2892"/>
      <c r="AT345" s="2892"/>
      <c r="AU345" s="2892"/>
      <c r="AV345" s="2892"/>
      <c r="AW345" s="2892"/>
      <c r="AX345" s="2892"/>
      <c r="AY345" s="2892"/>
      <c r="AZ345" s="239"/>
      <c r="BA345" s="3145" t="s">
        <v>150</v>
      </c>
      <c r="BB345" s="177" t="s">
        <v>49</v>
      </c>
      <c r="BC345" s="667">
        <v>559</v>
      </c>
      <c r="BD345" s="683">
        <v>534</v>
      </c>
      <c r="BE345" s="683">
        <v>477</v>
      </c>
      <c r="BF345" s="683">
        <v>547</v>
      </c>
      <c r="BG345" s="699">
        <v>572</v>
      </c>
      <c r="BH345" s="715">
        <v>176</v>
      </c>
      <c r="BI345" s="683">
        <v>270</v>
      </c>
      <c r="BJ345" s="683">
        <v>343</v>
      </c>
      <c r="BK345" s="683">
        <v>324</v>
      </c>
      <c r="BL345" s="699">
        <v>407</v>
      </c>
      <c r="BM345" s="715">
        <v>106</v>
      </c>
      <c r="BN345" s="683">
        <v>210</v>
      </c>
      <c r="BO345" s="683">
        <v>237</v>
      </c>
      <c r="BP345" s="683">
        <v>283</v>
      </c>
      <c r="BQ345" s="699">
        <v>333</v>
      </c>
      <c r="BR345" s="715">
        <v>184</v>
      </c>
      <c r="BS345" s="683">
        <v>779</v>
      </c>
      <c r="BT345" s="683">
        <v>96</v>
      </c>
      <c r="BU345" s="683">
        <v>87</v>
      </c>
      <c r="BV345" s="683">
        <v>358</v>
      </c>
      <c r="BW345" s="683">
        <v>56</v>
      </c>
      <c r="BX345" s="683">
        <v>100</v>
      </c>
      <c r="BY345" s="732">
        <v>174</v>
      </c>
      <c r="BZ345" s="732">
        <v>117</v>
      </c>
      <c r="CA345" s="732">
        <v>555</v>
      </c>
      <c r="CB345" s="732">
        <v>119</v>
      </c>
      <c r="CC345" s="732">
        <v>64</v>
      </c>
      <c r="CD345" s="2906"/>
      <c r="CE345" s="2906"/>
      <c r="CF345" s="2906"/>
      <c r="CG345" s="2906"/>
      <c r="CH345" s="2906"/>
      <c r="CI345" s="2906"/>
      <c r="CJ345" s="2906"/>
      <c r="CK345" s="2906"/>
      <c r="CL345" s="2906"/>
      <c r="CM345" s="2906"/>
      <c r="CN345" s="2906"/>
      <c r="CO345" s="2906"/>
      <c r="CP345" s="2906"/>
      <c r="CQ345" s="2906"/>
      <c r="CR345" s="2906"/>
      <c r="CS345" s="2906"/>
      <c r="CT345" s="2906"/>
      <c r="CU345" s="2906"/>
      <c r="CV345" s="2906"/>
      <c r="CW345" s="2906"/>
      <c r="CX345" s="2906"/>
      <c r="CY345" s="2906"/>
      <c r="CZ345" s="2649"/>
    </row>
    <row r="346" s="130" customFormat="true" ht="15" customHeight="true" x14ac:dyDescent="0.2">
      <c r="A346" s="3396"/>
      <c r="B346" s="158" t="s">
        <v>48</v>
      </c>
      <c r="C346" s="560">
        <v>89.806710430342818</v>
      </c>
      <c r="D346" s="576">
        <v>82.411067193675891</v>
      </c>
      <c r="E346" s="576">
        <v>73.035613340870555</v>
      </c>
      <c r="F346" s="576">
        <v>61.095305832147936</v>
      </c>
      <c r="G346" s="592">
        <v>48.74551971326165</v>
      </c>
      <c r="H346" s="608">
        <v>83.427495291902076</v>
      </c>
      <c r="I346" s="576">
        <v>70.264317180616743</v>
      </c>
      <c r="J346" s="576">
        <v>61.022727272727273</v>
      </c>
      <c r="K346" s="576">
        <v>54.621848739495796</v>
      </c>
      <c r="L346" s="592">
        <v>41.690544412607451</v>
      </c>
      <c r="M346" s="608">
        <v>94.826744753538321</v>
      </c>
      <c r="N346" s="576">
        <v>88.555858310626704</v>
      </c>
      <c r="O346" s="576">
        <v>84.189459639759846</v>
      </c>
      <c r="P346" s="576">
        <v>82.234777150031391</v>
      </c>
      <c r="Q346" s="592">
        <v>78.830260648442462</v>
      </c>
      <c r="R346" s="608">
        <v>80.753138075313814</v>
      </c>
      <c r="S346" s="576">
        <v>57.891891891891888</v>
      </c>
      <c r="T346" s="576">
        <v>90.283400809716596</v>
      </c>
      <c r="U346" s="576">
        <v>90.344062153163151</v>
      </c>
      <c r="V346" s="576">
        <v>64.056224899598391</v>
      </c>
      <c r="W346" s="576">
        <v>94.061505832449626</v>
      </c>
      <c r="X346" s="576">
        <v>89.010989010989007</v>
      </c>
      <c r="Y346" s="651">
        <v>81.489361702127667</v>
      </c>
      <c r="Z346" s="651">
        <v>87.68421052631578</v>
      </c>
      <c r="AA346" s="651">
        <v>62.219196732471069</v>
      </c>
      <c r="AB346" s="651">
        <v>87.757201646090536</v>
      </c>
      <c r="AC346" s="651">
        <v>93.162393162393158</v>
      </c>
      <c r="AD346" s="2892"/>
      <c r="AE346" s="2892"/>
      <c r="AF346" s="2892"/>
      <c r="AG346" s="2892"/>
      <c r="AH346" s="2892"/>
      <c r="AI346" s="2892"/>
      <c r="AJ346" s="2892"/>
      <c r="AK346" s="2892"/>
      <c r="AL346" s="2892"/>
      <c r="AM346" s="2892"/>
      <c r="AN346" s="2892"/>
      <c r="AO346" s="2892"/>
      <c r="AP346" s="2892"/>
      <c r="AQ346" s="2892"/>
      <c r="AR346" s="2892"/>
      <c r="AS346" s="2892"/>
      <c r="AT346" s="2892"/>
      <c r="AU346" s="2892"/>
      <c r="AV346" s="2892"/>
      <c r="AW346" s="2892"/>
      <c r="AX346" s="2892"/>
      <c r="AY346" s="2892"/>
      <c r="AZ346" s="239"/>
      <c r="BA346" s="3144"/>
      <c r="BB346" s="177" t="s">
        <v>48</v>
      </c>
      <c r="BC346" s="667">
        <v>4925</v>
      </c>
      <c r="BD346" s="683">
        <v>2502</v>
      </c>
      <c r="BE346" s="683">
        <v>1292</v>
      </c>
      <c r="BF346" s="683">
        <v>859</v>
      </c>
      <c r="BG346" s="699">
        <v>544</v>
      </c>
      <c r="BH346" s="715">
        <v>886</v>
      </c>
      <c r="BI346" s="683">
        <v>638</v>
      </c>
      <c r="BJ346" s="683">
        <v>537</v>
      </c>
      <c r="BK346" s="683">
        <v>390</v>
      </c>
      <c r="BL346" s="699">
        <v>291</v>
      </c>
      <c r="BM346" s="715">
        <v>1943</v>
      </c>
      <c r="BN346" s="683">
        <v>1625</v>
      </c>
      <c r="BO346" s="683">
        <v>1262</v>
      </c>
      <c r="BP346" s="683">
        <v>1310</v>
      </c>
      <c r="BQ346" s="699">
        <v>1240</v>
      </c>
      <c r="BR346" s="715">
        <v>772</v>
      </c>
      <c r="BS346" s="683">
        <v>1071</v>
      </c>
      <c r="BT346" s="683">
        <v>892</v>
      </c>
      <c r="BU346" s="683">
        <v>814</v>
      </c>
      <c r="BV346" s="683">
        <v>638</v>
      </c>
      <c r="BW346" s="683">
        <v>887</v>
      </c>
      <c r="BX346" s="683">
        <v>810</v>
      </c>
      <c r="BY346" s="732">
        <v>766</v>
      </c>
      <c r="BZ346" s="732">
        <v>833</v>
      </c>
      <c r="CA346" s="732">
        <v>914</v>
      </c>
      <c r="CB346" s="732">
        <v>853</v>
      </c>
      <c r="CC346" s="732">
        <v>872</v>
      </c>
      <c r="CD346" s="2906"/>
      <c r="CE346" s="2906"/>
      <c r="CF346" s="2906"/>
      <c r="CG346" s="2906"/>
      <c r="CH346" s="2906"/>
      <c r="CI346" s="2906"/>
      <c r="CJ346" s="2906"/>
      <c r="CK346" s="2906"/>
      <c r="CL346" s="2906"/>
      <c r="CM346" s="2906"/>
      <c r="CN346" s="2906"/>
      <c r="CO346" s="2906"/>
      <c r="CP346" s="2906"/>
      <c r="CQ346" s="2906"/>
      <c r="CR346" s="2906"/>
      <c r="CS346" s="2906"/>
      <c r="CT346" s="2906"/>
      <c r="CU346" s="2906"/>
      <c r="CV346" s="2906"/>
      <c r="CW346" s="2906"/>
      <c r="CX346" s="2906"/>
      <c r="CY346" s="2906"/>
      <c r="CZ346" s="2649"/>
    </row>
    <row r="347" s="130" customFormat="true" ht="15" customHeight="true" x14ac:dyDescent="0.2">
      <c r="A347" s="3396" t="s">
        <v>145</v>
      </c>
      <c r="B347" s="158" t="s">
        <v>49</v>
      </c>
      <c r="C347" s="560">
        <v>0.54704595185995619</v>
      </c>
      <c r="D347" s="576">
        <v>3.3267457180500655</v>
      </c>
      <c r="E347" s="576">
        <v>6.557377049180328</v>
      </c>
      <c r="F347" s="576">
        <v>11.308677098150783</v>
      </c>
      <c r="G347" s="592">
        <v>37.634408602150536</v>
      </c>
      <c r="H347" s="608">
        <v>4.9905838041431263</v>
      </c>
      <c r="I347" s="576">
        <v>6.2775330396475777</v>
      </c>
      <c r="J347" s="576">
        <v>9.0909090909090917</v>
      </c>
      <c r="K347" s="576">
        <v>17.507002801120446</v>
      </c>
      <c r="L347" s="592">
        <v>48.280802292263608</v>
      </c>
      <c r="M347" s="608">
        <v>0.19521717911176184</v>
      </c>
      <c r="N347" s="576">
        <v>0.59945504087193457</v>
      </c>
      <c r="O347" s="576">
        <v>0.80053368912608414</v>
      </c>
      <c r="P347" s="576">
        <v>2.4482109227871938</v>
      </c>
      <c r="Q347" s="592">
        <v>6.8658614113159571</v>
      </c>
      <c r="R347" s="608">
        <v>6.0669456066945608</v>
      </c>
      <c r="S347" s="576">
        <v>16.918918918918919</v>
      </c>
      <c r="T347" s="576">
        <v>2.1255060728744937</v>
      </c>
      <c r="U347" s="576">
        <v>0.99889012208657058</v>
      </c>
      <c r="V347" s="576">
        <v>1.6064257028112447</v>
      </c>
      <c r="W347" s="576">
        <v>4.135737009544008</v>
      </c>
      <c r="X347" s="576">
        <v>1.4285714285714286</v>
      </c>
      <c r="Y347" s="651">
        <v>4.3617021276595747</v>
      </c>
      <c r="Z347" s="651">
        <v>0.63157894736842102</v>
      </c>
      <c r="AA347" s="651">
        <v>17.835262083049695</v>
      </c>
      <c r="AB347" s="651">
        <v>2.57201646090535</v>
      </c>
      <c r="AC347" s="651">
        <v>2.4572649572649574</v>
      </c>
      <c r="AD347" s="2892"/>
      <c r="AE347" s="2892"/>
      <c r="AF347" s="2892"/>
      <c r="AG347" s="2892"/>
      <c r="AH347" s="2892"/>
      <c r="AI347" s="2892"/>
      <c r="AJ347" s="2892"/>
      <c r="AK347" s="2892"/>
      <c r="AL347" s="2892"/>
      <c r="AM347" s="2892"/>
      <c r="AN347" s="2892"/>
      <c r="AO347" s="2892"/>
      <c r="AP347" s="2892"/>
      <c r="AQ347" s="2892"/>
      <c r="AR347" s="2892"/>
      <c r="AS347" s="2892"/>
      <c r="AT347" s="2892"/>
      <c r="AU347" s="2892"/>
      <c r="AV347" s="2892"/>
      <c r="AW347" s="2892"/>
      <c r="AX347" s="2892"/>
      <c r="AY347" s="2892"/>
      <c r="AZ347" s="239"/>
      <c r="BA347" s="3145" t="s">
        <v>151</v>
      </c>
      <c r="BB347" s="177" t="s">
        <v>49</v>
      </c>
      <c r="BC347" s="667">
        <v>30</v>
      </c>
      <c r="BD347" s="683">
        <v>101</v>
      </c>
      <c r="BE347" s="683">
        <v>116</v>
      </c>
      <c r="BF347" s="683">
        <v>159</v>
      </c>
      <c r="BG347" s="699">
        <v>420</v>
      </c>
      <c r="BH347" s="715">
        <v>53</v>
      </c>
      <c r="BI347" s="683">
        <v>57</v>
      </c>
      <c r="BJ347" s="683">
        <v>80</v>
      </c>
      <c r="BK347" s="683">
        <v>125</v>
      </c>
      <c r="BL347" s="699">
        <v>337</v>
      </c>
      <c r="BM347" s="715">
        <v>4</v>
      </c>
      <c r="BN347" s="683">
        <v>11</v>
      </c>
      <c r="BO347" s="683">
        <v>12</v>
      </c>
      <c r="BP347" s="683">
        <v>39</v>
      </c>
      <c r="BQ347" s="699">
        <v>108</v>
      </c>
      <c r="BR347" s="715">
        <v>58</v>
      </c>
      <c r="BS347" s="683">
        <v>313</v>
      </c>
      <c r="BT347" s="683">
        <v>21</v>
      </c>
      <c r="BU347" s="683">
        <v>9</v>
      </c>
      <c r="BV347" s="683">
        <v>16</v>
      </c>
      <c r="BW347" s="683">
        <v>39</v>
      </c>
      <c r="BX347" s="683">
        <v>13</v>
      </c>
      <c r="BY347" s="732">
        <v>41</v>
      </c>
      <c r="BZ347" s="732">
        <v>6</v>
      </c>
      <c r="CA347" s="732">
        <v>262</v>
      </c>
      <c r="CB347" s="732">
        <v>25</v>
      </c>
      <c r="CC347" s="732">
        <v>23</v>
      </c>
      <c r="CD347" s="2906"/>
      <c r="CE347" s="2906"/>
      <c r="CF347" s="2906"/>
      <c r="CG347" s="2906"/>
      <c r="CH347" s="2906"/>
      <c r="CI347" s="2906"/>
      <c r="CJ347" s="2906"/>
      <c r="CK347" s="2906"/>
      <c r="CL347" s="2906"/>
      <c r="CM347" s="2906"/>
      <c r="CN347" s="2906"/>
      <c r="CO347" s="2906"/>
      <c r="CP347" s="2906"/>
      <c r="CQ347" s="2906"/>
      <c r="CR347" s="2906"/>
      <c r="CS347" s="2906"/>
      <c r="CT347" s="2906"/>
      <c r="CU347" s="2906"/>
      <c r="CV347" s="2906"/>
      <c r="CW347" s="2906"/>
      <c r="CX347" s="2906"/>
      <c r="CY347" s="2906"/>
      <c r="CZ347" s="2649"/>
    </row>
    <row r="348" s="130" customFormat="true" ht="15" customHeight="true" x14ac:dyDescent="0.2">
      <c r="A348" s="3396"/>
      <c r="B348" s="158" t="s">
        <v>48</v>
      </c>
      <c r="C348" s="560">
        <v>99.452954048140043</v>
      </c>
      <c r="D348" s="576">
        <v>96.673254281949937</v>
      </c>
      <c r="E348" s="576">
        <v>93.442622950819683</v>
      </c>
      <c r="F348" s="576">
        <v>88.691322901849219</v>
      </c>
      <c r="G348" s="592">
        <v>62.365591397849464</v>
      </c>
      <c r="H348" s="608">
        <v>95.009416195856872</v>
      </c>
      <c r="I348" s="576">
        <v>93.722466960352421</v>
      </c>
      <c r="J348" s="576">
        <v>90.909090909090907</v>
      </c>
      <c r="K348" s="576">
        <v>82.49299719887955</v>
      </c>
      <c r="L348" s="592">
        <v>51.719197707736384</v>
      </c>
      <c r="M348" s="608">
        <v>99.804782820888235</v>
      </c>
      <c r="N348" s="576">
        <v>99.400544959128069</v>
      </c>
      <c r="O348" s="576">
        <v>99.199466310873916</v>
      </c>
      <c r="P348" s="576">
        <v>97.551789077212803</v>
      </c>
      <c r="Q348" s="592">
        <v>93.134138588684038</v>
      </c>
      <c r="R348" s="608">
        <v>93.93305439330544</v>
      </c>
      <c r="S348" s="576">
        <v>83.081081081081081</v>
      </c>
      <c r="T348" s="576">
        <v>97.874493927125499</v>
      </c>
      <c r="U348" s="576">
        <v>99.001109877913436</v>
      </c>
      <c r="V348" s="576">
        <v>98.393574297188763</v>
      </c>
      <c r="W348" s="576">
        <v>95.864262990455998</v>
      </c>
      <c r="X348" s="576">
        <v>98.571428571428584</v>
      </c>
      <c r="Y348" s="651">
        <v>95.638297872340431</v>
      </c>
      <c r="Z348" s="651">
        <v>99.368421052631589</v>
      </c>
      <c r="AA348" s="651">
        <v>82.164737916950301</v>
      </c>
      <c r="AB348" s="651">
        <v>97.427983539094654</v>
      </c>
      <c r="AC348" s="651">
        <v>97.542735042735046</v>
      </c>
      <c r="AD348" s="2892"/>
      <c r="AE348" s="2892"/>
      <c r="AF348" s="2892"/>
      <c r="AG348" s="2892"/>
      <c r="AH348" s="2892"/>
      <c r="AI348" s="2892"/>
      <c r="AJ348" s="2892"/>
      <c r="AK348" s="2892"/>
      <c r="AL348" s="2892"/>
      <c r="AM348" s="2892"/>
      <c r="AN348" s="2892"/>
      <c r="AO348" s="2892"/>
      <c r="AP348" s="2892"/>
      <c r="AQ348" s="2892"/>
      <c r="AR348" s="2892"/>
      <c r="AS348" s="2892"/>
      <c r="AT348" s="2892"/>
      <c r="AU348" s="2892"/>
      <c r="AV348" s="2892"/>
      <c r="AW348" s="2892"/>
      <c r="AX348" s="2892"/>
      <c r="AY348" s="2892"/>
      <c r="AZ348" s="239"/>
      <c r="BA348" s="3144"/>
      <c r="BB348" s="177" t="s">
        <v>48</v>
      </c>
      <c r="BC348" s="667">
        <v>5454</v>
      </c>
      <c r="BD348" s="683">
        <v>2935</v>
      </c>
      <c r="BE348" s="683">
        <v>1653</v>
      </c>
      <c r="BF348" s="683">
        <v>1247</v>
      </c>
      <c r="BG348" s="699">
        <v>696</v>
      </c>
      <c r="BH348" s="715">
        <v>1009</v>
      </c>
      <c r="BI348" s="683">
        <v>851</v>
      </c>
      <c r="BJ348" s="683">
        <v>800</v>
      </c>
      <c r="BK348" s="683">
        <v>589</v>
      </c>
      <c r="BL348" s="699">
        <v>361</v>
      </c>
      <c r="BM348" s="715">
        <v>2045</v>
      </c>
      <c r="BN348" s="683">
        <v>1824</v>
      </c>
      <c r="BO348" s="683">
        <v>1487</v>
      </c>
      <c r="BP348" s="683">
        <v>1554</v>
      </c>
      <c r="BQ348" s="699">
        <v>1465</v>
      </c>
      <c r="BR348" s="715">
        <v>898</v>
      </c>
      <c r="BS348" s="683">
        <v>1537</v>
      </c>
      <c r="BT348" s="683">
        <v>967</v>
      </c>
      <c r="BU348" s="683">
        <v>892</v>
      </c>
      <c r="BV348" s="683">
        <v>980</v>
      </c>
      <c r="BW348" s="683">
        <v>904</v>
      </c>
      <c r="BX348" s="683">
        <v>897</v>
      </c>
      <c r="BY348" s="732">
        <v>899</v>
      </c>
      <c r="BZ348" s="732">
        <v>944</v>
      </c>
      <c r="CA348" s="732">
        <v>1207</v>
      </c>
      <c r="CB348" s="732">
        <v>947</v>
      </c>
      <c r="CC348" s="732">
        <v>913</v>
      </c>
      <c r="CD348" s="2906"/>
      <c r="CE348" s="2906"/>
      <c r="CF348" s="2906"/>
      <c r="CG348" s="2906"/>
      <c r="CH348" s="2906"/>
      <c r="CI348" s="2906"/>
      <c r="CJ348" s="2906"/>
      <c r="CK348" s="2906"/>
      <c r="CL348" s="2906"/>
      <c r="CM348" s="2906"/>
      <c r="CN348" s="2906"/>
      <c r="CO348" s="2906"/>
      <c r="CP348" s="2906"/>
      <c r="CQ348" s="2906"/>
      <c r="CR348" s="2906"/>
      <c r="CS348" s="2906"/>
      <c r="CT348" s="2906"/>
      <c r="CU348" s="2906"/>
      <c r="CV348" s="2906"/>
      <c r="CW348" s="2906"/>
      <c r="CX348" s="2906"/>
      <c r="CY348" s="2906"/>
      <c r="CZ348" s="2649"/>
    </row>
    <row r="349" s="130" customFormat="true" ht="15" customHeight="true" x14ac:dyDescent="0.2">
      <c r="A349" s="3396" t="s">
        <v>146</v>
      </c>
      <c r="B349" s="158" t="s">
        <v>49</v>
      </c>
      <c r="C349" s="560">
        <v>32.986870897155363</v>
      </c>
      <c r="D349" s="576">
        <v>48.188405797101446</v>
      </c>
      <c r="E349" s="576">
        <v>61.95590729225551</v>
      </c>
      <c r="F349" s="576">
        <v>70.62588904694168</v>
      </c>
      <c r="G349" s="592">
        <v>78.405017921146964</v>
      </c>
      <c r="H349" s="608">
        <v>47.457627118644069</v>
      </c>
      <c r="I349" s="576">
        <v>62.555066079295152</v>
      </c>
      <c r="J349" s="576">
        <v>67.61363636363636</v>
      </c>
      <c r="K349" s="576">
        <v>74.649859943977589</v>
      </c>
      <c r="L349" s="592">
        <v>81.375358166189116</v>
      </c>
      <c r="M349" s="608">
        <v>23.084431429965839</v>
      </c>
      <c r="N349" s="576">
        <v>36.076294277929158</v>
      </c>
      <c r="O349" s="576">
        <v>41.961307538358902</v>
      </c>
      <c r="P349" s="576">
        <v>46.641556811048332</v>
      </c>
      <c r="Q349" s="592">
        <v>61.093452002542911</v>
      </c>
      <c r="R349" s="608">
        <v>53.24267782426778</v>
      </c>
      <c r="S349" s="576">
        <v>68.918918918918919</v>
      </c>
      <c r="T349" s="576">
        <v>50.809716599190281</v>
      </c>
      <c r="U349" s="576">
        <v>18.645948945615981</v>
      </c>
      <c r="V349" s="576">
        <v>60.441767068273087</v>
      </c>
      <c r="W349" s="576">
        <v>30.222693531283142</v>
      </c>
      <c r="X349" s="576">
        <v>50.659340659340657</v>
      </c>
      <c r="Y349" s="651">
        <v>47.446808510638299</v>
      </c>
      <c r="Z349" s="651">
        <v>37.15789473684211</v>
      </c>
      <c r="AA349" s="651">
        <v>65.0782845473111</v>
      </c>
      <c r="AB349" s="651">
        <v>26.646090534979422</v>
      </c>
      <c r="AC349" s="651">
        <v>44.871794871794876</v>
      </c>
      <c r="AD349" s="2892"/>
      <c r="AE349" s="2892"/>
      <c r="AF349" s="2892"/>
      <c r="AG349" s="2892"/>
      <c r="AH349" s="2892"/>
      <c r="AI349" s="2892"/>
      <c r="AJ349" s="2892"/>
      <c r="AK349" s="2892"/>
      <c r="AL349" s="2892"/>
      <c r="AM349" s="2892"/>
      <c r="AN349" s="2892"/>
      <c r="AO349" s="2892"/>
      <c r="AP349" s="2892"/>
      <c r="AQ349" s="2892"/>
      <c r="AR349" s="2892"/>
      <c r="AS349" s="2892"/>
      <c r="AT349" s="2892"/>
      <c r="AU349" s="2892"/>
      <c r="AV349" s="2892"/>
      <c r="AW349" s="2892"/>
      <c r="AX349" s="2892"/>
      <c r="AY349" s="2892"/>
      <c r="AZ349" s="239"/>
      <c r="BA349" s="3145" t="s">
        <v>152</v>
      </c>
      <c r="BB349" s="177" t="s">
        <v>49</v>
      </c>
      <c r="BC349" s="667">
        <v>1809</v>
      </c>
      <c r="BD349" s="683">
        <v>1463</v>
      </c>
      <c r="BE349" s="683">
        <v>1096</v>
      </c>
      <c r="BF349" s="683">
        <v>993</v>
      </c>
      <c r="BG349" s="699">
        <v>875</v>
      </c>
      <c r="BH349" s="715">
        <v>504</v>
      </c>
      <c r="BI349" s="683">
        <v>568</v>
      </c>
      <c r="BJ349" s="683">
        <v>595</v>
      </c>
      <c r="BK349" s="683">
        <v>533</v>
      </c>
      <c r="BL349" s="699">
        <v>568</v>
      </c>
      <c r="BM349" s="715">
        <v>473</v>
      </c>
      <c r="BN349" s="683">
        <v>662</v>
      </c>
      <c r="BO349" s="683">
        <v>629</v>
      </c>
      <c r="BP349" s="683">
        <v>743</v>
      </c>
      <c r="BQ349" s="699">
        <v>961</v>
      </c>
      <c r="BR349" s="715">
        <v>509</v>
      </c>
      <c r="BS349" s="683">
        <v>1275</v>
      </c>
      <c r="BT349" s="683">
        <v>502</v>
      </c>
      <c r="BU349" s="683">
        <v>168</v>
      </c>
      <c r="BV349" s="683">
        <v>602</v>
      </c>
      <c r="BW349" s="683">
        <v>285</v>
      </c>
      <c r="BX349" s="683">
        <v>461</v>
      </c>
      <c r="BY349" s="732">
        <v>446</v>
      </c>
      <c r="BZ349" s="732">
        <v>353</v>
      </c>
      <c r="CA349" s="732">
        <v>956</v>
      </c>
      <c r="CB349" s="732">
        <v>259</v>
      </c>
      <c r="CC349" s="732">
        <v>420</v>
      </c>
      <c r="CD349" s="2906"/>
      <c r="CE349" s="2906"/>
      <c r="CF349" s="2906"/>
      <c r="CG349" s="2906"/>
      <c r="CH349" s="2906"/>
      <c r="CI349" s="2906"/>
      <c r="CJ349" s="2906"/>
      <c r="CK349" s="2906"/>
      <c r="CL349" s="2906"/>
      <c r="CM349" s="2906"/>
      <c r="CN349" s="2906"/>
      <c r="CO349" s="2906"/>
      <c r="CP349" s="2906"/>
      <c r="CQ349" s="2906"/>
      <c r="CR349" s="2906"/>
      <c r="CS349" s="2906"/>
      <c r="CT349" s="2906"/>
      <c r="CU349" s="2906"/>
      <c r="CV349" s="2906"/>
      <c r="CW349" s="2906"/>
      <c r="CX349" s="2906"/>
      <c r="CY349" s="2906"/>
      <c r="CZ349" s="2649"/>
    </row>
    <row r="350" s="130" customFormat="true" ht="15" customHeight="true" x14ac:dyDescent="0.2">
      <c r="A350" s="3396"/>
      <c r="B350" s="158" t="s">
        <v>48</v>
      </c>
      <c r="C350" s="560">
        <v>67.013129102844644</v>
      </c>
      <c r="D350" s="576">
        <v>51.811594202898547</v>
      </c>
      <c r="E350" s="576">
        <v>38.04409270774449</v>
      </c>
      <c r="F350" s="576">
        <v>29.37411095305832</v>
      </c>
      <c r="G350" s="592">
        <v>21.594982078853047</v>
      </c>
      <c r="H350" s="608">
        <v>52.542372881355938</v>
      </c>
      <c r="I350" s="576">
        <v>37.444933920704848</v>
      </c>
      <c r="J350" s="576">
        <v>32.386363636363633</v>
      </c>
      <c r="K350" s="576">
        <v>25.350140056022408</v>
      </c>
      <c r="L350" s="592">
        <v>18.624641833810887</v>
      </c>
      <c r="M350" s="608">
        <v>76.915568570034168</v>
      </c>
      <c r="N350" s="576">
        <v>63.923705722070842</v>
      </c>
      <c r="O350" s="576">
        <v>58.038692461641098</v>
      </c>
      <c r="P350" s="576">
        <v>53.358443188951668</v>
      </c>
      <c r="Q350" s="592">
        <v>38.906547997457089</v>
      </c>
      <c r="R350" s="608">
        <v>46.75732217573222</v>
      </c>
      <c r="S350" s="576">
        <v>31.081081081081081</v>
      </c>
      <c r="T350" s="576">
        <v>49.190283400809712</v>
      </c>
      <c r="U350" s="576">
        <v>81.354051054384016</v>
      </c>
      <c r="V350" s="576">
        <v>39.558232931726906</v>
      </c>
      <c r="W350" s="576">
        <v>69.777306468716858</v>
      </c>
      <c r="X350" s="576">
        <v>49.340659340659343</v>
      </c>
      <c r="Y350" s="651">
        <v>52.553191489361708</v>
      </c>
      <c r="Z350" s="651">
        <v>62.842105263157897</v>
      </c>
      <c r="AA350" s="651">
        <v>34.921715452688908</v>
      </c>
      <c r="AB350" s="651">
        <v>73.353909465020578</v>
      </c>
      <c r="AC350" s="651">
        <v>55.128205128205131</v>
      </c>
      <c r="AD350" s="2892"/>
      <c r="AE350" s="2892"/>
      <c r="AF350" s="2892"/>
      <c r="AG350" s="2892"/>
      <c r="AH350" s="2892"/>
      <c r="AI350" s="2892"/>
      <c r="AJ350" s="2892"/>
      <c r="AK350" s="2892"/>
      <c r="AL350" s="2892"/>
      <c r="AM350" s="2892"/>
      <c r="AN350" s="2892"/>
      <c r="AO350" s="2892"/>
      <c r="AP350" s="2892"/>
      <c r="AQ350" s="2892"/>
      <c r="AR350" s="2892"/>
      <c r="AS350" s="2892"/>
      <c r="AT350" s="2892"/>
      <c r="AU350" s="2892"/>
      <c r="AV350" s="2892"/>
      <c r="AW350" s="2892"/>
      <c r="AX350" s="2892"/>
      <c r="AY350" s="2892"/>
      <c r="AZ350" s="239"/>
      <c r="BA350" s="3144"/>
      <c r="BB350" s="177" t="s">
        <v>48</v>
      </c>
      <c r="BC350" s="667">
        <v>3675</v>
      </c>
      <c r="BD350" s="683">
        <v>1573</v>
      </c>
      <c r="BE350" s="683">
        <v>673</v>
      </c>
      <c r="BF350" s="683">
        <v>413</v>
      </c>
      <c r="BG350" s="699">
        <v>241</v>
      </c>
      <c r="BH350" s="715">
        <v>558</v>
      </c>
      <c r="BI350" s="683">
        <v>340</v>
      </c>
      <c r="BJ350" s="683">
        <v>285</v>
      </c>
      <c r="BK350" s="683">
        <v>181</v>
      </c>
      <c r="BL350" s="699">
        <v>130</v>
      </c>
      <c r="BM350" s="715">
        <v>1576</v>
      </c>
      <c r="BN350" s="683">
        <v>1173</v>
      </c>
      <c r="BO350" s="683">
        <v>870</v>
      </c>
      <c r="BP350" s="683">
        <v>850</v>
      </c>
      <c r="BQ350" s="699">
        <v>612</v>
      </c>
      <c r="BR350" s="715">
        <v>447</v>
      </c>
      <c r="BS350" s="683">
        <v>575</v>
      </c>
      <c r="BT350" s="683">
        <v>486</v>
      </c>
      <c r="BU350" s="683">
        <v>733</v>
      </c>
      <c r="BV350" s="683">
        <v>394</v>
      </c>
      <c r="BW350" s="683">
        <v>658</v>
      </c>
      <c r="BX350" s="683">
        <v>449</v>
      </c>
      <c r="BY350" s="732">
        <v>494</v>
      </c>
      <c r="BZ350" s="732">
        <v>597</v>
      </c>
      <c r="CA350" s="732">
        <v>513</v>
      </c>
      <c r="CB350" s="732">
        <v>713</v>
      </c>
      <c r="CC350" s="732">
        <v>516</v>
      </c>
      <c r="CD350" s="2906"/>
      <c r="CE350" s="2906"/>
      <c r="CF350" s="2906"/>
      <c r="CG350" s="2906"/>
      <c r="CH350" s="2906"/>
      <c r="CI350" s="2906"/>
      <c r="CJ350" s="2906"/>
      <c r="CK350" s="2906"/>
      <c r="CL350" s="2906"/>
      <c r="CM350" s="2906"/>
      <c r="CN350" s="2906"/>
      <c r="CO350" s="2906"/>
      <c r="CP350" s="2906"/>
      <c r="CQ350" s="2906"/>
      <c r="CR350" s="2906"/>
      <c r="CS350" s="2906"/>
      <c r="CT350" s="2906"/>
      <c r="CU350" s="2906"/>
      <c r="CV350" s="2906"/>
      <c r="CW350" s="2906"/>
      <c r="CX350" s="2906"/>
      <c r="CY350" s="2906"/>
      <c r="CZ350" s="2649"/>
    </row>
    <row r="351" s="130" customFormat="true" ht="15" customHeight="true" x14ac:dyDescent="0.2">
      <c r="A351" s="3396" t="s">
        <v>147</v>
      </c>
      <c r="B351" s="158" t="s">
        <v>49</v>
      </c>
      <c r="C351" s="560">
        <v>2.0058351568198396</v>
      </c>
      <c r="D351" s="576">
        <v>10.210803689064559</v>
      </c>
      <c r="E351" s="576">
        <v>14.980214810627473</v>
      </c>
      <c r="F351" s="576">
        <v>21.977240398293031</v>
      </c>
      <c r="G351" s="592">
        <v>55.107526881720425</v>
      </c>
      <c r="H351" s="608">
        <v>13.93596986817326</v>
      </c>
      <c r="I351" s="576">
        <v>13.876651982378855</v>
      </c>
      <c r="J351" s="576">
        <v>17.954545454545453</v>
      </c>
      <c r="K351" s="576">
        <v>29.131652661064429</v>
      </c>
      <c r="L351" s="592">
        <v>66.762177650429805</v>
      </c>
      <c r="M351" s="608">
        <v>0.7320644216691069</v>
      </c>
      <c r="N351" s="576">
        <v>2.1253405994550412</v>
      </c>
      <c r="O351" s="576">
        <v>3.2021347565043365</v>
      </c>
      <c r="P351" s="576">
        <v>6.9052102950408036</v>
      </c>
      <c r="Q351" s="592">
        <v>18.499682136045774</v>
      </c>
      <c r="R351" s="608">
        <v>16.94560669456067</v>
      </c>
      <c r="S351" s="576">
        <v>27.027027027027028</v>
      </c>
      <c r="T351" s="576">
        <v>6.8825910931174086</v>
      </c>
      <c r="U351" s="576">
        <v>1.8867924528301887</v>
      </c>
      <c r="V351" s="576">
        <v>3.0120481927710845</v>
      </c>
      <c r="W351" s="576">
        <v>12.195121951219512</v>
      </c>
      <c r="X351" s="576">
        <v>3.6263736263736268</v>
      </c>
      <c r="Y351" s="651">
        <v>10.957446808510639</v>
      </c>
      <c r="Z351" s="651">
        <v>1.8947368421052633</v>
      </c>
      <c r="AA351" s="651">
        <v>28.386657590197412</v>
      </c>
      <c r="AB351" s="651">
        <v>5.1440329218106999</v>
      </c>
      <c r="AC351" s="651">
        <v>10.256410256410255</v>
      </c>
      <c r="AD351" s="2892"/>
      <c r="AE351" s="2892"/>
      <c r="AF351" s="2892"/>
      <c r="AG351" s="2892"/>
      <c r="AH351" s="2892"/>
      <c r="AI351" s="2892"/>
      <c r="AJ351" s="2892"/>
      <c r="AK351" s="2892"/>
      <c r="AL351" s="2892"/>
      <c r="AM351" s="2892"/>
      <c r="AN351" s="2892"/>
      <c r="AO351" s="2892"/>
      <c r="AP351" s="2892"/>
      <c r="AQ351" s="2892"/>
      <c r="AR351" s="2892"/>
      <c r="AS351" s="2892"/>
      <c r="AT351" s="2892"/>
      <c r="AU351" s="2892"/>
      <c r="AV351" s="2892"/>
      <c r="AW351" s="2892"/>
      <c r="AX351" s="2892"/>
      <c r="AY351" s="2892"/>
      <c r="AZ351" s="239"/>
      <c r="BA351" s="3145" t="s">
        <v>153</v>
      </c>
      <c r="BB351" s="177" t="s">
        <v>49</v>
      </c>
      <c r="BC351" s="667">
        <v>110</v>
      </c>
      <c r="BD351" s="683">
        <v>310</v>
      </c>
      <c r="BE351" s="683">
        <v>265</v>
      </c>
      <c r="BF351" s="683">
        <v>309</v>
      </c>
      <c r="BG351" s="699">
        <v>615</v>
      </c>
      <c r="BH351" s="715">
        <v>148</v>
      </c>
      <c r="BI351" s="683">
        <v>126</v>
      </c>
      <c r="BJ351" s="683">
        <v>158</v>
      </c>
      <c r="BK351" s="683">
        <v>208</v>
      </c>
      <c r="BL351" s="699">
        <v>466</v>
      </c>
      <c r="BM351" s="715">
        <v>15</v>
      </c>
      <c r="BN351" s="683">
        <v>39</v>
      </c>
      <c r="BO351" s="683">
        <v>48</v>
      </c>
      <c r="BP351" s="683">
        <v>110</v>
      </c>
      <c r="BQ351" s="699">
        <v>291</v>
      </c>
      <c r="BR351" s="715">
        <v>162</v>
      </c>
      <c r="BS351" s="683">
        <v>500</v>
      </c>
      <c r="BT351" s="683">
        <v>68</v>
      </c>
      <c r="BU351" s="683">
        <v>17</v>
      </c>
      <c r="BV351" s="683">
        <v>30</v>
      </c>
      <c r="BW351" s="683">
        <v>115</v>
      </c>
      <c r="BX351" s="683">
        <v>33</v>
      </c>
      <c r="BY351" s="732">
        <v>103</v>
      </c>
      <c r="BZ351" s="732">
        <v>18</v>
      </c>
      <c r="CA351" s="732">
        <v>417</v>
      </c>
      <c r="CB351" s="732">
        <v>50</v>
      </c>
      <c r="CC351" s="732">
        <v>96</v>
      </c>
      <c r="CD351" s="2906"/>
      <c r="CE351" s="2906"/>
      <c r="CF351" s="2906"/>
      <c r="CG351" s="2906"/>
      <c r="CH351" s="2906"/>
      <c r="CI351" s="2906"/>
      <c r="CJ351" s="2906"/>
      <c r="CK351" s="2906"/>
      <c r="CL351" s="2906"/>
      <c r="CM351" s="2906"/>
      <c r="CN351" s="2906"/>
      <c r="CO351" s="2906"/>
      <c r="CP351" s="2906"/>
      <c r="CQ351" s="2906"/>
      <c r="CR351" s="2906"/>
      <c r="CS351" s="2906"/>
      <c r="CT351" s="2906"/>
      <c r="CU351" s="2906"/>
      <c r="CV351" s="2906"/>
      <c r="CW351" s="2906"/>
      <c r="CX351" s="2906"/>
      <c r="CY351" s="2906"/>
      <c r="CZ351" s="2649"/>
    </row>
    <row r="352" s="130" customFormat="true" ht="15" customHeight="true" x14ac:dyDescent="0.2">
      <c r="A352" s="3396"/>
      <c r="B352" s="158" t="s">
        <v>48</v>
      </c>
      <c r="C352" s="560">
        <v>97.994164843180158</v>
      </c>
      <c r="D352" s="576">
        <v>89.789196310935438</v>
      </c>
      <c r="E352" s="576">
        <v>85.019785189372527</v>
      </c>
      <c r="F352" s="576">
        <v>78.022759601706966</v>
      </c>
      <c r="G352" s="592">
        <v>44.892473118279568</v>
      </c>
      <c r="H352" s="608">
        <v>86.06403013182674</v>
      </c>
      <c r="I352" s="576">
        <v>86.123348017621154</v>
      </c>
      <c r="J352" s="576">
        <v>82.045454545454547</v>
      </c>
      <c r="K352" s="576">
        <v>70.868347338935578</v>
      </c>
      <c r="L352" s="592">
        <v>33.237822349570202</v>
      </c>
      <c r="M352" s="608">
        <v>99.267935578330892</v>
      </c>
      <c r="N352" s="576">
        <v>97.874659400544957</v>
      </c>
      <c r="O352" s="576">
        <v>96.797865243495664</v>
      </c>
      <c r="P352" s="576">
        <v>93.094789704959197</v>
      </c>
      <c r="Q352" s="592">
        <v>81.500317863954237</v>
      </c>
      <c r="R352" s="608">
        <v>83.054393305439334</v>
      </c>
      <c r="S352" s="576">
        <v>72.972972972972968</v>
      </c>
      <c r="T352" s="576">
        <v>93.117408906882588</v>
      </c>
      <c r="U352" s="576">
        <v>98.113207547169807</v>
      </c>
      <c r="V352" s="576">
        <v>96.98795180722891</v>
      </c>
      <c r="W352" s="576">
        <v>87.804878048780495</v>
      </c>
      <c r="X352" s="576">
        <v>96.373626373626379</v>
      </c>
      <c r="Y352" s="651">
        <v>89.042553191489361</v>
      </c>
      <c r="Z352" s="651">
        <v>98.10526315789474</v>
      </c>
      <c r="AA352" s="651">
        <v>71.613342409802584</v>
      </c>
      <c r="AB352" s="651">
        <v>94.855967078189295</v>
      </c>
      <c r="AC352" s="651">
        <v>89.743589743589752</v>
      </c>
      <c r="AD352" s="2892"/>
      <c r="AE352" s="2892"/>
      <c r="AF352" s="2892"/>
      <c r="AG352" s="2892"/>
      <c r="AH352" s="2892"/>
      <c r="AI352" s="2892"/>
      <c r="AJ352" s="2892"/>
      <c r="AK352" s="2892"/>
      <c r="AL352" s="2892"/>
      <c r="AM352" s="2892"/>
      <c r="AN352" s="2892"/>
      <c r="AO352" s="2892"/>
      <c r="AP352" s="2892"/>
      <c r="AQ352" s="2892"/>
      <c r="AR352" s="2892"/>
      <c r="AS352" s="2892"/>
      <c r="AT352" s="2892"/>
      <c r="AU352" s="2892"/>
      <c r="AV352" s="2892"/>
      <c r="AW352" s="2892"/>
      <c r="AX352" s="2892"/>
      <c r="AY352" s="2892"/>
      <c r="AZ352" s="239"/>
      <c r="BA352" s="3144"/>
      <c r="BB352" s="177" t="s">
        <v>48</v>
      </c>
      <c r="BC352" s="667">
        <v>5374</v>
      </c>
      <c r="BD352" s="683">
        <v>2726</v>
      </c>
      <c r="BE352" s="683">
        <v>1504</v>
      </c>
      <c r="BF352" s="683">
        <v>1097</v>
      </c>
      <c r="BG352" s="699">
        <v>501</v>
      </c>
      <c r="BH352" s="715">
        <v>914</v>
      </c>
      <c r="BI352" s="683">
        <v>782</v>
      </c>
      <c r="BJ352" s="683">
        <v>722</v>
      </c>
      <c r="BK352" s="683">
        <v>506</v>
      </c>
      <c r="BL352" s="699">
        <v>232</v>
      </c>
      <c r="BM352" s="715">
        <v>2034</v>
      </c>
      <c r="BN352" s="683">
        <v>1796</v>
      </c>
      <c r="BO352" s="683">
        <v>1451</v>
      </c>
      <c r="BP352" s="683">
        <v>1483</v>
      </c>
      <c r="BQ352" s="699">
        <v>1282</v>
      </c>
      <c r="BR352" s="715">
        <v>794</v>
      </c>
      <c r="BS352" s="683">
        <v>1350</v>
      </c>
      <c r="BT352" s="683">
        <v>920</v>
      </c>
      <c r="BU352" s="683">
        <v>884</v>
      </c>
      <c r="BV352" s="683">
        <v>966</v>
      </c>
      <c r="BW352" s="683">
        <v>828</v>
      </c>
      <c r="BX352" s="683">
        <v>877</v>
      </c>
      <c r="BY352" s="732">
        <v>837</v>
      </c>
      <c r="BZ352" s="732">
        <v>932</v>
      </c>
      <c r="CA352" s="732">
        <v>1052</v>
      </c>
      <c r="CB352" s="732">
        <v>922</v>
      </c>
      <c r="CC352" s="732">
        <v>840</v>
      </c>
      <c r="CD352" s="2906"/>
      <c r="CE352" s="2906"/>
      <c r="CF352" s="2906"/>
      <c r="CG352" s="2906"/>
      <c r="CH352" s="2906"/>
      <c r="CI352" s="2906"/>
      <c r="CJ352" s="2906"/>
      <c r="CK352" s="2906"/>
      <c r="CL352" s="2906"/>
      <c r="CM352" s="2906"/>
      <c r="CN352" s="2906"/>
      <c r="CO352" s="2906"/>
      <c r="CP352" s="2906"/>
      <c r="CQ352" s="2906"/>
      <c r="CR352" s="2906"/>
      <c r="CS352" s="2906"/>
      <c r="CT352" s="2906"/>
      <c r="CU352" s="2906"/>
      <c r="CV352" s="2906"/>
      <c r="CW352" s="2906"/>
      <c r="CX352" s="2906"/>
      <c r="CY352" s="2906"/>
      <c r="CZ352" s="2649"/>
    </row>
    <row r="353" s="130" customFormat="true" ht="15" customHeight="true" x14ac:dyDescent="0.2">
      <c r="A353" s="3396" t="s">
        <v>137</v>
      </c>
      <c r="B353" s="158" t="s">
        <v>49</v>
      </c>
      <c r="C353" s="560">
        <v>30.689277899343541</v>
      </c>
      <c r="D353" s="576">
        <v>36.100131752305664</v>
      </c>
      <c r="E353" s="576">
        <v>43.866591294516674</v>
      </c>
      <c r="F353" s="576">
        <v>54.836415362731152</v>
      </c>
      <c r="G353" s="592">
        <v>63.978494623655912</v>
      </c>
      <c r="H353" s="608">
        <v>33.61581920903955</v>
      </c>
      <c r="I353" s="576">
        <v>46.475770925110133</v>
      </c>
      <c r="J353" s="576">
        <v>56.590909090909093</v>
      </c>
      <c r="K353" s="576">
        <v>59.383753501400562</v>
      </c>
      <c r="L353" s="592">
        <v>70.343839541547283</v>
      </c>
      <c r="M353" s="608">
        <v>26.061493411420205</v>
      </c>
      <c r="N353" s="576">
        <v>31.444141689373296</v>
      </c>
      <c r="O353" s="576">
        <v>36.490993995997336</v>
      </c>
      <c r="P353" s="576">
        <v>37.664783427495294</v>
      </c>
      <c r="Q353" s="592">
        <v>37.507946598855689</v>
      </c>
      <c r="R353" s="608">
        <v>32.635983263598327</v>
      </c>
      <c r="S353" s="576">
        <v>59.081081081081081</v>
      </c>
      <c r="T353" s="576">
        <v>23.582995951417004</v>
      </c>
      <c r="U353" s="576">
        <v>52.386237513873482</v>
      </c>
      <c r="V353" s="576">
        <v>62.349397590361441</v>
      </c>
      <c r="W353" s="576">
        <v>17.815482502651115</v>
      </c>
      <c r="X353" s="576">
        <v>20.87912087912088</v>
      </c>
      <c r="Y353" s="651">
        <v>32.872340425531917</v>
      </c>
      <c r="Z353" s="651">
        <v>34.315789473684212</v>
      </c>
      <c r="AA353" s="651">
        <v>53.914227365554801</v>
      </c>
      <c r="AB353" s="651">
        <v>39.403292181069958</v>
      </c>
      <c r="AC353" s="651">
        <v>15.064102564102564</v>
      </c>
      <c r="AD353" s="2892"/>
      <c r="AE353" s="2892"/>
      <c r="AF353" s="2892"/>
      <c r="AG353" s="2892"/>
      <c r="AH353" s="2892"/>
      <c r="AI353" s="2892"/>
      <c r="AJ353" s="2892"/>
      <c r="AK353" s="2892"/>
      <c r="AL353" s="2892"/>
      <c r="AM353" s="2892"/>
      <c r="AN353" s="2892"/>
      <c r="AO353" s="2892"/>
      <c r="AP353" s="2892"/>
      <c r="AQ353" s="2892"/>
      <c r="AR353" s="2892"/>
      <c r="AS353" s="2892"/>
      <c r="AT353" s="2892"/>
      <c r="AU353" s="2892"/>
      <c r="AV353" s="2892"/>
      <c r="AW353" s="2892"/>
      <c r="AX353" s="2892"/>
      <c r="AY353" s="2892"/>
      <c r="AZ353" s="239"/>
      <c r="BA353" s="3145" t="s">
        <v>142</v>
      </c>
      <c r="BB353" s="177" t="s">
        <v>49</v>
      </c>
      <c r="BC353" s="667">
        <v>1683</v>
      </c>
      <c r="BD353" s="683">
        <v>1096</v>
      </c>
      <c r="BE353" s="683">
        <v>776</v>
      </c>
      <c r="BF353" s="683">
        <v>771</v>
      </c>
      <c r="BG353" s="699">
        <v>714</v>
      </c>
      <c r="BH353" s="715">
        <v>357</v>
      </c>
      <c r="BI353" s="683">
        <v>422</v>
      </c>
      <c r="BJ353" s="683">
        <v>498</v>
      </c>
      <c r="BK353" s="683">
        <v>424</v>
      </c>
      <c r="BL353" s="699">
        <v>491</v>
      </c>
      <c r="BM353" s="715">
        <v>534</v>
      </c>
      <c r="BN353" s="683">
        <v>577</v>
      </c>
      <c r="BO353" s="683">
        <v>547</v>
      </c>
      <c r="BP353" s="683">
        <v>600</v>
      </c>
      <c r="BQ353" s="699">
        <v>590</v>
      </c>
      <c r="BR353" s="715">
        <v>312</v>
      </c>
      <c r="BS353" s="683">
        <v>1093</v>
      </c>
      <c r="BT353" s="683">
        <v>233</v>
      </c>
      <c r="BU353" s="683">
        <v>472</v>
      </c>
      <c r="BV353" s="683">
        <v>621</v>
      </c>
      <c r="BW353" s="683">
        <v>168</v>
      </c>
      <c r="BX353" s="683">
        <v>190</v>
      </c>
      <c r="BY353" s="732">
        <v>309</v>
      </c>
      <c r="BZ353" s="732">
        <v>326</v>
      </c>
      <c r="CA353" s="732">
        <v>792</v>
      </c>
      <c r="CB353" s="732">
        <v>383</v>
      </c>
      <c r="CC353" s="732">
        <v>141</v>
      </c>
      <c r="CD353" s="2906"/>
      <c r="CE353" s="2906"/>
      <c r="CF353" s="2906"/>
      <c r="CG353" s="2906"/>
      <c r="CH353" s="2906"/>
      <c r="CI353" s="2906"/>
      <c r="CJ353" s="2906"/>
      <c r="CK353" s="2906"/>
      <c r="CL353" s="2906"/>
      <c r="CM353" s="2906"/>
      <c r="CN353" s="2906"/>
      <c r="CO353" s="2906"/>
      <c r="CP353" s="2906"/>
      <c r="CQ353" s="2906"/>
      <c r="CR353" s="2906"/>
      <c r="CS353" s="2906"/>
      <c r="CT353" s="2906"/>
      <c r="CU353" s="2906"/>
      <c r="CV353" s="2906"/>
      <c r="CW353" s="2906"/>
      <c r="CX353" s="2906"/>
      <c r="CY353" s="2906"/>
      <c r="CZ353" s="2649"/>
    </row>
    <row r="354" s="130" customFormat="true" ht="15" customHeight="true" x14ac:dyDescent="0.2">
      <c r="A354" s="3407"/>
      <c r="B354" s="159" t="s">
        <v>48</v>
      </c>
      <c r="C354" s="561">
        <v>69.310722100656449</v>
      </c>
      <c r="D354" s="577">
        <v>63.899868247694336</v>
      </c>
      <c r="E354" s="577">
        <v>56.133408705483326</v>
      </c>
      <c r="F354" s="577">
        <v>45.163584637268848</v>
      </c>
      <c r="G354" s="593">
        <v>36.021505376344088</v>
      </c>
      <c r="H354" s="609">
        <v>66.384180790960457</v>
      </c>
      <c r="I354" s="577">
        <v>53.524229074889874</v>
      </c>
      <c r="J354" s="577">
        <v>43.409090909090907</v>
      </c>
      <c r="K354" s="577">
        <v>40.616246498599438</v>
      </c>
      <c r="L354" s="593">
        <v>29.656160458452725</v>
      </c>
      <c r="M354" s="609">
        <v>73.938506588579799</v>
      </c>
      <c r="N354" s="577">
        <v>68.555858310626704</v>
      </c>
      <c r="O354" s="577">
        <v>63.509006004002664</v>
      </c>
      <c r="P354" s="577">
        <v>62.335216572504706</v>
      </c>
      <c r="Q354" s="593">
        <v>62.492053401144311</v>
      </c>
      <c r="R354" s="609">
        <v>67.36401673640168</v>
      </c>
      <c r="S354" s="577">
        <v>40.918918918918919</v>
      </c>
      <c r="T354" s="577">
        <v>76.417004048582996</v>
      </c>
      <c r="U354" s="577">
        <v>47.613762486126525</v>
      </c>
      <c r="V354" s="577">
        <v>37.650602409638559</v>
      </c>
      <c r="W354" s="577">
        <v>82.184517497348892</v>
      </c>
      <c r="X354" s="577">
        <v>79.120879120879124</v>
      </c>
      <c r="Y354" s="652">
        <v>67.127659574468083</v>
      </c>
      <c r="Z354" s="652">
        <v>65.684210526315795</v>
      </c>
      <c r="AA354" s="652">
        <v>46.085772634445199</v>
      </c>
      <c r="AB354" s="652">
        <v>60.596707818930042</v>
      </c>
      <c r="AC354" s="652">
        <v>84.935897435897431</v>
      </c>
      <c r="AD354" s="2893"/>
      <c r="AE354" s="2893"/>
      <c r="AF354" s="2893"/>
      <c r="AG354" s="2893"/>
      <c r="AH354" s="2893"/>
      <c r="AI354" s="2893"/>
      <c r="AJ354" s="2893"/>
      <c r="AK354" s="2893"/>
      <c r="AL354" s="2893"/>
      <c r="AM354" s="2893"/>
      <c r="AN354" s="2893"/>
      <c r="AO354" s="2893"/>
      <c r="AP354" s="2893"/>
      <c r="AQ354" s="2893"/>
      <c r="AR354" s="2893"/>
      <c r="AS354" s="2893"/>
      <c r="AT354" s="2893"/>
      <c r="AU354" s="2893"/>
      <c r="AV354" s="2893"/>
      <c r="AW354" s="2893"/>
      <c r="AX354" s="2893"/>
      <c r="AY354" s="2893"/>
      <c r="AZ354" s="239"/>
      <c r="BA354" s="3146"/>
      <c r="BB354" s="178" t="s">
        <v>48</v>
      </c>
      <c r="BC354" s="668">
        <v>3801</v>
      </c>
      <c r="BD354" s="684">
        <v>1940</v>
      </c>
      <c r="BE354" s="684">
        <v>993</v>
      </c>
      <c r="BF354" s="684">
        <v>635</v>
      </c>
      <c r="BG354" s="700">
        <v>402</v>
      </c>
      <c r="BH354" s="716">
        <v>705</v>
      </c>
      <c r="BI354" s="684">
        <v>486</v>
      </c>
      <c r="BJ354" s="684">
        <v>382</v>
      </c>
      <c r="BK354" s="684">
        <v>290</v>
      </c>
      <c r="BL354" s="700">
        <v>207</v>
      </c>
      <c r="BM354" s="716">
        <v>1515</v>
      </c>
      <c r="BN354" s="684">
        <v>1258</v>
      </c>
      <c r="BO354" s="684">
        <v>952</v>
      </c>
      <c r="BP354" s="684">
        <v>993</v>
      </c>
      <c r="BQ354" s="700">
        <v>983</v>
      </c>
      <c r="BR354" s="716">
        <v>644</v>
      </c>
      <c r="BS354" s="684">
        <v>757</v>
      </c>
      <c r="BT354" s="684">
        <v>755</v>
      </c>
      <c r="BU354" s="684">
        <v>429</v>
      </c>
      <c r="BV354" s="684">
        <v>375</v>
      </c>
      <c r="BW354" s="684">
        <v>775</v>
      </c>
      <c r="BX354" s="684">
        <v>720</v>
      </c>
      <c r="BY354" s="733">
        <v>631</v>
      </c>
      <c r="BZ354" s="733">
        <v>624</v>
      </c>
      <c r="CA354" s="733">
        <v>677</v>
      </c>
      <c r="CB354" s="733">
        <v>589</v>
      </c>
      <c r="CC354" s="733">
        <v>795</v>
      </c>
      <c r="CD354" s="2907"/>
      <c r="CE354" s="2907"/>
      <c r="CF354" s="2907"/>
      <c r="CG354" s="2907"/>
      <c r="CH354" s="2907"/>
      <c r="CI354" s="2907"/>
      <c r="CJ354" s="2907"/>
      <c r="CK354" s="2907"/>
      <c r="CL354" s="2907"/>
      <c r="CM354" s="2907"/>
      <c r="CN354" s="2907"/>
      <c r="CO354" s="2907"/>
      <c r="CP354" s="2907"/>
      <c r="CQ354" s="2907"/>
      <c r="CR354" s="2907"/>
      <c r="CS354" s="2907"/>
      <c r="CT354" s="2907"/>
      <c r="CU354" s="2907"/>
      <c r="CV354" s="2907"/>
      <c r="CW354" s="2907"/>
      <c r="CX354" s="2907"/>
      <c r="CY354" s="2907"/>
      <c r="CZ354" s="2651"/>
    </row>
    <row r="355" s="272" customFormat="true" ht="15" customHeight="true" x14ac:dyDescent="0.2">
      <c r="A355" s="135"/>
      <c r="B355" s="135"/>
      <c r="C355" s="135"/>
      <c r="D355" s="135"/>
      <c r="E355" s="135"/>
      <c r="F355" s="135"/>
      <c r="G355" s="135"/>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272" customFormat="true" ht="15" customHeight="true" x14ac:dyDescent="0.2">
      <c r="A356" s="135"/>
      <c r="B356" s="135"/>
      <c r="C356" s="135"/>
      <c r="D356" s="135"/>
      <c r="E356" s="135"/>
      <c r="F356" s="135"/>
      <c r="G356" s="135"/>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B356" s="135"/>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272" customFormat="true" ht="15" customHeight="true" x14ac:dyDescent="0.2">
      <c r="A357" s="135"/>
      <c r="B357" s="135"/>
      <c r="C357" s="135"/>
      <c r="D357" s="135"/>
      <c r="E357" s="135"/>
      <c r="F357" s="135"/>
      <c r="G357" s="135"/>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B357" s="135"/>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272" customFormat="true" ht="15" customHeight="true" x14ac:dyDescent="0.2">
      <c r="A358" s="135"/>
      <c r="B358" s="135"/>
      <c r="C358" s="135"/>
      <c r="D358" s="135"/>
      <c r="E358" s="135"/>
      <c r="F358" s="135"/>
      <c r="G358" s="135"/>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B358" s="135"/>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272" customFormat="true" ht="15" customHeight="true" x14ac:dyDescent="0.2">
      <c r="A359" s="135"/>
      <c r="B359" s="135"/>
      <c r="C359" s="135"/>
      <c r="D359" s="135"/>
      <c r="E359" s="135"/>
      <c r="F359" s="135"/>
      <c r="G359" s="135"/>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B359" s="135"/>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272" customFormat="true" ht="15" customHeight="true" x14ac:dyDescent="0.2">
      <c r="A360" s="135"/>
      <c r="B360" s="135"/>
      <c r="C360" s="135"/>
      <c r="D360" s="135"/>
      <c r="E360" s="135"/>
      <c r="F360" s="135"/>
      <c r="G360" s="135"/>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B360" s="135"/>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272" customFormat="true" ht="15" customHeight="true" x14ac:dyDescent="0.2">
      <c r="A361" s="135"/>
      <c r="B361" s="135"/>
      <c r="C361" s="135"/>
      <c r="D361" s="135"/>
      <c r="E361" s="135"/>
      <c r="F361" s="135"/>
      <c r="G361" s="135"/>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B361" s="135"/>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272" customFormat="true" ht="15" customHeight="true" x14ac:dyDescent="0.2">
      <c r="A362" s="135"/>
      <c r="B362" s="135"/>
      <c r="C362" s="135"/>
      <c r="D362" s="135"/>
      <c r="E362" s="135"/>
      <c r="F362" s="135"/>
      <c r="G362" s="135"/>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B362" s="135"/>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272" customFormat="true" ht="15" customHeight="true" x14ac:dyDescent="0.2">
      <c r="A363" s="135"/>
      <c r="B363" s="135"/>
      <c r="C363" s="135"/>
      <c r="D363" s="135"/>
      <c r="E363" s="135"/>
      <c r="F363" s="135"/>
      <c r="G363" s="135"/>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B363" s="135"/>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272" customFormat="true" ht="15" customHeight="true" x14ac:dyDescent="0.2">
      <c r="A364" s="135"/>
      <c r="B364" s="135"/>
      <c r="C364" s="135"/>
      <c r="D364" s="135"/>
      <c r="E364" s="135"/>
      <c r="F364" s="135"/>
      <c r="G364" s="135"/>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B364" s="135"/>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272" customFormat="true" ht="15" customHeight="true" x14ac:dyDescent="0.2">
      <c r="A365" s="135"/>
      <c r="B365" s="135"/>
      <c r="C365" s="135"/>
      <c r="D365" s="135"/>
      <c r="E365" s="135"/>
      <c r="F365" s="135"/>
      <c r="G365" s="135"/>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B365" s="135"/>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272" customFormat="true" ht="15" customHeight="true" x14ac:dyDescent="0.2">
      <c r="A366" s="135"/>
      <c r="B366" s="135"/>
      <c r="C366" s="135"/>
      <c r="D366" s="135"/>
      <c r="E366" s="135"/>
      <c r="F366" s="135"/>
      <c r="G366" s="135"/>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B366" s="135"/>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272" customFormat="true" ht="15" customHeight="true" x14ac:dyDescent="0.2">
      <c r="A367" s="135"/>
      <c r="B367" s="135"/>
      <c r="C367" s="135"/>
      <c r="D367" s="135"/>
      <c r="E367" s="135"/>
      <c r="F367" s="135"/>
      <c r="G367" s="135"/>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B367" s="135"/>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272" customFormat="true" ht="15" customHeight="true" x14ac:dyDescent="0.2">
      <c r="A368" s="135"/>
      <c r="B368" s="135"/>
      <c r="C368" s="135"/>
      <c r="D368" s="135"/>
      <c r="E368" s="135"/>
      <c r="F368" s="135"/>
      <c r="G368" s="135"/>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B368" s="135"/>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272" customFormat="true" ht="15" customHeight="true" x14ac:dyDescent="0.2">
      <c r="A369" s="135"/>
      <c r="B369" s="135"/>
      <c r="C369" s="135"/>
      <c r="D369" s="135"/>
      <c r="E369" s="135"/>
      <c r="F369" s="135"/>
      <c r="G369" s="135"/>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B369" s="135"/>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272" customFormat="true" ht="15" customHeight="true" x14ac:dyDescent="0.2">
      <c r="A370" s="135"/>
      <c r="B370" s="135"/>
      <c r="C370" s="135"/>
      <c r="D370" s="135"/>
      <c r="E370" s="135"/>
      <c r="F370" s="135"/>
      <c r="G370" s="135"/>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B370" s="135"/>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272" customFormat="true" ht="15" customHeight="true" x14ac:dyDescent="0.2">
      <c r="A371" s="135"/>
      <c r="B371" s="135"/>
      <c r="C371" s="135"/>
      <c r="D371" s="135"/>
      <c r="E371" s="135"/>
      <c r="F371" s="135"/>
      <c r="G371" s="135"/>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B371" s="135"/>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272" customFormat="true" ht="15" customHeight="true" x14ac:dyDescent="0.2">
      <c r="A372" s="135"/>
      <c r="B372" s="135"/>
      <c r="C372" s="135"/>
      <c r="D372" s="135"/>
      <c r="E372" s="135"/>
      <c r="F372" s="135"/>
      <c r="G372" s="135"/>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B372" s="135"/>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272" customFormat="true" ht="15" customHeight="true" x14ac:dyDescent="0.2">
      <c r="A373" s="135"/>
      <c r="B373" s="135"/>
      <c r="C373" s="135"/>
      <c r="D373" s="135"/>
      <c r="E373" s="135"/>
      <c r="F373" s="135"/>
      <c r="G373" s="135"/>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B373" s="135"/>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272" customFormat="true" ht="15" customHeight="true" x14ac:dyDescent="0.2">
      <c r="A374" s="135"/>
      <c r="B374" s="135"/>
      <c r="C374" s="135"/>
      <c r="D374" s="135"/>
      <c r="E374" s="135"/>
      <c r="F374" s="135"/>
      <c r="G374" s="135"/>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B374" s="135"/>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0" customFormat="true" ht="15" customHeight="true" x14ac:dyDescent="0.2">
      <c r="Y375" s="132"/>
      <c r="Z375" s="239"/>
      <c r="AA375" s="239"/>
      <c r="AB375" s="239"/>
      <c r="AC375" s="239"/>
      <c r="AD375" s="239"/>
      <c r="AE375" s="239"/>
      <c r="AF375" s="239"/>
      <c r="AG375" s="239"/>
      <c r="AH375" s="239"/>
      <c r="AI375" s="239"/>
      <c r="AJ375" s="239"/>
      <c r="AK375" s="239"/>
      <c r="AL375" s="239"/>
      <c r="AM375" s="239"/>
      <c r="AN375" s="239"/>
      <c r="AO375" s="239"/>
      <c r="AP375" s="239"/>
      <c r="AQ375" s="239"/>
      <c r="AR375" s="239"/>
      <c r="AS375" s="239"/>
      <c r="AT375" s="239"/>
      <c r="AU375" s="239"/>
      <c r="AV375" s="239"/>
      <c r="AW375" s="239"/>
      <c r="AX375" s="239"/>
      <c r="AY375" s="239"/>
      <c r="AZ375" s="239"/>
      <c r="BA375" s="132"/>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0" customFormat="true" ht="15" customHeight="true" x14ac:dyDescent="0.2">
      <c r="Y376" s="132"/>
      <c r="Z376" s="239"/>
      <c r="AA376" s="239"/>
      <c r="AB376" s="239"/>
      <c r="AC376" s="239"/>
      <c r="AD376" s="239"/>
      <c r="AE376" s="239"/>
      <c r="AF376" s="239"/>
      <c r="AG376" s="239"/>
      <c r="AH376" s="239"/>
      <c r="AI376" s="239"/>
      <c r="AJ376" s="239"/>
      <c r="AK376" s="239"/>
      <c r="AL376" s="239"/>
      <c r="AM376" s="239"/>
      <c r="AN376" s="239"/>
      <c r="AO376" s="239"/>
      <c r="AP376" s="239"/>
      <c r="AQ376" s="239"/>
      <c r="AR376" s="239"/>
      <c r="AS376" s="239"/>
      <c r="AT376" s="239"/>
      <c r="AU376" s="239"/>
      <c r="AV376" s="239"/>
      <c r="AW376" s="239"/>
      <c r="AX376" s="239"/>
      <c r="AY376" s="239"/>
      <c r="AZ376" s="239"/>
      <c r="BA376" s="132"/>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0" customFormat="true" ht="15" customHeight="true" x14ac:dyDescent="0.2">
      <c r="Y377" s="132"/>
      <c r="Z377" s="239"/>
      <c r="AA377" s="239"/>
      <c r="AB377" s="239"/>
      <c r="AC377" s="239"/>
      <c r="AD377" s="239"/>
      <c r="AE377" s="239"/>
      <c r="AF377" s="239"/>
      <c r="AG377" s="239"/>
      <c r="AH377" s="239"/>
      <c r="AI377" s="239"/>
      <c r="AJ377" s="239"/>
      <c r="AK377" s="239"/>
      <c r="AL377" s="239"/>
      <c r="AM377" s="239"/>
      <c r="AN377" s="239"/>
      <c r="AO377" s="239"/>
      <c r="AP377" s="239"/>
      <c r="AQ377" s="239"/>
      <c r="AR377" s="239"/>
      <c r="AS377" s="239"/>
      <c r="AT377" s="239"/>
      <c r="AU377" s="239"/>
      <c r="AV377" s="239"/>
      <c r="AW377" s="239"/>
      <c r="AX377" s="239"/>
      <c r="AY377" s="239"/>
      <c r="AZ377" s="239"/>
      <c r="BA377" s="132"/>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0" customFormat="true" ht="15" customHeight="true" x14ac:dyDescent="0.2">
      <c r="Y378" s="132"/>
      <c r="Z378" s="239"/>
      <c r="AA378" s="239"/>
      <c r="AB378" s="239"/>
      <c r="AC378" s="239"/>
      <c r="AD378" s="239"/>
      <c r="AE378" s="239"/>
      <c r="AF378" s="239"/>
      <c r="AG378" s="239"/>
      <c r="AH378" s="239"/>
      <c r="AI378" s="239"/>
      <c r="AJ378" s="239"/>
      <c r="AK378" s="239"/>
      <c r="AL378" s="239"/>
      <c r="AM378" s="239"/>
      <c r="AN378" s="239"/>
      <c r="AO378" s="239"/>
      <c r="AP378" s="239"/>
      <c r="AQ378" s="239"/>
      <c r="AR378" s="239"/>
      <c r="AS378" s="239"/>
      <c r="AT378" s="239"/>
      <c r="AU378" s="239"/>
      <c r="AV378" s="239"/>
      <c r="AW378" s="239"/>
      <c r="AX378" s="239"/>
      <c r="AY378" s="239"/>
      <c r="AZ378" s="239"/>
      <c r="BA378" s="132"/>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0" customFormat="true" ht="15" customHeight="true" x14ac:dyDescent="0.2">
      <c r="Y379" s="132"/>
      <c r="Z379" s="239"/>
      <c r="AA379" s="239"/>
      <c r="AB379" s="239"/>
      <c r="AC379" s="239"/>
      <c r="AD379" s="239"/>
      <c r="AE379" s="239"/>
      <c r="AF379" s="239"/>
      <c r="AG379" s="239"/>
      <c r="AH379" s="239"/>
      <c r="AI379" s="239"/>
      <c r="AJ379" s="239"/>
      <c r="AK379" s="239"/>
      <c r="AL379" s="239"/>
      <c r="AM379" s="239"/>
      <c r="AN379" s="239"/>
      <c r="AO379" s="239"/>
      <c r="AP379" s="239"/>
      <c r="AQ379" s="239"/>
      <c r="AR379" s="239"/>
      <c r="AS379" s="239"/>
      <c r="AT379" s="239"/>
      <c r="AU379" s="239"/>
      <c r="AV379" s="239"/>
      <c r="AW379" s="239"/>
      <c r="AX379" s="239"/>
      <c r="AY379" s="239"/>
      <c r="AZ379" s="239"/>
      <c r="BA379" s="132"/>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0" customFormat="true" ht="15" customHeight="true" x14ac:dyDescent="0.2">
      <c r="Y380" s="132"/>
      <c r="Z380" s="239"/>
      <c r="AA380" s="239"/>
      <c r="AB380" s="239"/>
      <c r="AC380" s="239"/>
      <c r="AD380" s="239"/>
      <c r="AE380" s="239"/>
      <c r="AF380" s="239"/>
      <c r="AG380" s="239"/>
      <c r="AH380" s="239"/>
      <c r="AI380" s="239"/>
      <c r="AJ380" s="239"/>
      <c r="AK380" s="239"/>
      <c r="AL380" s="239"/>
      <c r="AM380" s="239"/>
      <c r="AN380" s="239"/>
      <c r="AO380" s="239"/>
      <c r="AP380" s="239"/>
      <c r="AQ380" s="239"/>
      <c r="AR380" s="239"/>
      <c r="AS380" s="239"/>
      <c r="AT380" s="239"/>
      <c r="AU380" s="239"/>
      <c r="AV380" s="239"/>
      <c r="AW380" s="239"/>
      <c r="AX380" s="239"/>
      <c r="AY380" s="239"/>
      <c r="AZ380" s="239"/>
      <c r="BA380" s="132"/>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0" customFormat="true" ht="15" customHeight="true" x14ac:dyDescent="0.2">
      <c r="Y381" s="132"/>
      <c r="Z381" s="239"/>
      <c r="AA381" s="239"/>
      <c r="AB381" s="239"/>
      <c r="AC381" s="239"/>
      <c r="AD381" s="239"/>
      <c r="AE381" s="239"/>
      <c r="AF381" s="239"/>
      <c r="AG381" s="239"/>
      <c r="AH381" s="239"/>
      <c r="AI381" s="239"/>
      <c r="AJ381" s="239"/>
      <c r="AK381" s="239"/>
      <c r="AL381" s="239"/>
      <c r="AM381" s="239"/>
      <c r="AN381" s="239"/>
      <c r="AO381" s="239"/>
      <c r="AP381" s="239"/>
      <c r="AQ381" s="239"/>
      <c r="AR381" s="239"/>
      <c r="AS381" s="239"/>
      <c r="AT381" s="239"/>
      <c r="AU381" s="239"/>
      <c r="AV381" s="239"/>
      <c r="AW381" s="239"/>
      <c r="AX381" s="239"/>
      <c r="AY381" s="239"/>
      <c r="AZ381" s="239"/>
      <c r="BA381" s="132"/>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0" customFormat="true" ht="15" customHeight="true" x14ac:dyDescent="0.2">
      <c r="Y382" s="132"/>
      <c r="Z382" s="239"/>
      <c r="AA382" s="239"/>
      <c r="AB382" s="239"/>
      <c r="AC382" s="239"/>
      <c r="AD382" s="239"/>
      <c r="AE382" s="239"/>
      <c r="AF382" s="239"/>
      <c r="AG382" s="239"/>
      <c r="AH382" s="239"/>
      <c r="AI382" s="239"/>
      <c r="AJ382" s="239"/>
      <c r="AK382" s="239"/>
      <c r="AL382" s="239"/>
      <c r="AM382" s="239"/>
      <c r="AN382" s="239"/>
      <c r="AO382" s="239"/>
      <c r="AP382" s="239"/>
      <c r="AQ382" s="239"/>
      <c r="AR382" s="239"/>
      <c r="AS382" s="239"/>
      <c r="AT382" s="239"/>
      <c r="AU382" s="239"/>
      <c r="AV382" s="239"/>
      <c r="AW382" s="239"/>
      <c r="AX382" s="239"/>
      <c r="AY382" s="239"/>
      <c r="AZ382" s="239"/>
      <c r="BA382" s="132"/>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0" customFormat="true" ht="15" customHeight="true" x14ac:dyDescent="0.2">
      <c r="Y383" s="132"/>
      <c r="Z383" s="239"/>
      <c r="AA383" s="239"/>
      <c r="AB383" s="239"/>
      <c r="AC383" s="239"/>
      <c r="AD383" s="239"/>
      <c r="AE383" s="239"/>
      <c r="AF383" s="239"/>
      <c r="AG383" s="239"/>
      <c r="AH383" s="239"/>
      <c r="AI383" s="239"/>
      <c r="AJ383" s="239"/>
      <c r="AK383" s="239"/>
      <c r="AL383" s="239"/>
      <c r="AM383" s="239"/>
      <c r="AN383" s="239"/>
      <c r="AO383" s="239"/>
      <c r="AP383" s="239"/>
      <c r="AQ383" s="239"/>
      <c r="AR383" s="239"/>
      <c r="AS383" s="239"/>
      <c r="AT383" s="239"/>
      <c r="AU383" s="239"/>
      <c r="AV383" s="239"/>
      <c r="AW383" s="239"/>
      <c r="AX383" s="239"/>
      <c r="AY383" s="239"/>
      <c r="AZ383" s="239"/>
      <c r="BA383" s="132"/>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0" customFormat="true" ht="15" customHeight="true" x14ac:dyDescent="0.2">
      <c r="Y384" s="132"/>
      <c r="Z384" s="239"/>
      <c r="AA384" s="239"/>
      <c r="AB384" s="239"/>
      <c r="AC384" s="239"/>
      <c r="AD384" s="239"/>
      <c r="AE384" s="239"/>
      <c r="AF384" s="239"/>
      <c r="AG384" s="239"/>
      <c r="AH384" s="239"/>
      <c r="AI384" s="239"/>
      <c r="AJ384" s="239"/>
      <c r="AK384" s="239"/>
      <c r="AL384" s="239"/>
      <c r="AM384" s="239"/>
      <c r="AN384" s="239"/>
      <c r="AO384" s="239"/>
      <c r="AP384" s="239"/>
      <c r="AQ384" s="239"/>
      <c r="AR384" s="239"/>
      <c r="AS384" s="239"/>
      <c r="AT384" s="239"/>
      <c r="AU384" s="239"/>
      <c r="AV384" s="239"/>
      <c r="AW384" s="239"/>
      <c r="AX384" s="239"/>
      <c r="AY384" s="239"/>
      <c r="AZ384" s="239"/>
      <c r="BA384" s="132"/>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0" customFormat="true" ht="15" customHeight="true" x14ac:dyDescent="0.2">
      <c r="Y385" s="132"/>
      <c r="Z385" s="239"/>
      <c r="AA385" s="239"/>
      <c r="AB385" s="239"/>
      <c r="AC385" s="239"/>
      <c r="AD385" s="239"/>
      <c r="AE385" s="239"/>
      <c r="AF385" s="239"/>
      <c r="AG385" s="239"/>
      <c r="AH385" s="239"/>
      <c r="AI385" s="239"/>
      <c r="AJ385" s="239"/>
      <c r="AK385" s="239"/>
      <c r="AL385" s="239"/>
      <c r="AM385" s="239"/>
      <c r="AN385" s="239"/>
      <c r="AO385" s="239"/>
      <c r="AP385" s="239"/>
      <c r="AQ385" s="239"/>
      <c r="AR385" s="239"/>
      <c r="AS385" s="239"/>
      <c r="AT385" s="239"/>
      <c r="AU385" s="239"/>
      <c r="AV385" s="239"/>
      <c r="AW385" s="239"/>
      <c r="AX385" s="239"/>
      <c r="AY385" s="239"/>
      <c r="AZ385" s="239"/>
      <c r="BA385" s="132"/>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0" customFormat="true" ht="15" customHeight="true" x14ac:dyDescent="0.2">
      <c r="Y386" s="132"/>
      <c r="Z386" s="239"/>
      <c r="AA386" s="239"/>
      <c r="AB386" s="239"/>
      <c r="AC386" s="239"/>
      <c r="AD386" s="239"/>
      <c r="AE386" s="239"/>
      <c r="AF386" s="239"/>
      <c r="AG386" s="239"/>
      <c r="AH386" s="239"/>
      <c r="AI386" s="239"/>
      <c r="AJ386" s="239"/>
      <c r="AK386" s="239"/>
      <c r="AL386" s="239"/>
      <c r="AM386" s="239"/>
      <c r="AN386" s="239"/>
      <c r="AO386" s="239"/>
      <c r="AP386" s="239"/>
      <c r="AQ386" s="239"/>
      <c r="AR386" s="239"/>
      <c r="AS386" s="239"/>
      <c r="AT386" s="239"/>
      <c r="AU386" s="239"/>
      <c r="AV386" s="239"/>
      <c r="AW386" s="239"/>
      <c r="AX386" s="239"/>
      <c r="AY386" s="239"/>
      <c r="AZ386" s="239"/>
      <c r="BA386" s="132"/>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0" customFormat="true" ht="15" customHeight="true" x14ac:dyDescent="0.2">
      <c r="Y387" s="132"/>
      <c r="Z387" s="239"/>
      <c r="AA387" s="239"/>
      <c r="AB387" s="239"/>
      <c r="AC387" s="239"/>
      <c r="AD387" s="239"/>
      <c r="AE387" s="239"/>
      <c r="AF387" s="239"/>
      <c r="AG387" s="239"/>
      <c r="AH387" s="239"/>
      <c r="AI387" s="239"/>
      <c r="AJ387" s="239"/>
      <c r="AK387" s="239"/>
      <c r="AL387" s="239"/>
      <c r="AM387" s="239"/>
      <c r="AN387" s="239"/>
      <c r="AO387" s="239"/>
      <c r="AP387" s="239"/>
      <c r="AQ387" s="239"/>
      <c r="AR387" s="239"/>
      <c r="AS387" s="239"/>
      <c r="AT387" s="239"/>
      <c r="AU387" s="239"/>
      <c r="AV387" s="239"/>
      <c r="AW387" s="239"/>
      <c r="AX387" s="239"/>
      <c r="AY387" s="239"/>
      <c r="AZ387" s="239"/>
      <c r="BA387" s="132"/>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0" customFormat="true" ht="15" customHeight="true" x14ac:dyDescent="0.2">
      <c r="Y388" s="132"/>
      <c r="Z388" s="239"/>
      <c r="AA388" s="239"/>
      <c r="AB388" s="239"/>
      <c r="AC388" s="239"/>
      <c r="AD388" s="239"/>
      <c r="AE388" s="239"/>
      <c r="AF388" s="239"/>
      <c r="AG388" s="239"/>
      <c r="AH388" s="239"/>
      <c r="AI388" s="239"/>
      <c r="AJ388" s="239"/>
      <c r="AK388" s="239"/>
      <c r="AL388" s="239"/>
      <c r="AM388" s="239"/>
      <c r="AN388" s="239"/>
      <c r="AO388" s="239"/>
      <c r="AP388" s="239"/>
      <c r="AQ388" s="239"/>
      <c r="AR388" s="239"/>
      <c r="AS388" s="239"/>
      <c r="AT388" s="239"/>
      <c r="AU388" s="239"/>
      <c r="AV388" s="239"/>
      <c r="AW388" s="239"/>
      <c r="AX388" s="239"/>
      <c r="AY388" s="239"/>
      <c r="AZ388" s="239"/>
      <c r="BA388" s="132"/>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0" customFormat="true" ht="15" customHeight="true" x14ac:dyDescent="0.2">
      <c r="Y389" s="132"/>
      <c r="Z389" s="239"/>
      <c r="AA389" s="239"/>
      <c r="AB389" s="239"/>
      <c r="AC389" s="239"/>
      <c r="AD389" s="239"/>
      <c r="AE389" s="239"/>
      <c r="AF389" s="239"/>
      <c r="AG389" s="239"/>
      <c r="AH389" s="239"/>
      <c r="AI389" s="239"/>
      <c r="AJ389" s="239"/>
      <c r="AK389" s="239"/>
      <c r="AL389" s="239"/>
      <c r="AM389" s="239"/>
      <c r="AN389" s="239"/>
      <c r="AO389" s="239"/>
      <c r="AP389" s="239"/>
      <c r="AQ389" s="239"/>
      <c r="AR389" s="239"/>
      <c r="AS389" s="239"/>
      <c r="AT389" s="239"/>
      <c r="AU389" s="239"/>
      <c r="AV389" s="239"/>
      <c r="AW389" s="239"/>
      <c r="AX389" s="239"/>
      <c r="AY389" s="239"/>
      <c r="AZ389" s="239"/>
      <c r="BA389" s="132"/>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130" customFormat="true" ht="15" customHeight="true" x14ac:dyDescent="0.2">
      <c r="Y390" s="132"/>
      <c r="Z390" s="239"/>
      <c r="AA390" s="239"/>
      <c r="AB390" s="239"/>
      <c r="AC390" s="239"/>
      <c r="AD390" s="239"/>
      <c r="AE390" s="239"/>
      <c r="AF390" s="239"/>
      <c r="AG390" s="239"/>
      <c r="AH390" s="239"/>
      <c r="AI390" s="239"/>
      <c r="AJ390" s="239"/>
      <c r="AK390" s="239"/>
      <c r="AL390" s="239"/>
      <c r="AM390" s="239"/>
      <c r="AN390" s="239"/>
      <c r="AO390" s="239"/>
      <c r="AP390" s="239"/>
      <c r="AQ390" s="239"/>
      <c r="AR390" s="239"/>
      <c r="AS390" s="239"/>
      <c r="AT390" s="239"/>
      <c r="AU390" s="239"/>
      <c r="AV390" s="239"/>
      <c r="AW390" s="239"/>
      <c r="AX390" s="239"/>
      <c r="AY390" s="239"/>
      <c r="AZ390" s="239"/>
      <c r="BA390" s="132"/>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130" customFormat="true" ht="15" customHeight="true" x14ac:dyDescent="0.2">
      <c r="Y391" s="132"/>
      <c r="Z391" s="239"/>
      <c r="AA391" s="239"/>
      <c r="AB391" s="239"/>
      <c r="AC391" s="239"/>
      <c r="AD391" s="239"/>
      <c r="AE391" s="239"/>
      <c r="AF391" s="239"/>
      <c r="AG391" s="239"/>
      <c r="AH391" s="239"/>
      <c r="AI391" s="239"/>
      <c r="AJ391" s="239"/>
      <c r="AK391" s="239"/>
      <c r="AL391" s="239"/>
      <c r="AM391" s="239"/>
      <c r="AN391" s="239"/>
      <c r="AO391" s="239"/>
      <c r="AP391" s="239"/>
      <c r="AQ391" s="239"/>
      <c r="AR391" s="239"/>
      <c r="AS391" s="239"/>
      <c r="AT391" s="239"/>
      <c r="AU391" s="239"/>
      <c r="AV391" s="239"/>
      <c r="AW391" s="239"/>
      <c r="AX391" s="239"/>
      <c r="AY391" s="239"/>
      <c r="AZ391" s="239"/>
      <c r="BA391" s="132"/>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130" customFormat="true" ht="15" customHeight="true" x14ac:dyDescent="0.2">
      <c r="Y392" s="132"/>
      <c r="Z392" s="239"/>
      <c r="AA392" s="239"/>
      <c r="AB392" s="239"/>
      <c r="AC392" s="239"/>
      <c r="AD392" s="239"/>
      <c r="AE392" s="239"/>
      <c r="AF392" s="239"/>
      <c r="AG392" s="239"/>
      <c r="AH392" s="239"/>
      <c r="AI392" s="239"/>
      <c r="AJ392" s="239"/>
      <c r="AK392" s="239"/>
      <c r="AL392" s="239"/>
      <c r="AM392" s="239"/>
      <c r="AN392" s="239"/>
      <c r="AO392" s="239"/>
      <c r="AP392" s="239"/>
      <c r="AQ392" s="239"/>
      <c r="AR392" s="239"/>
      <c r="AS392" s="239"/>
      <c r="AT392" s="239"/>
      <c r="AU392" s="239"/>
      <c r="AV392" s="239"/>
      <c r="AW392" s="239"/>
      <c r="AX392" s="239"/>
      <c r="AY392" s="239"/>
      <c r="AZ392" s="239"/>
      <c r="BA392" s="132"/>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130" customFormat="true" ht="15" customHeight="true" x14ac:dyDescent="0.2">
      <c r="Y393" s="132"/>
      <c r="Z393" s="239"/>
      <c r="AA393" s="239"/>
      <c r="AB393" s="239"/>
      <c r="AC393" s="239"/>
      <c r="AD393" s="239"/>
      <c r="AE393" s="239"/>
      <c r="AF393" s="239"/>
      <c r="AG393" s="239"/>
      <c r="AH393" s="239"/>
      <c r="AI393" s="239"/>
      <c r="AJ393" s="239"/>
      <c r="AK393" s="239"/>
      <c r="AL393" s="239"/>
      <c r="AM393" s="239"/>
      <c r="AN393" s="239"/>
      <c r="AO393" s="239"/>
      <c r="AP393" s="239"/>
      <c r="AQ393" s="239"/>
      <c r="AR393" s="239"/>
      <c r="AS393" s="239"/>
      <c r="AT393" s="239"/>
      <c r="AU393" s="239"/>
      <c r="AV393" s="239"/>
      <c r="AW393" s="239"/>
      <c r="AX393" s="239"/>
      <c r="AY393" s="239"/>
      <c r="AZ393" s="239"/>
      <c r="BA393" s="132"/>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130" customFormat="true" ht="15" customHeight="true" x14ac:dyDescent="0.2">
      <c r="Y394" s="132"/>
      <c r="Z394" s="239"/>
      <c r="AA394" s="239"/>
      <c r="AB394" s="239"/>
      <c r="AC394" s="239"/>
      <c r="AD394" s="239"/>
      <c r="AE394" s="239"/>
      <c r="AF394" s="239"/>
      <c r="AG394" s="239"/>
      <c r="AH394" s="239"/>
      <c r="AI394" s="239"/>
      <c r="AJ394" s="239"/>
      <c r="AK394" s="239"/>
      <c r="AL394" s="239"/>
      <c r="AM394" s="239"/>
      <c r="AN394" s="239"/>
      <c r="AO394" s="239"/>
      <c r="AP394" s="239"/>
      <c r="AQ394" s="239"/>
      <c r="AR394" s="239"/>
      <c r="AS394" s="239"/>
      <c r="AT394" s="239"/>
      <c r="AU394" s="239"/>
      <c r="AV394" s="239"/>
      <c r="AW394" s="239"/>
      <c r="AX394" s="239"/>
      <c r="AY394" s="239"/>
      <c r="AZ394" s="239"/>
      <c r="BA394" s="132"/>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130" customFormat="true" ht="15" customHeight="true" x14ac:dyDescent="0.2">
      <c r="Y395" s="132"/>
      <c r="Z395" s="239"/>
      <c r="AA395" s="239"/>
      <c r="AB395" s="239"/>
      <c r="AC395" s="239"/>
      <c r="AD395" s="239"/>
      <c r="AE395" s="239"/>
      <c r="AF395" s="239"/>
      <c r="AG395" s="239"/>
      <c r="AH395" s="239"/>
      <c r="AI395" s="239"/>
      <c r="AJ395" s="239"/>
      <c r="AK395" s="239"/>
      <c r="AL395" s="239"/>
      <c r="AM395" s="239"/>
      <c r="AN395" s="239"/>
      <c r="AO395" s="239"/>
      <c r="AP395" s="239"/>
      <c r="AQ395" s="239"/>
      <c r="AR395" s="239"/>
      <c r="AS395" s="239"/>
      <c r="AT395" s="239"/>
      <c r="AU395" s="239"/>
      <c r="AV395" s="239"/>
      <c r="AW395" s="239"/>
      <c r="AX395" s="239"/>
      <c r="AY395" s="239"/>
      <c r="AZ395" s="239"/>
      <c r="BA395" s="132"/>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130" customFormat="true" ht="15" customHeight="true" x14ac:dyDescent="0.2">
      <c r="Y396" s="132"/>
      <c r="Z396" s="239"/>
      <c r="AA396" s="239"/>
      <c r="AB396" s="239"/>
      <c r="AC396" s="239"/>
      <c r="AD396" s="239"/>
      <c r="AE396" s="239"/>
      <c r="AF396" s="239"/>
      <c r="AG396" s="239"/>
      <c r="AH396" s="239"/>
      <c r="AI396" s="239"/>
      <c r="AJ396" s="239"/>
      <c r="AK396" s="239"/>
      <c r="AL396" s="239"/>
      <c r="AM396" s="239"/>
      <c r="AN396" s="239"/>
      <c r="AO396" s="239"/>
      <c r="AP396" s="239"/>
      <c r="AQ396" s="239"/>
      <c r="AR396" s="239"/>
      <c r="AS396" s="239"/>
      <c r="AT396" s="239"/>
      <c r="AU396" s="239"/>
      <c r="AV396" s="239"/>
      <c r="AW396" s="239"/>
      <c r="AX396" s="239"/>
      <c r="AY396" s="239"/>
      <c r="AZ396" s="239"/>
      <c r="BA396" s="132"/>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130" customFormat="true" ht="15" customHeight="true" x14ac:dyDescent="0.2">
      <c r="Y397" s="132"/>
      <c r="Z397" s="239"/>
      <c r="AA397" s="239"/>
      <c r="AB397" s="239"/>
      <c r="AC397" s="239"/>
      <c r="AD397" s="239"/>
      <c r="AE397" s="239"/>
      <c r="AF397" s="239"/>
      <c r="AG397" s="239"/>
      <c r="AH397" s="239"/>
      <c r="AI397" s="239"/>
      <c r="AJ397" s="239"/>
      <c r="AK397" s="239"/>
      <c r="AL397" s="239"/>
      <c r="AM397" s="239"/>
      <c r="AN397" s="239"/>
      <c r="AO397" s="239"/>
      <c r="AP397" s="239"/>
      <c r="AQ397" s="239"/>
      <c r="AR397" s="239"/>
      <c r="AS397" s="239"/>
      <c r="AT397" s="239"/>
      <c r="AU397" s="239"/>
      <c r="AV397" s="239"/>
      <c r="AW397" s="239"/>
      <c r="AX397" s="239"/>
      <c r="AY397" s="239"/>
      <c r="AZ397" s="239"/>
      <c r="BA397" s="132"/>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130" customFormat="true" ht="15" customHeight="true" x14ac:dyDescent="0.2">
      <c r="Y398" s="132"/>
      <c r="Z398" s="239"/>
      <c r="AA398" s="239"/>
      <c r="AB398" s="239"/>
      <c r="AC398" s="239"/>
      <c r="AD398" s="239"/>
      <c r="AE398" s="239"/>
      <c r="AF398" s="239"/>
      <c r="AG398" s="239"/>
      <c r="AH398" s="239"/>
      <c r="AI398" s="239"/>
      <c r="AJ398" s="239"/>
      <c r="AK398" s="239"/>
      <c r="AL398" s="239"/>
      <c r="AM398" s="239"/>
      <c r="AN398" s="239"/>
      <c r="AO398" s="239"/>
      <c r="AP398" s="239"/>
      <c r="AQ398" s="239"/>
      <c r="AR398" s="239"/>
      <c r="AS398" s="239"/>
      <c r="AT398" s="239"/>
      <c r="AU398" s="239"/>
      <c r="AV398" s="239"/>
      <c r="AW398" s="239"/>
      <c r="AX398" s="239"/>
      <c r="AY398" s="239"/>
      <c r="AZ398" s="239"/>
      <c r="BA398" s="132"/>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43" customFormat="true" ht="15" customHeight="true" x14ac:dyDescent="0.25">
      <c r="A399" s="136"/>
      <c r="B399" s="136"/>
      <c r="C399" s="3078" t="s">
        <v>132</v>
      </c>
      <c r="D399" s="3079"/>
      <c r="E399" s="3079"/>
      <c r="F399" s="3079"/>
      <c r="G399" s="136"/>
      <c r="H399" s="3062" t="s">
        <v>133</v>
      </c>
      <c r="I399" s="3063"/>
      <c r="J399" s="3063"/>
      <c r="K399" s="3063"/>
      <c r="M399" s="3062" t="s">
        <v>134</v>
      </c>
      <c r="N399" s="3063"/>
      <c r="O399" s="3063"/>
      <c r="P399" s="3063"/>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843" customFormat="true" ht="15" customHeight="true" x14ac:dyDescent="0.2">
      <c r="A400" s="136"/>
      <c r="B400" s="136"/>
      <c r="C400" s="3497" t="s">
        <v>189</v>
      </c>
      <c r="D400" s="3498"/>
      <c r="E400" s="3498"/>
      <c r="F400"/>
      <c r="G400"/>
      <c r="H400" s="3498" t="s">
        <v>189</v>
      </c>
      <c r="I400" s="3498"/>
      <c r="J400" s="3498"/>
      <c r="K400"/>
      <c r="L400"/>
      <c r="M400" s="3498" t="s">
        <v>189</v>
      </c>
      <c r="N400" s="3498"/>
      <c r="O400" s="3498"/>
      <c r="P400"/>
      <c r="Q400"/>
      <c r="R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B400" s="136"/>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843" customFormat="true" ht="25.15" customHeight="true" x14ac:dyDescent="0.2">
      <c r="A401" s="136"/>
      <c r="B401" s="136"/>
      <c r="C401" s="3499" t="s">
        <v>180</v>
      </c>
      <c r="D401" s="3466"/>
      <c r="E401" s="2766" t="s">
        <v>190</v>
      </c>
      <c r="F401" s="2767"/>
      <c r="G401" s="2767"/>
      <c r="H401" s="3466" t="s">
        <v>180</v>
      </c>
      <c r="I401" s="3466"/>
      <c r="J401" s="2768" t="s">
        <v>190</v>
      </c>
      <c r="K401" s="2767"/>
      <c r="L401" s="2767"/>
      <c r="M401" s="3466" t="s">
        <v>180</v>
      </c>
      <c r="N401" s="3466"/>
      <c r="O401" s="2769" t="s">
        <v>190</v>
      </c>
      <c r="P401" s="2767"/>
      <c r="Q401" s="2767"/>
      <c r="R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B401" s="136"/>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843" customFormat="true" ht="25.15" customHeight="true" x14ac:dyDescent="0.2">
      <c r="A402" s="136"/>
      <c r="B402" s="3092" t="s">
        <v>139</v>
      </c>
      <c r="C402" s="3466"/>
      <c r="D402" s="3466"/>
      <c r="E402" s="2770" t="s">
        <v>191</v>
      </c>
      <c r="F402" s="2767"/>
      <c r="G402" s="2767"/>
      <c r="H402" s="3466"/>
      <c r="I402" s="3466"/>
      <c r="J402" s="2771" t="s">
        <v>191</v>
      </c>
      <c r="K402" s="2767"/>
      <c r="L402" s="2767"/>
      <c r="M402" s="3466"/>
      <c r="N402" s="3466"/>
      <c r="O402" s="2772" t="s">
        <v>191</v>
      </c>
      <c r="P402" s="2767"/>
      <c r="Q402" s="2767"/>
      <c r="R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B402" s="136"/>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37" customFormat="true" ht="25.15" customHeight="true" x14ac:dyDescent="0.2">
      <c r="A403" s="424"/>
      <c r="B403" s="3065"/>
      <c r="C403" s="3500" t="s">
        <v>457</v>
      </c>
      <c r="D403" s="3466"/>
      <c r="E403" s="2773">
        <v>-0.81966676501009028</v>
      </c>
      <c r="F403" s="2767"/>
      <c r="G403" s="2767"/>
      <c r="H403" s="3466" t="s">
        <v>458</v>
      </c>
      <c r="I403" s="3466"/>
      <c r="J403" s="2774">
        <v>0.72566462242840002</v>
      </c>
      <c r="K403" s="2767"/>
      <c r="L403" s="2767"/>
      <c r="M403" s="3466" t="s">
        <v>459</v>
      </c>
      <c r="N403" s="3466"/>
      <c r="O403" s="2775">
        <v>-0.7456328548922353</v>
      </c>
      <c r="P403" s="2767"/>
      <c r="Q403" s="2767"/>
      <c r="R403" s="238"/>
      <c r="Z403" s="238"/>
      <c r="AA403" s="238"/>
      <c r="AB403" s="238"/>
      <c r="AC403" s="238"/>
      <c r="AD403" s="238"/>
      <c r="AE403" s="238"/>
      <c r="AF403" s="238"/>
      <c r="AG403" s="238"/>
      <c r="AH403" s="238"/>
      <c r="AI403" s="238"/>
      <c r="AJ403" s="238"/>
      <c r="AK403" s="238"/>
      <c r="AL403" s="238"/>
      <c r="AM403" s="238"/>
      <c r="AN403" s="238"/>
      <c r="AO403" s="238"/>
      <c r="AP403" s="238"/>
      <c r="AQ403" s="238"/>
      <c r="AR403" s="238"/>
      <c r="AS403" s="238"/>
      <c r="AT403" s="238"/>
      <c r="AU403" s="238"/>
      <c r="AV403" s="238"/>
      <c r="AW403" s="238"/>
      <c r="AX403" s="238"/>
      <c r="AY403" s="238"/>
      <c r="AZ403" s="238"/>
      <c r="BB403" s="424"/>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37" customFormat="true" ht="25.15" customHeight="true" x14ac:dyDescent="0.2">
      <c r="A404" s="424"/>
      <c r="B404" s="3065"/>
      <c r="C404" s="3465" t="s">
        <v>459</v>
      </c>
      <c r="D404" s="3466"/>
      <c r="E404" s="2776">
        <v>-0.81884828491032291</v>
      </c>
      <c r="F404" s="2767"/>
      <c r="G404" s="2767"/>
      <c r="H404" s="3466" t="s">
        <v>460</v>
      </c>
      <c r="I404" s="3466"/>
      <c r="J404" s="2777">
        <v>0.71071682795743896</v>
      </c>
      <c r="K404" s="2767"/>
      <c r="L404" s="2767"/>
      <c r="M404" s="3466" t="s">
        <v>461</v>
      </c>
      <c r="N404" s="3466"/>
      <c r="O404" s="2778">
        <v>0.7217402216446408</v>
      </c>
      <c r="P404" s="2767"/>
      <c r="Q404" s="2767"/>
      <c r="R404" s="238"/>
      <c r="Z404" s="238"/>
      <c r="AA404" s="238"/>
      <c r="AB404" s="238"/>
      <c r="AC404" s="238"/>
      <c r="AD404" s="238"/>
      <c r="AE404" s="238"/>
      <c r="AF404" s="238"/>
      <c r="AG404" s="238"/>
      <c r="AH404" s="238"/>
      <c r="AI404" s="238"/>
      <c r="AJ404" s="238"/>
      <c r="AK404" s="238"/>
      <c r="AL404" s="238"/>
      <c r="AM404" s="238"/>
      <c r="AN404" s="238"/>
      <c r="AO404" s="238"/>
      <c r="AP404" s="238"/>
      <c r="AQ404" s="238"/>
      <c r="AR404" s="238"/>
      <c r="AS404" s="238"/>
      <c r="AT404" s="238"/>
      <c r="AU404" s="238"/>
      <c r="AV404" s="238"/>
      <c r="AW404" s="238"/>
      <c r="AX404" s="238"/>
      <c r="AY404" s="238"/>
      <c r="AZ404" s="238"/>
      <c r="BB404" s="424"/>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37" customFormat="true" ht="25.15" customHeight="true" x14ac:dyDescent="0.2">
      <c r="A405" s="424"/>
      <c r="B405" s="3065"/>
      <c r="C405" s="3465" t="s">
        <v>461</v>
      </c>
      <c r="D405" s="3466"/>
      <c r="E405" s="2776">
        <v>0.79867662445663556</v>
      </c>
      <c r="F405" s="2767"/>
      <c r="G405" s="2767"/>
      <c r="H405" s="3466" t="s">
        <v>462</v>
      </c>
      <c r="I405" s="3466"/>
      <c r="J405" s="2777">
        <v>0.69952121134760548</v>
      </c>
      <c r="K405" s="2767"/>
      <c r="L405" s="2767"/>
      <c r="M405" s="3466" t="s">
        <v>463</v>
      </c>
      <c r="N405" s="3466"/>
      <c r="O405" s="2778">
        <v>0.7048411903092725</v>
      </c>
      <c r="P405" s="2767"/>
      <c r="Q405" s="2767"/>
      <c r="R405" s="238"/>
      <c r="Z405" s="238"/>
      <c r="AA405" s="238"/>
      <c r="AB405" s="238"/>
      <c r="AC405" s="238"/>
      <c r="AD405" s="238"/>
      <c r="AE405" s="238"/>
      <c r="AF405" s="238"/>
      <c r="AG405" s="238"/>
      <c r="AH405" s="238"/>
      <c r="AI405" s="238"/>
      <c r="AJ405" s="238"/>
      <c r="AK405" s="238"/>
      <c r="AL405" s="238"/>
      <c r="AM405" s="238"/>
      <c r="AN405" s="238"/>
      <c r="AO405" s="238"/>
      <c r="AP405" s="238"/>
      <c r="AQ405" s="238"/>
      <c r="AR405" s="238"/>
      <c r="AS405" s="238"/>
      <c r="AT405" s="238"/>
      <c r="AU405" s="238"/>
      <c r="AV405" s="238"/>
      <c r="AW405" s="238"/>
      <c r="AX405" s="238"/>
      <c r="AY405" s="238"/>
      <c r="AZ405" s="238"/>
      <c r="BB405" s="424"/>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37" customFormat="true" ht="25.15" customHeight="true" x14ac:dyDescent="0.2">
      <c r="A406" s="424"/>
      <c r="B406" s="3065"/>
      <c r="C406" s="3465" t="s">
        <v>463</v>
      </c>
      <c r="D406" s="3466"/>
      <c r="E406" s="2776">
        <v>0.78611899784581352</v>
      </c>
      <c r="F406" s="2767"/>
      <c r="G406" s="2767"/>
      <c r="H406" s="3466" t="s">
        <v>461</v>
      </c>
      <c r="I406" s="3466"/>
      <c r="J406" s="2777">
        <v>0.69616859983759871</v>
      </c>
      <c r="K406" s="2767"/>
      <c r="L406" s="2767"/>
      <c r="M406" s="3466" t="s">
        <v>457</v>
      </c>
      <c r="N406" s="3466"/>
      <c r="O406" s="2778">
        <v>-0.65705909401470242</v>
      </c>
      <c r="P406" s="2767"/>
      <c r="Q406" s="2767"/>
      <c r="R406" s="238"/>
      <c r="Z406" s="238"/>
      <c r="AA406" s="238"/>
      <c r="AB406" s="238"/>
      <c r="AC406" s="238"/>
      <c r="AD406" s="238"/>
      <c r="AE406" s="238"/>
      <c r="AF406" s="238"/>
      <c r="AG406" s="238"/>
      <c r="AH406" s="238"/>
      <c r="AI406" s="238"/>
      <c r="AJ406" s="238"/>
      <c r="AK406" s="238"/>
      <c r="AL406" s="238"/>
      <c r="AM406" s="238"/>
      <c r="AN406" s="238"/>
      <c r="AO406" s="238"/>
      <c r="AP406" s="238"/>
      <c r="AQ406" s="238"/>
      <c r="AR406" s="238"/>
      <c r="AS406" s="238"/>
      <c r="AT406" s="238"/>
      <c r="AU406" s="238"/>
      <c r="AV406" s="238"/>
      <c r="AW406" s="238"/>
      <c r="AX406" s="238"/>
      <c r="AY406" s="238"/>
      <c r="AZ406" s="238"/>
      <c r="BB406" s="424"/>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37" customFormat="true" ht="25.15" customHeight="true" x14ac:dyDescent="0.2">
      <c r="A407" s="424"/>
      <c r="B407" s="3065"/>
      <c r="C407" s="3465" t="s">
        <v>464</v>
      </c>
      <c r="D407" s="3466"/>
      <c r="E407" s="2776">
        <v>0.72443543835979252</v>
      </c>
      <c r="F407" s="2767"/>
      <c r="G407" s="2767"/>
      <c r="H407" s="3466" t="s">
        <v>464</v>
      </c>
      <c r="I407" s="3466"/>
      <c r="J407" s="2777">
        <v>0.67871297698557043</v>
      </c>
      <c r="K407" s="2767"/>
      <c r="L407" s="2767"/>
      <c r="M407" s="3466" t="s">
        <v>465</v>
      </c>
      <c r="N407" s="3466"/>
      <c r="O407" s="2778">
        <v>0.65098410709304111</v>
      </c>
      <c r="P407" s="2767"/>
      <c r="Q407" s="2767"/>
      <c r="R407" s="238"/>
      <c r="Z407" s="238"/>
      <c r="AA407" s="238"/>
      <c r="AB407" s="238"/>
      <c r="AC407" s="238"/>
      <c r="AD407" s="238"/>
      <c r="AE407" s="238"/>
      <c r="AF407" s="238"/>
      <c r="AG407" s="238"/>
      <c r="AH407" s="238"/>
      <c r="AI407" s="238"/>
      <c r="AJ407" s="238"/>
      <c r="AK407" s="238"/>
      <c r="AL407" s="238"/>
      <c r="AM407" s="238"/>
      <c r="AN407" s="238"/>
      <c r="AO407" s="238"/>
      <c r="AP407" s="238"/>
      <c r="AQ407" s="238"/>
      <c r="AR407" s="238"/>
      <c r="AS407" s="238"/>
      <c r="AT407" s="238"/>
      <c r="AU407" s="238"/>
      <c r="AV407" s="238"/>
      <c r="AW407" s="238"/>
      <c r="AX407" s="238"/>
      <c r="AY407" s="238"/>
      <c r="AZ407" s="238"/>
      <c r="BB407" s="424"/>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37" customFormat="true" ht="25.15" customHeight="true" x14ac:dyDescent="0.2">
      <c r="A408" s="424"/>
      <c r="B408" s="3065"/>
      <c r="C408" s="3465" t="s">
        <v>458</v>
      </c>
      <c r="D408" s="3466"/>
      <c r="E408" s="2776">
        <v>0.71062407596222099</v>
      </c>
      <c r="F408" s="2767"/>
      <c r="G408" s="2767"/>
      <c r="H408" s="3466" t="s">
        <v>463</v>
      </c>
      <c r="I408" s="3466"/>
      <c r="J408" s="2777">
        <v>0.65827077406326973</v>
      </c>
      <c r="K408" s="2767"/>
      <c r="L408" s="2767"/>
      <c r="M408" s="3466" t="s">
        <v>460</v>
      </c>
      <c r="N408" s="3466"/>
      <c r="O408" s="2778">
        <v>0.59626865627583214</v>
      </c>
      <c r="P408" s="2767"/>
      <c r="Q408" s="2767"/>
      <c r="R408" s="238"/>
      <c r="Z408" s="238"/>
      <c r="AA408" s="238"/>
      <c r="AB408" s="238"/>
      <c r="AC408" s="238"/>
      <c r="AD408" s="238"/>
      <c r="AE408" s="238"/>
      <c r="AF408" s="238"/>
      <c r="AG408" s="238"/>
      <c r="AH408" s="238"/>
      <c r="AI408" s="238"/>
      <c r="AJ408" s="238"/>
      <c r="AK408" s="238"/>
      <c r="AL408" s="238"/>
      <c r="AM408" s="238"/>
      <c r="AN408" s="238"/>
      <c r="AO408" s="238"/>
      <c r="AP408" s="238"/>
      <c r="AQ408" s="238"/>
      <c r="AR408" s="238"/>
      <c r="AS408" s="238"/>
      <c r="AT408" s="238"/>
      <c r="AU408" s="238"/>
      <c r="AV408" s="238"/>
      <c r="AW408" s="238"/>
      <c r="AX408" s="238"/>
      <c r="AY408" s="238"/>
      <c r="AZ408" s="238"/>
      <c r="BB408" s="424"/>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37" customFormat="true" ht="25.15" customHeight="true" x14ac:dyDescent="0.2">
      <c r="A409" s="424"/>
      <c r="B409" s="3065"/>
      <c r="C409" s="3465" t="s">
        <v>460</v>
      </c>
      <c r="D409" s="3466"/>
      <c r="E409" s="2776">
        <v>0.68933075573957348</v>
      </c>
      <c r="F409" s="2767"/>
      <c r="G409" s="2767"/>
      <c r="H409" s="3466" t="s">
        <v>466</v>
      </c>
      <c r="I409" s="3466"/>
      <c r="J409" s="2777">
        <v>0.59287954305226609</v>
      </c>
      <c r="K409" s="2767"/>
      <c r="L409" s="2767"/>
      <c r="M409" s="3466" t="s">
        <v>464</v>
      </c>
      <c r="N409" s="3466"/>
      <c r="O409" s="2778">
        <v>0.57928445990825583</v>
      </c>
      <c r="P409" s="2767"/>
      <c r="Q409" s="2767"/>
      <c r="R409" s="238"/>
      <c r="Z409" s="238"/>
      <c r="AA409" s="238"/>
      <c r="AB409" s="238"/>
      <c r="AC409" s="238"/>
      <c r="AD409" s="238"/>
      <c r="AE409" s="238"/>
      <c r="AF409" s="238"/>
      <c r="AG409" s="238"/>
      <c r="AH409" s="238"/>
      <c r="AI409" s="238"/>
      <c r="AJ409" s="238"/>
      <c r="AK409" s="238"/>
      <c r="AL409" s="238"/>
      <c r="AM409" s="238"/>
      <c r="AN409" s="238"/>
      <c r="AO409" s="238"/>
      <c r="AP409" s="238"/>
      <c r="AQ409" s="238"/>
      <c r="AR409" s="238"/>
      <c r="AS409" s="238"/>
      <c r="AT409" s="238"/>
      <c r="AU409" s="238"/>
      <c r="AV409" s="238"/>
      <c r="AW409" s="238"/>
      <c r="AX409" s="238"/>
      <c r="AY409" s="238"/>
      <c r="AZ409" s="238"/>
      <c r="BB409" s="424"/>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37" customFormat="true" ht="25.15" customHeight="true" x14ac:dyDescent="0.2">
      <c r="A410" s="424"/>
      <c r="B410" s="3065"/>
      <c r="C410" s="3465" t="s">
        <v>467</v>
      </c>
      <c r="D410" s="3466"/>
      <c r="E410" s="2776">
        <v>0.60316595166689568</v>
      </c>
      <c r="F410" s="2767"/>
      <c r="G410" s="2767"/>
      <c r="H410" s="3466" t="s">
        <v>468</v>
      </c>
      <c r="I410" s="3466"/>
      <c r="J410" s="2777">
        <v>0.51779673536515713</v>
      </c>
      <c r="K410" s="2767"/>
      <c r="L410" s="2767"/>
      <c r="M410" s="3466" t="s">
        <v>458</v>
      </c>
      <c r="N410" s="3466"/>
      <c r="O410" s="2778">
        <v>0.57092452128294291</v>
      </c>
      <c r="P410" s="2767"/>
      <c r="Q410" s="2767"/>
      <c r="R410" s="238"/>
      <c r="Z410" s="238"/>
      <c r="AA410" s="238"/>
      <c r="AB410" s="238"/>
      <c r="AC410" s="238"/>
      <c r="AD410" s="238"/>
      <c r="AE410" s="238"/>
      <c r="AF410" s="238"/>
      <c r="AG410" s="238"/>
      <c r="AH410" s="238"/>
      <c r="AI410" s="238"/>
      <c r="AJ410" s="238"/>
      <c r="AK410" s="238"/>
      <c r="AL410" s="238"/>
      <c r="AM410" s="238"/>
      <c r="AN410" s="238"/>
      <c r="AO410" s="238"/>
      <c r="AP410" s="238"/>
      <c r="AQ410" s="238"/>
      <c r="AR410" s="238"/>
      <c r="AS410" s="238"/>
      <c r="AT410" s="238"/>
      <c r="AU410" s="238"/>
      <c r="AV410" s="238"/>
      <c r="AW410" s="238"/>
      <c r="AX410" s="238"/>
      <c r="AY410" s="238"/>
      <c r="AZ410" s="238"/>
      <c r="BB410" s="424"/>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37" customFormat="true" ht="25.15" customHeight="true" x14ac:dyDescent="0.2">
      <c r="A411" s="424"/>
      <c r="B411" s="3065"/>
      <c r="C411" s="3465" t="s">
        <v>466</v>
      </c>
      <c r="D411" s="3466"/>
      <c r="E411" s="2776">
        <v>0.59241466741279236</v>
      </c>
      <c r="F411" s="2767"/>
      <c r="G411" s="2767"/>
      <c r="H411" s="3466" t="s">
        <v>469</v>
      </c>
      <c r="I411" s="3466"/>
      <c r="J411" s="2777">
        <v>-0.49954252450505632</v>
      </c>
      <c r="K411" s="2767"/>
      <c r="L411" s="2767"/>
      <c r="M411" s="3466" t="s">
        <v>470</v>
      </c>
      <c r="N411" s="3466"/>
      <c r="O411" s="2778">
        <v>0.48745447773447292</v>
      </c>
      <c r="P411" s="2767"/>
      <c r="Q411" s="2767"/>
      <c r="R411" s="238"/>
      <c r="Z411" s="238"/>
      <c r="AA411" s="238"/>
      <c r="AB411" s="238"/>
      <c r="AC411" s="238"/>
      <c r="AD411" s="238"/>
      <c r="AE411" s="238"/>
      <c r="AF411" s="238"/>
      <c r="AG411" s="238"/>
      <c r="AH411" s="238"/>
      <c r="AI411" s="238"/>
      <c r="AJ411" s="238"/>
      <c r="AK411" s="238"/>
      <c r="AL411" s="238"/>
      <c r="AM411" s="238"/>
      <c r="AN411" s="238"/>
      <c r="AO411" s="238"/>
      <c r="AP411" s="238"/>
      <c r="AQ411" s="238"/>
      <c r="AR411" s="238"/>
      <c r="AS411" s="238"/>
      <c r="AT411" s="238"/>
      <c r="AU411" s="238"/>
      <c r="AV411" s="238"/>
      <c r="AW411" s="238"/>
      <c r="AX411" s="238"/>
      <c r="AY411" s="238"/>
      <c r="AZ411" s="238"/>
      <c r="BB411" s="424"/>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37" customFormat="true" ht="25.15" customHeight="true" x14ac:dyDescent="0.2">
      <c r="A412" s="424"/>
      <c r="B412" s="3065"/>
      <c r="C412" s="3465" t="s">
        <v>465</v>
      </c>
      <c r="D412" s="3466"/>
      <c r="E412" s="2776">
        <v>0.58571814629686769</v>
      </c>
      <c r="F412" s="2767"/>
      <c r="G412" s="2767"/>
      <c r="H412" s="3466" t="s">
        <v>471</v>
      </c>
      <c r="I412" s="3466"/>
      <c r="J412" s="2777">
        <v>0.46891572981405355</v>
      </c>
      <c r="K412" s="2767"/>
      <c r="L412" s="2767"/>
      <c r="M412" s="3466" t="s">
        <v>466</v>
      </c>
      <c r="N412" s="3466"/>
      <c r="O412" s="2778">
        <v>0.48498325737191728</v>
      </c>
      <c r="P412" s="2767"/>
      <c r="Q412" s="2767"/>
      <c r="R412" s="238"/>
      <c r="Z412" s="238"/>
      <c r="AA412" s="238"/>
      <c r="AB412" s="238"/>
      <c r="AC412" s="238"/>
      <c r="AD412" s="238"/>
      <c r="AE412" s="238"/>
      <c r="AF412" s="238"/>
      <c r="AG412" s="238"/>
      <c r="AH412" s="238"/>
      <c r="AI412" s="238"/>
      <c r="AJ412" s="238"/>
      <c r="AK412" s="238"/>
      <c r="AL412" s="238"/>
      <c r="AM412" s="238"/>
      <c r="AN412" s="238"/>
      <c r="AO412" s="238"/>
      <c r="AP412" s="238"/>
      <c r="AQ412" s="238"/>
      <c r="AR412" s="238"/>
      <c r="AS412" s="238"/>
      <c r="AT412" s="238"/>
      <c r="AU412" s="238"/>
      <c r="AV412" s="238"/>
      <c r="AW412" s="238"/>
      <c r="AX412" s="238"/>
      <c r="AY412" s="238"/>
      <c r="AZ412" s="238"/>
      <c r="BB412" s="424"/>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37" customFormat="true" ht="25.15" customHeight="true" x14ac:dyDescent="0.2">
      <c r="A413" s="424"/>
      <c r="B413" s="3065"/>
      <c r="C413" s="3465" t="s">
        <v>462</v>
      </c>
      <c r="D413" s="3466"/>
      <c r="E413" s="2776">
        <v>0.57527272780106897</v>
      </c>
      <c r="F413" s="2767"/>
      <c r="G413" s="2767"/>
      <c r="H413" s="3466" t="s">
        <v>457</v>
      </c>
      <c r="I413" s="3466"/>
      <c r="J413" s="2777">
        <v>-0.45773576600820781</v>
      </c>
      <c r="K413" s="2767"/>
      <c r="L413" s="2767"/>
      <c r="M413" s="3466" t="s">
        <v>472</v>
      </c>
      <c r="N413" s="3466"/>
      <c r="O413" s="2778">
        <v>0.47470405764962464</v>
      </c>
      <c r="P413" s="2767"/>
      <c r="Q413" s="2767"/>
      <c r="R413" s="238"/>
      <c r="Z413" s="238"/>
      <c r="AA413" s="238"/>
      <c r="AB413" s="238"/>
      <c r="AC413" s="238"/>
      <c r="AD413" s="238"/>
      <c r="AE413" s="238"/>
      <c r="AF413" s="238"/>
      <c r="AG413" s="238"/>
      <c r="AH413" s="238"/>
      <c r="AI413" s="238"/>
      <c r="AJ413" s="238"/>
      <c r="AK413" s="238"/>
      <c r="AL413" s="238"/>
      <c r="AM413" s="238"/>
      <c r="AN413" s="238"/>
      <c r="AO413" s="238"/>
      <c r="AP413" s="238"/>
      <c r="AQ413" s="238"/>
      <c r="AR413" s="238"/>
      <c r="AS413" s="238"/>
      <c r="AT413" s="238"/>
      <c r="AU413" s="238"/>
      <c r="AV413" s="238"/>
      <c r="AW413" s="238"/>
      <c r="AX413" s="238"/>
      <c r="AY413" s="238"/>
      <c r="AZ413" s="238"/>
      <c r="BB413" s="424"/>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37" customFormat="true" ht="25.15" customHeight="true" x14ac:dyDescent="0.2">
      <c r="A414" s="424"/>
      <c r="B414" s="3065"/>
      <c r="C414" s="3465" t="s">
        <v>472</v>
      </c>
      <c r="D414" s="3466"/>
      <c r="E414" s="2776">
        <v>0.55576231496106776</v>
      </c>
      <c r="F414" s="2767"/>
      <c r="G414" s="2767"/>
      <c r="H414" s="3466" t="s">
        <v>467</v>
      </c>
      <c r="I414" s="3466"/>
      <c r="J414" s="2777">
        <v>0.41699998217676565</v>
      </c>
      <c r="K414" s="2767"/>
      <c r="L414" s="2767"/>
      <c r="M414" s="3466" t="s">
        <v>473</v>
      </c>
      <c r="N414" s="3466"/>
      <c r="O414" s="2778">
        <v>0.47372423758848142</v>
      </c>
      <c r="P414" s="2767"/>
      <c r="Q414" s="2767"/>
      <c r="R414" s="238"/>
      <c r="Z414" s="238"/>
      <c r="AA414" s="238"/>
      <c r="AB414" s="238"/>
      <c r="AC414" s="238"/>
      <c r="AD414" s="238"/>
      <c r="AE414" s="238"/>
      <c r="AF414" s="238"/>
      <c r="AG414" s="238"/>
      <c r="AH414" s="238"/>
      <c r="AI414" s="238"/>
      <c r="AJ414" s="238"/>
      <c r="AK414" s="238"/>
      <c r="AL414" s="238"/>
      <c r="AM414" s="238"/>
      <c r="AN414" s="238"/>
      <c r="AO414" s="238"/>
      <c r="AP414" s="238"/>
      <c r="AQ414" s="238"/>
      <c r="AR414" s="238"/>
      <c r="AS414" s="238"/>
      <c r="AT414" s="238"/>
      <c r="AU414" s="238"/>
      <c r="AV414" s="238"/>
      <c r="AW414" s="238"/>
      <c r="AX414" s="238"/>
      <c r="AY414" s="238"/>
      <c r="AZ414" s="238"/>
      <c r="BB414" s="424"/>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37" customFormat="true" ht="25.15" customHeight="true" x14ac:dyDescent="0.2">
      <c r="A415" s="424"/>
      <c r="B415" s="3065"/>
      <c r="C415" s="3465" t="s">
        <v>470</v>
      </c>
      <c r="D415" s="3466"/>
      <c r="E415" s="2776">
        <v>0.5330055794796944</v>
      </c>
      <c r="F415" s="2767"/>
      <c r="G415" s="2767"/>
      <c r="H415" s="3466" t="s">
        <v>474</v>
      </c>
      <c r="I415" s="3466"/>
      <c r="J415" s="2777">
        <v>0.38192779633018931</v>
      </c>
      <c r="K415" s="2767"/>
      <c r="L415" s="2767"/>
      <c r="M415" s="3466" t="s">
        <v>475</v>
      </c>
      <c r="N415" s="3466"/>
      <c r="O415" s="2778">
        <v>0.42741456259554711</v>
      </c>
      <c r="P415" s="2767"/>
      <c r="Q415" s="2767"/>
      <c r="R415" s="238"/>
      <c r="Z415" s="238"/>
      <c r="AA415" s="238"/>
      <c r="AB415" s="238"/>
      <c r="AC415" s="238"/>
      <c r="AD415" s="238"/>
      <c r="AE415" s="238"/>
      <c r="AF415" s="238"/>
      <c r="AG415" s="238"/>
      <c r="AH415" s="238"/>
      <c r="AI415" s="238"/>
      <c r="AJ415" s="238"/>
      <c r="AK415" s="238"/>
      <c r="AL415" s="238"/>
      <c r="AM415" s="238"/>
      <c r="AN415" s="238"/>
      <c r="AO415" s="238"/>
      <c r="AP415" s="238"/>
      <c r="AQ415" s="238"/>
      <c r="AR415" s="238"/>
      <c r="AS415" s="238"/>
      <c r="AT415" s="238"/>
      <c r="AU415" s="238"/>
      <c r="AV415" s="238"/>
      <c r="AW415" s="238"/>
      <c r="AX415" s="238"/>
      <c r="AY415" s="238"/>
      <c r="AZ415" s="238"/>
      <c r="BB415" s="424"/>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37" customFormat="true" ht="25.15" customHeight="true" x14ac:dyDescent="0.2">
      <c r="A416" s="424"/>
      <c r="B416" s="3065"/>
      <c r="C416" s="3465" t="s">
        <v>476</v>
      </c>
      <c r="D416" s="3466"/>
      <c r="E416" s="2776">
        <v>0.49219111331487991</v>
      </c>
      <c r="F416" s="2767"/>
      <c r="G416" s="2767"/>
      <c r="H416" s="3466" t="s">
        <v>459</v>
      </c>
      <c r="I416" s="3466"/>
      <c r="J416" s="2777">
        <v>-0.38031083023571044</v>
      </c>
      <c r="K416" s="2767"/>
      <c r="L416" s="2767"/>
      <c r="M416" s="3466" t="s">
        <v>462</v>
      </c>
      <c r="N416" s="3466"/>
      <c r="O416" s="2778">
        <v>0.41225148097883024</v>
      </c>
      <c r="P416" s="2767"/>
      <c r="Q416" s="2767"/>
      <c r="R416" s="238"/>
      <c r="Z416" s="238"/>
      <c r="AA416" s="238"/>
      <c r="AB416" s="238"/>
      <c r="AC416" s="238"/>
      <c r="AD416" s="238"/>
      <c r="AE416" s="238"/>
      <c r="AF416" s="238"/>
      <c r="AG416" s="238"/>
      <c r="AH416" s="238"/>
      <c r="AI416" s="238"/>
      <c r="AJ416" s="238"/>
      <c r="AK416" s="238"/>
      <c r="AL416" s="238"/>
      <c r="AM416" s="238"/>
      <c r="AN416" s="238"/>
      <c r="AO416" s="238"/>
      <c r="AP416" s="238"/>
      <c r="AQ416" s="238"/>
      <c r="AR416" s="238"/>
      <c r="AS416" s="238"/>
      <c r="AT416" s="238"/>
      <c r="AU416" s="238"/>
      <c r="AV416" s="238"/>
      <c r="AW416" s="238"/>
      <c r="AX416" s="238"/>
      <c r="AY416" s="238"/>
      <c r="AZ416" s="238"/>
      <c r="BB416" s="424"/>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37" customFormat="true" ht="25.15" customHeight="true" x14ac:dyDescent="0.2">
      <c r="A417" s="424"/>
      <c r="B417" s="3065"/>
      <c r="C417" s="3465" t="s">
        <v>477</v>
      </c>
      <c r="D417" s="3466"/>
      <c r="E417" s="2776">
        <v>-0.48345279736560565</v>
      </c>
      <c r="F417" s="2767"/>
      <c r="G417" s="2767"/>
      <c r="H417" s="3466" t="s">
        <v>478</v>
      </c>
      <c r="I417" s="3466"/>
      <c r="J417" s="2777">
        <v>-0.35123050251156818</v>
      </c>
      <c r="K417" s="2767"/>
      <c r="L417" s="2767"/>
      <c r="M417" s="3466" t="s">
        <v>471</v>
      </c>
      <c r="N417" s="3466"/>
      <c r="O417" s="2778">
        <v>0.40924013614757815</v>
      </c>
      <c r="P417" s="2767"/>
      <c r="Q417" s="2767"/>
      <c r="R417" s="238"/>
      <c r="Z417" s="238"/>
      <c r="AA417" s="238"/>
      <c r="AB417" s="238"/>
      <c r="AC417" s="238"/>
      <c r="AD417" s="238"/>
      <c r="AE417" s="238"/>
      <c r="AF417" s="238"/>
      <c r="AG417" s="238"/>
      <c r="AH417" s="238"/>
      <c r="AI417" s="238"/>
      <c r="AJ417" s="238"/>
      <c r="AK417" s="238"/>
      <c r="AL417" s="238"/>
      <c r="AM417" s="238"/>
      <c r="AN417" s="238"/>
      <c r="AO417" s="238"/>
      <c r="AP417" s="238"/>
      <c r="AQ417" s="238"/>
      <c r="AR417" s="238"/>
      <c r="AS417" s="238"/>
      <c r="AT417" s="238"/>
      <c r="AU417" s="238"/>
      <c r="AV417" s="238"/>
      <c r="AW417" s="238"/>
      <c r="AX417" s="238"/>
      <c r="AY417" s="238"/>
      <c r="AZ417" s="238"/>
      <c r="BB417" s="424"/>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37" customFormat="true" ht="25.15" customHeight="true" x14ac:dyDescent="0.2">
      <c r="A418" s="424"/>
      <c r="B418" s="3065"/>
      <c r="C418" s="3465" t="s">
        <v>471</v>
      </c>
      <c r="D418" s="3466"/>
      <c r="E418" s="2776">
        <v>0.47855725896959939</v>
      </c>
      <c r="F418" s="2767"/>
      <c r="G418" s="2767"/>
      <c r="H418" s="3466" t="s">
        <v>479</v>
      </c>
      <c r="I418" s="3466"/>
      <c r="J418" s="2777">
        <v>0.34298423417837337</v>
      </c>
      <c r="K418" s="2767"/>
      <c r="L418" s="2767"/>
      <c r="M418" s="3466" t="s">
        <v>467</v>
      </c>
      <c r="N418" s="3466"/>
      <c r="O418" s="2778">
        <v>0.39287201320087473</v>
      </c>
      <c r="P418" s="2767"/>
      <c r="Q418" s="2767"/>
      <c r="R418" s="238"/>
      <c r="Z418" s="238"/>
      <c r="AA418" s="238"/>
      <c r="AB418" s="238"/>
      <c r="AC418" s="238"/>
      <c r="AD418" s="238"/>
      <c r="AE418" s="238"/>
      <c r="AF418" s="238"/>
      <c r="AG418" s="238"/>
      <c r="AH418" s="238"/>
      <c r="AI418" s="238"/>
      <c r="AJ418" s="238"/>
      <c r="AK418" s="238"/>
      <c r="AL418" s="238"/>
      <c r="AM418" s="238"/>
      <c r="AN418" s="238"/>
      <c r="AO418" s="238"/>
      <c r="AP418" s="238"/>
      <c r="AQ418" s="238"/>
      <c r="AR418" s="238"/>
      <c r="AS418" s="238"/>
      <c r="AT418" s="238"/>
      <c r="AU418" s="238"/>
      <c r="AV418" s="238"/>
      <c r="AW418" s="238"/>
      <c r="AX418" s="238"/>
      <c r="AY418" s="238"/>
      <c r="AZ418" s="238"/>
      <c r="BB418" s="424"/>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37" customFormat="true" ht="25.15" customHeight="true" x14ac:dyDescent="0.2">
      <c r="A419" s="424"/>
      <c r="B419" s="3065"/>
      <c r="C419" s="3465" t="s">
        <v>475</v>
      </c>
      <c r="D419" s="3466"/>
      <c r="E419" s="2776">
        <v>0.45236692649888632</v>
      </c>
      <c r="F419" s="2767"/>
      <c r="G419" s="2767"/>
      <c r="H419" s="3466" t="s">
        <v>480</v>
      </c>
      <c r="I419" s="3466"/>
      <c r="J419" s="2777">
        <v>-0.28714675367229714</v>
      </c>
      <c r="K419" s="2767"/>
      <c r="L419" s="2767"/>
      <c r="M419" s="3466" t="s">
        <v>477</v>
      </c>
      <c r="N419" s="3466"/>
      <c r="O419" s="2778">
        <v>-0.38548164793315537</v>
      </c>
      <c r="P419" s="2767"/>
      <c r="Q419" s="2767"/>
      <c r="R419" s="238"/>
      <c r="Z419" s="238"/>
      <c r="AA419" s="238"/>
      <c r="AB419" s="238"/>
      <c r="AC419" s="238"/>
      <c r="AD419" s="238"/>
      <c r="AE419" s="238"/>
      <c r="AF419" s="238"/>
      <c r="AG419" s="238"/>
      <c r="AH419" s="238"/>
      <c r="AI419" s="238"/>
      <c r="AJ419" s="238"/>
      <c r="AK419" s="238"/>
      <c r="AL419" s="238"/>
      <c r="AM419" s="238"/>
      <c r="AN419" s="238"/>
      <c r="AO419" s="238"/>
      <c r="AP419" s="238"/>
      <c r="AQ419" s="238"/>
      <c r="AR419" s="238"/>
      <c r="AS419" s="238"/>
      <c r="AT419" s="238"/>
      <c r="AU419" s="238"/>
      <c r="AV419" s="238"/>
      <c r="AW419" s="238"/>
      <c r="AX419" s="238"/>
      <c r="AY419" s="238"/>
      <c r="AZ419" s="238"/>
      <c r="BB419" s="424"/>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37" customFormat="true" ht="25.15" customHeight="true" x14ac:dyDescent="0.2">
      <c r="A420" s="424"/>
      <c r="B420" s="3065"/>
      <c r="C420" s="3465" t="s">
        <v>481</v>
      </c>
      <c r="D420" s="3466"/>
      <c r="E420" s="2776">
        <v>-0.4245195010341164</v>
      </c>
      <c r="F420" s="2767"/>
      <c r="G420" s="2767"/>
      <c r="H420" s="3466" t="s">
        <v>475</v>
      </c>
      <c r="I420" s="3466"/>
      <c r="J420" s="2777">
        <v>0.28259948341677621</v>
      </c>
      <c r="K420" s="2767"/>
      <c r="L420" s="2767"/>
      <c r="M420" s="3466" t="s">
        <v>478</v>
      </c>
      <c r="N420" s="3466"/>
      <c r="O420" s="2778">
        <v>0.37274311596549542</v>
      </c>
      <c r="P420" s="2767"/>
      <c r="Q420" s="2767"/>
      <c r="R420" s="238"/>
      <c r="Z420" s="238"/>
      <c r="AA420" s="238"/>
      <c r="AB420" s="238"/>
      <c r="AC420" s="238"/>
      <c r="AD420" s="238"/>
      <c r="AE420" s="238"/>
      <c r="AF420" s="238"/>
      <c r="AG420" s="238"/>
      <c r="AH420" s="238"/>
      <c r="AI420" s="238"/>
      <c r="AJ420" s="238"/>
      <c r="AK420" s="238"/>
      <c r="AL420" s="238"/>
      <c r="AM420" s="238"/>
      <c r="AN420" s="238"/>
      <c r="AO420" s="238"/>
      <c r="AP420" s="238"/>
      <c r="AQ420" s="238"/>
      <c r="AR420" s="238"/>
      <c r="AS420" s="238"/>
      <c r="AT420" s="238"/>
      <c r="AU420" s="238"/>
      <c r="AV420" s="238"/>
      <c r="AW420" s="238"/>
      <c r="AX420" s="238"/>
      <c r="AY420" s="238"/>
      <c r="AZ420" s="238"/>
      <c r="BB420" s="424"/>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37" customFormat="true" ht="25.15" customHeight="true" x14ac:dyDescent="0.2">
      <c r="A421" s="424"/>
      <c r="B421" s="3065"/>
      <c r="C421" s="3465" t="s">
        <v>473</v>
      </c>
      <c r="D421" s="3466"/>
      <c r="E421" s="2776">
        <v>0.408484278899438</v>
      </c>
      <c r="F421" s="2767"/>
      <c r="G421" s="2767"/>
      <c r="H421" s="3466" t="s">
        <v>482</v>
      </c>
      <c r="I421" s="3466"/>
      <c r="J421" s="2777">
        <v>-0.26892797781353828</v>
      </c>
      <c r="K421" s="2767"/>
      <c r="L421" s="2767"/>
      <c r="M421" s="3466" t="s">
        <v>476</v>
      </c>
      <c r="N421" s="3466"/>
      <c r="O421" s="2778">
        <v>0.36967439728152729</v>
      </c>
      <c r="P421" s="2767"/>
      <c r="Q421" s="2767"/>
      <c r="R421" s="238"/>
      <c r="Z421" s="238"/>
      <c r="AA421" s="238"/>
      <c r="AB421" s="238"/>
      <c r="AC421" s="238"/>
      <c r="AD421" s="238"/>
      <c r="AE421" s="238"/>
      <c r="AF421" s="238"/>
      <c r="AG421" s="238"/>
      <c r="AH421" s="238"/>
      <c r="AI421" s="238"/>
      <c r="AJ421" s="238"/>
      <c r="AK421" s="238"/>
      <c r="AL421" s="238"/>
      <c r="AM421" s="238"/>
      <c r="AN421" s="238"/>
      <c r="AO421" s="238"/>
      <c r="AP421" s="238"/>
      <c r="AQ421" s="238"/>
      <c r="AR421" s="238"/>
      <c r="AS421" s="238"/>
      <c r="AT421" s="238"/>
      <c r="AU421" s="238"/>
      <c r="AV421" s="238"/>
      <c r="AW421" s="238"/>
      <c r="AX421" s="238"/>
      <c r="AY421" s="238"/>
      <c r="AZ421" s="238"/>
      <c r="BB421" s="424"/>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37" customFormat="true" ht="25.15" customHeight="true" x14ac:dyDescent="0.2">
      <c r="A422" s="424"/>
      <c r="B422" s="3065"/>
      <c r="C422" s="3465" t="s">
        <v>483</v>
      </c>
      <c r="D422" s="3466"/>
      <c r="E422" s="2776">
        <v>-0.3875766138112407</v>
      </c>
      <c r="F422" s="2767"/>
      <c r="G422" s="2767"/>
      <c r="H422" s="3466" t="s">
        <v>465</v>
      </c>
      <c r="I422" s="3466"/>
      <c r="J422" s="2777">
        <v>-0.25307665960321551</v>
      </c>
      <c r="K422" s="2767"/>
      <c r="L422" s="2767"/>
      <c r="M422" s="3466" t="s">
        <v>481</v>
      </c>
      <c r="N422" s="3466"/>
      <c r="O422" s="2778">
        <v>-0.36475813350271802</v>
      </c>
      <c r="P422" s="2767"/>
      <c r="Q422" s="2767"/>
      <c r="R422" s="238"/>
      <c r="Z422" s="238"/>
      <c r="AA422" s="238"/>
      <c r="AB422" s="238"/>
      <c r="AC422" s="238"/>
      <c r="AD422" s="238"/>
      <c r="AE422" s="238"/>
      <c r="AF422" s="238"/>
      <c r="AG422" s="238"/>
      <c r="AH422" s="238"/>
      <c r="AI422" s="238"/>
      <c r="AJ422" s="238"/>
      <c r="AK422" s="238"/>
      <c r="AL422" s="238"/>
      <c r="AM422" s="238"/>
      <c r="AN422" s="238"/>
      <c r="AO422" s="238"/>
      <c r="AP422" s="238"/>
      <c r="AQ422" s="238"/>
      <c r="AR422" s="238"/>
      <c r="AS422" s="238"/>
      <c r="AT422" s="238"/>
      <c r="AU422" s="238"/>
      <c r="AV422" s="238"/>
      <c r="AW422" s="238"/>
      <c r="AX422" s="238"/>
      <c r="AY422" s="238"/>
      <c r="AZ422" s="238"/>
      <c r="BB422" s="424"/>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37" customFormat="true" ht="25.15" customHeight="true" x14ac:dyDescent="0.2">
      <c r="A423" s="424"/>
      <c r="B423" s="3065"/>
      <c r="C423" s="3465" t="s">
        <v>468</v>
      </c>
      <c r="D423" s="3466"/>
      <c r="E423" s="2776">
        <v>0.3813991164902038</v>
      </c>
      <c r="F423" s="2767"/>
      <c r="G423" s="2767"/>
      <c r="H423" s="3466" t="s">
        <v>484</v>
      </c>
      <c r="I423" s="3466"/>
      <c r="J423" s="2777">
        <v>0.20018766804740082</v>
      </c>
      <c r="K423" s="2767"/>
      <c r="L423" s="2767"/>
      <c r="M423" s="3466" t="s">
        <v>485</v>
      </c>
      <c r="N423" s="3466"/>
      <c r="O423" s="2778">
        <v>0.35529939043468711</v>
      </c>
      <c r="P423" s="2767"/>
      <c r="Q423" s="2767"/>
      <c r="R423" s="238"/>
      <c r="Z423" s="238"/>
      <c r="AA423" s="238"/>
      <c r="AB423" s="238"/>
      <c r="AC423" s="238"/>
      <c r="AD423" s="238"/>
      <c r="AE423" s="238"/>
      <c r="AF423" s="238"/>
      <c r="AG423" s="238"/>
      <c r="AH423" s="238"/>
      <c r="AI423" s="238"/>
      <c r="AJ423" s="238"/>
      <c r="AK423" s="238"/>
      <c r="AL423" s="238"/>
      <c r="AM423" s="238"/>
      <c r="AN423" s="238"/>
      <c r="AO423" s="238"/>
      <c r="AP423" s="238"/>
      <c r="AQ423" s="238"/>
      <c r="AR423" s="238"/>
      <c r="AS423" s="238"/>
      <c r="AT423" s="238"/>
      <c r="AU423" s="238"/>
      <c r="AV423" s="238"/>
      <c r="AW423" s="238"/>
      <c r="AX423" s="238"/>
      <c r="AY423" s="238"/>
      <c r="AZ423" s="238"/>
      <c r="BB423" s="424"/>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37" customFormat="true" ht="25.15" customHeight="true" x14ac:dyDescent="0.2">
      <c r="A424" s="424"/>
      <c r="B424" s="3065"/>
      <c r="C424" s="3465" t="s">
        <v>486</v>
      </c>
      <c r="D424" s="3466"/>
      <c r="E424" s="2776">
        <v>-0.35179376844941534</v>
      </c>
      <c r="F424" s="2767"/>
      <c r="G424" s="2767"/>
      <c r="H424" s="3466" t="s">
        <v>487</v>
      </c>
      <c r="I424" s="3466"/>
      <c r="J424" s="2777">
        <v>-0.19149053343257252</v>
      </c>
      <c r="K424" s="2767"/>
      <c r="L424" s="2767"/>
      <c r="M424" s="3466" t="s">
        <v>479</v>
      </c>
      <c r="N424" s="3466"/>
      <c r="O424" s="2778">
        <v>0.33620704391893186</v>
      </c>
      <c r="P424" s="2767"/>
      <c r="Q424" s="2767"/>
      <c r="R424" s="238"/>
      <c r="Z424" s="238"/>
      <c r="AA424" s="238"/>
      <c r="AB424" s="238"/>
      <c r="AC424" s="238"/>
      <c r="AD424" s="238"/>
      <c r="AE424" s="238"/>
      <c r="AF424" s="238"/>
      <c r="AG424" s="238"/>
      <c r="AH424" s="238"/>
      <c r="AI424" s="238"/>
      <c r="AJ424" s="238"/>
      <c r="AK424" s="238"/>
      <c r="AL424" s="238"/>
      <c r="AM424" s="238"/>
      <c r="AN424" s="238"/>
      <c r="AO424" s="238"/>
      <c r="AP424" s="238"/>
      <c r="AQ424" s="238"/>
      <c r="AR424" s="238"/>
      <c r="AS424" s="238"/>
      <c r="AT424" s="238"/>
      <c r="AU424" s="238"/>
      <c r="AV424" s="238"/>
      <c r="AW424" s="238"/>
      <c r="AX424" s="238"/>
      <c r="AY424" s="238"/>
      <c r="AZ424" s="238"/>
      <c r="BB424" s="424"/>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37" customFormat="true" ht="25.15" customHeight="true" x14ac:dyDescent="0.2">
      <c r="A425" s="424"/>
      <c r="B425" s="3065"/>
      <c r="C425" s="3465" t="s">
        <v>478</v>
      </c>
      <c r="D425" s="3466"/>
      <c r="E425" s="2776">
        <v>0.3386319165549766</v>
      </c>
      <c r="F425" s="2767"/>
      <c r="G425" s="2767"/>
      <c r="H425" s="3466" t="s">
        <v>483</v>
      </c>
      <c r="I425" s="3466"/>
      <c r="J425" s="2777">
        <v>-0.18996804544392404</v>
      </c>
      <c r="K425" s="2767"/>
      <c r="L425" s="2767"/>
      <c r="M425" s="3466" t="s">
        <v>488</v>
      </c>
      <c r="N425" s="3466"/>
      <c r="O425" s="2778">
        <v>0.3109844714975018</v>
      </c>
      <c r="P425" s="2767"/>
      <c r="Q425" s="2767"/>
      <c r="R425" s="238"/>
      <c r="Z425" s="238"/>
      <c r="AA425" s="238"/>
      <c r="AB425" s="238"/>
      <c r="AC425" s="238"/>
      <c r="AD425" s="238"/>
      <c r="AE425" s="238"/>
      <c r="AF425" s="238"/>
      <c r="AG425" s="238"/>
      <c r="AH425" s="238"/>
      <c r="AI425" s="238"/>
      <c r="AJ425" s="238"/>
      <c r="AK425" s="238"/>
      <c r="AL425" s="238"/>
      <c r="AM425" s="238"/>
      <c r="AN425" s="238"/>
      <c r="AO425" s="238"/>
      <c r="AP425" s="238"/>
      <c r="AQ425" s="238"/>
      <c r="AR425" s="238"/>
      <c r="AS425" s="238"/>
      <c r="AT425" s="238"/>
      <c r="AU425" s="238"/>
      <c r="AV425" s="238"/>
      <c r="AW425" s="238"/>
      <c r="AX425" s="238"/>
      <c r="AY425" s="238"/>
      <c r="AZ425" s="238"/>
      <c r="BB425" s="424"/>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37" customFormat="true" ht="25.15" customHeight="true" x14ac:dyDescent="0.2">
      <c r="A426" s="424"/>
      <c r="B426" s="3065"/>
      <c r="C426" s="3465" t="s">
        <v>479</v>
      </c>
      <c r="D426" s="3466"/>
      <c r="E426" s="2776">
        <v>0.32262422214363579</v>
      </c>
      <c r="F426" s="2767"/>
      <c r="G426" s="2767"/>
      <c r="H426" s="3466" t="s">
        <v>489</v>
      </c>
      <c r="I426" s="3466"/>
      <c r="J426" s="2777">
        <v>-0.17251272467013987</v>
      </c>
      <c r="K426" s="2767"/>
      <c r="L426" s="2767"/>
      <c r="M426" s="3466" t="s">
        <v>490</v>
      </c>
      <c r="N426" s="3466"/>
      <c r="O426" s="2778">
        <v>0.30208636693856922</v>
      </c>
      <c r="P426" s="2767"/>
      <c r="Q426" s="2767"/>
      <c r="R426" s="238"/>
      <c r="Z426" s="238"/>
      <c r="AA426" s="238"/>
      <c r="AB426" s="238"/>
      <c r="AC426" s="238"/>
      <c r="AD426" s="238"/>
      <c r="AE426" s="238"/>
      <c r="AF426" s="238"/>
      <c r="AG426" s="238"/>
      <c r="AH426" s="238"/>
      <c r="AI426" s="238"/>
      <c r="AJ426" s="238"/>
      <c r="AK426" s="238"/>
      <c r="AL426" s="238"/>
      <c r="AM426" s="238"/>
      <c r="AN426" s="238"/>
      <c r="AO426" s="238"/>
      <c r="AP426" s="238"/>
      <c r="AQ426" s="238"/>
      <c r="AR426" s="238"/>
      <c r="AS426" s="238"/>
      <c r="AT426" s="238"/>
      <c r="AU426" s="238"/>
      <c r="AV426" s="238"/>
      <c r="AW426" s="238"/>
      <c r="AX426" s="238"/>
      <c r="AY426" s="238"/>
      <c r="AZ426" s="238"/>
      <c r="BB426" s="424"/>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37" customFormat="true" ht="25.15" customHeight="true" x14ac:dyDescent="0.2">
      <c r="A427" s="424"/>
      <c r="B427" s="3065"/>
      <c r="C427" s="3465" t="s">
        <v>491</v>
      </c>
      <c r="D427" s="3466"/>
      <c r="E427" s="2776">
        <v>-0.28426203109360443</v>
      </c>
      <c r="F427" s="2767"/>
      <c r="G427" s="2767"/>
      <c r="H427" s="3466" t="s">
        <v>488</v>
      </c>
      <c r="I427" s="3466"/>
      <c r="J427" s="2777">
        <v>0.15845587783149012</v>
      </c>
      <c r="K427" s="2767"/>
      <c r="L427" s="2767"/>
      <c r="M427" s="3466" t="s">
        <v>486</v>
      </c>
      <c r="N427" s="3466"/>
      <c r="O427" s="2778">
        <v>-0.23790699552504183</v>
      </c>
      <c r="P427" s="2767"/>
      <c r="Q427" s="2767"/>
      <c r="R427" s="238"/>
      <c r="Z427" s="238"/>
      <c r="AA427" s="238"/>
      <c r="AB427" s="238"/>
      <c r="AC427" s="238"/>
      <c r="AD427" s="238"/>
      <c r="AE427" s="238"/>
      <c r="AF427" s="238"/>
      <c r="AG427" s="238"/>
      <c r="AH427" s="238"/>
      <c r="AI427" s="238"/>
      <c r="AJ427" s="238"/>
      <c r="AK427" s="238"/>
      <c r="AL427" s="238"/>
      <c r="AM427" s="238"/>
      <c r="AN427" s="238"/>
      <c r="AO427" s="238"/>
      <c r="AP427" s="238"/>
      <c r="AQ427" s="238"/>
      <c r="AR427" s="238"/>
      <c r="AS427" s="238"/>
      <c r="AT427" s="238"/>
      <c r="AU427" s="238"/>
      <c r="AV427" s="238"/>
      <c r="AW427" s="238"/>
      <c r="AX427" s="238"/>
      <c r="AY427" s="238"/>
      <c r="AZ427" s="238"/>
      <c r="BB427" s="424"/>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37" customFormat="true" ht="25.15" customHeight="true" x14ac:dyDescent="0.2">
      <c r="A428" s="424"/>
      <c r="B428" s="3065"/>
      <c r="C428" s="3465" t="s">
        <v>488</v>
      </c>
      <c r="D428" s="3466"/>
      <c r="E428" s="2776">
        <v>0.27721548345304436</v>
      </c>
      <c r="F428" s="2767"/>
      <c r="G428" s="2767"/>
      <c r="H428" s="3466" t="s">
        <v>492</v>
      </c>
      <c r="I428" s="3466"/>
      <c r="J428" s="2777">
        <v>-0.15653653456660072</v>
      </c>
      <c r="K428" s="2767"/>
      <c r="L428" s="2767"/>
      <c r="M428" s="3466" t="s">
        <v>493</v>
      </c>
      <c r="N428" s="3466"/>
      <c r="O428" s="2778">
        <v>0.23771744613350321</v>
      </c>
      <c r="P428" s="2767"/>
      <c r="Q428" s="2767"/>
      <c r="R428" s="238"/>
      <c r="Z428" s="238"/>
      <c r="AA428" s="238"/>
      <c r="AB428" s="238"/>
      <c r="AC428" s="238"/>
      <c r="AD428" s="238"/>
      <c r="AE428" s="238"/>
      <c r="AF428" s="238"/>
      <c r="AG428" s="238"/>
      <c r="AH428" s="238"/>
      <c r="AI428" s="238"/>
      <c r="AJ428" s="238"/>
      <c r="AK428" s="238"/>
      <c r="AL428" s="238"/>
      <c r="AM428" s="238"/>
      <c r="AN428" s="238"/>
      <c r="AO428" s="238"/>
      <c r="AP428" s="238"/>
      <c r="AQ428" s="238"/>
      <c r="AR428" s="238"/>
      <c r="AS428" s="238"/>
      <c r="AT428" s="238"/>
      <c r="AU428" s="238"/>
      <c r="AV428" s="238"/>
      <c r="AW428" s="238"/>
      <c r="AX428" s="238"/>
      <c r="AY428" s="238"/>
      <c r="AZ428" s="238"/>
      <c r="BB428" s="424"/>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37" customFormat="true" ht="25.15" customHeight="true" x14ac:dyDescent="0.2">
      <c r="A429" s="424"/>
      <c r="B429" s="3065"/>
      <c r="C429" s="3465" t="s">
        <v>474</v>
      </c>
      <c r="D429" s="3466"/>
      <c r="E429" s="2776">
        <v>0.27672089202233657</v>
      </c>
      <c r="F429" s="2767"/>
      <c r="G429" s="2767"/>
      <c r="H429" s="3466" t="s">
        <v>485</v>
      </c>
      <c r="I429" s="3466"/>
      <c r="J429" s="2777">
        <v>0.15585276022745012</v>
      </c>
      <c r="K429" s="2767"/>
      <c r="L429" s="2767"/>
      <c r="M429" s="3466" t="s">
        <v>491</v>
      </c>
      <c r="N429" s="3466"/>
      <c r="O429" s="2778">
        <v>-0.23036783678564449</v>
      </c>
      <c r="P429" s="2767"/>
      <c r="Q429" s="2767"/>
      <c r="R429" s="238"/>
      <c r="Z429" s="238"/>
      <c r="AA429" s="238"/>
      <c r="AB429" s="238"/>
      <c r="AC429" s="238"/>
      <c r="AD429" s="238"/>
      <c r="AE429" s="238"/>
      <c r="AF429" s="238"/>
      <c r="AG429" s="238"/>
      <c r="AH429" s="238"/>
      <c r="AI429" s="238"/>
      <c r="AJ429" s="238"/>
      <c r="AK429" s="238"/>
      <c r="AL429" s="238"/>
      <c r="AM429" s="238"/>
      <c r="AN429" s="238"/>
      <c r="AO429" s="238"/>
      <c r="AP429" s="238"/>
      <c r="AQ429" s="238"/>
      <c r="AR429" s="238"/>
      <c r="AS429" s="238"/>
      <c r="AT429" s="238"/>
      <c r="AU429" s="238"/>
      <c r="AV429" s="238"/>
      <c r="AW429" s="238"/>
      <c r="AX429" s="238"/>
      <c r="AY429" s="238"/>
      <c r="AZ429" s="238"/>
      <c r="BB429" s="424"/>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37" customFormat="true" ht="25.15" customHeight="true" x14ac:dyDescent="0.2">
      <c r="A430" s="424"/>
      <c r="B430" s="3065"/>
      <c r="C430" s="3465" t="s">
        <v>494</v>
      </c>
      <c r="D430" s="3466"/>
      <c r="E430" s="2776">
        <v>-0.25500828500908301</v>
      </c>
      <c r="F430" s="2767"/>
      <c r="G430" s="2767"/>
      <c r="H430" s="3466" t="s">
        <v>495</v>
      </c>
      <c r="I430" s="3466"/>
      <c r="J430" s="2777">
        <v>-0.14287309040035026</v>
      </c>
      <c r="K430" s="2767"/>
      <c r="L430" s="2767"/>
      <c r="M430" s="3466" t="s">
        <v>496</v>
      </c>
      <c r="N430" s="3466"/>
      <c r="O430" s="2778">
        <v>0.22958531134835794</v>
      </c>
      <c r="P430" s="2767"/>
      <c r="Q430" s="2767"/>
      <c r="R430" s="238"/>
      <c r="Z430" s="238"/>
      <c r="AA430" s="238"/>
      <c r="AB430" s="238"/>
      <c r="AC430" s="238"/>
      <c r="AD430" s="238"/>
      <c r="AE430" s="238"/>
      <c r="AF430" s="238"/>
      <c r="AG430" s="238"/>
      <c r="AH430" s="238"/>
      <c r="AI430" s="238"/>
      <c r="AJ430" s="238"/>
      <c r="AK430" s="238"/>
      <c r="AL430" s="238"/>
      <c r="AM430" s="238"/>
      <c r="AN430" s="238"/>
      <c r="AO430" s="238"/>
      <c r="AP430" s="238"/>
      <c r="AQ430" s="238"/>
      <c r="AR430" s="238"/>
      <c r="AS430" s="238"/>
      <c r="AT430" s="238"/>
      <c r="AU430" s="238"/>
      <c r="AV430" s="238"/>
      <c r="AW430" s="238"/>
      <c r="AX430" s="238"/>
      <c r="AY430" s="238"/>
      <c r="AZ430" s="238"/>
      <c r="BB430" s="424"/>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37" customFormat="true" ht="25.15" customHeight="true" x14ac:dyDescent="0.2">
      <c r="A431" s="424"/>
      <c r="B431" s="3065"/>
      <c r="C431" s="3465" t="s">
        <v>490</v>
      </c>
      <c r="D431" s="3466"/>
      <c r="E431" s="2776">
        <v>0.25151924364372846</v>
      </c>
      <c r="F431" s="2767"/>
      <c r="G431" s="2767"/>
      <c r="H431" s="3466" t="s">
        <v>497</v>
      </c>
      <c r="I431" s="3466"/>
      <c r="J431" s="2777">
        <v>0.13364212504330733</v>
      </c>
      <c r="K431" s="2767"/>
      <c r="L431" s="2767"/>
      <c r="M431" s="3466" t="s">
        <v>474</v>
      </c>
      <c r="N431" s="3466"/>
      <c r="O431" s="2778">
        <v>0.22051048962879444</v>
      </c>
      <c r="P431" s="2767"/>
      <c r="Q431" s="2767"/>
      <c r="R431" s="238"/>
      <c r="Z431" s="238"/>
      <c r="AA431" s="238"/>
      <c r="AB431" s="238"/>
      <c r="AC431" s="238"/>
      <c r="AD431" s="238"/>
      <c r="AE431" s="238"/>
      <c r="AF431" s="238"/>
      <c r="AG431" s="238"/>
      <c r="AH431" s="238"/>
      <c r="AI431" s="238"/>
      <c r="AJ431" s="238"/>
      <c r="AK431" s="238"/>
      <c r="AL431" s="238"/>
      <c r="AM431" s="238"/>
      <c r="AN431" s="238"/>
      <c r="AO431" s="238"/>
      <c r="AP431" s="238"/>
      <c r="AQ431" s="238"/>
      <c r="AR431" s="238"/>
      <c r="AS431" s="238"/>
      <c r="AT431" s="238"/>
      <c r="AU431" s="238"/>
      <c r="AV431" s="238"/>
      <c r="AW431" s="238"/>
      <c r="AX431" s="238"/>
      <c r="AY431" s="238"/>
      <c r="AZ431" s="238"/>
      <c r="BB431" s="424"/>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37" customFormat="true" ht="25.15" customHeight="true" x14ac:dyDescent="0.2">
      <c r="A432" s="424"/>
      <c r="B432" s="3065"/>
      <c r="C432" s="3465" t="s">
        <v>498</v>
      </c>
      <c r="D432" s="3466"/>
      <c r="E432" s="2776">
        <v>-0.22647105017097455</v>
      </c>
      <c r="F432" s="2767"/>
      <c r="G432" s="2767"/>
      <c r="H432" s="3466" t="s">
        <v>499</v>
      </c>
      <c r="I432" s="3466"/>
      <c r="J432" s="2777">
        <v>-0.12572817961712707</v>
      </c>
      <c r="K432" s="2767"/>
      <c r="L432" s="2767"/>
      <c r="M432" s="3466" t="s">
        <v>468</v>
      </c>
      <c r="N432" s="3466"/>
      <c r="O432" s="2778">
        <v>0.22003763298541076</v>
      </c>
      <c r="P432" s="2767"/>
      <c r="Q432" s="2767"/>
      <c r="R432" s="238"/>
      <c r="Z432" s="238"/>
      <c r="AA432" s="238"/>
      <c r="AB432" s="238"/>
      <c r="AC432" s="238"/>
      <c r="AD432" s="238"/>
      <c r="AE432" s="238"/>
      <c r="AF432" s="238"/>
      <c r="AG432" s="238"/>
      <c r="AH432" s="238"/>
      <c r="AI432" s="238"/>
      <c r="AJ432" s="238"/>
      <c r="AK432" s="238"/>
      <c r="AL432" s="238"/>
      <c r="AM432" s="238"/>
      <c r="AN432" s="238"/>
      <c r="AO432" s="238"/>
      <c r="AP432" s="238"/>
      <c r="AQ432" s="238"/>
      <c r="AR432" s="238"/>
      <c r="AS432" s="238"/>
      <c r="AT432" s="238"/>
      <c r="AU432" s="238"/>
      <c r="AV432" s="238"/>
      <c r="AW432" s="238"/>
      <c r="AX432" s="238"/>
      <c r="AY432" s="238"/>
      <c r="AZ432" s="238"/>
      <c r="BB432" s="424"/>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37" customFormat="true" ht="25.15" customHeight="true" x14ac:dyDescent="0.2">
      <c r="A433" s="424"/>
      <c r="B433" s="3065"/>
      <c r="C433" s="3465" t="s">
        <v>500</v>
      </c>
      <c r="D433" s="3466"/>
      <c r="E433" s="2776">
        <v>-0.16322399289868211</v>
      </c>
      <c r="F433" s="2767"/>
      <c r="G433" s="2767"/>
      <c r="H433" s="3466" t="s">
        <v>501</v>
      </c>
      <c r="I433" s="3466"/>
      <c r="J433" s="2777">
        <v>0.12360844660523507</v>
      </c>
      <c r="K433" s="2767"/>
      <c r="L433" s="2767"/>
      <c r="M433" s="3466" t="s">
        <v>494</v>
      </c>
      <c r="N433" s="3466"/>
      <c r="O433" s="2778">
        <v>-0.20055776611832424</v>
      </c>
      <c r="P433" s="2767"/>
      <c r="Q433" s="2767"/>
      <c r="R433" s="238"/>
      <c r="Z433" s="238"/>
      <c r="AA433" s="238"/>
      <c r="AB433" s="238"/>
      <c r="AC433" s="238"/>
      <c r="AD433" s="238"/>
      <c r="AE433" s="238"/>
      <c r="AF433" s="238"/>
      <c r="AG433" s="238"/>
      <c r="AH433" s="238"/>
      <c r="AI433" s="238"/>
      <c r="AJ433" s="238"/>
      <c r="AK433" s="238"/>
      <c r="AL433" s="238"/>
      <c r="AM433" s="238"/>
      <c r="AN433" s="238"/>
      <c r="AO433" s="238"/>
      <c r="AP433" s="238"/>
      <c r="AQ433" s="238"/>
      <c r="AR433" s="238"/>
      <c r="AS433" s="238"/>
      <c r="AT433" s="238"/>
      <c r="AU433" s="238"/>
      <c r="AV433" s="238"/>
      <c r="AW433" s="238"/>
      <c r="AX433" s="238"/>
      <c r="AY433" s="238"/>
      <c r="AZ433" s="238"/>
      <c r="BB433" s="424"/>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37" customFormat="true" ht="25.15" customHeight="true" x14ac:dyDescent="0.2">
      <c r="A434" s="424"/>
      <c r="B434" s="3065"/>
      <c r="C434" s="3465" t="s">
        <v>502</v>
      </c>
      <c r="D434" s="3466"/>
      <c r="E434" s="2776">
        <v>0.15948501833299492</v>
      </c>
      <c r="F434" s="2767"/>
      <c r="G434" s="2767"/>
      <c r="H434" s="3466" t="s">
        <v>503</v>
      </c>
      <c r="I434" s="3466"/>
      <c r="J434" s="2777">
        <v>-0.12348124626267667</v>
      </c>
      <c r="K434" s="2767"/>
      <c r="L434" s="2767"/>
      <c r="M434" s="3466" t="s">
        <v>502</v>
      </c>
      <c r="N434" s="3466"/>
      <c r="O434" s="2778">
        <v>0.1676143409380296</v>
      </c>
      <c r="P434" s="2767"/>
      <c r="Q434" s="2767"/>
      <c r="R434" s="238"/>
      <c r="Z434" s="238"/>
      <c r="AA434" s="238"/>
      <c r="AB434" s="238"/>
      <c r="AC434" s="238"/>
      <c r="AD434" s="238"/>
      <c r="AE434" s="238"/>
      <c r="AF434" s="238"/>
      <c r="AG434" s="238"/>
      <c r="AH434" s="238"/>
      <c r="AI434" s="238"/>
      <c r="AJ434" s="238"/>
      <c r="AK434" s="238"/>
      <c r="AL434" s="238"/>
      <c r="AM434" s="238"/>
      <c r="AN434" s="238"/>
      <c r="AO434" s="238"/>
      <c r="AP434" s="238"/>
      <c r="AQ434" s="238"/>
      <c r="AR434" s="238"/>
      <c r="AS434" s="238"/>
      <c r="AT434" s="238"/>
      <c r="AU434" s="238"/>
      <c r="AV434" s="238"/>
      <c r="AW434" s="238"/>
      <c r="AX434" s="238"/>
      <c r="AY434" s="238"/>
      <c r="AZ434" s="238"/>
      <c r="BB434" s="424"/>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37" customFormat="true" ht="25.15" customHeight="true" x14ac:dyDescent="0.2">
      <c r="A435" s="424"/>
      <c r="B435" s="3065"/>
      <c r="C435" s="3465" t="s">
        <v>492</v>
      </c>
      <c r="D435" s="3466"/>
      <c r="E435" s="2776">
        <v>-0.153401917468069</v>
      </c>
      <c r="F435" s="2767"/>
      <c r="G435" s="2767"/>
      <c r="H435" s="3466" t="s">
        <v>470</v>
      </c>
      <c r="I435" s="3466"/>
      <c r="J435" s="2777">
        <v>-0.109704660739097</v>
      </c>
      <c r="K435" s="2767"/>
      <c r="L435" s="2767"/>
      <c r="M435" s="3466" t="s">
        <v>504</v>
      </c>
      <c r="N435" s="3466"/>
      <c r="O435" s="2778">
        <v>0.14012183218008079</v>
      </c>
      <c r="P435" s="2767"/>
      <c r="Q435" s="2767"/>
      <c r="R435" s="238"/>
      <c r="Z435" s="238"/>
      <c r="AA435" s="238"/>
      <c r="AB435" s="238"/>
      <c r="AC435" s="238"/>
      <c r="AD435" s="238"/>
      <c r="AE435" s="238"/>
      <c r="AF435" s="238"/>
      <c r="AG435" s="238"/>
      <c r="AH435" s="238"/>
      <c r="AI435" s="238"/>
      <c r="AJ435" s="238"/>
      <c r="AK435" s="238"/>
      <c r="AL435" s="238"/>
      <c r="AM435" s="238"/>
      <c r="AN435" s="238"/>
      <c r="AO435" s="238"/>
      <c r="AP435" s="238"/>
      <c r="AQ435" s="238"/>
      <c r="AR435" s="238"/>
      <c r="AS435" s="238"/>
      <c r="AT435" s="238"/>
      <c r="AU435" s="238"/>
      <c r="AV435" s="238"/>
      <c r="AW435" s="238"/>
      <c r="AX435" s="238"/>
      <c r="AY435" s="238"/>
      <c r="AZ435" s="238"/>
      <c r="BB435" s="424"/>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37" customFormat="true" ht="25.15" customHeight="true" x14ac:dyDescent="0.2">
      <c r="A436" s="424"/>
      <c r="B436" s="3065"/>
      <c r="C436" s="3465" t="s">
        <v>505</v>
      </c>
      <c r="D436" s="3466"/>
      <c r="E436" s="2776">
        <v>-0.15101923307722395</v>
      </c>
      <c r="F436" s="2767"/>
      <c r="G436" s="2767"/>
      <c r="H436" s="3466" t="s">
        <v>506</v>
      </c>
      <c r="I436" s="3466"/>
      <c r="J436" s="2777">
        <v>-0.10767341241491497</v>
      </c>
      <c r="K436" s="2767"/>
      <c r="L436" s="2767"/>
      <c r="M436" s="3466" t="s">
        <v>505</v>
      </c>
      <c r="N436" s="3466"/>
      <c r="O436" s="2778">
        <v>-0.12100559948304179</v>
      </c>
      <c r="P436" s="2767"/>
      <c r="Q436" s="2767"/>
      <c r="R436" s="238"/>
      <c r="Z436" s="238"/>
      <c r="AA436" s="238"/>
      <c r="AB436" s="238"/>
      <c r="AC436" s="238"/>
      <c r="AD436" s="238"/>
      <c r="AE436" s="238"/>
      <c r="AF436" s="238"/>
      <c r="AG436" s="238"/>
      <c r="AH436" s="238"/>
      <c r="AI436" s="238"/>
      <c r="AJ436" s="238"/>
      <c r="AK436" s="238"/>
      <c r="AL436" s="238"/>
      <c r="AM436" s="238"/>
      <c r="AN436" s="238"/>
      <c r="AO436" s="238"/>
      <c r="AP436" s="238"/>
      <c r="AQ436" s="238"/>
      <c r="AR436" s="238"/>
      <c r="AS436" s="238"/>
      <c r="AT436" s="238"/>
      <c r="AU436" s="238"/>
      <c r="AV436" s="238"/>
      <c r="AW436" s="238"/>
      <c r="AX436" s="238"/>
      <c r="AY436" s="238"/>
      <c r="AZ436" s="238"/>
      <c r="BB436" s="424"/>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37" customFormat="true" ht="25.15" customHeight="true" x14ac:dyDescent="0.2">
      <c r="A437" s="424"/>
      <c r="B437" s="3065"/>
      <c r="C437" s="3465" t="s">
        <v>485</v>
      </c>
      <c r="D437" s="3466"/>
      <c r="E437" s="2776">
        <v>0.15095081085423331</v>
      </c>
      <c r="F437" s="2767"/>
      <c r="G437" s="2767"/>
      <c r="H437" s="3466" t="s">
        <v>500</v>
      </c>
      <c r="I437" s="3466"/>
      <c r="J437" s="2777">
        <v>-0.10189173787635218</v>
      </c>
      <c r="K437" s="2767"/>
      <c r="L437" s="2767"/>
      <c r="M437" s="3466" t="s">
        <v>507</v>
      </c>
      <c r="N437" s="3466"/>
      <c r="O437" s="2778">
        <v>0.11701946993088284</v>
      </c>
      <c r="P437" s="2767"/>
      <c r="Q437" s="2767"/>
      <c r="R437" s="238"/>
      <c r="Z437" s="238"/>
      <c r="AA437" s="238"/>
      <c r="AB437" s="238"/>
      <c r="AC437" s="238"/>
      <c r="AD437" s="238"/>
      <c r="AE437" s="238"/>
      <c r="AF437" s="238"/>
      <c r="AG437" s="238"/>
      <c r="AH437" s="238"/>
      <c r="AI437" s="238"/>
      <c r="AJ437" s="238"/>
      <c r="AK437" s="238"/>
      <c r="AL437" s="238"/>
      <c r="AM437" s="238"/>
      <c r="AN437" s="238"/>
      <c r="AO437" s="238"/>
      <c r="AP437" s="238"/>
      <c r="AQ437" s="238"/>
      <c r="AR437" s="238"/>
      <c r="AS437" s="238"/>
      <c r="AT437" s="238"/>
      <c r="AU437" s="238"/>
      <c r="AV437" s="238"/>
      <c r="AW437" s="238"/>
      <c r="AX437" s="238"/>
      <c r="AY437" s="238"/>
      <c r="AZ437" s="238"/>
      <c r="BB437" s="424"/>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37" customFormat="true" ht="25.15" customHeight="true" x14ac:dyDescent="0.2">
      <c r="A438" s="424"/>
      <c r="B438" s="3065"/>
      <c r="C438" s="3465" t="s">
        <v>484</v>
      </c>
      <c r="D438" s="3466"/>
      <c r="E438" s="2776">
        <v>0.13497272965725268</v>
      </c>
      <c r="F438" s="2767"/>
      <c r="G438" s="2767"/>
      <c r="H438" s="3466" t="s">
        <v>508</v>
      </c>
      <c r="I438" s="3466"/>
      <c r="J438" s="2777">
        <v>9.9179623037607689E-2</v>
      </c>
      <c r="K438" s="2767"/>
      <c r="L438" s="2767"/>
      <c r="M438" s="3466" t="s">
        <v>509</v>
      </c>
      <c r="N438" s="3466"/>
      <c r="O438" s="2778">
        <v>0.11668773347886295</v>
      </c>
      <c r="P438" s="2767"/>
      <c r="Q438" s="2767"/>
      <c r="R438" s="238"/>
      <c r="Z438" s="238"/>
      <c r="AA438" s="238"/>
      <c r="AB438" s="238"/>
      <c r="AC438" s="238"/>
      <c r="AD438" s="238"/>
      <c r="AE438" s="238"/>
      <c r="AF438" s="238"/>
      <c r="AG438" s="238"/>
      <c r="AH438" s="238"/>
      <c r="AI438" s="238"/>
      <c r="AJ438" s="238"/>
      <c r="AK438" s="238"/>
      <c r="AL438" s="238"/>
      <c r="AM438" s="238"/>
      <c r="AN438" s="238"/>
      <c r="AO438" s="238"/>
      <c r="AP438" s="238"/>
      <c r="AQ438" s="238"/>
      <c r="AR438" s="238"/>
      <c r="AS438" s="238"/>
      <c r="AT438" s="238"/>
      <c r="AU438" s="238"/>
      <c r="AV438" s="238"/>
      <c r="AW438" s="238"/>
      <c r="AX438" s="238"/>
      <c r="AY438" s="238"/>
      <c r="AZ438" s="238"/>
      <c r="BB438" s="424"/>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37" customFormat="true" ht="25.15" customHeight="true" x14ac:dyDescent="0.2">
      <c r="A439" s="424"/>
      <c r="B439" s="3065"/>
      <c r="C439" s="3465" t="s">
        <v>510</v>
      </c>
      <c r="D439" s="3466"/>
      <c r="E439" s="2776">
        <v>-0.11856640945429255</v>
      </c>
      <c r="F439" s="2767"/>
      <c r="G439" s="2767"/>
      <c r="H439" s="3466" t="s">
        <v>511</v>
      </c>
      <c r="I439" s="3466"/>
      <c r="J439" s="2777">
        <v>-9.7020211584311261E-2</v>
      </c>
      <c r="K439" s="2767"/>
      <c r="L439" s="2767"/>
      <c r="M439" s="3466" t="s">
        <v>498</v>
      </c>
      <c r="N439" s="3466"/>
      <c r="O439" s="2778">
        <v>-0.11547557805458585</v>
      </c>
      <c r="P439" s="2767"/>
      <c r="Q439" s="2767"/>
      <c r="R439" s="238"/>
      <c r="Z439" s="238"/>
      <c r="AA439" s="238"/>
      <c r="AB439" s="238"/>
      <c r="AC439" s="238"/>
      <c r="AD439" s="238"/>
      <c r="AE439" s="238"/>
      <c r="AF439" s="238"/>
      <c r="AG439" s="238"/>
      <c r="AH439" s="238"/>
      <c r="AI439" s="238"/>
      <c r="AJ439" s="238"/>
      <c r="AK439" s="238"/>
      <c r="AL439" s="238"/>
      <c r="AM439" s="238"/>
      <c r="AN439" s="238"/>
      <c r="AO439" s="238"/>
      <c r="AP439" s="238"/>
      <c r="AQ439" s="238"/>
      <c r="AR439" s="238"/>
      <c r="AS439" s="238"/>
      <c r="AT439" s="238"/>
      <c r="AU439" s="238"/>
      <c r="AV439" s="238"/>
      <c r="AW439" s="238"/>
      <c r="AX439" s="238"/>
      <c r="AY439" s="238"/>
      <c r="AZ439" s="238"/>
      <c r="BB439" s="424"/>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37" customFormat="true" ht="25.15" customHeight="true" x14ac:dyDescent="0.2">
      <c r="A440" s="424"/>
      <c r="B440" s="3065"/>
      <c r="C440" s="3465" t="s">
        <v>499</v>
      </c>
      <c r="D440" s="3466"/>
      <c r="E440" s="2776">
        <v>-0.1137047196831245</v>
      </c>
      <c r="F440" s="2767"/>
      <c r="G440" s="2767"/>
      <c r="H440" s="3466" t="s">
        <v>504</v>
      </c>
      <c r="I440" s="3466"/>
      <c r="J440" s="2777">
        <v>9.1382262058256614E-2</v>
      </c>
      <c r="K440" s="2767"/>
      <c r="L440" s="2767"/>
      <c r="M440" s="3466" t="s">
        <v>483</v>
      </c>
      <c r="N440" s="3466"/>
      <c r="O440" s="2778">
        <v>-0.11460706659067406</v>
      </c>
      <c r="P440" s="2767"/>
      <c r="Q440" s="2767"/>
      <c r="R440" s="238"/>
      <c r="Z440" s="238"/>
      <c r="AA440" s="238"/>
      <c r="AB440" s="238"/>
      <c r="AC440" s="238"/>
      <c r="AD440" s="238"/>
      <c r="AE440" s="238"/>
      <c r="AF440" s="238"/>
      <c r="AG440" s="238"/>
      <c r="AH440" s="238"/>
      <c r="AI440" s="238"/>
      <c r="AJ440" s="238"/>
      <c r="AK440" s="238"/>
      <c r="AL440" s="238"/>
      <c r="AM440" s="238"/>
      <c r="AN440" s="238"/>
      <c r="AO440" s="238"/>
      <c r="AP440" s="238"/>
      <c r="AQ440" s="238"/>
      <c r="AR440" s="238"/>
      <c r="AS440" s="238"/>
      <c r="AT440" s="238"/>
      <c r="AU440" s="238"/>
      <c r="AV440" s="238"/>
      <c r="AW440" s="238"/>
      <c r="AX440" s="238"/>
      <c r="AY440" s="238"/>
      <c r="AZ440" s="238"/>
      <c r="BB440" s="424"/>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37" customFormat="true" ht="25.15" customHeight="true" x14ac:dyDescent="0.2">
      <c r="A441" s="424"/>
      <c r="B441" s="3065"/>
      <c r="C441" s="3465" t="s">
        <v>504</v>
      </c>
      <c r="D441" s="3466"/>
      <c r="E441" s="2776">
        <v>0.10930573031783995</v>
      </c>
      <c r="F441" s="2767"/>
      <c r="G441" s="2767"/>
      <c r="H441" s="3466" t="s">
        <v>502</v>
      </c>
      <c r="I441" s="3466"/>
      <c r="J441" s="2777">
        <v>8.8989196484741545E-2</v>
      </c>
      <c r="K441" s="2767"/>
      <c r="L441" s="2767"/>
      <c r="M441" s="3466" t="s">
        <v>500</v>
      </c>
      <c r="N441" s="3466"/>
      <c r="O441" s="2778">
        <v>-0.10972549359569921</v>
      </c>
      <c r="P441" s="2767"/>
      <c r="Q441" s="2767"/>
      <c r="R441" s="238"/>
      <c r="Z441" s="238"/>
      <c r="AA441" s="238"/>
      <c r="AB441" s="238"/>
      <c r="AC441" s="238"/>
      <c r="AD441" s="238"/>
      <c r="AE441" s="238"/>
      <c r="AF441" s="238"/>
      <c r="AG441" s="238"/>
      <c r="AH441" s="238"/>
      <c r="AI441" s="238"/>
      <c r="AJ441" s="238"/>
      <c r="AK441" s="238"/>
      <c r="AL441" s="238"/>
      <c r="AM441" s="238"/>
      <c r="AN441" s="238"/>
      <c r="AO441" s="238"/>
      <c r="AP441" s="238"/>
      <c r="AQ441" s="238"/>
      <c r="AR441" s="238"/>
      <c r="AS441" s="238"/>
      <c r="AT441" s="238"/>
      <c r="AU441" s="238"/>
      <c r="AV441" s="238"/>
      <c r="AW441" s="238"/>
      <c r="AX441" s="238"/>
      <c r="AY441" s="238"/>
      <c r="AZ441" s="238"/>
      <c r="BB441" s="424"/>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37" customFormat="true" ht="25.15" customHeight="true" x14ac:dyDescent="0.2">
      <c r="A442" s="424"/>
      <c r="B442" s="3065"/>
      <c r="C442" s="3465" t="s">
        <v>482</v>
      </c>
      <c r="D442" s="3466"/>
      <c r="E442" s="2776">
        <v>-8.1309181359896468E-2</v>
      </c>
      <c r="F442" s="2767"/>
      <c r="G442" s="2767"/>
      <c r="H442" s="3466" t="s">
        <v>512</v>
      </c>
      <c r="I442" s="3466"/>
      <c r="J442" s="2777">
        <v>8.0084336432744666E-2</v>
      </c>
      <c r="K442" s="2767"/>
      <c r="L442" s="2767"/>
      <c r="M442" s="3466" t="s">
        <v>513</v>
      </c>
      <c r="N442" s="3466"/>
      <c r="O442" s="2778">
        <v>0.10821946595908787</v>
      </c>
      <c r="P442" s="2767"/>
      <c r="Q442" s="2767"/>
      <c r="R442" s="238"/>
      <c r="Z442" s="238"/>
      <c r="AA442" s="238"/>
      <c r="AB442" s="238"/>
      <c r="AC442" s="238"/>
      <c r="AD442" s="238"/>
      <c r="AE442" s="238"/>
      <c r="AF442" s="238"/>
      <c r="AG442" s="238"/>
      <c r="AH442" s="238"/>
      <c r="AI442" s="238"/>
      <c r="AJ442" s="238"/>
      <c r="AK442" s="238"/>
      <c r="AL442" s="238"/>
      <c r="AM442" s="238"/>
      <c r="AN442" s="238"/>
      <c r="AO442" s="238"/>
      <c r="AP442" s="238"/>
      <c r="AQ442" s="238"/>
      <c r="AR442" s="238"/>
      <c r="AS442" s="238"/>
      <c r="AT442" s="238"/>
      <c r="AU442" s="238"/>
      <c r="AV442" s="238"/>
      <c r="AW442" s="238"/>
      <c r="AX442" s="238"/>
      <c r="AY442" s="238"/>
      <c r="AZ442" s="238"/>
      <c r="BB442" s="424"/>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37" customFormat="true" ht="25.15" customHeight="true" x14ac:dyDescent="0.2">
      <c r="A443" s="424"/>
      <c r="B443" s="3065"/>
      <c r="C443" s="3465" t="s">
        <v>514</v>
      </c>
      <c r="D443" s="3466"/>
      <c r="E443" s="2776">
        <v>8.0514672000960449E-2</v>
      </c>
      <c r="F443" s="2767"/>
      <c r="G443" s="2767"/>
      <c r="H443" s="3466" t="s">
        <v>514</v>
      </c>
      <c r="I443" s="3466"/>
      <c r="J443" s="2777">
        <v>7.9232963886788965E-2</v>
      </c>
      <c r="K443" s="2767"/>
      <c r="L443" s="2767"/>
      <c r="M443" s="3466" t="s">
        <v>515</v>
      </c>
      <c r="N443" s="3466"/>
      <c r="O443" s="2778">
        <v>-0.10398931539671694</v>
      </c>
      <c r="P443" s="2767"/>
      <c r="Q443" s="2767"/>
      <c r="R443" s="238"/>
      <c r="Z443" s="238"/>
      <c r="AA443" s="238"/>
      <c r="AB443" s="238"/>
      <c r="AC443" s="238"/>
      <c r="AD443" s="238"/>
      <c r="AE443" s="238"/>
      <c r="AF443" s="238"/>
      <c r="AG443" s="238"/>
      <c r="AH443" s="238"/>
      <c r="AI443" s="238"/>
      <c r="AJ443" s="238"/>
      <c r="AK443" s="238"/>
      <c r="AL443" s="238"/>
      <c r="AM443" s="238"/>
      <c r="AN443" s="238"/>
      <c r="AO443" s="238"/>
      <c r="AP443" s="238"/>
      <c r="AQ443" s="238"/>
      <c r="AR443" s="238"/>
      <c r="AS443" s="238"/>
      <c r="AT443" s="238"/>
      <c r="AU443" s="238"/>
      <c r="AV443" s="238"/>
      <c r="AW443" s="238"/>
      <c r="AX443" s="238"/>
      <c r="AY443" s="238"/>
      <c r="AZ443" s="238"/>
      <c r="BB443" s="424"/>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37" customFormat="true" ht="25.15" customHeight="true" x14ac:dyDescent="0.2">
      <c r="A444" s="424"/>
      <c r="B444" s="3065"/>
      <c r="C444" s="3465" t="s">
        <v>503</v>
      </c>
      <c r="D444" s="3466"/>
      <c r="E444" s="2776">
        <v>-7.3340387340332006E-2</v>
      </c>
      <c r="F444" s="2767"/>
      <c r="G444" s="2767"/>
      <c r="H444" s="3466" t="s">
        <v>516</v>
      </c>
      <c r="I444" s="3466"/>
      <c r="J444" s="2777">
        <v>7.4583310557894592E-2</v>
      </c>
      <c r="K444" s="2767"/>
      <c r="L444" s="2767"/>
      <c r="M444" s="3466" t="s">
        <v>510</v>
      </c>
      <c r="N444" s="3466"/>
      <c r="O444" s="2778">
        <v>-9.5625854307127237E-2</v>
      </c>
      <c r="P444" s="2767"/>
      <c r="Q444" s="2767"/>
      <c r="R444" s="238"/>
      <c r="Z444" s="238"/>
      <c r="AA444" s="238"/>
      <c r="AB444" s="238"/>
      <c r="AC444" s="238"/>
      <c r="AD444" s="238"/>
      <c r="AE444" s="238"/>
      <c r="AF444" s="238"/>
      <c r="AG444" s="238"/>
      <c r="AH444" s="238"/>
      <c r="AI444" s="238"/>
      <c r="AJ444" s="238"/>
      <c r="AK444" s="238"/>
      <c r="AL444" s="238"/>
      <c r="AM444" s="238"/>
      <c r="AN444" s="238"/>
      <c r="AO444" s="238"/>
      <c r="AP444" s="238"/>
      <c r="AQ444" s="238"/>
      <c r="AR444" s="238"/>
      <c r="AS444" s="238"/>
      <c r="AT444" s="238"/>
      <c r="AU444" s="238"/>
      <c r="AV444" s="238"/>
      <c r="AW444" s="238"/>
      <c r="AX444" s="238"/>
      <c r="AY444" s="238"/>
      <c r="AZ444" s="238"/>
      <c r="BB444" s="424"/>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37" customFormat="true" ht="25.15" customHeight="true" x14ac:dyDescent="0.2">
      <c r="A445" s="424"/>
      <c r="B445" s="3065"/>
      <c r="C445" s="3465" t="s">
        <v>517</v>
      </c>
      <c r="D445" s="3466"/>
      <c r="E445" s="2776">
        <v>-7.089487389846981E-2</v>
      </c>
      <c r="F445" s="2767"/>
      <c r="G445" s="2767"/>
      <c r="H445" s="3466" t="s">
        <v>481</v>
      </c>
      <c r="I445" s="3466"/>
      <c r="J445" s="2777">
        <v>-7.4011130746126252E-2</v>
      </c>
      <c r="K445" s="2767"/>
      <c r="L445" s="2767"/>
      <c r="M445" s="3466" t="s">
        <v>499</v>
      </c>
      <c r="N445" s="3466"/>
      <c r="O445" s="2778">
        <v>-8.8347041615929434E-2</v>
      </c>
      <c r="P445" s="2767"/>
      <c r="Q445" s="2767"/>
      <c r="R445" s="238"/>
      <c r="Z445" s="238"/>
      <c r="AA445" s="238"/>
      <c r="AB445" s="238"/>
      <c r="AC445" s="238"/>
      <c r="AD445" s="238"/>
      <c r="AE445" s="238"/>
      <c r="AF445" s="238"/>
      <c r="AG445" s="238"/>
      <c r="AH445" s="238"/>
      <c r="AI445" s="238"/>
      <c r="AJ445" s="238"/>
      <c r="AK445" s="238"/>
      <c r="AL445" s="238"/>
      <c r="AM445" s="238"/>
      <c r="AN445" s="238"/>
      <c r="AO445" s="238"/>
      <c r="AP445" s="238"/>
      <c r="AQ445" s="238"/>
      <c r="AR445" s="238"/>
      <c r="AS445" s="238"/>
      <c r="AT445" s="238"/>
      <c r="AU445" s="238"/>
      <c r="AV445" s="238"/>
      <c r="AW445" s="238"/>
      <c r="AX445" s="238"/>
      <c r="AY445" s="238"/>
      <c r="AZ445" s="238"/>
      <c r="BB445" s="424"/>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37" customFormat="true" ht="25.15" customHeight="true" x14ac:dyDescent="0.2">
      <c r="A446" s="424"/>
      <c r="B446" s="424"/>
      <c r="C446" s="3465" t="s">
        <v>508</v>
      </c>
      <c r="D446" s="3466"/>
      <c r="E446" s="2776">
        <v>7.0857780208630219E-2</v>
      </c>
      <c r="F446" s="2767"/>
      <c r="G446" s="2767"/>
      <c r="H446" s="3466" t="s">
        <v>496</v>
      </c>
      <c r="I446" s="3466"/>
      <c r="J446" s="2777">
        <v>-7.2305845222949125E-2</v>
      </c>
      <c r="K446" s="2767"/>
      <c r="L446" s="2767"/>
      <c r="M446" s="3466" t="s">
        <v>501</v>
      </c>
      <c r="N446" s="3466"/>
      <c r="O446" s="2778">
        <v>8.6061751406773815E-2</v>
      </c>
      <c r="P446" s="2767"/>
      <c r="Q446" s="2767"/>
      <c r="R446" s="238"/>
      <c r="Z446" s="238"/>
      <c r="AA446" s="238"/>
      <c r="AB446" s="238"/>
      <c r="AC446" s="238"/>
      <c r="AD446" s="238"/>
      <c r="AE446" s="238"/>
      <c r="AF446" s="238"/>
      <c r="AG446" s="238"/>
      <c r="AH446" s="238"/>
      <c r="AI446" s="238"/>
      <c r="AJ446" s="238"/>
      <c r="AK446" s="238"/>
      <c r="AL446" s="238"/>
      <c r="AM446" s="238"/>
      <c r="AN446" s="238"/>
      <c r="AO446" s="238"/>
      <c r="AP446" s="238"/>
      <c r="AQ446" s="238"/>
      <c r="AR446" s="238"/>
      <c r="AS446" s="238"/>
      <c r="AT446" s="238"/>
      <c r="AU446" s="238"/>
      <c r="AV446" s="238"/>
      <c r="AW446" s="238"/>
      <c r="AX446" s="238"/>
      <c r="AY446" s="238"/>
      <c r="AZ446" s="238"/>
      <c r="BB446" s="424"/>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37" customFormat="true" ht="25.15" customHeight="true" x14ac:dyDescent="0.2">
      <c r="A447" s="424"/>
      <c r="B447" s="424"/>
      <c r="C447" s="3465" t="s">
        <v>480</v>
      </c>
      <c r="D447" s="3466"/>
      <c r="E447" s="2776">
        <v>-6.87792229866383E-2</v>
      </c>
      <c r="F447" s="2767"/>
      <c r="G447" s="2767"/>
      <c r="H447" s="3466" t="s">
        <v>493</v>
      </c>
      <c r="I447" s="3466"/>
      <c r="J447" s="2777">
        <v>7.1251626452644393E-2</v>
      </c>
      <c r="K447" s="2767"/>
      <c r="L447" s="2767"/>
      <c r="M447" s="3466" t="s">
        <v>518</v>
      </c>
      <c r="N447" s="3466"/>
      <c r="O447" s="2778">
        <v>7.8273500081816411E-2</v>
      </c>
      <c r="P447" s="2767"/>
      <c r="Q447" s="2767"/>
      <c r="R447" s="238"/>
      <c r="Z447" s="238"/>
      <c r="AA447" s="238"/>
      <c r="AB447" s="238"/>
      <c r="AC447" s="238"/>
      <c r="AD447" s="238"/>
      <c r="AE447" s="238"/>
      <c r="AF447" s="238"/>
      <c r="AG447" s="238"/>
      <c r="AH447" s="238"/>
      <c r="AI447" s="238"/>
      <c r="AJ447" s="238"/>
      <c r="AK447" s="238"/>
      <c r="AL447" s="238"/>
      <c r="AM447" s="238"/>
      <c r="AN447" s="238"/>
      <c r="AO447" s="238"/>
      <c r="AP447" s="238"/>
      <c r="AQ447" s="238"/>
      <c r="AR447" s="238"/>
      <c r="AS447" s="238"/>
      <c r="AT447" s="238"/>
      <c r="AU447" s="238"/>
      <c r="AV447" s="238"/>
      <c r="AW447" s="238"/>
      <c r="AX447" s="238"/>
      <c r="AY447" s="238"/>
      <c r="AZ447" s="238"/>
      <c r="BB447" s="424"/>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37" customFormat="true" ht="25.15" customHeight="true" x14ac:dyDescent="0.2">
      <c r="A448" s="424"/>
      <c r="B448" s="424"/>
      <c r="C448" s="3465" t="s">
        <v>496</v>
      </c>
      <c r="D448" s="3466"/>
      <c r="E448" s="2776">
        <v>6.6930034963107177E-2</v>
      </c>
      <c r="F448" s="2767"/>
      <c r="G448" s="2767"/>
      <c r="H448" s="3466" t="s">
        <v>494</v>
      </c>
      <c r="I448" s="3466"/>
      <c r="J448" s="2777">
        <v>-6.2105459993330898E-2</v>
      </c>
      <c r="K448" s="2767"/>
      <c r="L448" s="2767"/>
      <c r="M448" s="3466" t="s">
        <v>519</v>
      </c>
      <c r="N448" s="3466"/>
      <c r="O448" s="2778">
        <v>7.3882487976285646E-2</v>
      </c>
      <c r="P448" s="2767"/>
      <c r="Q448" s="2767"/>
      <c r="R448" s="238"/>
      <c r="Z448" s="238"/>
      <c r="AA448" s="238"/>
      <c r="AB448" s="238"/>
      <c r="AC448" s="238"/>
      <c r="AD448" s="238"/>
      <c r="AE448" s="238"/>
      <c r="AF448" s="238"/>
      <c r="AG448" s="238"/>
      <c r="AH448" s="238"/>
      <c r="AI448" s="238"/>
      <c r="AJ448" s="238"/>
      <c r="AK448" s="238"/>
      <c r="AL448" s="238"/>
      <c r="AM448" s="238"/>
      <c r="AN448" s="238"/>
      <c r="AO448" s="238"/>
      <c r="AP448" s="238"/>
      <c r="AQ448" s="238"/>
      <c r="AR448" s="238"/>
      <c r="AS448" s="238"/>
      <c r="AT448" s="238"/>
      <c r="AU448" s="238"/>
      <c r="AV448" s="238"/>
      <c r="AW448" s="238"/>
      <c r="AX448" s="238"/>
      <c r="AY448" s="238"/>
      <c r="AZ448" s="238"/>
      <c r="BB448" s="424"/>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37" customFormat="true" ht="25.15" customHeight="true" x14ac:dyDescent="0.2">
      <c r="A449" s="424"/>
      <c r="B449" s="424"/>
      <c r="C449" s="3465" t="s">
        <v>512</v>
      </c>
      <c r="D449" s="3466"/>
      <c r="E449" s="2776">
        <v>6.597571268617089E-2</v>
      </c>
      <c r="F449" s="2767"/>
      <c r="G449" s="2767"/>
      <c r="H449" s="3466" t="s">
        <v>486</v>
      </c>
      <c r="I449" s="3466"/>
      <c r="J449" s="2777">
        <v>-5.5200711777062018E-2</v>
      </c>
      <c r="K449" s="2767"/>
      <c r="L449" s="2767"/>
      <c r="M449" s="3466" t="s">
        <v>484</v>
      </c>
      <c r="N449" s="3466"/>
      <c r="O449" s="2778">
        <v>7.0143541546744528E-2</v>
      </c>
      <c r="P449" s="2767"/>
      <c r="Q449" s="2767"/>
      <c r="R449" s="238"/>
      <c r="Z449" s="238"/>
      <c r="AA449" s="238"/>
      <c r="AB449" s="238"/>
      <c r="AC449" s="238"/>
      <c r="AD449" s="238"/>
      <c r="AE449" s="238"/>
      <c r="AF449" s="238"/>
      <c r="AG449" s="238"/>
      <c r="AH449" s="238"/>
      <c r="AI449" s="238"/>
      <c r="AJ449" s="238"/>
      <c r="AK449" s="238"/>
      <c r="AL449" s="238"/>
      <c r="AM449" s="238"/>
      <c r="AN449" s="238"/>
      <c r="AO449" s="238"/>
      <c r="AP449" s="238"/>
      <c r="AQ449" s="238"/>
      <c r="AR449" s="238"/>
      <c r="AS449" s="238"/>
      <c r="AT449" s="238"/>
      <c r="AU449" s="238"/>
      <c r="AV449" s="238"/>
      <c r="AW449" s="238"/>
      <c r="AX449" s="238"/>
      <c r="AY449" s="238"/>
      <c r="AZ449" s="238"/>
      <c r="BB449" s="424"/>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37" customFormat="true" ht="25.15" customHeight="true" x14ac:dyDescent="0.2">
      <c r="A450" s="424"/>
      <c r="B450" s="424"/>
      <c r="C450" s="3465" t="s">
        <v>520</v>
      </c>
      <c r="D450" s="3466"/>
      <c r="E450" s="2776">
        <v>5.6803642328025726E-2</v>
      </c>
      <c r="F450" s="2767"/>
      <c r="G450" s="2767"/>
      <c r="H450" s="3466" t="s">
        <v>509</v>
      </c>
      <c r="I450" s="3466"/>
      <c r="J450" s="2777">
        <v>-5.4669650986326847E-2</v>
      </c>
      <c r="K450" s="2767"/>
      <c r="L450" s="2767"/>
      <c r="M450" s="3466" t="s">
        <v>495</v>
      </c>
      <c r="N450" s="3466"/>
      <c r="O450" s="2778">
        <v>6.6605570002350761E-2</v>
      </c>
      <c r="P450" s="2767"/>
      <c r="Q450" s="2767"/>
      <c r="R450" s="238"/>
      <c r="Z450" s="238"/>
      <c r="AA450" s="238"/>
      <c r="AB450" s="238"/>
      <c r="AC450" s="238"/>
      <c r="AD450" s="238"/>
      <c r="AE450" s="238"/>
      <c r="AF450" s="238"/>
      <c r="AG450" s="238"/>
      <c r="AH450" s="238"/>
      <c r="AI450" s="238"/>
      <c r="AJ450" s="238"/>
      <c r="AK450" s="238"/>
      <c r="AL450" s="238"/>
      <c r="AM450" s="238"/>
      <c r="AN450" s="238"/>
      <c r="AO450" s="238"/>
      <c r="AP450" s="238"/>
      <c r="AQ450" s="238"/>
      <c r="AR450" s="238"/>
      <c r="AS450" s="238"/>
      <c r="AT450" s="238"/>
      <c r="AU450" s="238"/>
      <c r="AV450" s="238"/>
      <c r="AW450" s="238"/>
      <c r="AX450" s="238"/>
      <c r="AY450" s="238"/>
      <c r="AZ450" s="238"/>
      <c r="BB450" s="424"/>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37" customFormat="true" ht="25.15" customHeight="true" x14ac:dyDescent="0.2">
      <c r="A451" s="424"/>
      <c r="B451" s="424"/>
      <c r="C451" s="3465" t="s">
        <v>469</v>
      </c>
      <c r="D451" s="3466"/>
      <c r="E451" s="2776">
        <v>-5.1323219469479431E-2</v>
      </c>
      <c r="F451" s="2767"/>
      <c r="G451" s="2767"/>
      <c r="H451" s="3466" t="s">
        <v>473</v>
      </c>
      <c r="I451" s="3466"/>
      <c r="J451" s="2777">
        <v>-5.4349594738819985E-2</v>
      </c>
      <c r="K451" s="2767"/>
      <c r="L451" s="2767"/>
      <c r="M451" s="3466" t="s">
        <v>517</v>
      </c>
      <c r="N451" s="3466"/>
      <c r="O451" s="2778">
        <v>-6.4373184323016155E-2</v>
      </c>
      <c r="P451" s="2767"/>
      <c r="Q451" s="2767"/>
      <c r="R451" s="238"/>
      <c r="Z451" s="238"/>
      <c r="AA451" s="238"/>
      <c r="AB451" s="238"/>
      <c r="AC451" s="238"/>
      <c r="AD451" s="238"/>
      <c r="AE451" s="238"/>
      <c r="AF451" s="238"/>
      <c r="AG451" s="238"/>
      <c r="AH451" s="238"/>
      <c r="AI451" s="238"/>
      <c r="AJ451" s="238"/>
      <c r="AK451" s="238"/>
      <c r="AL451" s="238"/>
      <c r="AM451" s="238"/>
      <c r="AN451" s="238"/>
      <c r="AO451" s="238"/>
      <c r="AP451" s="238"/>
      <c r="AQ451" s="238"/>
      <c r="AR451" s="238"/>
      <c r="AS451" s="238"/>
      <c r="AT451" s="238"/>
      <c r="AU451" s="238"/>
      <c r="AV451" s="238"/>
      <c r="AW451" s="238"/>
      <c r="AX451" s="238"/>
      <c r="AY451" s="238"/>
      <c r="AZ451" s="238"/>
      <c r="BB451" s="424"/>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37" customFormat="true" ht="25.15" customHeight="true" x14ac:dyDescent="0.2">
      <c r="A452" s="424"/>
      <c r="B452" s="424"/>
      <c r="C452" s="3465" t="s">
        <v>509</v>
      </c>
      <c r="D452" s="3466"/>
      <c r="E452" s="2776">
        <v>4.7504870389707229E-2</v>
      </c>
      <c r="F452" s="2767"/>
      <c r="G452" s="2767"/>
      <c r="H452" s="3466" t="s">
        <v>518</v>
      </c>
      <c r="I452" s="3466"/>
      <c r="J452" s="2777">
        <v>5.3472834268698505E-2</v>
      </c>
      <c r="K452" s="2767"/>
      <c r="L452" s="2767"/>
      <c r="M452" s="3466" t="s">
        <v>521</v>
      </c>
      <c r="N452" s="3466"/>
      <c r="O452" s="2778">
        <v>-6.0390533244860635E-2</v>
      </c>
      <c r="P452" s="2767"/>
      <c r="Q452" s="2767"/>
      <c r="R452" s="238"/>
      <c r="Z452" s="238"/>
      <c r="AA452" s="238"/>
      <c r="AB452" s="238"/>
      <c r="AC452" s="238"/>
      <c r="AD452" s="238"/>
      <c r="AE452" s="238"/>
      <c r="AF452" s="238"/>
      <c r="AG452" s="238"/>
      <c r="AH452" s="238"/>
      <c r="AI452" s="238"/>
      <c r="AJ452" s="238"/>
      <c r="AK452" s="238"/>
      <c r="AL452" s="238"/>
      <c r="AM452" s="238"/>
      <c r="AN452" s="238"/>
      <c r="AO452" s="238"/>
      <c r="AP452" s="238"/>
      <c r="AQ452" s="238"/>
      <c r="AR452" s="238"/>
      <c r="AS452" s="238"/>
      <c r="AT452" s="238"/>
      <c r="AU452" s="238"/>
      <c r="AV452" s="238"/>
      <c r="AW452" s="238"/>
      <c r="AX452" s="238"/>
      <c r="AY452" s="238"/>
      <c r="AZ452" s="238"/>
      <c r="BB452" s="424"/>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37" customFormat="true" ht="25.15" customHeight="true" x14ac:dyDescent="0.2">
      <c r="A453" s="424"/>
      <c r="B453" s="424"/>
      <c r="C453" s="3465" t="s">
        <v>507</v>
      </c>
      <c r="D453" s="3466"/>
      <c r="E453" s="2776">
        <v>4.6981219203936574E-2</v>
      </c>
      <c r="F453" s="2767"/>
      <c r="G453" s="2767"/>
      <c r="H453" s="3466" t="s">
        <v>476</v>
      </c>
      <c r="I453" s="3466"/>
      <c r="J453" s="2777">
        <v>5.3440953581923037E-2</v>
      </c>
      <c r="K453" s="2767"/>
      <c r="L453" s="2767"/>
      <c r="M453" s="3466" t="s">
        <v>487</v>
      </c>
      <c r="N453" s="3466"/>
      <c r="O453" s="2778">
        <v>-6.0003633806090452E-2</v>
      </c>
      <c r="P453" s="2767"/>
      <c r="Q453" s="2767"/>
      <c r="R453" s="238"/>
      <c r="Z453" s="238"/>
      <c r="AA453" s="238"/>
      <c r="AB453" s="238"/>
      <c r="AC453" s="238"/>
      <c r="AD453" s="238"/>
      <c r="AE453" s="238"/>
      <c r="AF453" s="238"/>
      <c r="AG453" s="238"/>
      <c r="AH453" s="238"/>
      <c r="AI453" s="238"/>
      <c r="AJ453" s="238"/>
      <c r="AK453" s="238"/>
      <c r="AL453" s="238"/>
      <c r="AM453" s="238"/>
      <c r="AN453" s="238"/>
      <c r="AO453" s="238"/>
      <c r="AP453" s="238"/>
      <c r="AQ453" s="238"/>
      <c r="AR453" s="238"/>
      <c r="AS453" s="238"/>
      <c r="AT453" s="238"/>
      <c r="AU453" s="238"/>
      <c r="AV453" s="238"/>
      <c r="AW453" s="238"/>
      <c r="AX453" s="238"/>
      <c r="AY453" s="238"/>
      <c r="AZ453" s="238"/>
      <c r="BB453" s="424"/>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37" customFormat="true" ht="25.15" customHeight="true" x14ac:dyDescent="0.2">
      <c r="A454" s="424"/>
      <c r="B454" s="424"/>
      <c r="C454" s="3465" t="s">
        <v>495</v>
      </c>
      <c r="D454" s="3466"/>
      <c r="E454" s="2776">
        <v>-4.6463293232293652E-2</v>
      </c>
      <c r="F454" s="2767"/>
      <c r="G454" s="2767"/>
      <c r="H454" s="3466" t="s">
        <v>522</v>
      </c>
      <c r="I454" s="3466"/>
      <c r="J454" s="2777">
        <v>5.2892086588522354E-2</v>
      </c>
      <c r="K454" s="2767"/>
      <c r="L454" s="2767"/>
      <c r="M454" s="3466" t="s">
        <v>523</v>
      </c>
      <c r="N454" s="3466"/>
      <c r="O454" s="2778">
        <v>5.7967494642882977E-2</v>
      </c>
      <c r="P454" s="2767"/>
      <c r="Q454" s="2767"/>
      <c r="R454" s="238"/>
      <c r="Z454" s="238"/>
      <c r="AA454" s="238"/>
      <c r="AB454" s="238"/>
      <c r="AC454" s="238"/>
      <c r="AD454" s="238"/>
      <c r="AE454" s="238"/>
      <c r="AF454" s="238"/>
      <c r="AG454" s="238"/>
      <c r="AH454" s="238"/>
      <c r="AI454" s="238"/>
      <c r="AJ454" s="238"/>
      <c r="AK454" s="238"/>
      <c r="AL454" s="238"/>
      <c r="AM454" s="238"/>
      <c r="AN454" s="238"/>
      <c r="AO454" s="238"/>
      <c r="AP454" s="238"/>
      <c r="AQ454" s="238"/>
      <c r="AR454" s="238"/>
      <c r="AS454" s="238"/>
      <c r="AT454" s="238"/>
      <c r="AU454" s="238"/>
      <c r="AV454" s="238"/>
      <c r="AW454" s="238"/>
      <c r="AX454" s="238"/>
      <c r="AY454" s="238"/>
      <c r="AZ454" s="238"/>
      <c r="BB454" s="424"/>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37" customFormat="true" ht="25.15" customHeight="true" x14ac:dyDescent="0.2">
      <c r="A455" s="424"/>
      <c r="B455" s="424"/>
      <c r="C455" s="3465" t="s">
        <v>524</v>
      </c>
      <c r="D455" s="3466"/>
      <c r="E455" s="2776">
        <v>-3.0138914109120275E-2</v>
      </c>
      <c r="F455" s="2767"/>
      <c r="G455" s="2767"/>
      <c r="H455" s="3466" t="s">
        <v>523</v>
      </c>
      <c r="I455" s="3466"/>
      <c r="J455" s="2777">
        <v>5.2331198124404385E-2</v>
      </c>
      <c r="K455" s="2767"/>
      <c r="L455" s="2767"/>
      <c r="M455" s="3466" t="s">
        <v>525</v>
      </c>
      <c r="N455" s="3466"/>
      <c r="O455" s="2778">
        <v>5.7096614677136184E-2</v>
      </c>
      <c r="P455" s="2767"/>
      <c r="Q455" s="2767"/>
      <c r="R455" s="238"/>
      <c r="Z455" s="238"/>
      <c r="AA455" s="238"/>
      <c r="AB455" s="238"/>
      <c r="AC455" s="238"/>
      <c r="AD455" s="238"/>
      <c r="AE455" s="238"/>
      <c r="AF455" s="238"/>
      <c r="AG455" s="238"/>
      <c r="AH455" s="238"/>
      <c r="AI455" s="238"/>
      <c r="AJ455" s="238"/>
      <c r="AK455" s="238"/>
      <c r="AL455" s="238"/>
      <c r="AM455" s="238"/>
      <c r="AN455" s="238"/>
      <c r="AO455" s="238"/>
      <c r="AP455" s="238"/>
      <c r="AQ455" s="238"/>
      <c r="AR455" s="238"/>
      <c r="AS455" s="238"/>
      <c r="AT455" s="238"/>
      <c r="AU455" s="238"/>
      <c r="AV455" s="238"/>
      <c r="AW455" s="238"/>
      <c r="AX455" s="238"/>
      <c r="AY455" s="238"/>
      <c r="AZ455" s="238"/>
      <c r="BB455" s="424"/>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37" customFormat="true" ht="25.15" customHeight="true" x14ac:dyDescent="0.2">
      <c r="A456" s="424"/>
      <c r="B456" s="424"/>
      <c r="C456" s="3465" t="s">
        <v>506</v>
      </c>
      <c r="D456" s="3466"/>
      <c r="E456" s="2776">
        <v>-2.9999281946587786E-2</v>
      </c>
      <c r="F456" s="2767"/>
      <c r="G456" s="2767"/>
      <c r="H456" s="3466" t="s">
        <v>519</v>
      </c>
      <c r="I456" s="3466"/>
      <c r="J456" s="2777">
        <v>4.8356283354121059E-2</v>
      </c>
      <c r="K456" s="2767"/>
      <c r="L456" s="2767"/>
      <c r="M456" s="3466" t="s">
        <v>492</v>
      </c>
      <c r="N456" s="3466"/>
      <c r="O456" s="2778">
        <v>-5.6518171149257841E-2</v>
      </c>
      <c r="P456" s="2767"/>
      <c r="Q456" s="2767"/>
      <c r="R456" s="238"/>
      <c r="Z456" s="238"/>
      <c r="AA456" s="238"/>
      <c r="AB456" s="238"/>
      <c r="AC456" s="238"/>
      <c r="AD456" s="238"/>
      <c r="AE456" s="238"/>
      <c r="AF456" s="238"/>
      <c r="AG456" s="238"/>
      <c r="AH456" s="238"/>
      <c r="AI456" s="238"/>
      <c r="AJ456" s="238"/>
      <c r="AK456" s="238"/>
      <c r="AL456" s="238"/>
      <c r="AM456" s="238"/>
      <c r="AN456" s="238"/>
      <c r="AO456" s="238"/>
      <c r="AP456" s="238"/>
      <c r="AQ456" s="238"/>
      <c r="AR456" s="238"/>
      <c r="AS456" s="238"/>
      <c r="AT456" s="238"/>
      <c r="AU456" s="238"/>
      <c r="AV456" s="238"/>
      <c r="AW456" s="238"/>
      <c r="AX456" s="238"/>
      <c r="AY456" s="238"/>
      <c r="AZ456" s="238"/>
      <c r="BB456" s="424"/>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37" customFormat="true" ht="25.15" customHeight="true" x14ac:dyDescent="0.2">
      <c r="A457" s="424"/>
      <c r="B457" s="424"/>
      <c r="C457" s="3465" t="s">
        <v>513</v>
      </c>
      <c r="D457" s="3466"/>
      <c r="E457" s="2776">
        <v>2.2338894224567939E-2</v>
      </c>
      <c r="F457" s="2767"/>
      <c r="G457" s="2767"/>
      <c r="H457" s="3466" t="s">
        <v>515</v>
      </c>
      <c r="I457" s="3466"/>
      <c r="J457" s="2777">
        <v>-4.6638923832568492E-2</v>
      </c>
      <c r="K457" s="2767"/>
      <c r="L457" s="2767"/>
      <c r="M457" s="3466" t="s">
        <v>526</v>
      </c>
      <c r="N457" s="3466"/>
      <c r="O457" s="2778">
        <v>5.0325109535568804E-2</v>
      </c>
      <c r="P457" s="2767"/>
      <c r="Q457" s="2767"/>
      <c r="R457" s="238"/>
      <c r="Z457" s="238"/>
      <c r="AA457" s="238"/>
      <c r="AB457" s="238"/>
      <c r="AC457" s="238"/>
      <c r="AD457" s="238"/>
      <c r="AE457" s="238"/>
      <c r="AF457" s="238"/>
      <c r="AG457" s="238"/>
      <c r="AH457" s="238"/>
      <c r="AI457" s="238"/>
      <c r="AJ457" s="238"/>
      <c r="AK457" s="238"/>
      <c r="AL457" s="238"/>
      <c r="AM457" s="238"/>
      <c r="AN457" s="238"/>
      <c r="AO457" s="238"/>
      <c r="AP457" s="238"/>
      <c r="AQ457" s="238"/>
      <c r="AR457" s="238"/>
      <c r="AS457" s="238"/>
      <c r="AT457" s="238"/>
      <c r="AU457" s="238"/>
      <c r="AV457" s="238"/>
      <c r="AW457" s="238"/>
      <c r="AX457" s="238"/>
      <c r="AY457" s="238"/>
      <c r="AZ457" s="238"/>
      <c r="BB457" s="424"/>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37" customFormat="true" ht="25.15" customHeight="true" x14ac:dyDescent="0.2">
      <c r="A458" s="424"/>
      <c r="B458" s="424"/>
      <c r="C458" s="3465" t="s">
        <v>527</v>
      </c>
      <c r="D458" s="3466"/>
      <c r="E458" s="2776">
        <v>1.8843241850425727E-2</v>
      </c>
      <c r="F458" s="2767"/>
      <c r="G458" s="2767"/>
      <c r="H458" s="3466" t="s">
        <v>513</v>
      </c>
      <c r="I458" s="3466"/>
      <c r="J458" s="2777">
        <v>-4.6621811980379742E-2</v>
      </c>
      <c r="K458" s="2767"/>
      <c r="L458" s="2767"/>
      <c r="M458" s="3466" t="s">
        <v>514</v>
      </c>
      <c r="N458" s="3466"/>
      <c r="O458" s="2778">
        <v>4.5712501368067253E-2</v>
      </c>
      <c r="P458" s="2767"/>
      <c r="Q458" s="2767"/>
      <c r="R458" s="238"/>
      <c r="Z458" s="238"/>
      <c r="AA458" s="238"/>
      <c r="AB458" s="238"/>
      <c r="AC458" s="238"/>
      <c r="AD458" s="238"/>
      <c r="AE458" s="238"/>
      <c r="AF458" s="238"/>
      <c r="AG458" s="238"/>
      <c r="AH458" s="238"/>
      <c r="AI458" s="238"/>
      <c r="AJ458" s="238"/>
      <c r="AK458" s="238"/>
      <c r="AL458" s="238"/>
      <c r="AM458" s="238"/>
      <c r="AN458" s="238"/>
      <c r="AO458" s="238"/>
      <c r="AP458" s="238"/>
      <c r="AQ458" s="238"/>
      <c r="AR458" s="238"/>
      <c r="AS458" s="238"/>
      <c r="AT458" s="238"/>
      <c r="AU458" s="238"/>
      <c r="AV458" s="238"/>
      <c r="AW458" s="238"/>
      <c r="AX458" s="238"/>
      <c r="AY458" s="238"/>
      <c r="AZ458" s="238"/>
      <c r="BB458" s="424"/>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37" customFormat="true" ht="25.15" customHeight="true" x14ac:dyDescent="0.2">
      <c r="A459" s="424"/>
      <c r="B459" s="424"/>
      <c r="C459" s="3465" t="s">
        <v>528</v>
      </c>
      <c r="D459" s="3466"/>
      <c r="E459" s="2776">
        <v>1.6792817201376188E-2</v>
      </c>
      <c r="F459" s="2767"/>
      <c r="G459" s="2767"/>
      <c r="H459" s="3466" t="s">
        <v>529</v>
      </c>
      <c r="I459" s="3466"/>
      <c r="J459" s="2777">
        <v>-4.5753928295253127E-2</v>
      </c>
      <c r="K459" s="2767"/>
      <c r="L459" s="2767"/>
      <c r="M459" s="3466" t="s">
        <v>482</v>
      </c>
      <c r="N459" s="3466"/>
      <c r="O459" s="2778">
        <v>4.3190704953127955E-2</v>
      </c>
      <c r="P459" s="2767"/>
      <c r="Q459" s="2767"/>
      <c r="R459" s="238"/>
      <c r="Z459" s="238"/>
      <c r="AA459" s="238"/>
      <c r="AB459" s="238"/>
      <c r="AC459" s="238"/>
      <c r="AD459" s="238"/>
      <c r="AE459" s="238"/>
      <c r="AF459" s="238"/>
      <c r="AG459" s="238"/>
      <c r="AH459" s="238"/>
      <c r="AI459" s="238"/>
      <c r="AJ459" s="238"/>
      <c r="AK459" s="238"/>
      <c r="AL459" s="238"/>
      <c r="AM459" s="238"/>
      <c r="AN459" s="238"/>
      <c r="AO459" s="238"/>
      <c r="AP459" s="238"/>
      <c r="AQ459" s="238"/>
      <c r="AR459" s="238"/>
      <c r="AS459" s="238"/>
      <c r="AT459" s="238"/>
      <c r="AU459" s="238"/>
      <c r="AV459" s="238"/>
      <c r="AW459" s="238"/>
      <c r="AX459" s="238"/>
      <c r="AY459" s="238"/>
      <c r="AZ459" s="238"/>
      <c r="BB459" s="424"/>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37" customFormat="true" ht="25.15" customHeight="true" x14ac:dyDescent="0.2">
      <c r="A460" s="424"/>
      <c r="B460" s="424"/>
      <c r="C460" s="3465" t="s">
        <v>489</v>
      </c>
      <c r="D460" s="3466"/>
      <c r="E460" s="2776">
        <v>-1.5452736673696281E-2</v>
      </c>
      <c r="F460" s="2767"/>
      <c r="G460" s="2767"/>
      <c r="H460" s="3466" t="s">
        <v>528</v>
      </c>
      <c r="I460" s="3466"/>
      <c r="J460" s="2777">
        <v>-4.2867487037647221E-2</v>
      </c>
      <c r="K460" s="2767"/>
      <c r="L460" s="2767"/>
      <c r="M460" s="3466" t="s">
        <v>469</v>
      </c>
      <c r="N460" s="3466"/>
      <c r="O460" s="2778">
        <v>-4.2093532154570998E-2</v>
      </c>
      <c r="P460" s="2767"/>
      <c r="Q460" s="2767"/>
      <c r="R460" s="238"/>
      <c r="Z460" s="238"/>
      <c r="AA460" s="238"/>
      <c r="AB460" s="238"/>
      <c r="AC460" s="238"/>
      <c r="AD460" s="238"/>
      <c r="AE460" s="238"/>
      <c r="AF460" s="238"/>
      <c r="AG460" s="238"/>
      <c r="AH460" s="238"/>
      <c r="AI460" s="238"/>
      <c r="AJ460" s="238"/>
      <c r="AK460" s="238"/>
      <c r="AL460" s="238"/>
      <c r="AM460" s="238"/>
      <c r="AN460" s="238"/>
      <c r="AO460" s="238"/>
      <c r="AP460" s="238"/>
      <c r="AQ460" s="238"/>
      <c r="AR460" s="238"/>
      <c r="AS460" s="238"/>
      <c r="AT460" s="238"/>
      <c r="AU460" s="238"/>
      <c r="AV460" s="238"/>
      <c r="AW460" s="238"/>
      <c r="AX460" s="238"/>
      <c r="AY460" s="238"/>
      <c r="AZ460" s="238"/>
      <c r="BB460" s="424"/>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37" customFormat="true" ht="25.15" customHeight="true" x14ac:dyDescent="0.2">
      <c r="A461" s="424"/>
      <c r="B461" s="424"/>
      <c r="C461" s="3465" t="s">
        <v>530</v>
      </c>
      <c r="D461" s="3466"/>
      <c r="E461" s="2776">
        <v>1.513493358785885E-2</v>
      </c>
      <c r="F461" s="2767"/>
      <c r="G461" s="2767"/>
      <c r="H461" s="3466" t="s">
        <v>524</v>
      </c>
      <c r="I461" s="3466"/>
      <c r="J461" s="2777">
        <v>-4.2838051022392604E-2</v>
      </c>
      <c r="K461" s="2767"/>
      <c r="L461" s="2767"/>
      <c r="M461" s="3466" t="s">
        <v>531</v>
      </c>
      <c r="N461" s="3466"/>
      <c r="O461" s="2778">
        <v>3.9390811510524121E-2</v>
      </c>
      <c r="P461" s="2767"/>
      <c r="Q461" s="2767"/>
      <c r="R461" s="238"/>
      <c r="Z461" s="238"/>
      <c r="AA461" s="238"/>
      <c r="AB461" s="238"/>
      <c r="AC461" s="238"/>
      <c r="AD461" s="238"/>
      <c r="AE461" s="238"/>
      <c r="AF461" s="238"/>
      <c r="AG461" s="238"/>
      <c r="AH461" s="238"/>
      <c r="AI461" s="238"/>
      <c r="AJ461" s="238"/>
      <c r="AK461" s="238"/>
      <c r="AL461" s="238"/>
      <c r="AM461" s="238"/>
      <c r="AN461" s="238"/>
      <c r="AO461" s="238"/>
      <c r="AP461" s="238"/>
      <c r="AQ461" s="238"/>
      <c r="AR461" s="238"/>
      <c r="AS461" s="238"/>
      <c r="AT461" s="238"/>
      <c r="AU461" s="238"/>
      <c r="AV461" s="238"/>
      <c r="AW461" s="238"/>
      <c r="AX461" s="238"/>
      <c r="AY461" s="238"/>
      <c r="AZ461" s="238"/>
      <c r="BB461" s="424"/>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37" customFormat="true" ht="25.15" customHeight="true" x14ac:dyDescent="0.2">
      <c r="A462" s="424"/>
      <c r="B462" s="424"/>
      <c r="C462" s="3465" t="s">
        <v>532</v>
      </c>
      <c r="D462" s="3466"/>
      <c r="E462" s="2776">
        <v>-1.4860697575434458E-2</v>
      </c>
      <c r="F462" s="2767"/>
      <c r="G462" s="2767"/>
      <c r="H462" s="3466" t="s">
        <v>490</v>
      </c>
      <c r="I462" s="3466"/>
      <c r="J462" s="2777">
        <v>-4.2150768153284585E-2</v>
      </c>
      <c r="K462" s="2767"/>
      <c r="L462" s="2767"/>
      <c r="M462" s="3466" t="s">
        <v>533</v>
      </c>
      <c r="N462" s="3466"/>
      <c r="O462" s="2778">
        <v>3.7497125900805367E-2</v>
      </c>
      <c r="P462" s="2767"/>
      <c r="Q462" s="2767"/>
      <c r="R462" s="238"/>
      <c r="Z462" s="238"/>
      <c r="AA462" s="238"/>
      <c r="AB462" s="238"/>
      <c r="AC462" s="238"/>
      <c r="AD462" s="238"/>
      <c r="AE462" s="238"/>
      <c r="AF462" s="238"/>
      <c r="AG462" s="238"/>
      <c r="AH462" s="238"/>
      <c r="AI462" s="238"/>
      <c r="AJ462" s="238"/>
      <c r="AK462" s="238"/>
      <c r="AL462" s="238"/>
      <c r="AM462" s="238"/>
      <c r="AN462" s="238"/>
      <c r="AO462" s="238"/>
      <c r="AP462" s="238"/>
      <c r="AQ462" s="238"/>
      <c r="AR462" s="238"/>
      <c r="AS462" s="238"/>
      <c r="AT462" s="238"/>
      <c r="AU462" s="238"/>
      <c r="AV462" s="238"/>
      <c r="AW462" s="238"/>
      <c r="AX462" s="238"/>
      <c r="AY462" s="238"/>
      <c r="AZ462" s="238"/>
      <c r="BB462" s="424"/>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37" customFormat="true" ht="25.15" customHeight="true" x14ac:dyDescent="0.2">
      <c r="A463" s="424"/>
      <c r="B463" s="424"/>
      <c r="C463" s="3465" t="s">
        <v>493</v>
      </c>
      <c r="D463" s="3466"/>
      <c r="E463" s="2776">
        <v>1.3275055238730257E-2</v>
      </c>
      <c r="F463" s="2767"/>
      <c r="G463" s="2767"/>
      <c r="H463" s="3466" t="s">
        <v>534</v>
      </c>
      <c r="I463" s="3466"/>
      <c r="J463" s="2777">
        <v>3.8026564760418838E-2</v>
      </c>
      <c r="K463" s="2767"/>
      <c r="L463" s="2767"/>
      <c r="M463" s="3466" t="s">
        <v>503</v>
      </c>
      <c r="N463" s="3466"/>
      <c r="O463" s="2778">
        <v>3.6381086743746467E-2</v>
      </c>
      <c r="P463" s="2767"/>
      <c r="Q463" s="2767"/>
      <c r="R463" s="238"/>
      <c r="Z463" s="238"/>
      <c r="AA463" s="238"/>
      <c r="AB463" s="238"/>
      <c r="AC463" s="238"/>
      <c r="AD463" s="238"/>
      <c r="AE463" s="238"/>
      <c r="AF463" s="238"/>
      <c r="AG463" s="238"/>
      <c r="AH463" s="238"/>
      <c r="AI463" s="238"/>
      <c r="AJ463" s="238"/>
      <c r="AK463" s="238"/>
      <c r="AL463" s="238"/>
      <c r="AM463" s="238"/>
      <c r="AN463" s="238"/>
      <c r="AO463" s="238"/>
      <c r="AP463" s="238"/>
      <c r="AQ463" s="238"/>
      <c r="AR463" s="238"/>
      <c r="AS463" s="238"/>
      <c r="AT463" s="238"/>
      <c r="AU463" s="238"/>
      <c r="AV463" s="238"/>
      <c r="AW463" s="238"/>
      <c r="AX463" s="238"/>
      <c r="AY463" s="238"/>
      <c r="AZ463" s="238"/>
      <c r="BB463" s="424"/>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37" customFormat="true" ht="25.15" customHeight="true" x14ac:dyDescent="0.2">
      <c r="A464" s="424"/>
      <c r="B464" s="424"/>
      <c r="C464" s="3465" t="s">
        <v>497</v>
      </c>
      <c r="D464" s="3466"/>
      <c r="E464" s="2776">
        <v>-1.2245911989338594E-2</v>
      </c>
      <c r="F464" s="2767"/>
      <c r="G464" s="2767"/>
      <c r="H464" s="3466" t="s">
        <v>535</v>
      </c>
      <c r="I464" s="3466"/>
      <c r="J464" s="2777">
        <v>3.7471130212613793E-2</v>
      </c>
      <c r="K464" s="2767"/>
      <c r="L464" s="2767"/>
      <c r="M464" s="3466" t="s">
        <v>527</v>
      </c>
      <c r="N464" s="3466"/>
      <c r="O464" s="2778">
        <v>3.4159077221314324E-2</v>
      </c>
      <c r="P464" s="2767"/>
      <c r="Q464" s="2767"/>
      <c r="R464" s="238"/>
      <c r="Z464" s="238"/>
      <c r="AA464" s="238"/>
      <c r="AB464" s="238"/>
      <c r="AC464" s="238"/>
      <c r="AD464" s="238"/>
      <c r="AE464" s="238"/>
      <c r="AF464" s="238"/>
      <c r="AG464" s="238"/>
      <c r="AH464" s="238"/>
      <c r="AI464" s="238"/>
      <c r="AJ464" s="238"/>
      <c r="AK464" s="238"/>
      <c r="AL464" s="238"/>
      <c r="AM464" s="238"/>
      <c r="AN464" s="238"/>
      <c r="AO464" s="238"/>
      <c r="AP464" s="238"/>
      <c r="AQ464" s="238"/>
      <c r="AR464" s="238"/>
      <c r="AS464" s="238"/>
      <c r="AT464" s="238"/>
      <c r="AU464" s="238"/>
      <c r="AV464" s="238"/>
      <c r="AW464" s="238"/>
      <c r="AX464" s="238"/>
      <c r="AY464" s="238"/>
      <c r="AZ464" s="238"/>
      <c r="BB464" s="424"/>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37" customFormat="true" ht="25.15" customHeight="true" x14ac:dyDescent="0.2">
      <c r="A465" s="424"/>
      <c r="B465" s="424"/>
      <c r="C465" s="3465" t="s">
        <v>536</v>
      </c>
      <c r="D465" s="3466"/>
      <c r="E465" s="2776">
        <v>-1.1988100248077846E-2</v>
      </c>
      <c r="F465" s="2767"/>
      <c r="G465" s="2767"/>
      <c r="H465" s="3466" t="s">
        <v>537</v>
      </c>
      <c r="I465" s="3466"/>
      <c r="J465" s="2777">
        <v>-3.4872972036350029E-2</v>
      </c>
      <c r="K465" s="2767"/>
      <c r="L465" s="2767"/>
      <c r="M465" s="3466" t="s">
        <v>537</v>
      </c>
      <c r="N465" s="3466"/>
      <c r="O465" s="2778">
        <v>-3.3922391407793892E-2</v>
      </c>
      <c r="P465" s="2767"/>
      <c r="Q465" s="2767"/>
      <c r="R465" s="238"/>
      <c r="Z465" s="238"/>
      <c r="AA465" s="238"/>
      <c r="AB465" s="238"/>
      <c r="AC465" s="238"/>
      <c r="AD465" s="238"/>
      <c r="AE465" s="238"/>
      <c r="AF465" s="238"/>
      <c r="AG465" s="238"/>
      <c r="AH465" s="238"/>
      <c r="AI465" s="238"/>
      <c r="AJ465" s="238"/>
      <c r="AK465" s="238"/>
      <c r="AL465" s="238"/>
      <c r="AM465" s="238"/>
      <c r="AN465" s="238"/>
      <c r="AO465" s="238"/>
      <c r="AP465" s="238"/>
      <c r="AQ465" s="238"/>
      <c r="AR465" s="238"/>
      <c r="AS465" s="238"/>
      <c r="AT465" s="238"/>
      <c r="AU465" s="238"/>
      <c r="AV465" s="238"/>
      <c r="AW465" s="238"/>
      <c r="AX465" s="238"/>
      <c r="AY465" s="238"/>
      <c r="AZ465" s="238"/>
      <c r="BB465" s="424"/>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37" customFormat="true" ht="25.15" customHeight="true" x14ac:dyDescent="0.2">
      <c r="A466" s="424"/>
      <c r="B466" s="424"/>
      <c r="C466" s="3465" t="s">
        <v>538</v>
      </c>
      <c r="D466" s="3466"/>
      <c r="E466" s="2776">
        <v>-3.0766615458378255E-3</v>
      </c>
      <c r="F466" s="2767"/>
      <c r="G466" s="2767"/>
      <c r="H466" s="3466" t="s">
        <v>539</v>
      </c>
      <c r="I466" s="3466"/>
      <c r="J466" s="2777">
        <v>-2.7355400517189026E-2</v>
      </c>
      <c r="K466" s="2767"/>
      <c r="L466" s="2767"/>
      <c r="M466" s="3466" t="s">
        <v>538</v>
      </c>
      <c r="N466" s="3466"/>
      <c r="O466" s="2778">
        <v>-3.3583349073703188E-2</v>
      </c>
      <c r="P466" s="2767"/>
      <c r="Q466" s="2767"/>
      <c r="R466" s="238"/>
      <c r="Z466" s="238"/>
      <c r="AA466" s="238"/>
      <c r="AB466" s="238"/>
      <c r="AC466" s="238"/>
      <c r="AD466" s="238"/>
      <c r="AE466" s="238"/>
      <c r="AF466" s="238"/>
      <c r="AG466" s="238"/>
      <c r="AH466" s="238"/>
      <c r="AI466" s="238"/>
      <c r="AJ466" s="238"/>
      <c r="AK466" s="238"/>
      <c r="AL466" s="238"/>
      <c r="AM466" s="238"/>
      <c r="AN466" s="238"/>
      <c r="AO466" s="238"/>
      <c r="AP466" s="238"/>
      <c r="AQ466" s="238"/>
      <c r="AR466" s="238"/>
      <c r="AS466" s="238"/>
      <c r="AT466" s="238"/>
      <c r="AU466" s="238"/>
      <c r="AV466" s="238"/>
      <c r="AW466" s="238"/>
      <c r="AX466" s="238"/>
      <c r="AY466" s="238"/>
      <c r="AZ466" s="238"/>
      <c r="BB466" s="424"/>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37" customFormat="true" ht="25.15" customHeight="true" x14ac:dyDescent="0.2">
      <c r="A467" s="424"/>
      <c r="B467" s="424"/>
      <c r="C467" s="3465" t="s">
        <v>487</v>
      </c>
      <c r="D467" s="3466"/>
      <c r="E467" s="2776">
        <v>2.6406678245397097E-3</v>
      </c>
      <c r="F467" s="2767"/>
      <c r="G467" s="2767"/>
      <c r="H467" s="3466" t="s">
        <v>505</v>
      </c>
      <c r="I467" s="3466"/>
      <c r="J467" s="2777">
        <v>-2.6989397736653237E-2</v>
      </c>
      <c r="K467" s="2767"/>
      <c r="L467" s="2767"/>
      <c r="M467" s="3466" t="s">
        <v>480</v>
      </c>
      <c r="N467" s="3466"/>
      <c r="O467" s="2778">
        <v>3.2632764335978164E-2</v>
      </c>
      <c r="P467" s="2767"/>
      <c r="Q467" s="2767"/>
      <c r="R467" s="238"/>
      <c r="Z467" s="238"/>
      <c r="AA467" s="238"/>
      <c r="AB467" s="238"/>
      <c r="AC467" s="238"/>
      <c r="AD467" s="238"/>
      <c r="AE467" s="238"/>
      <c r="AF467" s="238"/>
      <c r="AG467" s="238"/>
      <c r="AH467" s="238"/>
      <c r="AI467" s="238"/>
      <c r="AJ467" s="238"/>
      <c r="AK467" s="238"/>
      <c r="AL467" s="238"/>
      <c r="AM467" s="238"/>
      <c r="AN467" s="238"/>
      <c r="AO467" s="238"/>
      <c r="AP467" s="238"/>
      <c r="AQ467" s="238"/>
      <c r="AR467" s="238"/>
      <c r="AS467" s="238"/>
      <c r="AT467" s="238"/>
      <c r="AU467" s="238"/>
      <c r="AV467" s="238"/>
      <c r="AW467" s="238"/>
      <c r="AX467" s="238"/>
      <c r="AY467" s="238"/>
      <c r="AZ467" s="238"/>
      <c r="BB467" s="424"/>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37" customFormat="true" ht="25.15" customHeight="true" x14ac:dyDescent="0.2">
      <c r="A468" s="424"/>
      <c r="B468" s="424"/>
      <c r="C468" s="3465" t="s">
        <v>501</v>
      </c>
      <c r="D468" s="3466"/>
      <c r="E468" s="2776">
        <v>1.3312015207811517E-3</v>
      </c>
      <c r="F468" s="2767"/>
      <c r="G468" s="2767"/>
      <c r="H468" s="3466" t="s">
        <v>540</v>
      </c>
      <c r="I468" s="3466"/>
      <c r="J468" s="2777">
        <v>2.6257598519087794E-2</v>
      </c>
      <c r="K468" s="2767"/>
      <c r="L468" s="2767"/>
      <c r="M468" s="3466" t="s">
        <v>524</v>
      </c>
      <c r="N468" s="3466"/>
      <c r="O468" s="2778">
        <v>-3.0204550716677159E-2</v>
      </c>
      <c r="P468" s="2767"/>
      <c r="Q468" s="2767"/>
      <c r="R468" s="238"/>
      <c r="Z468" s="238"/>
      <c r="AA468" s="238"/>
      <c r="AB468" s="238"/>
      <c r="AC468" s="238"/>
      <c r="AD468" s="238"/>
      <c r="AE468" s="238"/>
      <c r="AF468" s="238"/>
      <c r="AG468" s="238"/>
      <c r="AH468" s="238"/>
      <c r="AI468" s="238"/>
      <c r="AJ468" s="238"/>
      <c r="AK468" s="238"/>
      <c r="AL468" s="238"/>
      <c r="AM468" s="238"/>
      <c r="AN468" s="238"/>
      <c r="AO468" s="238"/>
      <c r="AP468" s="238"/>
      <c r="AQ468" s="238"/>
      <c r="AR468" s="238"/>
      <c r="AS468" s="238"/>
      <c r="AT468" s="238"/>
      <c r="AU468" s="238"/>
      <c r="AV468" s="238"/>
      <c r="AW468" s="238"/>
      <c r="AX468" s="238"/>
      <c r="AY468" s="238"/>
      <c r="AZ468" s="238"/>
      <c r="BB468" s="424"/>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37" customFormat="true" ht="25.15" customHeight="true" x14ac:dyDescent="0.2">
      <c r="A469" s="424"/>
      <c r="B469" s="424"/>
      <c r="C469" s="3465" t="s">
        <v>541</v>
      </c>
      <c r="D469" s="3466"/>
      <c r="E469" s="2776">
        <v>6.957589278058276E-4</v>
      </c>
      <c r="F469" s="2767"/>
      <c r="G469" s="2767"/>
      <c r="H469" s="3466" t="s">
        <v>521</v>
      </c>
      <c r="I469" s="3466"/>
      <c r="J469" s="2777">
        <v>-2.5873541365692358E-2</v>
      </c>
      <c r="K469" s="2767"/>
      <c r="L469" s="2767"/>
      <c r="M469" s="3466" t="s">
        <v>497</v>
      </c>
      <c r="N469" s="3466"/>
      <c r="O469" s="2778">
        <v>-3.0104149698598596E-2</v>
      </c>
      <c r="P469" s="2767"/>
      <c r="Q469" s="2767"/>
      <c r="R469" s="238"/>
      <c r="Z469" s="238"/>
      <c r="AA469" s="238"/>
      <c r="AB469" s="238"/>
      <c r="AC469" s="238"/>
      <c r="AD469" s="238"/>
      <c r="AE469" s="238"/>
      <c r="AF469" s="238"/>
      <c r="AG469" s="238"/>
      <c r="AH469" s="238"/>
      <c r="AI469" s="238"/>
      <c r="AJ469" s="238"/>
      <c r="AK469" s="238"/>
      <c r="AL469" s="238"/>
      <c r="AM469" s="238"/>
      <c r="AN469" s="238"/>
      <c r="AO469" s="238"/>
      <c r="AP469" s="238"/>
      <c r="AQ469" s="238"/>
      <c r="AR469" s="238"/>
      <c r="AS469" s="238"/>
      <c r="AT469" s="238"/>
      <c r="AU469" s="238"/>
      <c r="AV469" s="238"/>
      <c r="AW469" s="238"/>
      <c r="AX469" s="238"/>
      <c r="AY469" s="238"/>
      <c r="AZ469" s="238"/>
      <c r="BB469" s="424"/>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37" customFormat="true" ht="25.15" customHeight="true" x14ac:dyDescent="0.2">
      <c r="A470" s="424"/>
      <c r="B470" s="424"/>
      <c r="C470" s="3465" t="s">
        <v>519</v>
      </c>
      <c r="D470" s="3466"/>
      <c r="E470" s="2776">
        <v>1.9319754531219879E-5</v>
      </c>
      <c r="F470" s="2767"/>
      <c r="G470" s="2767"/>
      <c r="H470" s="3466" t="s">
        <v>538</v>
      </c>
      <c r="I470" s="3466"/>
      <c r="J470" s="2777">
        <v>-2.5457254147263467E-2</v>
      </c>
      <c r="K470" s="2767"/>
      <c r="L470" s="2767"/>
      <c r="M470" s="3466" t="s">
        <v>512</v>
      </c>
      <c r="N470" s="3466"/>
      <c r="O470" s="2778">
        <v>3.0047259064576164E-2</v>
      </c>
      <c r="P470" s="2767"/>
      <c r="Q470" s="2767"/>
      <c r="R470" s="238"/>
      <c r="Z470" s="238"/>
      <c r="AA470" s="238"/>
      <c r="AB470" s="238"/>
      <c r="AC470" s="238"/>
      <c r="AD470" s="238"/>
      <c r="AE470" s="238"/>
      <c r="AF470" s="238"/>
      <c r="AG470" s="238"/>
      <c r="AH470" s="238"/>
      <c r="AI470" s="238"/>
      <c r="AJ470" s="238"/>
      <c r="AK470" s="238"/>
      <c r="AL470" s="238"/>
      <c r="AM470" s="238"/>
      <c r="AN470" s="238"/>
      <c r="AO470" s="238"/>
      <c r="AP470" s="238"/>
      <c r="AQ470" s="238"/>
      <c r="AR470" s="238"/>
      <c r="AS470" s="238"/>
      <c r="AT470" s="238"/>
      <c r="AU470" s="238"/>
      <c r="AV470" s="238"/>
      <c r="AW470" s="238"/>
      <c r="AX470" s="238"/>
      <c r="AY470" s="238"/>
      <c r="AZ470" s="238"/>
      <c r="BB470" s="424"/>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37" customFormat="true" ht="25.15" customHeight="true" x14ac:dyDescent="0.2">
      <c r="A471" s="424"/>
      <c r="B471" s="424"/>
      <c r="C471" s="3465" t="s">
        <v>542</v>
      </c>
      <c r="D471" s="3466"/>
      <c r="E471" s="2779">
        <v>-1.5441153594590155E-5</v>
      </c>
      <c r="F471" s="2767"/>
      <c r="G471" s="2767"/>
      <c r="H471" s="3466" t="s">
        <v>543</v>
      </c>
      <c r="I471" s="3466"/>
      <c r="J471" s="2777">
        <v>2.4308114919591329E-2</v>
      </c>
      <c r="K471" s="2767"/>
      <c r="L471" s="2767"/>
      <c r="M471" s="3466" t="s">
        <v>528</v>
      </c>
      <c r="N471" s="3466"/>
      <c r="O471" s="2778">
        <v>2.627186570532955E-2</v>
      </c>
      <c r="P471" s="2767"/>
      <c r="Q471" s="2767"/>
      <c r="R471" s="238"/>
      <c r="Z471" s="238"/>
      <c r="AA471" s="238"/>
      <c r="AB471" s="238"/>
      <c r="AC471" s="238"/>
      <c r="AD471" s="238"/>
      <c r="AE471" s="238"/>
      <c r="AF471" s="238"/>
      <c r="AG471" s="238"/>
      <c r="AH471" s="238"/>
      <c r="AI471" s="238"/>
      <c r="AJ471" s="238"/>
      <c r="AK471" s="238"/>
      <c r="AL471" s="238"/>
      <c r="AM471" s="238"/>
      <c r="AN471" s="238"/>
      <c r="AO471" s="238"/>
      <c r="AP471" s="238"/>
      <c r="AQ471" s="238"/>
      <c r="AR471" s="238"/>
      <c r="AS471" s="238"/>
      <c r="AT471" s="238"/>
      <c r="AU471" s="238"/>
      <c r="AV471" s="238"/>
      <c r="AW471" s="238"/>
      <c r="AX471" s="238"/>
      <c r="AY471" s="238"/>
      <c r="AZ471" s="238"/>
      <c r="BB471" s="424"/>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37" customFormat="true" ht="25.15" customHeight="true" x14ac:dyDescent="0.2">
      <c r="A472" s="424"/>
      <c r="B472" s="424"/>
      <c r="C472" s="3465"/>
      <c r="D472" s="3501"/>
      <c r="E472" s="2767"/>
      <c r="F472" s="2767"/>
      <c r="G472" s="2767"/>
      <c r="H472" s="3466" t="s">
        <v>498</v>
      </c>
      <c r="I472" s="3466"/>
      <c r="J472" s="2777">
        <v>-2.4264104104079018E-2</v>
      </c>
      <c r="K472" s="2767"/>
      <c r="L472" s="2767"/>
      <c r="M472" s="3466" t="s">
        <v>543</v>
      </c>
      <c r="N472" s="3466"/>
      <c r="O472" s="2778">
        <v>2.5743304299229747E-2</v>
      </c>
      <c r="P472" s="2767"/>
      <c r="Q472" s="2767"/>
      <c r="R472" s="238"/>
      <c r="Z472" s="238"/>
      <c r="AA472" s="238"/>
      <c r="AB472" s="238"/>
      <c r="AC472" s="238"/>
      <c r="AD472" s="238"/>
      <c r="AE472" s="238"/>
      <c r="AF472" s="238"/>
      <c r="AG472" s="238"/>
      <c r="AH472" s="238"/>
      <c r="AI472" s="238"/>
      <c r="AJ472" s="238"/>
      <c r="AK472" s="238"/>
      <c r="AL472" s="238"/>
      <c r="AM472" s="238"/>
      <c r="AN472" s="238"/>
      <c r="AO472" s="238"/>
      <c r="AP472" s="238"/>
      <c r="AQ472" s="238"/>
      <c r="AR472" s="238"/>
      <c r="AS472" s="238"/>
      <c r="AT472" s="238"/>
      <c r="AU472" s="238"/>
      <c r="AV472" s="238"/>
      <c r="AW472" s="238"/>
      <c r="AX472" s="238"/>
      <c r="AY472" s="238"/>
      <c r="AZ472" s="238"/>
      <c r="BB472" s="424"/>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37" customFormat="true" ht="25.15" customHeight="true" x14ac:dyDescent="0.2">
      <c r="A473" s="424"/>
      <c r="B473" s="424"/>
      <c r="C473" s="3465"/>
      <c r="D473" s="3501"/>
      <c r="E473" s="2767"/>
      <c r="F473" s="2767"/>
      <c r="G473" s="2767"/>
      <c r="H473" s="3466" t="s">
        <v>531</v>
      </c>
      <c r="I473" s="3466"/>
      <c r="J473" s="2777">
        <v>2.3314160661635452E-2</v>
      </c>
      <c r="K473" s="2767"/>
      <c r="L473" s="2767"/>
      <c r="M473" s="3466" t="s">
        <v>530</v>
      </c>
      <c r="N473" s="3466"/>
      <c r="O473" s="2778">
        <v>2.2605305930947641E-2</v>
      </c>
      <c r="P473" s="2767"/>
      <c r="Q473" s="2767"/>
      <c r="R473" s="238"/>
      <c r="Z473" s="238"/>
      <c r="AA473" s="238"/>
      <c r="AB473" s="238"/>
      <c r="AC473" s="238"/>
      <c r="AD473" s="238"/>
      <c r="AE473" s="238"/>
      <c r="AF473" s="238"/>
      <c r="AG473" s="238"/>
      <c r="AH473" s="238"/>
      <c r="AI473" s="238"/>
      <c r="AJ473" s="238"/>
      <c r="AK473" s="238"/>
      <c r="AL473" s="238"/>
      <c r="AM473" s="238"/>
      <c r="AN473" s="238"/>
      <c r="AO473" s="238"/>
      <c r="AP473" s="238"/>
      <c r="AQ473" s="238"/>
      <c r="AR473" s="238"/>
      <c r="AS473" s="238"/>
      <c r="AT473" s="238"/>
      <c r="AU473" s="238"/>
      <c r="AV473" s="238"/>
      <c r="AW473" s="238"/>
      <c r="AX473" s="238"/>
      <c r="AY473" s="238"/>
      <c r="AZ473" s="238"/>
      <c r="BB473" s="424"/>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37" customFormat="true" ht="25.15" customHeight="true" x14ac:dyDescent="0.2">
      <c r="A474" s="424"/>
      <c r="B474" s="424"/>
      <c r="C474" s="3465"/>
      <c r="D474" s="3501"/>
      <c r="E474" s="2767"/>
      <c r="F474" s="2767"/>
      <c r="G474" s="2767"/>
      <c r="H474" s="3466" t="s">
        <v>541</v>
      </c>
      <c r="I474" s="3466"/>
      <c r="J474" s="2777">
        <v>2.3267513975616477E-2</v>
      </c>
      <c r="K474" s="2767"/>
      <c r="L474" s="2767"/>
      <c r="M474" s="3466" t="s">
        <v>506</v>
      </c>
      <c r="N474" s="3466"/>
      <c r="O474" s="2778">
        <v>-2.1384936142985114E-2</v>
      </c>
      <c r="P474" s="2767"/>
      <c r="Q474" s="2767"/>
      <c r="R474" s="238"/>
      <c r="Z474" s="238"/>
      <c r="AA474" s="238"/>
      <c r="AB474" s="238"/>
      <c r="AC474" s="238"/>
      <c r="AD474" s="238"/>
      <c r="AE474" s="238"/>
      <c r="AF474" s="238"/>
      <c r="AG474" s="238"/>
      <c r="AH474" s="238"/>
      <c r="AI474" s="238"/>
      <c r="AJ474" s="238"/>
      <c r="AK474" s="238"/>
      <c r="AL474" s="238"/>
      <c r="AM474" s="238"/>
      <c r="AN474" s="238"/>
      <c r="AO474" s="238"/>
      <c r="AP474" s="238"/>
      <c r="AQ474" s="238"/>
      <c r="AR474" s="238"/>
      <c r="AS474" s="238"/>
      <c r="AT474" s="238"/>
      <c r="AU474" s="238"/>
      <c r="AV474" s="238"/>
      <c r="AW474" s="238"/>
      <c r="AX474" s="238"/>
      <c r="AY474" s="238"/>
      <c r="AZ474" s="238"/>
      <c r="BB474" s="424"/>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37" customFormat="true" ht="25.15" customHeight="true" x14ac:dyDescent="0.2">
      <c r="A475" s="424"/>
      <c r="B475" s="424"/>
      <c r="C475" s="3465" t="s">
        <v>240</v>
      </c>
      <c r="D475" s="3466"/>
      <c r="E475" s="3466"/>
      <c r="F475" s="2767"/>
      <c r="G475" s="2767"/>
      <c r="H475" s="3466" t="s">
        <v>477</v>
      </c>
      <c r="I475" s="3466"/>
      <c r="J475" s="2777">
        <v>-2.2117535421805879E-2</v>
      </c>
      <c r="K475" s="2767"/>
      <c r="L475" s="2767"/>
      <c r="M475" s="3466" t="s">
        <v>544</v>
      </c>
      <c r="N475" s="3466"/>
      <c r="O475" s="2778">
        <v>-2.0452748607331702E-2</v>
      </c>
      <c r="P475" s="2767"/>
      <c r="Q475" s="2767"/>
      <c r="R475" s="238"/>
      <c r="Z475" s="238"/>
      <c r="AA475" s="238"/>
      <c r="AB475" s="238"/>
      <c r="AC475" s="238"/>
      <c r="AD475" s="238"/>
      <c r="AE475" s="238"/>
      <c r="AF475" s="238"/>
      <c r="AG475" s="238"/>
      <c r="AH475" s="238"/>
      <c r="AI475" s="238"/>
      <c r="AJ475" s="238"/>
      <c r="AK475" s="238"/>
      <c r="AL475" s="238"/>
      <c r="AM475" s="238"/>
      <c r="AN475" s="238"/>
      <c r="AO475" s="238"/>
      <c r="AP475" s="238"/>
      <c r="AQ475" s="238"/>
      <c r="AR475" s="238"/>
      <c r="AS475" s="238"/>
      <c r="AT475" s="238"/>
      <c r="AU475" s="238"/>
      <c r="AV475" s="238"/>
      <c r="AW475" s="238"/>
      <c r="AX475" s="238"/>
      <c r="AY475" s="238"/>
      <c r="AZ475" s="238"/>
      <c r="BB475" s="424"/>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37" customFormat="true" ht="25.15" customHeight="true" x14ac:dyDescent="0.2">
      <c r="A476" s="424"/>
      <c r="B476" s="424"/>
      <c r="C476" s="3465" t="s">
        <v>180</v>
      </c>
      <c r="D476" s="3466"/>
      <c r="E476" s="2780" t="s">
        <v>241</v>
      </c>
      <c r="F476" s="2767"/>
      <c r="G476" s="2767"/>
      <c r="H476" s="3466" t="s">
        <v>545</v>
      </c>
      <c r="I476" s="3466"/>
      <c r="J476" s="2777">
        <v>-2.1855932164618459E-2</v>
      </c>
      <c r="K476" s="2767"/>
      <c r="L476" s="2767"/>
      <c r="M476" s="3466" t="s">
        <v>532</v>
      </c>
      <c r="N476" s="3466"/>
      <c r="O476" s="2778">
        <v>-2.0383733607454178E-2</v>
      </c>
      <c r="P476" s="2767"/>
      <c r="Q476" s="2767"/>
      <c r="R476" s="238"/>
      <c r="Z476" s="238"/>
      <c r="AA476" s="238"/>
      <c r="AB476" s="238"/>
      <c r="AC476" s="238"/>
      <c r="AD476" s="238"/>
      <c r="AE476" s="238"/>
      <c r="AF476" s="238"/>
      <c r="AG476" s="238"/>
      <c r="AH476" s="238"/>
      <c r="AI476" s="238"/>
      <c r="AJ476" s="238"/>
      <c r="AK476" s="238"/>
      <c r="AL476" s="238"/>
      <c r="AM476" s="238"/>
      <c r="AN476" s="238"/>
      <c r="AO476" s="238"/>
      <c r="AP476" s="238"/>
      <c r="AQ476" s="238"/>
      <c r="AR476" s="238"/>
      <c r="AS476" s="238"/>
      <c r="AT476" s="238"/>
      <c r="AU476" s="238"/>
      <c r="AV476" s="238"/>
      <c r="AW476" s="238"/>
      <c r="AX476" s="238"/>
      <c r="AY476" s="238"/>
      <c r="AZ476" s="238"/>
      <c r="BB476" s="424"/>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37" customFormat="true" ht="25.15" customHeight="true" x14ac:dyDescent="0.2">
      <c r="A477" s="424"/>
      <c r="B477" s="424"/>
      <c r="C477" s="3465" t="s">
        <v>487</v>
      </c>
      <c r="D477" s="3466"/>
      <c r="E477" s="2781">
        <v>6.9731265595592828E-6</v>
      </c>
      <c r="F477" s="2767"/>
      <c r="G477" s="2767"/>
      <c r="H477" s="3466" t="s">
        <v>525</v>
      </c>
      <c r="I477" s="3466"/>
      <c r="J477" s="2777">
        <v>2.0979591373840874E-2</v>
      </c>
      <c r="K477" s="2767"/>
      <c r="L477" s="2767"/>
      <c r="M477" s="3466" t="s">
        <v>540</v>
      </c>
      <c r="N477" s="3466"/>
      <c r="O477" s="2778">
        <v>1.8237914588924691E-2</v>
      </c>
      <c r="P477" s="2767"/>
      <c r="Q477" s="2767"/>
      <c r="R477" s="238"/>
      <c r="Z477" s="238"/>
      <c r="AA477" s="238"/>
      <c r="AB477" s="238"/>
      <c r="AC477" s="238"/>
      <c r="AD477" s="238"/>
      <c r="AE477" s="238"/>
      <c r="AF477" s="238"/>
      <c r="AG477" s="238"/>
      <c r="AH477" s="238"/>
      <c r="AI477" s="238"/>
      <c r="AJ477" s="238"/>
      <c r="AK477" s="238"/>
      <c r="AL477" s="238"/>
      <c r="AM477" s="238"/>
      <c r="AN477" s="238"/>
      <c r="AO477" s="238"/>
      <c r="AP477" s="238"/>
      <c r="AQ477" s="238"/>
      <c r="AR477" s="238"/>
      <c r="AS477" s="238"/>
      <c r="AT477" s="238"/>
      <c r="AU477" s="238"/>
      <c r="AV477" s="238"/>
      <c r="AW477" s="238"/>
      <c r="AX477" s="238"/>
      <c r="AY477" s="238"/>
      <c r="AZ477" s="238"/>
      <c r="BB477" s="424"/>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37" customFormat="true" ht="25.15" customHeight="true" x14ac:dyDescent="0.2">
      <c r="A478" s="424"/>
      <c r="B478" s="424"/>
      <c r="C478" s="3465" t="s">
        <v>459</v>
      </c>
      <c r="D478" s="3466"/>
      <c r="E478" s="2776">
        <v>0.67051251370057741</v>
      </c>
      <c r="F478" s="2767"/>
      <c r="G478" s="2767"/>
      <c r="H478" s="3466" t="s">
        <v>530</v>
      </c>
      <c r="I478" s="3466"/>
      <c r="J478" s="2777">
        <v>-2.0470755911897533E-2</v>
      </c>
      <c r="K478" s="2767"/>
      <c r="L478" s="2767"/>
      <c r="M478" s="3466" t="s">
        <v>520</v>
      </c>
      <c r="N478" s="3466"/>
      <c r="O478" s="2778">
        <v>1.8213886364881901E-2</v>
      </c>
      <c r="P478" s="2767"/>
      <c r="Q478" s="2767"/>
      <c r="R478" s="238"/>
      <c r="Z478" s="238"/>
      <c r="AA478" s="238"/>
      <c r="AB478" s="238"/>
      <c r="AC478" s="238"/>
      <c r="AD478" s="238"/>
      <c r="AE478" s="238"/>
      <c r="AF478" s="238"/>
      <c r="AG478" s="238"/>
      <c r="AH478" s="238"/>
      <c r="AI478" s="238"/>
      <c r="AJ478" s="238"/>
      <c r="AK478" s="238"/>
      <c r="AL478" s="238"/>
      <c r="AM478" s="238"/>
      <c r="AN478" s="238"/>
      <c r="AO478" s="238"/>
      <c r="AP478" s="238"/>
      <c r="AQ478" s="238"/>
      <c r="AR478" s="238"/>
      <c r="AS478" s="238"/>
      <c r="AT478" s="238"/>
      <c r="AU478" s="238"/>
      <c r="AV478" s="238"/>
      <c r="AW478" s="238"/>
      <c r="AX478" s="238"/>
      <c r="AY478" s="238"/>
      <c r="AZ478" s="238"/>
      <c r="BB478" s="424"/>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37" customFormat="true" ht="25.15" customHeight="true" x14ac:dyDescent="0.2">
      <c r="A479" s="424"/>
      <c r="B479" s="424"/>
      <c r="C479" s="3465" t="s">
        <v>513</v>
      </c>
      <c r="D479" s="3466"/>
      <c r="E479" s="2776">
        <v>4.9902619517643476E-4</v>
      </c>
      <c r="F479" s="2767"/>
      <c r="G479" s="2767"/>
      <c r="H479" s="3466" t="s">
        <v>542</v>
      </c>
      <c r="I479" s="3466"/>
      <c r="J479" s="2777">
        <v>-1.741586047191367E-2</v>
      </c>
      <c r="K479" s="2767"/>
      <c r="L479" s="2767"/>
      <c r="M479" s="3466" t="s">
        <v>511</v>
      </c>
      <c r="N479" s="3466"/>
      <c r="O479" s="2778">
        <v>-1.3916945691751226E-2</v>
      </c>
      <c r="P479" s="2767"/>
      <c r="Q479" s="2767"/>
      <c r="R479" s="238"/>
      <c r="Z479" s="238"/>
      <c r="AA479" s="238"/>
      <c r="AB479" s="238"/>
      <c r="AC479" s="238"/>
      <c r="AD479" s="238"/>
      <c r="AE479" s="238"/>
      <c r="AF479" s="238"/>
      <c r="AG479" s="238"/>
      <c r="AH479" s="238"/>
      <c r="AI479" s="238"/>
      <c r="AJ479" s="238"/>
      <c r="AK479" s="238"/>
      <c r="AL479" s="238"/>
      <c r="AM479" s="238"/>
      <c r="AN479" s="238"/>
      <c r="AO479" s="238"/>
      <c r="AP479" s="238"/>
      <c r="AQ479" s="238"/>
      <c r="AR479" s="238"/>
      <c r="AS479" s="238"/>
      <c r="AT479" s="238"/>
      <c r="AU479" s="238"/>
      <c r="AV479" s="238"/>
      <c r="AW479" s="238"/>
      <c r="AX479" s="238"/>
      <c r="AY479" s="238"/>
      <c r="AZ479" s="238"/>
      <c r="BB479" s="424"/>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37" customFormat="true" ht="25.15" customHeight="true" x14ac:dyDescent="0.2">
      <c r="A480" s="424"/>
      <c r="B480" s="424"/>
      <c r="C480" s="3465" t="s">
        <v>530</v>
      </c>
      <c r="D480" s="3466"/>
      <c r="E480" s="2776">
        <v>2.2906621470889795E-4</v>
      </c>
      <c r="F480" s="2767"/>
      <c r="G480" s="2767"/>
      <c r="H480" s="3466" t="s">
        <v>544</v>
      </c>
      <c r="I480" s="3466"/>
      <c r="J480" s="2777">
        <v>1.5487075504736863E-2</v>
      </c>
      <c r="K480" s="2767"/>
      <c r="L480" s="2767"/>
      <c r="M480" s="3466" t="s">
        <v>535</v>
      </c>
      <c r="N480" s="3466"/>
      <c r="O480" s="2778">
        <v>1.342708043081388E-2</v>
      </c>
      <c r="P480" s="2767"/>
      <c r="Q480" s="2767"/>
      <c r="R480" s="238"/>
      <c r="Z480" s="238"/>
      <c r="AA480" s="238"/>
      <c r="AB480" s="238"/>
      <c r="AC480" s="238"/>
      <c r="AD480" s="238"/>
      <c r="AE480" s="238"/>
      <c r="AF480" s="238"/>
      <c r="AG480" s="238"/>
      <c r="AH480" s="238"/>
      <c r="AI480" s="238"/>
      <c r="AJ480" s="238"/>
      <c r="AK480" s="238"/>
      <c r="AL480" s="238"/>
      <c r="AM480" s="238"/>
      <c r="AN480" s="238"/>
      <c r="AO480" s="238"/>
      <c r="AP480" s="238"/>
      <c r="AQ480" s="238"/>
      <c r="AR480" s="238"/>
      <c r="AS480" s="238"/>
      <c r="AT480" s="238"/>
      <c r="AU480" s="238"/>
      <c r="AV480" s="238"/>
      <c r="AW480" s="238"/>
      <c r="AX480" s="238"/>
      <c r="AY480" s="238"/>
      <c r="AZ480" s="238"/>
      <c r="BB480" s="424"/>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37" customFormat="true" ht="25.15" customHeight="true" x14ac:dyDescent="0.2">
      <c r="A481" s="424"/>
      <c r="B481" s="424"/>
      <c r="C481" s="3465" t="s">
        <v>502</v>
      </c>
      <c r="D481" s="3466"/>
      <c r="E481" s="2776">
        <v>2.5435471072675724E-2</v>
      </c>
      <c r="F481" s="2767"/>
      <c r="G481" s="2767"/>
      <c r="H481" s="3466" t="s">
        <v>526</v>
      </c>
      <c r="I481" s="3466"/>
      <c r="J481" s="2777">
        <v>-1.10887313710558E-2</v>
      </c>
      <c r="K481" s="2767"/>
      <c r="L481" s="2767"/>
      <c r="M481" s="3466" t="s">
        <v>522</v>
      </c>
      <c r="N481" s="3466"/>
      <c r="O481" s="2778">
        <v>1.0958337942758202E-2</v>
      </c>
      <c r="P481" s="2767"/>
      <c r="Q481" s="2767"/>
      <c r="R481" s="238"/>
      <c r="Z481" s="238"/>
      <c r="AA481" s="238"/>
      <c r="AB481" s="238"/>
      <c r="AC481" s="238"/>
      <c r="AD481" s="238"/>
      <c r="AE481" s="238"/>
      <c r="AF481" s="238"/>
      <c r="AG481" s="238"/>
      <c r="AH481" s="238"/>
      <c r="AI481" s="238"/>
      <c r="AJ481" s="238"/>
      <c r="AK481" s="238"/>
      <c r="AL481" s="238"/>
      <c r="AM481" s="238"/>
      <c r="AN481" s="238"/>
      <c r="AO481" s="238"/>
      <c r="AP481" s="238"/>
      <c r="AQ481" s="238"/>
      <c r="AR481" s="238"/>
      <c r="AS481" s="238"/>
      <c r="AT481" s="238"/>
      <c r="AU481" s="238"/>
      <c r="AV481" s="238"/>
      <c r="AW481" s="238"/>
      <c r="AX481" s="238"/>
      <c r="AY481" s="238"/>
      <c r="AZ481" s="238"/>
      <c r="BB481" s="424"/>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37" customFormat="true" ht="25.15" customHeight="true" x14ac:dyDescent="0.2">
      <c r="A482" s="424"/>
      <c r="B482" s="424"/>
      <c r="C482" s="3465" t="s">
        <v>468</v>
      </c>
      <c r="D482" s="3466"/>
      <c r="E482" s="2776">
        <v>0.14546528605950806</v>
      </c>
      <c r="F482" s="2767"/>
      <c r="G482" s="2767"/>
      <c r="H482" s="3466" t="s">
        <v>533</v>
      </c>
      <c r="I482" s="3466"/>
      <c r="J482" s="2777">
        <v>8.1963706082301326E-3</v>
      </c>
      <c r="K482" s="2767"/>
      <c r="L482" s="2767"/>
      <c r="M482" s="3466" t="s">
        <v>542</v>
      </c>
      <c r="N482" s="3466"/>
      <c r="O482" s="2778">
        <v>-6.0655331206672528E-3</v>
      </c>
      <c r="P482" s="2767"/>
      <c r="Q482" s="2767"/>
      <c r="R482" s="238"/>
      <c r="Z482" s="238"/>
      <c r="AA482" s="238"/>
      <c r="AB482" s="238"/>
      <c r="AC482" s="238"/>
      <c r="AD482" s="238"/>
      <c r="AE482" s="238"/>
      <c r="AF482" s="238"/>
      <c r="AG482" s="238"/>
      <c r="AH482" s="238"/>
      <c r="AI482" s="238"/>
      <c r="AJ482" s="238"/>
      <c r="AK482" s="238"/>
      <c r="AL482" s="238"/>
      <c r="AM482" s="238"/>
      <c r="AN482" s="238"/>
      <c r="AO482" s="238"/>
      <c r="AP482" s="238"/>
      <c r="AQ482" s="238"/>
      <c r="AR482" s="238"/>
      <c r="AS482" s="238"/>
      <c r="AT482" s="238"/>
      <c r="AU482" s="238"/>
      <c r="AV482" s="238"/>
      <c r="AW482" s="238"/>
      <c r="AX482" s="238"/>
      <c r="AY482" s="238"/>
      <c r="AZ482" s="238"/>
      <c r="BB482" s="424"/>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37" customFormat="true" ht="25.15" customHeight="true" x14ac:dyDescent="0.2">
      <c r="A483" s="424"/>
      <c r="B483" s="424"/>
      <c r="C483" s="3465" t="s">
        <v>465</v>
      </c>
      <c r="D483" s="3466"/>
      <c r="E483" s="2776">
        <v>0.34306574690143893</v>
      </c>
      <c r="F483" s="2767"/>
      <c r="G483" s="2767"/>
      <c r="H483" s="3466" t="s">
        <v>527</v>
      </c>
      <c r="I483" s="3466"/>
      <c r="J483" s="2777">
        <v>-5.2500236698416365E-3</v>
      </c>
      <c r="K483" s="2767"/>
      <c r="L483" s="2767"/>
      <c r="M483" s="3466" t="s">
        <v>536</v>
      </c>
      <c r="N483" s="3466"/>
      <c r="O483" s="2778">
        <v>6.0210895228637231E-3</v>
      </c>
      <c r="P483" s="2767"/>
      <c r="Q483" s="2767"/>
      <c r="R483" s="238"/>
      <c r="Z483" s="238"/>
      <c r="AA483" s="238"/>
      <c r="AB483" s="238"/>
      <c r="AC483" s="238"/>
      <c r="AD483" s="238"/>
      <c r="AE483" s="238"/>
      <c r="AF483" s="238"/>
      <c r="AG483" s="238"/>
      <c r="AH483" s="238"/>
      <c r="AI483" s="238"/>
      <c r="AJ483" s="238"/>
      <c r="AK483" s="238"/>
      <c r="AL483" s="238"/>
      <c r="AM483" s="238"/>
      <c r="AN483" s="238"/>
      <c r="AO483" s="238"/>
      <c r="AP483" s="238"/>
      <c r="AQ483" s="238"/>
      <c r="AR483" s="238"/>
      <c r="AS483" s="238"/>
      <c r="AT483" s="238"/>
      <c r="AU483" s="238"/>
      <c r="AV483" s="238"/>
      <c r="AW483" s="238"/>
      <c r="AX483" s="238"/>
      <c r="AY483" s="238"/>
      <c r="AZ483" s="238"/>
      <c r="BB483" s="424"/>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37" customFormat="true" ht="25.15" customHeight="true" x14ac:dyDescent="0.2">
      <c r="A484" s="424"/>
      <c r="B484" s="424"/>
      <c r="C484" s="3465" t="s">
        <v>514</v>
      </c>
      <c r="D484" s="3466"/>
      <c r="E484" s="2776">
        <v>6.4826124074222448E-3</v>
      </c>
      <c r="F484" s="2767"/>
      <c r="G484" s="2767"/>
      <c r="H484" s="3466" t="s">
        <v>520</v>
      </c>
      <c r="I484" s="3466"/>
      <c r="J484" s="2777">
        <v>4.6293969077205828E-3</v>
      </c>
      <c r="K484" s="2767"/>
      <c r="L484" s="2767"/>
      <c r="M484" s="3466" t="s">
        <v>534</v>
      </c>
      <c r="N484" s="3466"/>
      <c r="O484" s="2778">
        <v>5.7832098478944396E-3</v>
      </c>
      <c r="P484" s="2767"/>
      <c r="Q484" s="2767"/>
      <c r="R484" s="238"/>
      <c r="Z484" s="238"/>
      <c r="AA484" s="238"/>
      <c r="AB484" s="238"/>
      <c r="AC484" s="238"/>
      <c r="AD484" s="238"/>
      <c r="AE484" s="238"/>
      <c r="AF484" s="238"/>
      <c r="AG484" s="238"/>
      <c r="AH484" s="238"/>
      <c r="AI484" s="238"/>
      <c r="AJ484" s="238"/>
      <c r="AK484" s="238"/>
      <c r="AL484" s="238"/>
      <c r="AM484" s="238"/>
      <c r="AN484" s="238"/>
      <c r="AO484" s="238"/>
      <c r="AP484" s="238"/>
      <c r="AQ484" s="238"/>
      <c r="AR484" s="238"/>
      <c r="AS484" s="238"/>
      <c r="AT484" s="238"/>
      <c r="AU484" s="238"/>
      <c r="AV484" s="238"/>
      <c r="AW484" s="238"/>
      <c r="AX484" s="238"/>
      <c r="AY484" s="238"/>
      <c r="AZ484" s="238"/>
      <c r="BB484" s="424"/>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37" customFormat="true" ht="25.15" customHeight="true" x14ac:dyDescent="0.2">
      <c r="A485" s="424"/>
      <c r="B485" s="424"/>
      <c r="C485" s="3465" t="s">
        <v>491</v>
      </c>
      <c r="D485" s="3466"/>
      <c r="E485" s="2776">
        <v>8.0804902321461328E-2</v>
      </c>
      <c r="F485" s="2767"/>
      <c r="G485" s="2767"/>
      <c r="H485" s="3466" t="s">
        <v>472</v>
      </c>
      <c r="I485" s="3466"/>
      <c r="J485" s="2777">
        <v>2.9225709657268134E-3</v>
      </c>
      <c r="K485" s="2767"/>
      <c r="L485" s="2767"/>
      <c r="M485" s="3466" t="s">
        <v>529</v>
      </c>
      <c r="N485" s="3466"/>
      <c r="O485" s="2778">
        <v>-5.0663033109896215E-3</v>
      </c>
      <c r="P485" s="2767"/>
      <c r="Q485" s="2767"/>
      <c r="R485" s="238"/>
      <c r="Z485" s="238"/>
      <c r="AA485" s="238"/>
      <c r="AB485" s="238"/>
      <c r="AC485" s="238"/>
      <c r="AD485" s="238"/>
      <c r="AE485" s="238"/>
      <c r="AF485" s="238"/>
      <c r="AG485" s="238"/>
      <c r="AH485" s="238"/>
      <c r="AI485" s="238"/>
      <c r="AJ485" s="238"/>
      <c r="AK485" s="238"/>
      <c r="AL485" s="238"/>
      <c r="AM485" s="238"/>
      <c r="AN485" s="238"/>
      <c r="AO485" s="238"/>
      <c r="AP485" s="238"/>
      <c r="AQ485" s="238"/>
      <c r="AR485" s="238"/>
      <c r="AS485" s="238"/>
      <c r="AT485" s="238"/>
      <c r="AU485" s="238"/>
      <c r="AV485" s="238"/>
      <c r="AW485" s="238"/>
      <c r="AX485" s="238"/>
      <c r="AY485" s="238"/>
      <c r="AZ485" s="238"/>
      <c r="BB485" s="424"/>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37" customFormat="true" ht="25.15" customHeight="true" x14ac:dyDescent="0.2">
      <c r="A486" s="424"/>
      <c r="B486" s="424"/>
      <c r="C486" s="3465" t="s">
        <v>481</v>
      </c>
      <c r="D486" s="3466"/>
      <c r="E486" s="2776">
        <v>0.18021680675825516</v>
      </c>
      <c r="F486" s="2767"/>
      <c r="G486" s="2767"/>
      <c r="H486" s="3466" t="s">
        <v>532</v>
      </c>
      <c r="I486" s="3466"/>
      <c r="J486" s="2777">
        <v>-2.0846609683094369E-3</v>
      </c>
      <c r="K486" s="2767"/>
      <c r="L486" s="2767"/>
      <c r="M486" s="3466" t="s">
        <v>545</v>
      </c>
      <c r="N486" s="3466"/>
      <c r="O486" s="2778">
        <v>-3.6743422203950791E-3</v>
      </c>
      <c r="P486" s="2767"/>
      <c r="Q486" s="2767"/>
      <c r="R486" s="238"/>
      <c r="Z486" s="238"/>
      <c r="AA486" s="238"/>
      <c r="AB486" s="238"/>
      <c r="AC486" s="238"/>
      <c r="AD486" s="238"/>
      <c r="AE486" s="238"/>
      <c r="AF486" s="238"/>
      <c r="AG486" s="238"/>
      <c r="AH486" s="238"/>
      <c r="AI486" s="238"/>
      <c r="AJ486" s="238"/>
      <c r="AK486" s="238"/>
      <c r="AL486" s="238"/>
      <c r="AM486" s="238"/>
      <c r="AN486" s="238"/>
      <c r="AO486" s="238"/>
      <c r="AP486" s="238"/>
      <c r="AQ486" s="238"/>
      <c r="AR486" s="238"/>
      <c r="AS486" s="238"/>
      <c r="AT486" s="238"/>
      <c r="AU486" s="238"/>
      <c r="AV486" s="238"/>
      <c r="AW486" s="238"/>
      <c r="AX486" s="238"/>
      <c r="AY486" s="238"/>
      <c r="AZ486" s="238"/>
      <c r="BB486" s="424"/>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37" customFormat="true" ht="25.15" customHeight="true" x14ac:dyDescent="0.2">
      <c r="A487" s="424"/>
      <c r="B487" s="424"/>
      <c r="C487" s="3465" t="s">
        <v>532</v>
      </c>
      <c r="D487" s="3466"/>
      <c r="E487" s="2776">
        <v>2.2084033242852357E-4</v>
      </c>
      <c r="F487" s="2767"/>
      <c r="G487" s="2767"/>
      <c r="H487" s="3466" t="s">
        <v>507</v>
      </c>
      <c r="I487" s="3466"/>
      <c r="J487" s="2782">
        <v>-1.1802936289246255E-3</v>
      </c>
      <c r="K487" s="2767"/>
      <c r="L487" s="2767"/>
      <c r="M487" s="3466" t="s">
        <v>539</v>
      </c>
      <c r="N487" s="3466"/>
      <c r="O487" s="2778">
        <v>-2.5734877856237481E-3</v>
      </c>
      <c r="P487" s="2767"/>
      <c r="Q487" s="2767"/>
      <c r="R487" s="238"/>
      <c r="Z487" s="238"/>
      <c r="AA487" s="238"/>
      <c r="AB487" s="238"/>
      <c r="AC487" s="238"/>
      <c r="AD487" s="238"/>
      <c r="AE487" s="238"/>
      <c r="AF487" s="238"/>
      <c r="AG487" s="238"/>
      <c r="AH487" s="238"/>
      <c r="AI487" s="238"/>
      <c r="AJ487" s="238"/>
      <c r="AK487" s="238"/>
      <c r="AL487" s="238"/>
      <c r="AM487" s="238"/>
      <c r="AN487" s="238"/>
      <c r="AO487" s="238"/>
      <c r="AP487" s="238"/>
      <c r="AQ487" s="238"/>
      <c r="AR487" s="238"/>
      <c r="AS487" s="238"/>
      <c r="AT487" s="238"/>
      <c r="AU487" s="238"/>
      <c r="AV487" s="238"/>
      <c r="AW487" s="238"/>
      <c r="AX487" s="238"/>
      <c r="AY487" s="238"/>
      <c r="AZ487" s="238"/>
      <c r="BB487" s="424"/>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37" customFormat="true" ht="25.15" customHeight="true" x14ac:dyDescent="0.2">
      <c r="A488" s="424"/>
      <c r="B488" s="424"/>
      <c r="C488" s="3465" t="s">
        <v>510</v>
      </c>
      <c r="D488" s="3466"/>
      <c r="E488" s="2776">
        <v>1.4057993450882952E-2</v>
      </c>
      <c r="F488" s="2767"/>
      <c r="G488" s="2767"/>
      <c r="H488" s="3501"/>
      <c r="I488" s="3501"/>
      <c r="J488" s="2767"/>
      <c r="K488" s="2767"/>
      <c r="L488" s="2767"/>
      <c r="M488" s="3466" t="s">
        <v>541</v>
      </c>
      <c r="N488" s="3466"/>
      <c r="O488" s="2778">
        <v>-7.9008818624017876E-4</v>
      </c>
      <c r="P488" s="2767"/>
      <c r="Q488" s="2767"/>
      <c r="R488" s="238"/>
      <c r="Z488" s="238"/>
      <c r="AA488" s="238"/>
      <c r="AB488" s="238"/>
      <c r="AC488" s="238"/>
      <c r="AD488" s="238"/>
      <c r="AE488" s="238"/>
      <c r="AF488" s="238"/>
      <c r="AG488" s="238"/>
      <c r="AH488" s="238"/>
      <c r="AI488" s="238"/>
      <c r="AJ488" s="238"/>
      <c r="AK488" s="238"/>
      <c r="AL488" s="238"/>
      <c r="AM488" s="238"/>
      <c r="AN488" s="238"/>
      <c r="AO488" s="238"/>
      <c r="AP488" s="238"/>
      <c r="AQ488" s="238"/>
      <c r="AR488" s="238"/>
      <c r="AS488" s="238"/>
      <c r="AT488" s="238"/>
      <c r="AU488" s="238"/>
      <c r="AV488" s="238"/>
      <c r="AW488" s="238"/>
      <c r="AX488" s="238"/>
      <c r="AY488" s="238"/>
      <c r="AZ488" s="238"/>
      <c r="BB488" s="424"/>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37" customFormat="true" ht="25.15" customHeight="true" x14ac:dyDescent="0.2">
      <c r="A489" s="424"/>
      <c r="B489" s="424"/>
      <c r="C489" s="3465" t="s">
        <v>541</v>
      </c>
      <c r="D489" s="3466"/>
      <c r="E489" s="2783">
        <v>4.8408048562151486E-7</v>
      </c>
      <c r="F489" s="2767"/>
      <c r="G489" s="2767"/>
      <c r="H489" s="3501"/>
      <c r="I489" s="3501"/>
      <c r="J489" s="2767"/>
      <c r="K489" s="2767"/>
      <c r="L489" s="2767"/>
      <c r="M489" s="3466" t="s">
        <v>489</v>
      </c>
      <c r="N489" s="3466"/>
      <c r="O489" s="2778">
        <v>7.8457608331289591E-4</v>
      </c>
      <c r="P489" s="2767"/>
      <c r="Q489" s="2767"/>
      <c r="R489" s="238"/>
      <c r="Z489" s="238"/>
      <c r="AA489" s="238"/>
      <c r="AB489" s="238"/>
      <c r="AC489" s="238"/>
      <c r="AD489" s="238"/>
      <c r="AE489" s="238"/>
      <c r="AF489" s="238"/>
      <c r="AG489" s="238"/>
      <c r="AH489" s="238"/>
      <c r="AI489" s="238"/>
      <c r="AJ489" s="238"/>
      <c r="AK489" s="238"/>
      <c r="AL489" s="238"/>
      <c r="AM489" s="238"/>
      <c r="AN489" s="238"/>
      <c r="AO489" s="238"/>
      <c r="AP489" s="238"/>
      <c r="AQ489" s="238"/>
      <c r="AR489" s="238"/>
      <c r="AS489" s="238"/>
      <c r="AT489" s="238"/>
      <c r="AU489" s="238"/>
      <c r="AV489" s="238"/>
      <c r="AW489" s="238"/>
      <c r="AX489" s="238"/>
      <c r="AY489" s="238"/>
      <c r="AZ489" s="238"/>
      <c r="BB489" s="424"/>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37" customFormat="true" ht="25.15" customHeight="true" x14ac:dyDescent="0.2">
      <c r="A490" s="424"/>
      <c r="B490" s="424"/>
      <c r="C490" s="3465" t="s">
        <v>542</v>
      </c>
      <c r="D490" s="3466"/>
      <c r="E490" s="2783">
        <v>2.3842922433172444E-10</v>
      </c>
      <c r="F490" s="2767"/>
      <c r="G490" s="2767"/>
      <c r="H490" s="3501"/>
      <c r="I490" s="3501"/>
      <c r="J490" s="2767"/>
      <c r="K490" s="2767"/>
      <c r="L490" s="2767"/>
      <c r="M490" s="3466" t="s">
        <v>516</v>
      </c>
      <c r="N490" s="3466"/>
      <c r="O490" s="2784">
        <v>-3.3556475223211482E-4</v>
      </c>
      <c r="P490" s="2767"/>
      <c r="Q490" s="2767"/>
      <c r="R490" s="238"/>
      <c r="Z490" s="238"/>
      <c r="AA490" s="238"/>
      <c r="AB490" s="238"/>
      <c r="AC490" s="238"/>
      <c r="AD490" s="238"/>
      <c r="AE490" s="238"/>
      <c r="AF490" s="238"/>
      <c r="AG490" s="238"/>
      <c r="AH490" s="238"/>
      <c r="AI490" s="238"/>
      <c r="AJ490" s="238"/>
      <c r="AK490" s="238"/>
      <c r="AL490" s="238"/>
      <c r="AM490" s="238"/>
      <c r="AN490" s="238"/>
      <c r="AO490" s="238"/>
      <c r="AP490" s="238"/>
      <c r="AQ490" s="238"/>
      <c r="AR490" s="238"/>
      <c r="AS490" s="238"/>
      <c r="AT490" s="238"/>
      <c r="AU490" s="238"/>
      <c r="AV490" s="238"/>
      <c r="AW490" s="238"/>
      <c r="AX490" s="238"/>
      <c r="AY490" s="238"/>
      <c r="AZ490" s="238"/>
      <c r="BB490" s="424"/>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37" customFormat="true" ht="25.15" customHeight="true" x14ac:dyDescent="0.2">
      <c r="A491" s="424"/>
      <c r="B491" s="424"/>
      <c r="C491" s="3465" t="s">
        <v>470</v>
      </c>
      <c r="D491" s="3466"/>
      <c r="E491" s="2776">
        <v>0.28409494775648481</v>
      </c>
      <c r="F491" s="2767"/>
      <c r="G491" s="2767"/>
      <c r="H491" s="3466" t="s">
        <v>240</v>
      </c>
      <c r="I491" s="3466"/>
      <c r="J491" s="3466"/>
      <c r="K491" s="2767"/>
      <c r="L491" s="2767"/>
      <c r="M491" s="3501"/>
      <c r="N491" s="3501"/>
      <c r="O491" s="2767"/>
      <c r="P491" s="2767"/>
      <c r="Q491" s="2767"/>
      <c r="R491" s="238"/>
      <c r="Z491" s="238"/>
      <c r="AA491" s="238"/>
      <c r="AB491" s="238"/>
      <c r="AC491" s="238"/>
      <c r="AD491" s="238"/>
      <c r="AE491" s="238"/>
      <c r="AF491" s="238"/>
      <c r="AG491" s="238"/>
      <c r="AH491" s="238"/>
      <c r="AI491" s="238"/>
      <c r="AJ491" s="238"/>
      <c r="AK491" s="238"/>
      <c r="AL491" s="238"/>
      <c r="AM491" s="238"/>
      <c r="AN491" s="238"/>
      <c r="AO491" s="238"/>
      <c r="AP491" s="238"/>
      <c r="AQ491" s="238"/>
      <c r="AR491" s="238"/>
      <c r="AS491" s="238"/>
      <c r="AT491" s="238"/>
      <c r="AU491" s="238"/>
      <c r="AV491" s="238"/>
      <c r="AW491" s="238"/>
      <c r="AX491" s="238"/>
      <c r="AY491" s="238"/>
      <c r="AZ491" s="238"/>
      <c r="BB491" s="424"/>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37" customFormat="true" ht="25.15" customHeight="true" x14ac:dyDescent="0.2">
      <c r="A492" s="424"/>
      <c r="B492" s="424"/>
      <c r="C492" s="3465" t="s">
        <v>527</v>
      </c>
      <c r="D492" s="3466"/>
      <c r="E492" s="2776">
        <v>3.5506776343363557E-4</v>
      </c>
      <c r="F492" s="2767"/>
      <c r="G492" s="2767"/>
      <c r="H492" s="3466" t="s">
        <v>180</v>
      </c>
      <c r="I492" s="3466"/>
      <c r="J492" s="2785" t="s">
        <v>241</v>
      </c>
      <c r="K492" s="2767"/>
      <c r="L492" s="2767"/>
      <c r="M492" s="3501"/>
      <c r="N492" s="3501"/>
      <c r="O492" s="2767"/>
      <c r="P492" s="2767"/>
      <c r="Q492" s="2767"/>
      <c r="R492" s="238"/>
      <c r="Z492" s="238"/>
      <c r="AA492" s="238"/>
      <c r="AB492" s="238"/>
      <c r="AC492" s="238"/>
      <c r="AD492" s="238"/>
      <c r="AE492" s="238"/>
      <c r="AF492" s="238"/>
      <c r="AG492" s="238"/>
      <c r="AH492" s="238"/>
      <c r="AI492" s="238"/>
      <c r="AJ492" s="238"/>
      <c r="AK492" s="238"/>
      <c r="AL492" s="238"/>
      <c r="AM492" s="238"/>
      <c r="AN492" s="238"/>
      <c r="AO492" s="238"/>
      <c r="AP492" s="238"/>
      <c r="AQ492" s="238"/>
      <c r="AR492" s="238"/>
      <c r="AS492" s="238"/>
      <c r="AT492" s="238"/>
      <c r="AU492" s="238"/>
      <c r="AV492" s="238"/>
      <c r="AW492" s="238"/>
      <c r="AX492" s="238"/>
      <c r="AY492" s="238"/>
      <c r="AZ492" s="238"/>
      <c r="BB492" s="424"/>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37" customFormat="true" ht="25.15" customHeight="true" x14ac:dyDescent="0.2">
      <c r="A493" s="424"/>
      <c r="B493" s="424"/>
      <c r="C493" s="3465" t="s">
        <v>497</v>
      </c>
      <c r="D493" s="3466"/>
      <c r="E493" s="2776">
        <v>1.4996236045062672E-4</v>
      </c>
      <c r="F493" s="2767"/>
      <c r="G493" s="2767"/>
      <c r="H493" s="3466" t="s">
        <v>487</v>
      </c>
      <c r="I493" s="3466"/>
      <c r="J493" s="2774">
        <v>3.6668624394291173E-2</v>
      </c>
      <c r="K493" s="2767"/>
      <c r="L493" s="2767"/>
      <c r="M493" s="3501"/>
      <c r="N493" s="3501"/>
      <c r="O493" s="2767"/>
      <c r="P493" s="2767"/>
      <c r="Q493" s="2767"/>
      <c r="R493" s="238"/>
      <c r="Z493" s="238"/>
      <c r="AA493" s="238"/>
      <c r="AB493" s="238"/>
      <c r="AC493" s="238"/>
      <c r="AD493" s="238"/>
      <c r="AE493" s="238"/>
      <c r="AF493" s="238"/>
      <c r="AG493" s="238"/>
      <c r="AH493" s="238"/>
      <c r="AI493" s="238"/>
      <c r="AJ493" s="238"/>
      <c r="AK493" s="238"/>
      <c r="AL493" s="238"/>
      <c r="AM493" s="238"/>
      <c r="AN493" s="238"/>
      <c r="AO493" s="238"/>
      <c r="AP493" s="238"/>
      <c r="AQ493" s="238"/>
      <c r="AR493" s="238"/>
      <c r="AS493" s="238"/>
      <c r="AT493" s="238"/>
      <c r="AU493" s="238"/>
      <c r="AV493" s="238"/>
      <c r="AW493" s="238"/>
      <c r="AX493" s="238"/>
      <c r="AY493" s="238"/>
      <c r="AZ493" s="238"/>
      <c r="BB493" s="424"/>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37" customFormat="true" ht="25.15" customHeight="true" x14ac:dyDescent="0.2">
      <c r="A494" s="424"/>
      <c r="B494" s="424"/>
      <c r="C494" s="3465" t="s">
        <v>508</v>
      </c>
      <c r="D494" s="3466"/>
      <c r="E494" s="2776">
        <v>5.020825016094548E-3</v>
      </c>
      <c r="F494" s="2767"/>
      <c r="G494" s="2767"/>
      <c r="H494" s="3466" t="s">
        <v>459</v>
      </c>
      <c r="I494" s="3466"/>
      <c r="J494" s="2777">
        <v>0.14463632759457537</v>
      </c>
      <c r="K494" s="2767"/>
      <c r="L494" s="2767"/>
      <c r="M494" s="3466" t="s">
        <v>240</v>
      </c>
      <c r="N494" s="3466"/>
      <c r="O494" s="3466"/>
      <c r="P494" s="2767"/>
      <c r="Q494" s="2767"/>
      <c r="R494" s="238"/>
      <c r="Z494" s="238"/>
      <c r="AA494" s="238"/>
      <c r="AB494" s="238"/>
      <c r="AC494" s="238"/>
      <c r="AD494" s="238"/>
      <c r="AE494" s="238"/>
      <c r="AF494" s="238"/>
      <c r="AG494" s="238"/>
      <c r="AH494" s="238"/>
      <c r="AI494" s="238"/>
      <c r="AJ494" s="238"/>
      <c r="AK494" s="238"/>
      <c r="AL494" s="238"/>
      <c r="AM494" s="238"/>
      <c r="AN494" s="238"/>
      <c r="AO494" s="238"/>
      <c r="AP494" s="238"/>
      <c r="AQ494" s="238"/>
      <c r="AR494" s="238"/>
      <c r="AS494" s="238"/>
      <c r="AT494" s="238"/>
      <c r="AU494" s="238"/>
      <c r="AV494" s="238"/>
      <c r="AW494" s="238"/>
      <c r="AX494" s="238"/>
      <c r="AY494" s="238"/>
      <c r="AZ494" s="238"/>
      <c r="BB494" s="424"/>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37" customFormat="true" ht="25.15" customHeight="true" x14ac:dyDescent="0.2">
      <c r="A495" s="424"/>
      <c r="B495" s="424"/>
      <c r="C495" s="3465" t="s">
        <v>524</v>
      </c>
      <c r="D495" s="3466"/>
      <c r="E495" s="2776">
        <v>9.0835414367692918E-4</v>
      </c>
      <c r="F495" s="2767"/>
      <c r="G495" s="2767"/>
      <c r="H495" s="3466" t="s">
        <v>513</v>
      </c>
      <c r="I495" s="3466"/>
      <c r="J495" s="2777">
        <v>2.1735933523338801E-3</v>
      </c>
      <c r="K495" s="2767"/>
      <c r="L495" s="2767"/>
      <c r="M495" s="3466" t="s">
        <v>180</v>
      </c>
      <c r="N495" s="3466"/>
      <c r="O495" s="2786" t="s">
        <v>241</v>
      </c>
      <c r="P495" s="2767"/>
      <c r="Q495" s="2767"/>
      <c r="R495" s="238"/>
      <c r="Z495" s="238"/>
      <c r="AA495" s="238"/>
      <c r="AB495" s="238"/>
      <c r="AC495" s="238"/>
      <c r="AD495" s="238"/>
      <c r="AE495" s="238"/>
      <c r="AF495" s="238"/>
      <c r="AG495" s="238"/>
      <c r="AH495" s="238"/>
      <c r="AI495" s="238"/>
      <c r="AJ495" s="238"/>
      <c r="AK495" s="238"/>
      <c r="AL495" s="238"/>
      <c r="AM495" s="238"/>
      <c r="AN495" s="238"/>
      <c r="AO495" s="238"/>
      <c r="AP495" s="238"/>
      <c r="AQ495" s="238"/>
      <c r="AR495" s="238"/>
      <c r="AS495" s="238"/>
      <c r="AT495" s="238"/>
      <c r="AU495" s="238"/>
      <c r="AV495" s="238"/>
      <c r="AW495" s="238"/>
      <c r="AX495" s="238"/>
      <c r="AY495" s="238"/>
      <c r="AZ495" s="238"/>
      <c r="BB495" s="424"/>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37" customFormat="true" ht="25.15" customHeight="true" x14ac:dyDescent="0.2">
      <c r="A496" s="424"/>
      <c r="B496" s="424"/>
      <c r="C496" s="3465" t="s">
        <v>517</v>
      </c>
      <c r="D496" s="3466"/>
      <c r="E496" s="2776">
        <v>5.0260831450799357E-3</v>
      </c>
      <c r="F496" s="2767"/>
      <c r="G496" s="2767"/>
      <c r="H496" s="3466" t="s">
        <v>530</v>
      </c>
      <c r="I496" s="3466"/>
      <c r="J496" s="2777">
        <v>4.1905184760448783E-4</v>
      </c>
      <c r="K496" s="2767"/>
      <c r="L496" s="2767"/>
      <c r="M496" s="3466" t="s">
        <v>487</v>
      </c>
      <c r="N496" s="3466"/>
      <c r="O496" s="2775">
        <v>3.600436069935401E-3</v>
      </c>
      <c r="P496" s="2767"/>
      <c r="Q496" s="2767"/>
      <c r="R496" s="238"/>
      <c r="Z496" s="238"/>
      <c r="AA496" s="238"/>
      <c r="AB496" s="238"/>
      <c r="AC496" s="238"/>
      <c r="AD496" s="238"/>
      <c r="AE496" s="238"/>
      <c r="AF496" s="238"/>
      <c r="AG496" s="238"/>
      <c r="AH496" s="238"/>
      <c r="AI496" s="238"/>
      <c r="AJ496" s="238"/>
      <c r="AK496" s="238"/>
      <c r="AL496" s="238"/>
      <c r="AM496" s="238"/>
      <c r="AN496" s="238"/>
      <c r="AO496" s="238"/>
      <c r="AP496" s="238"/>
      <c r="AQ496" s="238"/>
      <c r="AR496" s="238"/>
      <c r="AS496" s="238"/>
      <c r="AT496" s="238"/>
      <c r="AU496" s="238"/>
      <c r="AV496" s="238"/>
      <c r="AW496" s="238"/>
      <c r="AX496" s="238"/>
      <c r="AY496" s="238"/>
      <c r="AZ496" s="238"/>
      <c r="BB496" s="424"/>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37" customFormat="true" ht="25.15" customHeight="true" x14ac:dyDescent="0.2">
      <c r="A497" s="424"/>
      <c r="B497" s="424"/>
      <c r="C497" s="3465" t="s">
        <v>494</v>
      </c>
      <c r="D497" s="3466"/>
      <c r="E497" s="2776">
        <v>6.5029225423273718E-2</v>
      </c>
      <c r="F497" s="2767"/>
      <c r="G497" s="2767"/>
      <c r="H497" s="3466" t="s">
        <v>502</v>
      </c>
      <c r="I497" s="3466"/>
      <c r="J497" s="2777">
        <v>7.9190770909999368E-3</v>
      </c>
      <c r="K497" s="2767"/>
      <c r="L497" s="2767"/>
      <c r="M497" s="3466" t="s">
        <v>459</v>
      </c>
      <c r="N497" s="3466"/>
      <c r="O497" s="2778">
        <v>0.55596835429474523</v>
      </c>
      <c r="P497" s="2767"/>
      <c r="Q497" s="2767"/>
      <c r="R497" s="238"/>
      <c r="Z497" s="238"/>
      <c r="AA497" s="238"/>
      <c r="AB497" s="238"/>
      <c r="AC497" s="238"/>
      <c r="AD497" s="238"/>
      <c r="AE497" s="238"/>
      <c r="AF497" s="238"/>
      <c r="AG497" s="238"/>
      <c r="AH497" s="238"/>
      <c r="AI497" s="238"/>
      <c r="AJ497" s="238"/>
      <c r="AK497" s="238"/>
      <c r="AL497" s="238"/>
      <c r="AM497" s="238"/>
      <c r="AN497" s="238"/>
      <c r="AO497" s="238"/>
      <c r="AP497" s="238"/>
      <c r="AQ497" s="238"/>
      <c r="AR497" s="238"/>
      <c r="AS497" s="238"/>
      <c r="AT497" s="238"/>
      <c r="AU497" s="238"/>
      <c r="AV497" s="238"/>
      <c r="AW497" s="238"/>
      <c r="AX497" s="238"/>
      <c r="AY497" s="238"/>
      <c r="AZ497" s="238"/>
      <c r="BB497" s="424"/>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37" customFormat="true" ht="25.15" customHeight="true" x14ac:dyDescent="0.2">
      <c r="A498" s="424"/>
      <c r="B498" s="424"/>
      <c r="C498" s="3465" t="s">
        <v>505</v>
      </c>
      <c r="D498" s="3466"/>
      <c r="E498" s="2776">
        <v>2.2806808759232893E-2</v>
      </c>
      <c r="F498" s="2767"/>
      <c r="G498" s="2767"/>
      <c r="H498" s="3466" t="s">
        <v>468</v>
      </c>
      <c r="I498" s="3466"/>
      <c r="J498" s="2777">
        <v>0.26811345915481455</v>
      </c>
      <c r="K498" s="2767"/>
      <c r="L498" s="2767"/>
      <c r="M498" s="3466" t="s">
        <v>513</v>
      </c>
      <c r="N498" s="3466"/>
      <c r="O498" s="2778">
        <v>1.1711452812470177E-2</v>
      </c>
      <c r="P498" s="2767"/>
      <c r="Q498" s="2767"/>
      <c r="R498" s="238"/>
      <c r="Z498" s="238"/>
      <c r="AA498" s="238"/>
      <c r="AB498" s="238"/>
      <c r="AC498" s="238"/>
      <c r="AD498" s="238"/>
      <c r="AE498" s="238"/>
      <c r="AF498" s="238"/>
      <c r="AG498" s="238"/>
      <c r="AH498" s="238"/>
      <c r="AI498" s="238"/>
      <c r="AJ498" s="238"/>
      <c r="AK498" s="238"/>
      <c r="AL498" s="238"/>
      <c r="AM498" s="238"/>
      <c r="AN498" s="238"/>
      <c r="AO498" s="238"/>
      <c r="AP498" s="238"/>
      <c r="AQ498" s="238"/>
      <c r="AR498" s="238"/>
      <c r="AS498" s="238"/>
      <c r="AT498" s="238"/>
      <c r="AU498" s="238"/>
      <c r="AV498" s="238"/>
      <c r="AW498" s="238"/>
      <c r="AX498" s="238"/>
      <c r="AY498" s="238"/>
      <c r="AZ498" s="238"/>
      <c r="BB498" s="424"/>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37" customFormat="true" ht="25.15" customHeight="true" x14ac:dyDescent="0.2">
      <c r="A499" s="424"/>
      <c r="B499" s="424"/>
      <c r="C499" s="3465" t="s">
        <v>486</v>
      </c>
      <c r="D499" s="3466"/>
      <c r="E499" s="2776">
        <v>0.12375885551984087</v>
      </c>
      <c r="F499" s="2767"/>
      <c r="G499" s="2767"/>
      <c r="H499" s="3466" t="s">
        <v>465</v>
      </c>
      <c r="I499" s="3466"/>
      <c r="J499" s="2777">
        <v>6.404779563592182E-2</v>
      </c>
      <c r="K499" s="2767"/>
      <c r="L499" s="2767"/>
      <c r="M499" s="3466" t="s">
        <v>530</v>
      </c>
      <c r="N499" s="3466"/>
      <c r="O499" s="2778">
        <v>5.109998562317366E-4</v>
      </c>
      <c r="P499" s="2767"/>
      <c r="Q499" s="2767"/>
      <c r="R499" s="238"/>
      <c r="Z499" s="238"/>
      <c r="AA499" s="238"/>
      <c r="AB499" s="238"/>
      <c r="AC499" s="238"/>
      <c r="AD499" s="238"/>
      <c r="AE499" s="238"/>
      <c r="AF499" s="238"/>
      <c r="AG499" s="238"/>
      <c r="AH499" s="238"/>
      <c r="AI499" s="238"/>
      <c r="AJ499" s="238"/>
      <c r="AK499" s="238"/>
      <c r="AL499" s="238"/>
      <c r="AM499" s="238"/>
      <c r="AN499" s="238"/>
      <c r="AO499" s="238"/>
      <c r="AP499" s="238"/>
      <c r="AQ499" s="238"/>
      <c r="AR499" s="238"/>
      <c r="AS499" s="238"/>
      <c r="AT499" s="238"/>
      <c r="AU499" s="238"/>
      <c r="AV499" s="238"/>
      <c r="AW499" s="238"/>
      <c r="AX499" s="238"/>
      <c r="AY499" s="238"/>
      <c r="AZ499" s="238"/>
      <c r="BB499" s="424"/>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37" customFormat="true" ht="25.15" customHeight="true" x14ac:dyDescent="0.2">
      <c r="A500" s="424"/>
      <c r="B500" s="424"/>
      <c r="C500" s="3465" t="s">
        <v>538</v>
      </c>
      <c r="D500" s="3466"/>
      <c r="E500" s="2783">
        <v>9.4658462676371978E-6</v>
      </c>
      <c r="F500" s="2767"/>
      <c r="G500" s="2767"/>
      <c r="H500" s="3466" t="s">
        <v>514</v>
      </c>
      <c r="I500" s="3466"/>
      <c r="J500" s="2777">
        <v>6.277862566285204E-3</v>
      </c>
      <c r="K500" s="2767"/>
      <c r="L500" s="2767"/>
      <c r="M500" s="3466" t="s">
        <v>502</v>
      </c>
      <c r="N500" s="3466"/>
      <c r="O500" s="2778">
        <v>2.8094567288090025E-2</v>
      </c>
      <c r="P500" s="2767"/>
      <c r="Q500" s="2767"/>
      <c r="R500" s="238"/>
      <c r="Z500" s="238"/>
      <c r="AA500" s="238"/>
      <c r="AB500" s="238"/>
      <c r="AC500" s="238"/>
      <c r="AD500" s="238"/>
      <c r="AE500" s="238"/>
      <c r="AF500" s="238"/>
      <c r="AG500" s="238"/>
      <c r="AH500" s="238"/>
      <c r="AI500" s="238"/>
      <c r="AJ500" s="238"/>
      <c r="AK500" s="238"/>
      <c r="AL500" s="238"/>
      <c r="AM500" s="238"/>
      <c r="AN500" s="238"/>
      <c r="AO500" s="238"/>
      <c r="AP500" s="238"/>
      <c r="AQ500" s="238"/>
      <c r="AR500" s="238"/>
      <c r="AS500" s="238"/>
      <c r="AT500" s="238"/>
      <c r="AU500" s="238"/>
      <c r="AV500" s="238"/>
      <c r="AW500" s="238"/>
      <c r="AX500" s="238"/>
      <c r="AY500" s="238"/>
      <c r="AZ500" s="238"/>
      <c r="BB500" s="424"/>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37" customFormat="true" ht="25.15" customHeight="true" x14ac:dyDescent="0.2">
      <c r="A501" s="424"/>
      <c r="B501" s="424"/>
      <c r="C501" s="3465" t="s">
        <v>489</v>
      </c>
      <c r="D501" s="3466"/>
      <c r="E501" s="2776">
        <v>2.3878707070659801E-4</v>
      </c>
      <c r="F501" s="2767"/>
      <c r="G501" s="2767"/>
      <c r="H501" s="3466" t="s">
        <v>481</v>
      </c>
      <c r="I501" s="3466"/>
      <c r="J501" s="2777">
        <v>5.4776474743201947E-3</v>
      </c>
      <c r="K501" s="2767"/>
      <c r="L501" s="2767"/>
      <c r="M501" s="3466" t="s">
        <v>468</v>
      </c>
      <c r="N501" s="3466"/>
      <c r="O501" s="2778">
        <v>4.8416559929822328E-2</v>
      </c>
      <c r="P501" s="2767"/>
      <c r="Q501" s="2767"/>
      <c r="R501" s="238"/>
      <c r="Z501" s="238"/>
      <c r="AA501" s="238"/>
      <c r="AB501" s="238"/>
      <c r="AC501" s="238"/>
      <c r="AD501" s="238"/>
      <c r="AE501" s="238"/>
      <c r="AF501" s="238"/>
      <c r="AG501" s="238"/>
      <c r="AH501" s="238"/>
      <c r="AI501" s="238"/>
      <c r="AJ501" s="238"/>
      <c r="AK501" s="238"/>
      <c r="AL501" s="238"/>
      <c r="AM501" s="238"/>
      <c r="AN501" s="238"/>
      <c r="AO501" s="238"/>
      <c r="AP501" s="238"/>
      <c r="AQ501" s="238"/>
      <c r="AR501" s="238"/>
      <c r="AS501" s="238"/>
      <c r="AT501" s="238"/>
      <c r="AU501" s="238"/>
      <c r="AV501" s="238"/>
      <c r="AW501" s="238"/>
      <c r="AX501" s="238"/>
      <c r="AY501" s="238"/>
      <c r="AZ501" s="238"/>
      <c r="BB501" s="424"/>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37" customFormat="true" ht="25.15" customHeight="true" x14ac:dyDescent="0.2">
      <c r="A502" s="424"/>
      <c r="B502" s="424"/>
      <c r="C502" s="3465" t="s">
        <v>492</v>
      </c>
      <c r="D502" s="3466"/>
      <c r="E502" s="2776">
        <v>2.3532148282880253E-2</v>
      </c>
      <c r="F502" s="2767"/>
      <c r="G502" s="2767"/>
      <c r="H502" s="3466" t="s">
        <v>532</v>
      </c>
      <c r="I502" s="3466"/>
      <c r="J502" s="2787">
        <v>4.3458113527928386E-6</v>
      </c>
      <c r="K502" s="2767"/>
      <c r="L502" s="2767"/>
      <c r="M502" s="3466" t="s">
        <v>465</v>
      </c>
      <c r="N502" s="3466"/>
      <c r="O502" s="2778">
        <v>0.42378030768772401</v>
      </c>
      <c r="P502" s="2767"/>
      <c r="Q502" s="2767"/>
      <c r="R502" s="238"/>
      <c r="Z502" s="238"/>
      <c r="AA502" s="238"/>
      <c r="AB502" s="238"/>
      <c r="AC502" s="238"/>
      <c r="AD502" s="238"/>
      <c r="AE502" s="238"/>
      <c r="AF502" s="238"/>
      <c r="AG502" s="238"/>
      <c r="AH502" s="238"/>
      <c r="AI502" s="238"/>
      <c r="AJ502" s="238"/>
      <c r="AK502" s="238"/>
      <c r="AL502" s="238"/>
      <c r="AM502" s="238"/>
      <c r="AN502" s="238"/>
      <c r="AO502" s="238"/>
      <c r="AP502" s="238"/>
      <c r="AQ502" s="238"/>
      <c r="AR502" s="238"/>
      <c r="AS502" s="238"/>
      <c r="AT502" s="238"/>
      <c r="AU502" s="238"/>
      <c r="AV502" s="238"/>
      <c r="AW502" s="238"/>
      <c r="AX502" s="238"/>
      <c r="AY502" s="238"/>
      <c r="AZ502" s="238"/>
      <c r="BB502" s="424"/>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37" customFormat="true" ht="25.15" customHeight="true" x14ac:dyDescent="0.2">
      <c r="A503" s="424"/>
      <c r="B503" s="424"/>
      <c r="C503" s="3465" t="s">
        <v>506</v>
      </c>
      <c r="D503" s="3466"/>
      <c r="E503" s="2776">
        <v>8.9995691731086793E-4</v>
      </c>
      <c r="F503" s="2767"/>
      <c r="G503" s="2767"/>
      <c r="H503" s="3466" t="s">
        <v>541</v>
      </c>
      <c r="I503" s="3466"/>
      <c r="J503" s="2777">
        <v>5.413772066055081E-4</v>
      </c>
      <c r="K503" s="2767"/>
      <c r="L503" s="2767"/>
      <c r="M503" s="3466" t="s">
        <v>514</v>
      </c>
      <c r="N503" s="3466"/>
      <c r="O503" s="2778">
        <v>2.0896327813255504E-3</v>
      </c>
      <c r="P503" s="2767"/>
      <c r="Q503" s="2767"/>
      <c r="R503" s="238"/>
      <c r="Z503" s="238"/>
      <c r="AA503" s="238"/>
      <c r="AB503" s="238"/>
      <c r="AC503" s="238"/>
      <c r="AD503" s="238"/>
      <c r="AE503" s="238"/>
      <c r="AF503" s="238"/>
      <c r="AG503" s="238"/>
      <c r="AH503" s="238"/>
      <c r="AI503" s="238"/>
      <c r="AJ503" s="238"/>
      <c r="AK503" s="238"/>
      <c r="AL503" s="238"/>
      <c r="AM503" s="238"/>
      <c r="AN503" s="238"/>
      <c r="AO503" s="238"/>
      <c r="AP503" s="238"/>
      <c r="AQ503" s="238"/>
      <c r="AR503" s="238"/>
      <c r="AS503" s="238"/>
      <c r="AT503" s="238"/>
      <c r="AU503" s="238"/>
      <c r="AV503" s="238"/>
      <c r="AW503" s="238"/>
      <c r="AX503" s="238"/>
      <c r="AY503" s="238"/>
      <c r="AZ503" s="238"/>
      <c r="BB503" s="424"/>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37" customFormat="true" ht="25.15" customHeight="true" x14ac:dyDescent="0.2">
      <c r="A504" s="424"/>
      <c r="B504" s="424"/>
      <c r="C504" s="3465" t="s">
        <v>467</v>
      </c>
      <c r="D504" s="3466"/>
      <c r="E504" s="2776">
        <v>0.36380916525023194</v>
      </c>
      <c r="F504" s="2767"/>
      <c r="G504" s="2767"/>
      <c r="H504" s="3466" t="s">
        <v>542</v>
      </c>
      <c r="I504" s="3466"/>
      <c r="J504" s="2777">
        <v>3.0331219597716502E-4</v>
      </c>
      <c r="K504" s="2767"/>
      <c r="L504" s="2767"/>
      <c r="M504" s="3466" t="s">
        <v>491</v>
      </c>
      <c r="N504" s="3466"/>
      <c r="O504" s="2778">
        <v>5.3069340225297336E-2</v>
      </c>
      <c r="P504" s="2767"/>
      <c r="Q504" s="2767"/>
      <c r="R504" s="238"/>
      <c r="Z504" s="238"/>
      <c r="AA504" s="238"/>
      <c r="AB504" s="238"/>
      <c r="AC504" s="238"/>
      <c r="AD504" s="238"/>
      <c r="AE504" s="238"/>
      <c r="AF504" s="238"/>
      <c r="AG504" s="238"/>
      <c r="AH504" s="238"/>
      <c r="AI504" s="238"/>
      <c r="AJ504" s="238"/>
      <c r="AK504" s="238"/>
      <c r="AL504" s="238"/>
      <c r="AM504" s="238"/>
      <c r="AN504" s="238"/>
      <c r="AO504" s="238"/>
      <c r="AP504" s="238"/>
      <c r="AQ504" s="238"/>
      <c r="AR504" s="238"/>
      <c r="AS504" s="238"/>
      <c r="AT504" s="238"/>
      <c r="AU504" s="238"/>
      <c r="AV504" s="238"/>
      <c r="AW504" s="238"/>
      <c r="AX504" s="238"/>
      <c r="AY504" s="238"/>
      <c r="AZ504" s="238"/>
      <c r="BB504" s="424"/>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37" customFormat="true" ht="25.15" customHeight="true" x14ac:dyDescent="0.2">
      <c r="A505" s="424"/>
      <c r="B505" s="424"/>
      <c r="C505" s="3465" t="s">
        <v>512</v>
      </c>
      <c r="D505" s="3466"/>
      <c r="E505" s="2776">
        <v>4.3527946644481702E-3</v>
      </c>
      <c r="F505" s="2767"/>
      <c r="G505" s="2767"/>
      <c r="H505" s="3466" t="s">
        <v>470</v>
      </c>
      <c r="I505" s="3466"/>
      <c r="J505" s="2777">
        <v>1.2035112587880372E-2</v>
      </c>
      <c r="K505" s="2767"/>
      <c r="L505" s="2767"/>
      <c r="M505" s="3466" t="s">
        <v>481</v>
      </c>
      <c r="N505" s="3466"/>
      <c r="O505" s="2778">
        <v>0.13304849595638665</v>
      </c>
      <c r="P505" s="2767"/>
      <c r="Q505" s="2767"/>
      <c r="R505" s="238"/>
      <c r="Z505" s="238"/>
      <c r="AA505" s="238"/>
      <c r="AB505" s="238"/>
      <c r="AC505" s="238"/>
      <c r="AD505" s="238"/>
      <c r="AE505" s="238"/>
      <c r="AF505" s="238"/>
      <c r="AG505" s="238"/>
      <c r="AH505" s="238"/>
      <c r="AI505" s="238"/>
      <c r="AJ505" s="238"/>
      <c r="AK505" s="238"/>
      <c r="AL505" s="238"/>
      <c r="AM505" s="238"/>
      <c r="AN505" s="238"/>
      <c r="AO505" s="238"/>
      <c r="AP505" s="238"/>
      <c r="AQ505" s="238"/>
      <c r="AR505" s="238"/>
      <c r="AS505" s="238"/>
      <c r="AT505" s="238"/>
      <c r="AU505" s="238"/>
      <c r="AV505" s="238"/>
      <c r="AW505" s="238"/>
      <c r="AX505" s="238"/>
      <c r="AY505" s="238"/>
      <c r="AZ505" s="238"/>
      <c r="BB505" s="424"/>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37" customFormat="true" ht="25.15" customHeight="true" x14ac:dyDescent="0.2">
      <c r="A506" s="424"/>
      <c r="B506" s="424"/>
      <c r="C506" s="3465" t="s">
        <v>488</v>
      </c>
      <c r="D506" s="3466"/>
      <c r="E506" s="2776">
        <v>7.6848424266105109E-2</v>
      </c>
      <c r="F506" s="2767"/>
      <c r="G506" s="2767"/>
      <c r="H506" s="3466" t="s">
        <v>527</v>
      </c>
      <c r="I506" s="3466"/>
      <c r="J506" s="2787">
        <v>2.7562748533897444E-5</v>
      </c>
      <c r="K506" s="2767"/>
      <c r="L506" s="2767"/>
      <c r="M506" s="3466" t="s">
        <v>532</v>
      </c>
      <c r="N506" s="3466"/>
      <c r="O506" s="2778">
        <v>4.1549659577965695E-4</v>
      </c>
      <c r="P506" s="2767"/>
      <c r="Q506" s="2767"/>
      <c r="R506" s="238"/>
      <c r="Z506" s="238"/>
      <c r="AA506" s="238"/>
      <c r="AB506" s="238"/>
      <c r="AC506" s="238"/>
      <c r="AD506" s="238"/>
      <c r="AE506" s="238"/>
      <c r="AF506" s="238"/>
      <c r="AG506" s="238"/>
      <c r="AH506" s="238"/>
      <c r="AI506" s="238"/>
      <c r="AJ506" s="238"/>
      <c r="AK506" s="238"/>
      <c r="AL506" s="238"/>
      <c r="AM506" s="238"/>
      <c r="AN506" s="238"/>
      <c r="AO506" s="238"/>
      <c r="AP506" s="238"/>
      <c r="AQ506" s="238"/>
      <c r="AR506" s="238"/>
      <c r="AS506" s="238"/>
      <c r="AT506" s="238"/>
      <c r="AU506" s="238"/>
      <c r="AV506" s="238"/>
      <c r="AW506" s="238"/>
      <c r="AX506" s="238"/>
      <c r="AY506" s="238"/>
      <c r="AZ506" s="238"/>
      <c r="BB506" s="424"/>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37" customFormat="true" ht="25.15" customHeight="true" x14ac:dyDescent="0.2">
      <c r="A507" s="424"/>
      <c r="B507" s="424"/>
      <c r="C507" s="3465" t="s">
        <v>507</v>
      </c>
      <c r="D507" s="3466"/>
      <c r="E507" s="2776">
        <v>2.2072349578883387E-3</v>
      </c>
      <c r="F507" s="2767"/>
      <c r="G507" s="2767"/>
      <c r="H507" s="3466" t="s">
        <v>497</v>
      </c>
      <c r="I507" s="3466"/>
      <c r="J507" s="2777">
        <v>1.7860217586090993E-2</v>
      </c>
      <c r="K507" s="2767"/>
      <c r="L507" s="2767"/>
      <c r="M507" s="3466" t="s">
        <v>510</v>
      </c>
      <c r="N507" s="3466"/>
      <c r="O507" s="2778">
        <v>9.1443040119679238E-3</v>
      </c>
      <c r="P507" s="2767"/>
      <c r="Q507" s="2767"/>
      <c r="R507" s="238"/>
      <c r="Z507" s="238"/>
      <c r="AA507" s="238"/>
      <c r="AB507" s="238"/>
      <c r="AC507" s="238"/>
      <c r="AD507" s="238"/>
      <c r="AE507" s="238"/>
      <c r="AF507" s="238"/>
      <c r="AG507" s="238"/>
      <c r="AH507" s="238"/>
      <c r="AI507" s="238"/>
      <c r="AJ507" s="238"/>
      <c r="AK507" s="238"/>
      <c r="AL507" s="238"/>
      <c r="AM507" s="238"/>
      <c r="AN507" s="238"/>
      <c r="AO507" s="238"/>
      <c r="AP507" s="238"/>
      <c r="AQ507" s="238"/>
      <c r="AR507" s="238"/>
      <c r="AS507" s="238"/>
      <c r="AT507" s="238"/>
      <c r="AU507" s="238"/>
      <c r="AV507" s="238"/>
      <c r="AW507" s="238"/>
      <c r="AX507" s="238"/>
      <c r="AY507" s="238"/>
      <c r="AZ507" s="238"/>
      <c r="BB507" s="424"/>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37" customFormat="true" ht="25.15" customHeight="true" x14ac:dyDescent="0.2">
      <c r="A508" s="424"/>
      <c r="B508" s="424"/>
      <c r="C508" s="3465" t="s">
        <v>503</v>
      </c>
      <c r="D508" s="3466"/>
      <c r="E508" s="2776">
        <v>5.3788124152299313E-3</v>
      </c>
      <c r="F508" s="2767"/>
      <c r="G508" s="2767"/>
      <c r="H508" s="3466" t="s">
        <v>508</v>
      </c>
      <c r="I508" s="3466"/>
      <c r="J508" s="2777">
        <v>9.8365976258819616E-3</v>
      </c>
      <c r="K508" s="2767"/>
      <c r="L508" s="2767"/>
      <c r="M508" s="3466" t="s">
        <v>541</v>
      </c>
      <c r="N508" s="3466"/>
      <c r="O508" s="2788">
        <v>6.2423934203629545E-7</v>
      </c>
      <c r="P508" s="2767"/>
      <c r="Q508" s="2767"/>
      <c r="R508" s="238"/>
      <c r="Z508" s="238"/>
      <c r="AA508" s="238"/>
      <c r="AB508" s="238"/>
      <c r="AC508" s="238"/>
      <c r="AD508" s="238"/>
      <c r="AE508" s="238"/>
      <c r="AF508" s="238"/>
      <c r="AG508" s="238"/>
      <c r="AH508" s="238"/>
      <c r="AI508" s="238"/>
      <c r="AJ508" s="238"/>
      <c r="AK508" s="238"/>
      <c r="AL508" s="238"/>
      <c r="AM508" s="238"/>
      <c r="AN508" s="238"/>
      <c r="AO508" s="238"/>
      <c r="AP508" s="238"/>
      <c r="AQ508" s="238"/>
      <c r="AR508" s="238"/>
      <c r="AS508" s="238"/>
      <c r="AT508" s="238"/>
      <c r="AU508" s="238"/>
      <c r="AV508" s="238"/>
      <c r="AW508" s="238"/>
      <c r="AX508" s="238"/>
      <c r="AY508" s="238"/>
      <c r="AZ508" s="238"/>
      <c r="BB508" s="424"/>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37" customFormat="true" ht="25.15" customHeight="true" x14ac:dyDescent="0.2">
      <c r="A509" s="424"/>
      <c r="B509" s="424"/>
      <c r="C509" s="3502" t="s">
        <v>480</v>
      </c>
      <c r="D509" s="3466"/>
      <c r="E509" s="2776">
        <v>4.7305815146457143E-3</v>
      </c>
      <c r="F509" s="2767"/>
      <c r="G509" s="2767"/>
      <c r="H509" s="3466" t="s">
        <v>524</v>
      </c>
      <c r="I509" s="3466"/>
      <c r="J509" s="2777">
        <v>1.835098615397112E-3</v>
      </c>
      <c r="K509" s="2767"/>
      <c r="L509" s="2767"/>
      <c r="M509" s="3466" t="s">
        <v>542</v>
      </c>
      <c r="N509" s="3466"/>
      <c r="O509" s="2788">
        <v>3.6790692037911424E-5</v>
      </c>
      <c r="P509" s="2767"/>
      <c r="Q509" s="2767"/>
      <c r="R509" s="238"/>
      <c r="Z509" s="238"/>
      <c r="AA509" s="238"/>
      <c r="AB509" s="238"/>
      <c r="AC509" s="238"/>
      <c r="AD509" s="238"/>
      <c r="AE509" s="238"/>
      <c r="AF509" s="238"/>
      <c r="AG509" s="238"/>
      <c r="AH509" s="238"/>
      <c r="AI509" s="238"/>
      <c r="AJ509" s="238"/>
      <c r="AK509" s="238"/>
      <c r="AL509" s="238"/>
      <c r="AM509" s="238"/>
      <c r="AN509" s="238"/>
      <c r="AO509" s="238"/>
      <c r="AP509" s="238"/>
      <c r="AQ509" s="238"/>
      <c r="AR509" s="238"/>
      <c r="AS509" s="238"/>
      <c r="AT509" s="238"/>
      <c r="AU509" s="238"/>
      <c r="AV509" s="238"/>
      <c r="AW509" s="238"/>
      <c r="AX509" s="238"/>
      <c r="AY509" s="238"/>
      <c r="AZ509" s="238"/>
      <c r="BB509" s="424"/>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37" customFormat="true" ht="25.15" customHeight="true" x14ac:dyDescent="0.2">
      <c r="A510" s="424"/>
      <c r="B510" s="424"/>
      <c r="C510" s="3505" t="s">
        <v>482</v>
      </c>
      <c r="D510" s="3466"/>
      <c r="E510" s="2776">
        <v>6.611182973416535E-3</v>
      </c>
      <c r="F510" s="2767"/>
      <c r="G510" s="2767"/>
      <c r="H510" s="3466" t="s">
        <v>494</v>
      </c>
      <c r="I510" s="3466"/>
      <c r="J510" s="2777">
        <v>3.8570881609832249E-3</v>
      </c>
      <c r="K510" s="2767"/>
      <c r="L510" s="2767"/>
      <c r="M510" s="3466" t="s">
        <v>470</v>
      </c>
      <c r="N510" s="3466"/>
      <c r="O510" s="2778">
        <v>0.23761186786338775</v>
      </c>
      <c r="P510" s="2767"/>
      <c r="Q510" s="2767"/>
      <c r="R510" s="238"/>
      <c r="Z510" s="238"/>
      <c r="AA510" s="238"/>
      <c r="AB510" s="238"/>
      <c r="AC510" s="238"/>
      <c r="AD510" s="238"/>
      <c r="AE510" s="238"/>
      <c r="AF510" s="238"/>
      <c r="AG510" s="238"/>
      <c r="AH510" s="238"/>
      <c r="AI510" s="238"/>
      <c r="AJ510" s="238"/>
      <c r="AK510" s="238"/>
      <c r="AL510" s="238"/>
      <c r="AM510" s="238"/>
      <c r="AN510" s="238"/>
      <c r="AO510" s="238"/>
      <c r="AP510" s="238"/>
      <c r="AQ510" s="238"/>
      <c r="AR510" s="238"/>
      <c r="AS510" s="238"/>
      <c r="AT510" s="238"/>
      <c r="AU510" s="238"/>
      <c r="AV510" s="238"/>
      <c r="AW510" s="238"/>
      <c r="AX510" s="238"/>
      <c r="AY510" s="238"/>
      <c r="AZ510" s="238"/>
      <c r="BB510" s="424"/>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37" customFormat="true" ht="25.15" customHeight="true" x14ac:dyDescent="0.2">
      <c r="A511" s="424"/>
      <c r="B511" s="424"/>
      <c r="C511" s="3505" t="s">
        <v>504</v>
      </c>
      <c r="D511" s="3466"/>
      <c r="E511" s="2776">
        <v>1.1947742680316356E-2</v>
      </c>
      <c r="F511" s="2767"/>
      <c r="G511" s="2767"/>
      <c r="H511" s="3466" t="s">
        <v>505</v>
      </c>
      <c r="I511" s="3466"/>
      <c r="J511" s="2777">
        <v>7.2842759018726291E-4</v>
      </c>
      <c r="K511" s="2767"/>
      <c r="L511" s="2767"/>
      <c r="M511" s="3466" t="s">
        <v>527</v>
      </c>
      <c r="N511" s="3466"/>
      <c r="O511" s="2778">
        <v>1.166842556611715E-3</v>
      </c>
      <c r="P511" s="2767"/>
      <c r="Q511" s="2767"/>
      <c r="R511" s="238"/>
      <c r="Z511" s="238"/>
      <c r="AA511" s="238"/>
      <c r="AB511" s="238"/>
      <c r="AC511" s="238"/>
      <c r="AD511" s="238"/>
      <c r="AE511" s="238"/>
      <c r="AF511" s="238"/>
      <c r="AG511" s="238"/>
      <c r="AH511" s="238"/>
      <c r="AI511" s="238"/>
      <c r="AJ511" s="238"/>
      <c r="AK511" s="238"/>
      <c r="AL511" s="238"/>
      <c r="AM511" s="238"/>
      <c r="AN511" s="238"/>
      <c r="AO511" s="238"/>
      <c r="AP511" s="238"/>
      <c r="AQ511" s="238"/>
      <c r="AR511" s="238"/>
      <c r="AS511" s="238"/>
      <c r="AT511" s="238"/>
      <c r="AU511" s="238"/>
      <c r="AV511" s="238"/>
      <c r="AW511" s="238"/>
      <c r="AX511" s="238"/>
      <c r="AY511" s="238"/>
      <c r="AZ511" s="238"/>
      <c r="BB511" s="424"/>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37" customFormat="true" ht="25.15" customHeight="true" x14ac:dyDescent="0.2">
      <c r="A512" s="424"/>
      <c r="B512" s="424"/>
      <c r="C512" s="3505" t="s">
        <v>462</v>
      </c>
      <c r="D512" s="3466"/>
      <c r="E512" s="2776">
        <v>0.33093871135168279</v>
      </c>
      <c r="F512" s="2767"/>
      <c r="G512" s="2767"/>
      <c r="H512" s="3466" t="s">
        <v>486</v>
      </c>
      <c r="I512" s="3466"/>
      <c r="J512" s="2777">
        <v>3.0471185806942736E-3</v>
      </c>
      <c r="K512" s="2767"/>
      <c r="L512" s="2767"/>
      <c r="M512" s="3466" t="s">
        <v>497</v>
      </c>
      <c r="N512" s="3466"/>
      <c r="O512" s="2778">
        <v>9.0625982907563396E-4</v>
      </c>
      <c r="P512" s="2767"/>
      <c r="Q512" s="2767"/>
      <c r="R512" s="238"/>
      <c r="Z512" s="238"/>
      <c r="AA512" s="238"/>
      <c r="AB512" s="238"/>
      <c r="AC512" s="238"/>
      <c r="AD512" s="238"/>
      <c r="AE512" s="238"/>
      <c r="AF512" s="238"/>
      <c r="AG512" s="238"/>
      <c r="AH512" s="238"/>
      <c r="AI512" s="238"/>
      <c r="AJ512" s="238"/>
      <c r="AK512" s="238"/>
      <c r="AL512" s="238"/>
      <c r="AM512" s="238"/>
      <c r="AN512" s="238"/>
      <c r="AO512" s="238"/>
      <c r="AP512" s="238"/>
      <c r="AQ512" s="238"/>
      <c r="AR512" s="238"/>
      <c r="AS512" s="238"/>
      <c r="AT512" s="238"/>
      <c r="AU512" s="238"/>
      <c r="AV512" s="238"/>
      <c r="AW512" s="238"/>
      <c r="AX512" s="238"/>
      <c r="AY512" s="238"/>
      <c r="AZ512" s="238"/>
      <c r="BB512" s="424"/>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37" customFormat="true" ht="25.15" customHeight="true" x14ac:dyDescent="0.2">
      <c r="A513" s="424"/>
      <c r="B513" s="424"/>
      <c r="C513" s="3503" t="s">
        <v>490</v>
      </c>
      <c r="D513" s="3466"/>
      <c r="E513" s="2776">
        <v>6.3261929923113247E-2</v>
      </c>
      <c r="F513" s="2767"/>
      <c r="G513" s="2767"/>
      <c r="H513" s="3466" t="s">
        <v>538</v>
      </c>
      <c r="I513" s="3466"/>
      <c r="J513" s="2777">
        <v>6.4807178871836304E-4</v>
      </c>
      <c r="K513" s="2767"/>
      <c r="L513" s="2767"/>
      <c r="M513" s="3466" t="s">
        <v>524</v>
      </c>
      <c r="N513" s="3466"/>
      <c r="O513" s="2778">
        <v>9.1231488399632266E-4</v>
      </c>
      <c r="P513" s="2767"/>
      <c r="Q513" s="2767"/>
      <c r="R513" s="238"/>
      <c r="Z513" s="238"/>
      <c r="AA513" s="238"/>
      <c r="AB513" s="238"/>
      <c r="AC513" s="238"/>
      <c r="AD513" s="238"/>
      <c r="AE513" s="238"/>
      <c r="AF513" s="238"/>
      <c r="AG513" s="238"/>
      <c r="AH513" s="238"/>
      <c r="AI513" s="238"/>
      <c r="AJ513" s="238"/>
      <c r="AK513" s="238"/>
      <c r="AL513" s="238"/>
      <c r="AM513" s="238"/>
      <c r="AN513" s="238"/>
      <c r="AO513" s="238"/>
      <c r="AP513" s="238"/>
      <c r="AQ513" s="238"/>
      <c r="AR513" s="238"/>
      <c r="AS513" s="238"/>
      <c r="AT513" s="238"/>
      <c r="AU513" s="238"/>
      <c r="AV513" s="238"/>
      <c r="AW513" s="238"/>
      <c r="AX513" s="238"/>
      <c r="AY513" s="238"/>
      <c r="AZ513" s="238"/>
      <c r="BB513" s="424"/>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37" customFormat="true" ht="25.15" customHeight="true" x14ac:dyDescent="0.2">
      <c r="A514" s="424"/>
      <c r="B514" s="424"/>
      <c r="C514" s="3504" t="s">
        <v>478</v>
      </c>
      <c r="D514" s="3466"/>
      <c r="E514" s="2776">
        <v>0.11467157490969664</v>
      </c>
      <c r="F514" s="2767"/>
      <c r="G514" s="2767"/>
      <c r="H514" s="3466" t="s">
        <v>489</v>
      </c>
      <c r="I514" s="3466"/>
      <c r="J514" s="2777">
        <v>2.9760640173115485E-2</v>
      </c>
      <c r="K514" s="2767"/>
      <c r="L514" s="2767"/>
      <c r="M514" s="3466" t="s">
        <v>517</v>
      </c>
      <c r="N514" s="3466"/>
      <c r="O514" s="2778">
        <v>4.1439068598850132E-3</v>
      </c>
      <c r="P514" s="2767"/>
      <c r="Q514" s="2767"/>
      <c r="R514" s="238"/>
      <c r="Z514" s="238"/>
      <c r="AA514" s="238"/>
      <c r="AB514" s="238"/>
      <c r="AC514" s="238"/>
      <c r="AD514" s="238"/>
      <c r="AE514" s="238"/>
      <c r="AF514" s="238"/>
      <c r="AG514" s="238"/>
      <c r="AH514" s="238"/>
      <c r="AI514" s="238"/>
      <c r="AJ514" s="238"/>
      <c r="AK514" s="238"/>
      <c r="AL514" s="238"/>
      <c r="AM514" s="238"/>
      <c r="AN514" s="238"/>
      <c r="AO514" s="238"/>
      <c r="AP514" s="238"/>
      <c r="AQ514" s="238"/>
      <c r="AR514" s="238"/>
      <c r="AS514" s="238"/>
      <c r="AT514" s="238"/>
      <c r="AU514" s="238"/>
      <c r="AV514" s="238"/>
      <c r="AW514" s="238"/>
      <c r="AX514" s="238"/>
      <c r="AY514" s="238"/>
      <c r="AZ514" s="238"/>
      <c r="BB514" s="424"/>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37" customFormat="true" ht="25.15" customHeight="true" x14ac:dyDescent="0.2">
      <c r="A515" s="424"/>
      <c r="B515" s="424"/>
      <c r="C515" s="3500" t="s">
        <v>457</v>
      </c>
      <c r="D515" s="3466"/>
      <c r="E515" s="2776">
        <v>0.67185360566210661</v>
      </c>
      <c r="F515" s="2767"/>
      <c r="G515" s="2767"/>
      <c r="H515" s="3466" t="s">
        <v>492</v>
      </c>
      <c r="I515" s="3466"/>
      <c r="J515" s="2777">
        <v>2.4503686654120581E-2</v>
      </c>
      <c r="K515" s="2767"/>
      <c r="L515" s="2767"/>
      <c r="M515" s="3466" t="s">
        <v>494</v>
      </c>
      <c r="N515" s="3466"/>
      <c r="O515" s="2778">
        <v>4.0223417550372446E-2</v>
      </c>
      <c r="P515" s="2767"/>
      <c r="Q515" s="2767"/>
      <c r="R515" s="238"/>
      <c r="Z515" s="238"/>
      <c r="AA515" s="238"/>
      <c r="AB515" s="238"/>
      <c r="AC515" s="238"/>
      <c r="AD515" s="238"/>
      <c r="AE515" s="238"/>
      <c r="AF515" s="238"/>
      <c r="AG515" s="238"/>
      <c r="AH515" s="238"/>
      <c r="AI515" s="238"/>
      <c r="AJ515" s="238"/>
      <c r="AK515" s="238"/>
      <c r="AL515" s="238"/>
      <c r="AM515" s="238"/>
      <c r="AN515" s="238"/>
      <c r="AO515" s="238"/>
      <c r="AP515" s="238"/>
      <c r="AQ515" s="238"/>
      <c r="AR515" s="238"/>
      <c r="AS515" s="238"/>
      <c r="AT515" s="238"/>
      <c r="AU515" s="238"/>
      <c r="AV515" s="238"/>
      <c r="AW515" s="238"/>
      <c r="AX515" s="238"/>
      <c r="AY515" s="238"/>
      <c r="AZ515" s="238"/>
      <c r="BB515" s="424"/>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37" customFormat="true" ht="25.15" customHeight="true" x14ac:dyDescent="0.2">
      <c r="A516" s="424"/>
      <c r="B516" s="424"/>
      <c r="C516" s="3465" t="s">
        <v>536</v>
      </c>
      <c r="D516" s="3466"/>
      <c r="E516" s="2776">
        <v>1.4371454755796411E-4</v>
      </c>
      <c r="F516" s="2767"/>
      <c r="G516" s="2767"/>
      <c r="H516" s="3466" t="s">
        <v>506</v>
      </c>
      <c r="I516" s="3466"/>
      <c r="J516" s="2777">
        <v>1.1593563741072366E-2</v>
      </c>
      <c r="K516" s="2767"/>
      <c r="L516" s="2767"/>
      <c r="M516" s="3466" t="s">
        <v>505</v>
      </c>
      <c r="N516" s="3466"/>
      <c r="O516" s="2778">
        <v>1.4642355106250324E-2</v>
      </c>
      <c r="P516" s="2767"/>
      <c r="Q516" s="2767"/>
      <c r="R516" s="238"/>
      <c r="Z516" s="238"/>
      <c r="AA516" s="238"/>
      <c r="AB516" s="238"/>
      <c r="AC516" s="238"/>
      <c r="AD516" s="238"/>
      <c r="AE516" s="238"/>
      <c r="AF516" s="238"/>
      <c r="AG516" s="238"/>
      <c r="AH516" s="238"/>
      <c r="AI516" s="238"/>
      <c r="AJ516" s="238"/>
      <c r="AK516" s="238"/>
      <c r="AL516" s="238"/>
      <c r="AM516" s="238"/>
      <c r="AN516" s="238"/>
      <c r="AO516" s="238"/>
      <c r="AP516" s="238"/>
      <c r="AQ516" s="238"/>
      <c r="AR516" s="238"/>
      <c r="AS516" s="238"/>
      <c r="AT516" s="238"/>
      <c r="AU516" s="238"/>
      <c r="AV516" s="238"/>
      <c r="AW516" s="238"/>
      <c r="AX516" s="238"/>
      <c r="AY516" s="238"/>
      <c r="AZ516" s="238"/>
      <c r="BB516" s="424"/>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37" customFormat="true" ht="25.15" customHeight="true" x14ac:dyDescent="0.2">
      <c r="A517" s="424"/>
      <c r="B517" s="424"/>
      <c r="C517" s="3465" t="s">
        <v>528</v>
      </c>
      <c r="D517" s="3466"/>
      <c r="E517" s="2776">
        <v>2.81998709558836E-4</v>
      </c>
      <c r="F517" s="2767"/>
      <c r="G517" s="2767"/>
      <c r="H517" s="3466" t="s">
        <v>467</v>
      </c>
      <c r="I517" s="3466"/>
      <c r="J517" s="2777">
        <v>0.17388898513542286</v>
      </c>
      <c r="K517" s="2767"/>
      <c r="L517" s="2767"/>
      <c r="M517" s="3466" t="s">
        <v>486</v>
      </c>
      <c r="N517" s="3466"/>
      <c r="O517" s="2778">
        <v>5.6599738519752273E-2</v>
      </c>
      <c r="P517" s="2767"/>
      <c r="Q517" s="2767"/>
      <c r="R517" s="238"/>
      <c r="Z517" s="238"/>
      <c r="AA517" s="238"/>
      <c r="AB517" s="238"/>
      <c r="AC517" s="238"/>
      <c r="AD517" s="238"/>
      <c r="AE517" s="238"/>
      <c r="AF517" s="238"/>
      <c r="AG517" s="238"/>
      <c r="AH517" s="238"/>
      <c r="AI517" s="238"/>
      <c r="AJ517" s="238"/>
      <c r="AK517" s="238"/>
      <c r="AL517" s="238"/>
      <c r="AM517" s="238"/>
      <c r="AN517" s="238"/>
      <c r="AO517" s="238"/>
      <c r="AP517" s="238"/>
      <c r="AQ517" s="238"/>
      <c r="AR517" s="238"/>
      <c r="AS517" s="238"/>
      <c r="AT517" s="238"/>
      <c r="AU517" s="238"/>
      <c r="AV517" s="238"/>
      <c r="AW517" s="238"/>
      <c r="AX517" s="238"/>
      <c r="AY517" s="238"/>
      <c r="AZ517" s="238"/>
      <c r="BB517" s="424"/>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37" customFormat="true" ht="25.15" customHeight="true" x14ac:dyDescent="0.2">
      <c r="A518" s="424"/>
      <c r="B518" s="424"/>
      <c r="C518" s="3465" t="s">
        <v>520</v>
      </c>
      <c r="D518" s="3466"/>
      <c r="E518" s="2776">
        <v>3.2266537817302759E-3</v>
      </c>
      <c r="F518" s="2767"/>
      <c r="G518" s="2767"/>
      <c r="H518" s="3466" t="s">
        <v>512</v>
      </c>
      <c r="I518" s="3466"/>
      <c r="J518" s="2777">
        <v>6.4135009418730344E-3</v>
      </c>
      <c r="K518" s="2767"/>
      <c r="L518" s="2767"/>
      <c r="M518" s="3466" t="s">
        <v>538</v>
      </c>
      <c r="N518" s="3466"/>
      <c r="O518" s="2778">
        <v>1.1278413350062008E-3</v>
      </c>
      <c r="P518" s="2767"/>
      <c r="Q518" s="2767"/>
      <c r="R518" s="238"/>
      <c r="Z518" s="238"/>
      <c r="AA518" s="238"/>
      <c r="AB518" s="238"/>
      <c r="AC518" s="238"/>
      <c r="AD518" s="238"/>
      <c r="AE518" s="238"/>
      <c r="AF518" s="238"/>
      <c r="AG518" s="238"/>
      <c r="AH518" s="238"/>
      <c r="AI518" s="238"/>
      <c r="AJ518" s="238"/>
      <c r="AK518" s="238"/>
      <c r="AL518" s="238"/>
      <c r="AM518" s="238"/>
      <c r="AN518" s="238"/>
      <c r="AO518" s="238"/>
      <c r="AP518" s="238"/>
      <c r="AQ518" s="238"/>
      <c r="AR518" s="238"/>
      <c r="AS518" s="238"/>
      <c r="AT518" s="238"/>
      <c r="AU518" s="238"/>
      <c r="AV518" s="238"/>
      <c r="AW518" s="238"/>
      <c r="AX518" s="238"/>
      <c r="AY518" s="238"/>
      <c r="AZ518" s="238"/>
      <c r="BB518" s="424"/>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37" customFormat="true" ht="25.15" customHeight="true" x14ac:dyDescent="0.2">
      <c r="A519" s="424"/>
      <c r="B519" s="424"/>
      <c r="C519" s="3465" t="s">
        <v>500</v>
      </c>
      <c r="D519" s="3466"/>
      <c r="E519" s="2776">
        <v>2.6642071857789031E-2</v>
      </c>
      <c r="F519" s="2767"/>
      <c r="G519" s="2767"/>
      <c r="H519" s="3466" t="s">
        <v>488</v>
      </c>
      <c r="I519" s="3466"/>
      <c r="J519" s="2777">
        <v>2.5108265219348124E-2</v>
      </c>
      <c r="K519" s="2767"/>
      <c r="L519" s="2767"/>
      <c r="M519" s="3466" t="s">
        <v>489</v>
      </c>
      <c r="N519" s="3466"/>
      <c r="O519" s="2788">
        <v>6.1555963050660413E-7</v>
      </c>
      <c r="P519" s="2767"/>
      <c r="Q519" s="2767"/>
      <c r="R519" s="238"/>
      <c r="Z519" s="238"/>
      <c r="AA519" s="238"/>
      <c r="AB519" s="238"/>
      <c r="AC519" s="238"/>
      <c r="AD519" s="238"/>
      <c r="AE519" s="238"/>
      <c r="AF519" s="238"/>
      <c r="AG519" s="238"/>
      <c r="AH519" s="238"/>
      <c r="AI519" s="238"/>
      <c r="AJ519" s="238"/>
      <c r="AK519" s="238"/>
      <c r="AL519" s="238"/>
      <c r="AM519" s="238"/>
      <c r="AN519" s="238"/>
      <c r="AO519" s="238"/>
      <c r="AP519" s="238"/>
      <c r="AQ519" s="238"/>
      <c r="AR519" s="238"/>
      <c r="AS519" s="238"/>
      <c r="AT519" s="238"/>
      <c r="AU519" s="238"/>
      <c r="AV519" s="238"/>
      <c r="AW519" s="238"/>
      <c r="AX519" s="238"/>
      <c r="AY519" s="238"/>
      <c r="AZ519" s="238"/>
      <c r="BB519" s="424"/>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37" customFormat="true" ht="25.15" customHeight="true" x14ac:dyDescent="0.2">
      <c r="A520" s="424"/>
      <c r="B520" s="424"/>
      <c r="C520" s="3465" t="s">
        <v>499</v>
      </c>
      <c r="D520" s="3466"/>
      <c r="E520" s="2776">
        <v>1.292876327821792E-2</v>
      </c>
      <c r="F520" s="2767"/>
      <c r="G520" s="2767"/>
      <c r="H520" s="3466" t="s">
        <v>507</v>
      </c>
      <c r="I520" s="3466"/>
      <c r="J520" s="2787">
        <v>1.3930930504800615E-6</v>
      </c>
      <c r="K520" s="2767"/>
      <c r="L520" s="2767"/>
      <c r="M520" s="3466" t="s">
        <v>492</v>
      </c>
      <c r="N520" s="3466"/>
      <c r="O520" s="2778">
        <v>3.1943036700568016E-3</v>
      </c>
      <c r="P520" s="2767"/>
      <c r="Q520" s="2767"/>
      <c r="R520" s="238"/>
      <c r="Z520" s="238"/>
      <c r="AA520" s="238"/>
      <c r="AB520" s="238"/>
      <c r="AC520" s="238"/>
      <c r="AD520" s="238"/>
      <c r="AE520" s="238"/>
      <c r="AF520" s="238"/>
      <c r="AG520" s="238"/>
      <c r="AH520" s="238"/>
      <c r="AI520" s="238"/>
      <c r="AJ520" s="238"/>
      <c r="AK520" s="238"/>
      <c r="AL520" s="238"/>
      <c r="AM520" s="238"/>
      <c r="AN520" s="238"/>
      <c r="AO520" s="238"/>
      <c r="AP520" s="238"/>
      <c r="AQ520" s="238"/>
      <c r="AR520" s="238"/>
      <c r="AS520" s="238"/>
      <c r="AT520" s="238"/>
      <c r="AU520" s="238"/>
      <c r="AV520" s="238"/>
      <c r="AW520" s="238"/>
      <c r="AX520" s="238"/>
      <c r="AY520" s="238"/>
      <c r="AZ520" s="238"/>
      <c r="BB520" s="424"/>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37" customFormat="true" ht="25.15" customHeight="true" x14ac:dyDescent="0.2">
      <c r="A521" s="424"/>
      <c r="B521" s="424"/>
      <c r="C521" s="3465" t="s">
        <v>483</v>
      </c>
      <c r="D521" s="3466"/>
      <c r="E521" s="2776">
        <v>0.1502156315733876</v>
      </c>
      <c r="F521" s="2767"/>
      <c r="G521" s="2767"/>
      <c r="H521" s="3466" t="s">
        <v>503</v>
      </c>
      <c r="I521" s="3466"/>
      <c r="J521" s="2777">
        <v>1.5247618178583802E-2</v>
      </c>
      <c r="K521" s="2767"/>
      <c r="L521" s="2767"/>
      <c r="M521" s="3466" t="s">
        <v>506</v>
      </c>
      <c r="N521" s="3466"/>
      <c r="O521" s="2778">
        <v>4.5731549383955103E-4</v>
      </c>
      <c r="P521" s="2767"/>
      <c r="Q521" s="2767"/>
      <c r="R521" s="238"/>
      <c r="Z521" s="238"/>
      <c r="AA521" s="238"/>
      <c r="AB521" s="238"/>
      <c r="AC521" s="238"/>
      <c r="AD521" s="238"/>
      <c r="AE521" s="238"/>
      <c r="AF521" s="238"/>
      <c r="AG521" s="238"/>
      <c r="AH521" s="238"/>
      <c r="AI521" s="238"/>
      <c r="AJ521" s="238"/>
      <c r="AK521" s="238"/>
      <c r="AL521" s="238"/>
      <c r="AM521" s="238"/>
      <c r="AN521" s="238"/>
      <c r="AO521" s="238"/>
      <c r="AP521" s="238"/>
      <c r="AQ521" s="238"/>
      <c r="AR521" s="238"/>
      <c r="AS521" s="238"/>
      <c r="AT521" s="238"/>
      <c r="AU521" s="238"/>
      <c r="AV521" s="238"/>
      <c r="AW521" s="238"/>
      <c r="AX521" s="238"/>
      <c r="AY521" s="238"/>
      <c r="AZ521" s="238"/>
      <c r="BB521" s="424"/>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37" customFormat="true" ht="25.15" customHeight="true" x14ac:dyDescent="0.2">
      <c r="A522" s="424"/>
      <c r="B522" s="424"/>
      <c r="C522" s="3465" t="s">
        <v>469</v>
      </c>
      <c r="D522" s="3466"/>
      <c r="E522" s="2776">
        <v>2.6340728567123524E-3</v>
      </c>
      <c r="F522" s="2767"/>
      <c r="G522" s="2767"/>
      <c r="H522" s="3466" t="s">
        <v>480</v>
      </c>
      <c r="I522" s="3466"/>
      <c r="J522" s="2777">
        <v>8.2453258144538896E-2</v>
      </c>
      <c r="K522" s="2767"/>
      <c r="L522" s="2767"/>
      <c r="M522" s="3466" t="s">
        <v>467</v>
      </c>
      <c r="N522" s="3466"/>
      <c r="O522" s="2778">
        <v>0.15434841875650829</v>
      </c>
      <c r="P522" s="2767"/>
      <c r="Q522" s="2767"/>
      <c r="R522" s="238"/>
      <c r="Z522" s="238"/>
      <c r="AA522" s="238"/>
      <c r="AB522" s="238"/>
      <c r="AC522" s="238"/>
      <c r="AD522" s="238"/>
      <c r="AE522" s="238"/>
      <c r="AF522" s="238"/>
      <c r="AG522" s="238"/>
      <c r="AH522" s="238"/>
      <c r="AI522" s="238"/>
      <c r="AJ522" s="238"/>
      <c r="AK522" s="238"/>
      <c r="AL522" s="238"/>
      <c r="AM522" s="238"/>
      <c r="AN522" s="238"/>
      <c r="AO522" s="238"/>
      <c r="AP522" s="238"/>
      <c r="AQ522" s="238"/>
      <c r="AR522" s="238"/>
      <c r="AS522" s="238"/>
      <c r="AT522" s="238"/>
      <c r="AU522" s="238"/>
      <c r="AV522" s="238"/>
      <c r="AW522" s="238"/>
      <c r="AX522" s="238"/>
      <c r="AY522" s="238"/>
      <c r="AZ522" s="238"/>
      <c r="BB522" s="424"/>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37" customFormat="true" ht="25.15" customHeight="true" x14ac:dyDescent="0.2">
      <c r="A523" s="424"/>
      <c r="B523" s="424"/>
      <c r="C523" s="3465" t="s">
        <v>463</v>
      </c>
      <c r="D523" s="3466"/>
      <c r="E523" s="2776">
        <v>0.61798307877410619</v>
      </c>
      <c r="F523" s="2767"/>
      <c r="G523" s="2767"/>
      <c r="H523" s="3466" t="s">
        <v>482</v>
      </c>
      <c r="I523" s="3466"/>
      <c r="J523" s="2777">
        <v>7.232225725087893E-2</v>
      </c>
      <c r="K523" s="2767"/>
      <c r="L523" s="2767"/>
      <c r="M523" s="3466" t="s">
        <v>512</v>
      </c>
      <c r="N523" s="3466"/>
      <c r="O523" s="2778">
        <v>9.028377772937544E-4</v>
      </c>
      <c r="P523" s="2767"/>
      <c r="Q523" s="2767"/>
      <c r="R523" s="238"/>
      <c r="Z523" s="238"/>
      <c r="AA523" s="238"/>
      <c r="AB523" s="238"/>
      <c r="AC523" s="238"/>
      <c r="AD523" s="238"/>
      <c r="AE523" s="238"/>
      <c r="AF523" s="238"/>
      <c r="AG523" s="238"/>
      <c r="AH523" s="238"/>
      <c r="AI523" s="238"/>
      <c r="AJ523" s="238"/>
      <c r="AK523" s="238"/>
      <c r="AL523" s="238"/>
      <c r="AM523" s="238"/>
      <c r="AN523" s="238"/>
      <c r="AO523" s="238"/>
      <c r="AP523" s="238"/>
      <c r="AQ523" s="238"/>
      <c r="AR523" s="238"/>
      <c r="AS523" s="238"/>
      <c r="AT523" s="238"/>
      <c r="AU523" s="238"/>
      <c r="AV523" s="238"/>
      <c r="AW523" s="238"/>
      <c r="AX523" s="238"/>
      <c r="AY523" s="238"/>
      <c r="AZ523" s="238"/>
      <c r="BB523" s="424"/>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37" customFormat="true" ht="25.15" customHeight="true" x14ac:dyDescent="0.2">
      <c r="A524" s="424"/>
      <c r="B524" s="424"/>
      <c r="C524" s="3465" t="s">
        <v>479</v>
      </c>
      <c r="D524" s="3466"/>
      <c r="E524" s="2776">
        <v>0.10408638871378605</v>
      </c>
      <c r="F524" s="2767"/>
      <c r="G524" s="2767"/>
      <c r="H524" s="3466" t="s">
        <v>504</v>
      </c>
      <c r="I524" s="3466"/>
      <c r="J524" s="2777">
        <v>8.3507178188838866E-3</v>
      </c>
      <c r="K524" s="2767"/>
      <c r="L524" s="2767"/>
      <c r="M524" s="3466" t="s">
        <v>488</v>
      </c>
      <c r="N524" s="3466"/>
      <c r="O524" s="2778">
        <v>9.6711341512580512E-2</v>
      </c>
      <c r="P524" s="2767"/>
      <c r="Q524" s="2767"/>
      <c r="R524" s="238"/>
      <c r="Z524" s="238"/>
      <c r="AA524" s="238"/>
      <c r="AB524" s="238"/>
      <c r="AC524" s="238"/>
      <c r="AD524" s="238"/>
      <c r="AE524" s="238"/>
      <c r="AF524" s="238"/>
      <c r="AG524" s="238"/>
      <c r="AH524" s="238"/>
      <c r="AI524" s="238"/>
      <c r="AJ524" s="238"/>
      <c r="AK524" s="238"/>
      <c r="AL524" s="238"/>
      <c r="AM524" s="238"/>
      <c r="AN524" s="238"/>
      <c r="AO524" s="238"/>
      <c r="AP524" s="238"/>
      <c r="AQ524" s="238"/>
      <c r="AR524" s="238"/>
      <c r="AS524" s="238"/>
      <c r="AT524" s="238"/>
      <c r="AU524" s="238"/>
      <c r="AV524" s="238"/>
      <c r="AW524" s="238"/>
      <c r="AX524" s="238"/>
      <c r="AY524" s="238"/>
      <c r="AZ524" s="238"/>
      <c r="BB524" s="424"/>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37" customFormat="true" ht="25.15" customHeight="true" x14ac:dyDescent="0.2">
      <c r="A525" s="424"/>
      <c r="B525" s="424"/>
      <c r="C525" s="3465" t="s">
        <v>461</v>
      </c>
      <c r="D525" s="3466"/>
      <c r="E525" s="2776">
        <v>0.63788435045344571</v>
      </c>
      <c r="F525" s="2767"/>
      <c r="G525" s="2767"/>
      <c r="H525" s="3466" t="s">
        <v>462</v>
      </c>
      <c r="I525" s="3466"/>
      <c r="J525" s="2777">
        <v>0.48932992512522133</v>
      </c>
      <c r="K525" s="2767"/>
      <c r="L525" s="2767"/>
      <c r="M525" s="3466" t="s">
        <v>507</v>
      </c>
      <c r="N525" s="3466"/>
      <c r="O525" s="2778">
        <v>1.3693556342904794E-2</v>
      </c>
      <c r="P525" s="2767"/>
      <c r="Q525" s="2767"/>
      <c r="R525" s="238"/>
      <c r="Z525" s="238"/>
      <c r="AA525" s="238"/>
      <c r="AB525" s="238"/>
      <c r="AC525" s="238"/>
      <c r="AD525" s="238"/>
      <c r="AE525" s="238"/>
      <c r="AF525" s="238"/>
      <c r="AG525" s="238"/>
      <c r="AH525" s="238"/>
      <c r="AI525" s="238"/>
      <c r="AJ525" s="238"/>
      <c r="AK525" s="238"/>
      <c r="AL525" s="238"/>
      <c r="AM525" s="238"/>
      <c r="AN525" s="238"/>
      <c r="AO525" s="238"/>
      <c r="AP525" s="238"/>
      <c r="AQ525" s="238"/>
      <c r="AR525" s="238"/>
      <c r="AS525" s="238"/>
      <c r="AT525" s="238"/>
      <c r="AU525" s="238"/>
      <c r="AV525" s="238"/>
      <c r="AW525" s="238"/>
      <c r="AX525" s="238"/>
      <c r="AY525" s="238"/>
      <c r="AZ525" s="238"/>
      <c r="BB525" s="424"/>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37" customFormat="true" ht="25.15" customHeight="true" x14ac:dyDescent="0.2">
      <c r="A526" s="424"/>
      <c r="B526" s="424"/>
      <c r="C526" s="3465" t="s">
        <v>484</v>
      </c>
      <c r="D526" s="3466"/>
      <c r="E526" s="2776">
        <v>1.8217637751129816E-2</v>
      </c>
      <c r="F526" s="2767"/>
      <c r="G526" s="2767"/>
      <c r="H526" s="3466" t="s">
        <v>490</v>
      </c>
      <c r="I526" s="3466"/>
      <c r="J526" s="2777">
        <v>1.7766872559119499E-3</v>
      </c>
      <c r="K526" s="2767"/>
      <c r="L526" s="2767"/>
      <c r="M526" s="3466" t="s">
        <v>503</v>
      </c>
      <c r="N526" s="3466"/>
      <c r="O526" s="2778">
        <v>1.323583472656005E-3</v>
      </c>
      <c r="P526" s="2767"/>
      <c r="Q526" s="2767"/>
      <c r="R526" s="238"/>
      <c r="Z526" s="238"/>
      <c r="AA526" s="238"/>
      <c r="AB526" s="238"/>
      <c r="AC526" s="238"/>
      <c r="AD526" s="238"/>
      <c r="AE526" s="238"/>
      <c r="AF526" s="238"/>
      <c r="AG526" s="238"/>
      <c r="AH526" s="238"/>
      <c r="AI526" s="238"/>
      <c r="AJ526" s="238"/>
      <c r="AK526" s="238"/>
      <c r="AL526" s="238"/>
      <c r="AM526" s="238"/>
      <c r="AN526" s="238"/>
      <c r="AO526" s="238"/>
      <c r="AP526" s="238"/>
      <c r="AQ526" s="238"/>
      <c r="AR526" s="238"/>
      <c r="AS526" s="238"/>
      <c r="AT526" s="238"/>
      <c r="AU526" s="238"/>
      <c r="AV526" s="238"/>
      <c r="AW526" s="238"/>
      <c r="AX526" s="238"/>
      <c r="AY526" s="238"/>
      <c r="AZ526" s="238"/>
      <c r="BB526" s="424"/>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37" customFormat="true" ht="25.15" customHeight="true" x14ac:dyDescent="0.2">
      <c r="A527" s="424"/>
      <c r="B527" s="424"/>
      <c r="C527" s="3465" t="s">
        <v>460</v>
      </c>
      <c r="D527" s="3466"/>
      <c r="E527" s="2776">
        <v>0.47517689080849151</v>
      </c>
      <c r="F527" s="2767"/>
      <c r="G527" s="2767"/>
      <c r="H527" s="3466" t="s">
        <v>478</v>
      </c>
      <c r="I527" s="3466"/>
      <c r="J527" s="2777">
        <v>0.1233628658945287</v>
      </c>
      <c r="K527" s="2767"/>
      <c r="L527" s="2767"/>
      <c r="M527" s="3466" t="s">
        <v>480</v>
      </c>
      <c r="N527" s="3466"/>
      <c r="O527" s="2778">
        <v>1.0648973082074884E-3</v>
      </c>
      <c r="P527" s="2767"/>
      <c r="Q527" s="2767"/>
      <c r="R527" s="238"/>
      <c r="Z527" s="238"/>
      <c r="AA527" s="238"/>
      <c r="AB527" s="238"/>
      <c r="AC527" s="238"/>
      <c r="AD527" s="238"/>
      <c r="AE527" s="238"/>
      <c r="AF527" s="238"/>
      <c r="AG527" s="238"/>
      <c r="AH527" s="238"/>
      <c r="AI527" s="238"/>
      <c r="AJ527" s="238"/>
      <c r="AK527" s="238"/>
      <c r="AL527" s="238"/>
      <c r="AM527" s="238"/>
      <c r="AN527" s="238"/>
      <c r="AO527" s="238"/>
      <c r="AP527" s="238"/>
      <c r="AQ527" s="238"/>
      <c r="AR527" s="238"/>
      <c r="AS527" s="238"/>
      <c r="AT527" s="238"/>
      <c r="AU527" s="238"/>
      <c r="AV527" s="238"/>
      <c r="AW527" s="238"/>
      <c r="AX527" s="238"/>
      <c r="AY527" s="238"/>
      <c r="AZ527" s="238"/>
      <c r="BB527" s="424"/>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37" customFormat="true" ht="25.15" customHeight="true" x14ac:dyDescent="0.2">
      <c r="A528" s="424"/>
      <c r="B528" s="424"/>
      <c r="C528" s="3465" t="s">
        <v>464</v>
      </c>
      <c r="D528" s="3466"/>
      <c r="E528" s="2776">
        <v>0.52480670435154475</v>
      </c>
      <c r="F528" s="2767"/>
      <c r="G528" s="2767"/>
      <c r="H528" s="3466" t="s">
        <v>457</v>
      </c>
      <c r="I528" s="3466"/>
      <c r="J528" s="2777">
        <v>0.20952203148312076</v>
      </c>
      <c r="K528" s="2767"/>
      <c r="L528" s="2767"/>
      <c r="M528" s="3466" t="s">
        <v>482</v>
      </c>
      <c r="N528" s="3466"/>
      <c r="O528" s="2778">
        <v>1.8654369943481516E-3</v>
      </c>
      <c r="P528" s="2767"/>
      <c r="Q528" s="2767"/>
      <c r="R528" s="238"/>
      <c r="Z528" s="238"/>
      <c r="AA528" s="238"/>
      <c r="AB528" s="238"/>
      <c r="AC528" s="238"/>
      <c r="AD528" s="238"/>
      <c r="AE528" s="238"/>
      <c r="AF528" s="238"/>
      <c r="AG528" s="238"/>
      <c r="AH528" s="238"/>
      <c r="AI528" s="238"/>
      <c r="AJ528" s="238"/>
      <c r="AK528" s="238"/>
      <c r="AL528" s="238"/>
      <c r="AM528" s="238"/>
      <c r="AN528" s="238"/>
      <c r="AO528" s="238"/>
      <c r="AP528" s="238"/>
      <c r="AQ528" s="238"/>
      <c r="AR528" s="238"/>
      <c r="AS528" s="238"/>
      <c r="AT528" s="238"/>
      <c r="AU528" s="238"/>
      <c r="AV528" s="238"/>
      <c r="AW528" s="238"/>
      <c r="AX528" s="238"/>
      <c r="AY528" s="238"/>
      <c r="AZ528" s="238"/>
      <c r="BB528" s="424"/>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37" customFormat="true" ht="25.15" customHeight="true" x14ac:dyDescent="0.2">
      <c r="A529" s="424"/>
      <c r="B529" s="424"/>
      <c r="C529" s="3465" t="s">
        <v>458</v>
      </c>
      <c r="D529" s="3466"/>
      <c r="E529" s="2776">
        <v>0.50498657733716046</v>
      </c>
      <c r="F529" s="2767"/>
      <c r="G529" s="2767"/>
      <c r="H529" s="3466" t="s">
        <v>528</v>
      </c>
      <c r="I529" s="3466"/>
      <c r="J529" s="2777">
        <v>1.8376214449228525E-3</v>
      </c>
      <c r="K529" s="2767"/>
      <c r="L529" s="2767"/>
      <c r="M529" s="3466" t="s">
        <v>504</v>
      </c>
      <c r="N529" s="3466"/>
      <c r="O529" s="2778">
        <v>1.9634127853502725E-2</v>
      </c>
      <c r="P529" s="2767"/>
      <c r="Q529" s="2767"/>
      <c r="R529" s="238"/>
      <c r="Z529" s="238"/>
      <c r="AA529" s="238"/>
      <c r="AB529" s="238"/>
      <c r="AC529" s="238"/>
      <c r="AD529" s="238"/>
      <c r="AE529" s="238"/>
      <c r="AF529" s="238"/>
      <c r="AG529" s="238"/>
      <c r="AH529" s="238"/>
      <c r="AI529" s="238"/>
      <c r="AJ529" s="238"/>
      <c r="AK529" s="238"/>
      <c r="AL529" s="238"/>
      <c r="AM529" s="238"/>
      <c r="AN529" s="238"/>
      <c r="AO529" s="238"/>
      <c r="AP529" s="238"/>
      <c r="AQ529" s="238"/>
      <c r="AR529" s="238"/>
      <c r="AS529" s="238"/>
      <c r="AT529" s="238"/>
      <c r="AU529" s="238"/>
      <c r="AV529" s="238"/>
      <c r="AW529" s="238"/>
      <c r="AX529" s="238"/>
      <c r="AY529" s="238"/>
      <c r="AZ529" s="238"/>
      <c r="BB529" s="424"/>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37" customFormat="true" ht="25.15" customHeight="true" x14ac:dyDescent="0.2">
      <c r="A530" s="424"/>
      <c r="B530" s="424"/>
      <c r="C530" s="3465" t="s">
        <v>496</v>
      </c>
      <c r="D530" s="3466"/>
      <c r="E530" s="2776">
        <v>4.4796295801627492E-3</v>
      </c>
      <c r="F530" s="2767"/>
      <c r="G530" s="2767"/>
      <c r="H530" s="3466" t="s">
        <v>520</v>
      </c>
      <c r="I530" s="3466"/>
      <c r="J530" s="2787">
        <v>2.1431315729212894E-5</v>
      </c>
      <c r="K530" s="2767"/>
      <c r="L530" s="2767"/>
      <c r="M530" s="3466" t="s">
        <v>462</v>
      </c>
      <c r="N530" s="3466"/>
      <c r="O530" s="2778">
        <v>0.16995128356923883</v>
      </c>
      <c r="P530" s="2767"/>
      <c r="Q530" s="2767"/>
      <c r="R530" s="238"/>
      <c r="Z530" s="238"/>
      <c r="AA530" s="238"/>
      <c r="AB530" s="238"/>
      <c r="AC530" s="238"/>
      <c r="AD530" s="238"/>
      <c r="AE530" s="238"/>
      <c r="AF530" s="238"/>
      <c r="AG530" s="238"/>
      <c r="AH530" s="238"/>
      <c r="AI530" s="238"/>
      <c r="AJ530" s="238"/>
      <c r="AK530" s="238"/>
      <c r="AL530" s="238"/>
      <c r="AM530" s="238"/>
      <c r="AN530" s="238"/>
      <c r="AO530" s="238"/>
      <c r="AP530" s="238"/>
      <c r="AQ530" s="238"/>
      <c r="AR530" s="238"/>
      <c r="AS530" s="238"/>
      <c r="AT530" s="238"/>
      <c r="AU530" s="238"/>
      <c r="AV530" s="238"/>
      <c r="AW530" s="238"/>
      <c r="AX530" s="238"/>
      <c r="AY530" s="238"/>
      <c r="AZ530" s="238"/>
      <c r="BB530" s="424"/>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37" customFormat="true" ht="25.15" customHeight="true" x14ac:dyDescent="0.2">
      <c r="A531" s="424"/>
      <c r="B531" s="424"/>
      <c r="C531" s="3465" t="s">
        <v>472</v>
      </c>
      <c r="D531" s="3466"/>
      <c r="E531" s="2776">
        <v>0.30887175073088508</v>
      </c>
      <c r="F531" s="2767"/>
      <c r="G531" s="2767"/>
      <c r="H531" s="3466" t="s">
        <v>500</v>
      </c>
      <c r="I531" s="3466"/>
      <c r="J531" s="2777">
        <v>1.0381926247463261E-2</v>
      </c>
      <c r="K531" s="2767"/>
      <c r="L531" s="2767"/>
      <c r="M531" s="3466" t="s">
        <v>490</v>
      </c>
      <c r="N531" s="3466"/>
      <c r="O531" s="2778">
        <v>9.1256173090143888E-2</v>
      </c>
      <c r="P531" s="2767"/>
      <c r="Q531" s="2767"/>
      <c r="R531" s="238"/>
      <c r="Z531" s="238"/>
      <c r="AA531" s="238"/>
      <c r="AB531" s="238"/>
      <c r="AC531" s="238"/>
      <c r="AD531" s="238"/>
      <c r="AE531" s="238"/>
      <c r="AF531" s="238"/>
      <c r="AG531" s="238"/>
      <c r="AH531" s="238"/>
      <c r="AI531" s="238"/>
      <c r="AJ531" s="238"/>
      <c r="AK531" s="238"/>
      <c r="AL531" s="238"/>
      <c r="AM531" s="238"/>
      <c r="AN531" s="238"/>
      <c r="AO531" s="238"/>
      <c r="AP531" s="238"/>
      <c r="AQ531" s="238"/>
      <c r="AR531" s="238"/>
      <c r="AS531" s="238"/>
      <c r="AT531" s="238"/>
      <c r="AU531" s="238"/>
      <c r="AV531" s="238"/>
      <c r="AW531" s="238"/>
      <c r="AX531" s="238"/>
      <c r="AY531" s="238"/>
      <c r="AZ531" s="238"/>
      <c r="BB531" s="424"/>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37" customFormat="true" ht="25.15" customHeight="true" x14ac:dyDescent="0.2">
      <c r="A532" s="424"/>
      <c r="B532" s="424"/>
      <c r="C532" s="3465" t="s">
        <v>473</v>
      </c>
      <c r="D532" s="3466"/>
      <c r="E532" s="2776">
        <v>0.16685940610799385</v>
      </c>
      <c r="F532" s="2767"/>
      <c r="G532" s="2767"/>
      <c r="H532" s="3466" t="s">
        <v>499</v>
      </c>
      <c r="I532" s="3466"/>
      <c r="J532" s="2777">
        <v>1.5807575149836568E-2</v>
      </c>
      <c r="K532" s="2767"/>
      <c r="L532" s="2767"/>
      <c r="M532" s="3466" t="s">
        <v>478</v>
      </c>
      <c r="N532" s="3466"/>
      <c r="O532" s="2778">
        <v>0.13893743049966675</v>
      </c>
      <c r="P532" s="2767"/>
      <c r="Q532" s="2767"/>
      <c r="R532" s="238"/>
      <c r="Z532" s="238"/>
      <c r="AA532" s="238"/>
      <c r="AB532" s="238"/>
      <c r="AC532" s="238"/>
      <c r="AD532" s="238"/>
      <c r="AE532" s="238"/>
      <c r="AF532" s="238"/>
      <c r="AG532" s="238"/>
      <c r="AH532" s="238"/>
      <c r="AI532" s="238"/>
      <c r="AJ532" s="238"/>
      <c r="AK532" s="238"/>
      <c r="AL532" s="238"/>
      <c r="AM532" s="238"/>
      <c r="AN532" s="238"/>
      <c r="AO532" s="238"/>
      <c r="AP532" s="238"/>
      <c r="AQ532" s="238"/>
      <c r="AR532" s="238"/>
      <c r="AS532" s="238"/>
      <c r="AT532" s="238"/>
      <c r="AU532" s="238"/>
      <c r="AV532" s="238"/>
      <c r="AW532" s="238"/>
      <c r="AX532" s="238"/>
      <c r="AY532" s="238"/>
      <c r="AZ532" s="238"/>
      <c r="BB532" s="424"/>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37" customFormat="true" ht="25.15" customHeight="true" x14ac:dyDescent="0.2">
      <c r="A533" s="424"/>
      <c r="B533" s="424"/>
      <c r="C533" s="3465" t="s">
        <v>495</v>
      </c>
      <c r="D533" s="3466"/>
      <c r="E533" s="2776">
        <v>2.1588376179901051E-3</v>
      </c>
      <c r="F533" s="2767"/>
      <c r="G533" s="2767"/>
      <c r="H533" s="3466" t="s">
        <v>483</v>
      </c>
      <c r="I533" s="3466"/>
      <c r="J533" s="2777">
        <v>3.6087858289784787E-2</v>
      </c>
      <c r="K533" s="2767"/>
      <c r="L533" s="2767"/>
      <c r="M533" s="3466" t="s">
        <v>457</v>
      </c>
      <c r="N533" s="3466"/>
      <c r="O533" s="2778">
        <v>0.43172665302742153</v>
      </c>
      <c r="P533" s="2767"/>
      <c r="Q533" s="2767"/>
      <c r="R533" s="238"/>
      <c r="Z533" s="238"/>
      <c r="AA533" s="238"/>
      <c r="AB533" s="238"/>
      <c r="AC533" s="238"/>
      <c r="AD533" s="238"/>
      <c r="AE533" s="238"/>
      <c r="AF533" s="238"/>
      <c r="AG533" s="238"/>
      <c r="AH533" s="238"/>
      <c r="AI533" s="238"/>
      <c r="AJ533" s="238"/>
      <c r="AK533" s="238"/>
      <c r="AL533" s="238"/>
      <c r="AM533" s="238"/>
      <c r="AN533" s="238"/>
      <c r="AO533" s="238"/>
      <c r="AP533" s="238"/>
      <c r="AQ533" s="238"/>
      <c r="AR533" s="238"/>
      <c r="AS533" s="238"/>
      <c r="AT533" s="238"/>
      <c r="AU533" s="238"/>
      <c r="AV533" s="238"/>
      <c r="AW533" s="238"/>
      <c r="AX533" s="238"/>
      <c r="AY533" s="238"/>
      <c r="AZ533" s="238"/>
      <c r="BB533" s="424"/>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37" customFormat="true" ht="25.15" customHeight="true" x14ac:dyDescent="0.2">
      <c r="A534" s="424"/>
      <c r="B534" s="424"/>
      <c r="C534" s="3465" t="s">
        <v>471</v>
      </c>
      <c r="D534" s="3466"/>
      <c r="E534" s="2776">
        <v>0.22901705011249621</v>
      </c>
      <c r="F534" s="2767"/>
      <c r="G534" s="2767"/>
      <c r="H534" s="3466" t="s">
        <v>469</v>
      </c>
      <c r="I534" s="3466"/>
      <c r="J534" s="2777">
        <v>0.24954273378888478</v>
      </c>
      <c r="K534" s="2767"/>
      <c r="L534" s="2767"/>
      <c r="M534" s="3466" t="s">
        <v>536</v>
      </c>
      <c r="N534" s="3466"/>
      <c r="O534" s="2788">
        <v>3.6253519042339294E-5</v>
      </c>
      <c r="P534" s="2767"/>
      <c r="Q534" s="2767"/>
      <c r="R534" s="238"/>
      <c r="Z534" s="238"/>
      <c r="AA534" s="238"/>
      <c r="AB534" s="238"/>
      <c r="AC534" s="238"/>
      <c r="AD534" s="238"/>
      <c r="AE534" s="238"/>
      <c r="AF534" s="238"/>
      <c r="AG534" s="238"/>
      <c r="AH534" s="238"/>
      <c r="AI534" s="238"/>
      <c r="AJ534" s="238"/>
      <c r="AK534" s="238"/>
      <c r="AL534" s="238"/>
      <c r="AM534" s="238"/>
      <c r="AN534" s="238"/>
      <c r="AO534" s="238"/>
      <c r="AP534" s="238"/>
      <c r="AQ534" s="238"/>
      <c r="AR534" s="238"/>
      <c r="AS534" s="238"/>
      <c r="AT534" s="238"/>
      <c r="AU534" s="238"/>
      <c r="AV534" s="238"/>
      <c r="AW534" s="238"/>
      <c r="AX534" s="238"/>
      <c r="AY534" s="238"/>
      <c r="AZ534" s="238"/>
      <c r="BB534" s="424"/>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37" customFormat="true" ht="25.15" customHeight="true" x14ac:dyDescent="0.2">
      <c r="A535" s="424"/>
      <c r="B535" s="424"/>
      <c r="C535" s="3465" t="s">
        <v>475</v>
      </c>
      <c r="D535" s="3466"/>
      <c r="E535" s="2776">
        <v>0.20463583619004883</v>
      </c>
      <c r="F535" s="2767"/>
      <c r="G535" s="2767"/>
      <c r="H535" s="3466" t="s">
        <v>463</v>
      </c>
      <c r="I535" s="3466"/>
      <c r="J535" s="2777">
        <v>0.4333204119858563</v>
      </c>
      <c r="K535" s="2767"/>
      <c r="L535" s="2767"/>
      <c r="M535" s="3466" t="s">
        <v>528</v>
      </c>
      <c r="N535" s="3466"/>
      <c r="O535" s="2778">
        <v>6.902109276388709E-4</v>
      </c>
      <c r="P535" s="2767"/>
      <c r="Q535" s="2767"/>
      <c r="R535" s="238"/>
      <c r="Z535" s="238"/>
      <c r="AA535" s="238"/>
      <c r="AB535" s="238"/>
      <c r="AC535" s="238"/>
      <c r="AD535" s="238"/>
      <c r="AE535" s="238"/>
      <c r="AF535" s="238"/>
      <c r="AG535" s="238"/>
      <c r="AH535" s="238"/>
      <c r="AI535" s="238"/>
      <c r="AJ535" s="238"/>
      <c r="AK535" s="238"/>
      <c r="AL535" s="238"/>
      <c r="AM535" s="238"/>
      <c r="AN535" s="238"/>
      <c r="AO535" s="238"/>
      <c r="AP535" s="238"/>
      <c r="AQ535" s="238"/>
      <c r="AR535" s="238"/>
      <c r="AS535" s="238"/>
      <c r="AT535" s="238"/>
      <c r="AU535" s="238"/>
      <c r="AV535" s="238"/>
      <c r="AW535" s="238"/>
      <c r="AX535" s="238"/>
      <c r="AY535" s="238"/>
      <c r="AZ535" s="238"/>
      <c r="BB535" s="424"/>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37" customFormat="true" ht="25.15" customHeight="true" x14ac:dyDescent="0.2">
      <c r="A536" s="424"/>
      <c r="B536" s="424"/>
      <c r="C536" s="3465" t="s">
        <v>501</v>
      </c>
      <c r="D536" s="3466"/>
      <c r="E536" s="2783">
        <v>1.772097488930051E-6</v>
      </c>
      <c r="F536" s="2767"/>
      <c r="G536" s="2767"/>
      <c r="H536" s="3466" t="s">
        <v>479</v>
      </c>
      <c r="I536" s="3466"/>
      <c r="J536" s="2777">
        <v>0.11763818489492527</v>
      </c>
      <c r="K536" s="2767"/>
      <c r="L536" s="2767"/>
      <c r="M536" s="3466" t="s">
        <v>520</v>
      </c>
      <c r="N536" s="3466"/>
      <c r="O536" s="2778">
        <v>3.3174565651283085E-4</v>
      </c>
      <c r="P536" s="2767"/>
      <c r="Q536" s="2767"/>
      <c r="R536" s="238"/>
      <c r="Z536" s="238"/>
      <c r="AA536" s="238"/>
      <c r="AB536" s="238"/>
      <c r="AC536" s="238"/>
      <c r="AD536" s="238"/>
      <c r="AE536" s="238"/>
      <c r="AF536" s="238"/>
      <c r="AG536" s="238"/>
      <c r="AH536" s="238"/>
      <c r="AI536" s="238"/>
      <c r="AJ536" s="238"/>
      <c r="AK536" s="238"/>
      <c r="AL536" s="238"/>
      <c r="AM536" s="238"/>
      <c r="AN536" s="238"/>
      <c r="AO536" s="238"/>
      <c r="AP536" s="238"/>
      <c r="AQ536" s="238"/>
      <c r="AR536" s="238"/>
      <c r="AS536" s="238"/>
      <c r="AT536" s="238"/>
      <c r="AU536" s="238"/>
      <c r="AV536" s="238"/>
      <c r="AW536" s="238"/>
      <c r="AX536" s="238"/>
      <c r="AY536" s="238"/>
      <c r="AZ536" s="238"/>
      <c r="BB536" s="424"/>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37" customFormat="true" ht="25.15" customHeight="true" x14ac:dyDescent="0.2">
      <c r="A537" s="424"/>
      <c r="B537" s="424"/>
      <c r="C537" s="3465" t="s">
        <v>493</v>
      </c>
      <c r="D537" s="3466"/>
      <c r="E537" s="2776">
        <v>1.7622709159133965E-4</v>
      </c>
      <c r="F537" s="2767"/>
      <c r="G537" s="2767"/>
      <c r="H537" s="3466" t="s">
        <v>461</v>
      </c>
      <c r="I537" s="3466"/>
      <c r="J537" s="2777">
        <v>0.48465071939984267</v>
      </c>
      <c r="K537" s="2767"/>
      <c r="L537" s="2767"/>
      <c r="M537" s="3466" t="s">
        <v>500</v>
      </c>
      <c r="N537" s="3466"/>
      <c r="O537" s="2778">
        <v>1.2039683944819827E-2</v>
      </c>
      <c r="P537" s="2767"/>
      <c r="Q537" s="2767"/>
      <c r="R537" s="238"/>
      <c r="Z537" s="238"/>
      <c r="AA537" s="238"/>
      <c r="AB537" s="238"/>
      <c r="AC537" s="238"/>
      <c r="AD537" s="238"/>
      <c r="AE537" s="238"/>
      <c r="AF537" s="238"/>
      <c r="AG537" s="238"/>
      <c r="AH537" s="238"/>
      <c r="AI537" s="238"/>
      <c r="AJ537" s="238"/>
      <c r="AK537" s="238"/>
      <c r="AL537" s="238"/>
      <c r="AM537" s="238"/>
      <c r="AN537" s="238"/>
      <c r="AO537" s="238"/>
      <c r="AP537" s="238"/>
      <c r="AQ537" s="238"/>
      <c r="AR537" s="238"/>
      <c r="AS537" s="238"/>
      <c r="AT537" s="238"/>
      <c r="AU537" s="238"/>
      <c r="AV537" s="238"/>
      <c r="AW537" s="238"/>
      <c r="AX537" s="238"/>
      <c r="AY537" s="238"/>
      <c r="AZ537" s="238"/>
      <c r="BB537" s="424"/>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37" customFormat="true" ht="25.15" customHeight="true" x14ac:dyDescent="0.2">
      <c r="A538" s="424"/>
      <c r="B538" s="424"/>
      <c r="C538" s="3465" t="s">
        <v>485</v>
      </c>
      <c r="D538" s="3466"/>
      <c r="E538" s="2776">
        <v>2.2786147297550522E-2</v>
      </c>
      <c r="F538" s="2767"/>
      <c r="G538" s="2767"/>
      <c r="H538" s="3466" t="s">
        <v>484</v>
      </c>
      <c r="I538" s="3466"/>
      <c r="J538" s="2777">
        <v>4.0075102438256342E-2</v>
      </c>
      <c r="K538" s="2767"/>
      <c r="L538" s="2767"/>
      <c r="M538" s="3466" t="s">
        <v>499</v>
      </c>
      <c r="N538" s="3466"/>
      <c r="O538" s="2778">
        <v>7.8051997622867672E-3</v>
      </c>
      <c r="P538" s="2767"/>
      <c r="Q538" s="2767"/>
      <c r="R538" s="238"/>
      <c r="Z538" s="238"/>
      <c r="AA538" s="238"/>
      <c r="AB538" s="238"/>
      <c r="AC538" s="238"/>
      <c r="AD538" s="238"/>
      <c r="AE538" s="238"/>
      <c r="AF538" s="238"/>
      <c r="AG538" s="238"/>
      <c r="AH538" s="238"/>
      <c r="AI538" s="238"/>
      <c r="AJ538" s="238"/>
      <c r="AK538" s="238"/>
      <c r="AL538" s="238"/>
      <c r="AM538" s="238"/>
      <c r="AN538" s="238"/>
      <c r="AO538" s="238"/>
      <c r="AP538" s="238"/>
      <c r="AQ538" s="238"/>
      <c r="AR538" s="238"/>
      <c r="AS538" s="238"/>
      <c r="AT538" s="238"/>
      <c r="AU538" s="238"/>
      <c r="AV538" s="238"/>
      <c r="AW538" s="238"/>
      <c r="AX538" s="238"/>
      <c r="AY538" s="238"/>
      <c r="AZ538" s="238"/>
      <c r="BB538" s="424"/>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37" customFormat="true" ht="25.15" customHeight="true" x14ac:dyDescent="0.2">
      <c r="A539" s="424"/>
      <c r="B539" s="424"/>
      <c r="C539" s="3465" t="s">
        <v>474</v>
      </c>
      <c r="D539" s="3466"/>
      <c r="E539" s="2776">
        <v>7.6574452081637656E-2</v>
      </c>
      <c r="F539" s="2767"/>
      <c r="G539" s="2767"/>
      <c r="H539" s="3466" t="s">
        <v>460</v>
      </c>
      <c r="I539" s="3466"/>
      <c r="J539" s="2777">
        <v>0.50511840954188392</v>
      </c>
      <c r="K539" s="2767"/>
      <c r="L539" s="2767"/>
      <c r="M539" s="3466" t="s">
        <v>483</v>
      </c>
      <c r="N539" s="3466"/>
      <c r="O539" s="2778">
        <v>1.3134779712519197E-2</v>
      </c>
      <c r="P539" s="2767"/>
      <c r="Q539" s="2767"/>
      <c r="R539" s="238"/>
      <c r="Z539" s="238"/>
      <c r="AA539" s="238"/>
      <c r="AB539" s="238"/>
      <c r="AC539" s="238"/>
      <c r="AD539" s="238"/>
      <c r="AE539" s="238"/>
      <c r="AF539" s="238"/>
      <c r="AG539" s="238"/>
      <c r="AH539" s="238"/>
      <c r="AI539" s="238"/>
      <c r="AJ539" s="238"/>
      <c r="AK539" s="238"/>
      <c r="AL539" s="238"/>
      <c r="AM539" s="238"/>
      <c r="AN539" s="238"/>
      <c r="AO539" s="238"/>
      <c r="AP539" s="238"/>
      <c r="AQ539" s="238"/>
      <c r="AR539" s="238"/>
      <c r="AS539" s="238"/>
      <c r="AT539" s="238"/>
      <c r="AU539" s="238"/>
      <c r="AV539" s="238"/>
      <c r="AW539" s="238"/>
      <c r="AX539" s="238"/>
      <c r="AY539" s="238"/>
      <c r="AZ539" s="238"/>
      <c r="BB539" s="424"/>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37" customFormat="true" ht="25.15" customHeight="true" x14ac:dyDescent="0.2">
      <c r="A540" s="424"/>
      <c r="B540" s="424"/>
      <c r="C540" s="3465" t="s">
        <v>519</v>
      </c>
      <c r="D540" s="3466"/>
      <c r="E540" s="2783">
        <v>3.7325291514659107E-10</v>
      </c>
      <c r="F540" s="2767"/>
      <c r="G540" s="2767"/>
      <c r="H540" s="3466" t="s">
        <v>464</v>
      </c>
      <c r="I540" s="3466"/>
      <c r="J540" s="2777">
        <v>0.46065130512861546</v>
      </c>
      <c r="K540" s="2767"/>
      <c r="L540" s="2767"/>
      <c r="M540" s="3466" t="s">
        <v>469</v>
      </c>
      <c r="N540" s="3466"/>
      <c r="O540" s="2778">
        <v>1.7718654492479024E-3</v>
      </c>
      <c r="P540" s="2767"/>
      <c r="Q540" s="2767"/>
      <c r="R540" s="238"/>
      <c r="Z540" s="238"/>
      <c r="AA540" s="238"/>
      <c r="AB540" s="238"/>
      <c r="AC540" s="238"/>
      <c r="AD540" s="238"/>
      <c r="AE540" s="238"/>
      <c r="AF540" s="238"/>
      <c r="AG540" s="238"/>
      <c r="AH540" s="238"/>
      <c r="AI540" s="238"/>
      <c r="AJ540" s="238"/>
      <c r="AK540" s="238"/>
      <c r="AL540" s="238"/>
      <c r="AM540" s="238"/>
      <c r="AN540" s="238"/>
      <c r="AO540" s="238"/>
      <c r="AP540" s="238"/>
      <c r="AQ540" s="238"/>
      <c r="AR540" s="238"/>
      <c r="AS540" s="238"/>
      <c r="AT540" s="238"/>
      <c r="AU540" s="238"/>
      <c r="AV540" s="238"/>
      <c r="AW540" s="238"/>
      <c r="AX540" s="238"/>
      <c r="AY540" s="238"/>
      <c r="AZ540" s="238"/>
      <c r="BB540" s="424"/>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37" customFormat="true" ht="25.15" customHeight="true" x14ac:dyDescent="0.2">
      <c r="A541" s="424"/>
      <c r="B541" s="424"/>
      <c r="C541" s="3465" t="s">
        <v>498</v>
      </c>
      <c r="D541" s="3466"/>
      <c r="E541" s="2776">
        <v>5.1289136565544069E-2</v>
      </c>
      <c r="F541" s="2767"/>
      <c r="G541" s="2767"/>
      <c r="H541" s="3466" t="s">
        <v>458</v>
      </c>
      <c r="I541" s="3466"/>
      <c r="J541" s="2777">
        <v>0.52658914424415237</v>
      </c>
      <c r="K541" s="2767"/>
      <c r="L541" s="2767"/>
      <c r="M541" s="3466" t="s">
        <v>463</v>
      </c>
      <c r="N541" s="3466"/>
      <c r="O541" s="2778">
        <v>0.49680110355659207</v>
      </c>
      <c r="P541" s="2767"/>
      <c r="Q541" s="2767"/>
      <c r="R541" s="238"/>
      <c r="Z541" s="238"/>
      <c r="AA541" s="238"/>
      <c r="AB541" s="238"/>
      <c r="AC541" s="238"/>
      <c r="AD541" s="238"/>
      <c r="AE541" s="238"/>
      <c r="AF541" s="238"/>
      <c r="AG541" s="238"/>
      <c r="AH541" s="238"/>
      <c r="AI541" s="238"/>
      <c r="AJ541" s="238"/>
      <c r="AK541" s="238"/>
      <c r="AL541" s="238"/>
      <c r="AM541" s="238"/>
      <c r="AN541" s="238"/>
      <c r="AO541" s="238"/>
      <c r="AP541" s="238"/>
      <c r="AQ541" s="238"/>
      <c r="AR541" s="238"/>
      <c r="AS541" s="238"/>
      <c r="AT541" s="238"/>
      <c r="AU541" s="238"/>
      <c r="AV541" s="238"/>
      <c r="AW541" s="238"/>
      <c r="AX541" s="238"/>
      <c r="AY541" s="238"/>
      <c r="AZ541" s="238"/>
      <c r="BB541" s="424"/>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37" customFormat="true" ht="25.15" customHeight="true" x14ac:dyDescent="0.2">
      <c r="A542" s="424"/>
      <c r="B542" s="424"/>
      <c r="C542" s="3465" t="s">
        <v>477</v>
      </c>
      <c r="D542" s="3466"/>
      <c r="E542" s="2776">
        <v>0.23372660728062936</v>
      </c>
      <c r="F542" s="2767"/>
      <c r="G542" s="2767"/>
      <c r="H542" s="3466" t="s">
        <v>496</v>
      </c>
      <c r="I542" s="3466"/>
      <c r="J542" s="2777">
        <v>5.2281352534050748E-3</v>
      </c>
      <c r="K542" s="2767"/>
      <c r="L542" s="2767"/>
      <c r="M542" s="3466" t="s">
        <v>479</v>
      </c>
      <c r="N542" s="3466"/>
      <c r="O542" s="2778">
        <v>0.11303517638070658</v>
      </c>
      <c r="P542" s="2767"/>
      <c r="Q542" s="2767"/>
      <c r="R542" s="238"/>
      <c r="Z542" s="238"/>
      <c r="AA542" s="238"/>
      <c r="AB542" s="238"/>
      <c r="AC542" s="238"/>
      <c r="AD542" s="238"/>
      <c r="AE542" s="238"/>
      <c r="AF542" s="238"/>
      <c r="AG542" s="238"/>
      <c r="AH542" s="238"/>
      <c r="AI542" s="238"/>
      <c r="AJ542" s="238"/>
      <c r="AK542" s="238"/>
      <c r="AL542" s="238"/>
      <c r="AM542" s="238"/>
      <c r="AN542" s="238"/>
      <c r="AO542" s="238"/>
      <c r="AP542" s="238"/>
      <c r="AQ542" s="238"/>
      <c r="AR542" s="238"/>
      <c r="AS542" s="238"/>
      <c r="AT542" s="238"/>
      <c r="AU542" s="238"/>
      <c r="AV542" s="238"/>
      <c r="AW542" s="238"/>
      <c r="AX542" s="238"/>
      <c r="AY542" s="238"/>
      <c r="AZ542" s="238"/>
      <c r="BB542" s="424"/>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37" customFormat="true" ht="25.15" customHeight="true" x14ac:dyDescent="0.2">
      <c r="A543" s="424"/>
      <c r="B543" s="424"/>
      <c r="C543" s="3465" t="s">
        <v>476</v>
      </c>
      <c r="D543" s="3466"/>
      <c r="E543" s="2776">
        <v>0.24225209202614095</v>
      </c>
      <c r="F543" s="2767"/>
      <c r="G543" s="2767"/>
      <c r="H543" s="3466" t="s">
        <v>472</v>
      </c>
      <c r="I543" s="3466"/>
      <c r="J543" s="2787">
        <v>8.5414210497093584E-6</v>
      </c>
      <c r="K543" s="2767"/>
      <c r="L543" s="2767"/>
      <c r="M543" s="3466" t="s">
        <v>461</v>
      </c>
      <c r="N543" s="3466"/>
      <c r="O543" s="2778">
        <v>0.52090894753965522</v>
      </c>
      <c r="P543" s="2767"/>
      <c r="Q543" s="2767"/>
      <c r="R543" s="238"/>
      <c r="Z543" s="238"/>
      <c r="AA543" s="238"/>
      <c r="AB543" s="238"/>
      <c r="AC543" s="238"/>
      <c r="AD543" s="238"/>
      <c r="AE543" s="238"/>
      <c r="AF543" s="238"/>
      <c r="AG543" s="238"/>
      <c r="AH543" s="238"/>
      <c r="AI543" s="238"/>
      <c r="AJ543" s="238"/>
      <c r="AK543" s="238"/>
      <c r="AL543" s="238"/>
      <c r="AM543" s="238"/>
      <c r="AN543" s="238"/>
      <c r="AO543" s="238"/>
      <c r="AP543" s="238"/>
      <c r="AQ543" s="238"/>
      <c r="AR543" s="238"/>
      <c r="AS543" s="238"/>
      <c r="AT543" s="238"/>
      <c r="AU543" s="238"/>
      <c r="AV543" s="238"/>
      <c r="AW543" s="238"/>
      <c r="AX543" s="238"/>
      <c r="AY543" s="238"/>
      <c r="AZ543" s="238"/>
      <c r="BB543" s="424"/>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37" customFormat="true" ht="25.15" customHeight="true" x14ac:dyDescent="0.2">
      <c r="A544" s="424"/>
      <c r="B544" s="424"/>
      <c r="C544" s="3465" t="s">
        <v>509</v>
      </c>
      <c r="D544" s="3466"/>
      <c r="E544" s="2776">
        <v>2.2567127107428826E-3</v>
      </c>
      <c r="F544" s="2767"/>
      <c r="G544" s="2767"/>
      <c r="H544" s="3466" t="s">
        <v>473</v>
      </c>
      <c r="I544" s="3466"/>
      <c r="J544" s="2777">
        <v>2.9538784482739692E-3</v>
      </c>
      <c r="K544" s="2767"/>
      <c r="L544" s="2767"/>
      <c r="M544" s="3466" t="s">
        <v>484</v>
      </c>
      <c r="N544" s="3466"/>
      <c r="O544" s="2778">
        <v>4.920116420719876E-3</v>
      </c>
      <c r="P544" s="2767"/>
      <c r="Q544" s="2767"/>
      <c r="R544" s="238"/>
      <c r="Z544" s="238"/>
      <c r="AA544" s="238"/>
      <c r="AB544" s="238"/>
      <c r="AC544" s="238"/>
      <c r="AD544" s="238"/>
      <c r="AE544" s="238"/>
      <c r="AF544" s="238"/>
      <c r="AG544" s="238"/>
      <c r="AH544" s="238"/>
      <c r="AI544" s="238"/>
      <c r="AJ544" s="238"/>
      <c r="AK544" s="238"/>
      <c r="AL544" s="238"/>
      <c r="AM544" s="238"/>
      <c r="AN544" s="238"/>
      <c r="AO544" s="238"/>
      <c r="AP544" s="238"/>
      <c r="AQ544" s="238"/>
      <c r="AR544" s="238"/>
      <c r="AS544" s="238"/>
      <c r="AT544" s="238"/>
      <c r="AU544" s="238"/>
      <c r="AV544" s="238"/>
      <c r="AW544" s="238"/>
      <c r="AX544" s="238"/>
      <c r="AY544" s="238"/>
      <c r="AZ544" s="238"/>
      <c r="BB544" s="424"/>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37" customFormat="true" ht="25.15" customHeight="true" x14ac:dyDescent="0.2">
      <c r="A545" s="424"/>
      <c r="B545" s="424"/>
      <c r="C545" s="3465" t="s">
        <v>466</v>
      </c>
      <c r="D545" s="3466"/>
      <c r="E545" s="2779">
        <v>0.35095513816580937</v>
      </c>
      <c r="F545" s="2767"/>
      <c r="G545" s="2767"/>
      <c r="H545" s="3466" t="s">
        <v>495</v>
      </c>
      <c r="I545" s="3466"/>
      <c r="J545" s="2777">
        <v>2.0412719960546659E-2</v>
      </c>
      <c r="K545" s="2767"/>
      <c r="L545" s="2767"/>
      <c r="M545" s="3466" t="s">
        <v>460</v>
      </c>
      <c r="N545" s="3466"/>
      <c r="O545" s="2778">
        <v>0.35553631045698647</v>
      </c>
      <c r="P545" s="2767"/>
      <c r="Q545" s="2767"/>
      <c r="R545" s="238"/>
      <c r="Z545" s="238"/>
      <c r="AA545" s="238"/>
      <c r="AB545" s="238"/>
      <c r="AC545" s="238"/>
      <c r="AD545" s="238"/>
      <c r="AE545" s="238"/>
      <c r="AF545" s="238"/>
      <c r="AG545" s="238"/>
      <c r="AH545" s="238"/>
      <c r="AI545" s="238"/>
      <c r="AJ545" s="238"/>
      <c r="AK545" s="238"/>
      <c r="AL545" s="238"/>
      <c r="AM545" s="238"/>
      <c r="AN545" s="238"/>
      <c r="AO545" s="238"/>
      <c r="AP545" s="238"/>
      <c r="AQ545" s="238"/>
      <c r="AR545" s="238"/>
      <c r="AS545" s="238"/>
      <c r="AT545" s="238"/>
      <c r="AU545" s="238"/>
      <c r="AV545" s="238"/>
      <c r="AW545" s="238"/>
      <c r="AX545" s="238"/>
      <c r="AY545" s="238"/>
      <c r="AZ545" s="238"/>
      <c r="BB545" s="424"/>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37" customFormat="true" ht="25.15" customHeight="true" x14ac:dyDescent="0.2">
      <c r="A546" s="424"/>
      <c r="B546" s="424"/>
      <c r="C546" s="3465"/>
      <c r="D546" s="3501"/>
      <c r="E546" s="2767"/>
      <c r="F546" s="2767"/>
      <c r="G546" s="2767"/>
      <c r="H546" s="3466" t="s">
        <v>471</v>
      </c>
      <c r="I546" s="3466"/>
      <c r="J546" s="2777">
        <v>0.21988196166704646</v>
      </c>
      <c r="K546" s="2767"/>
      <c r="L546" s="2767"/>
      <c r="M546" s="3466" t="s">
        <v>464</v>
      </c>
      <c r="N546" s="3466"/>
      <c r="O546" s="2778">
        <v>0.33557048549119967</v>
      </c>
      <c r="P546" s="2767"/>
      <c r="Q546" s="2767"/>
      <c r="R546" s="238"/>
      <c r="Z546" s="238"/>
      <c r="AA546" s="238"/>
      <c r="AB546" s="238"/>
      <c r="AC546" s="238"/>
      <c r="AD546" s="238"/>
      <c r="AE546" s="238"/>
      <c r="AF546" s="238"/>
      <c r="AG546" s="238"/>
      <c r="AH546" s="238"/>
      <c r="AI546" s="238"/>
      <c r="AJ546" s="238"/>
      <c r="AK546" s="238"/>
      <c r="AL546" s="238"/>
      <c r="AM546" s="238"/>
      <c r="AN546" s="238"/>
      <c r="AO546" s="238"/>
      <c r="AP546" s="238"/>
      <c r="AQ546" s="238"/>
      <c r="AR546" s="238"/>
      <c r="AS546" s="238"/>
      <c r="AT546" s="238"/>
      <c r="AU546" s="238"/>
      <c r="AV546" s="238"/>
      <c r="AW546" s="238"/>
      <c r="AX546" s="238"/>
      <c r="AY546" s="238"/>
      <c r="AZ546" s="238"/>
      <c r="BB546" s="424"/>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37" customFormat="true" ht="25.15" customHeight="true" x14ac:dyDescent="0.2">
      <c r="A547" s="424"/>
      <c r="B547" s="424"/>
      <c r="C547" s="3465"/>
      <c r="D547" s="3501"/>
      <c r="E547" s="2767"/>
      <c r="F547" s="2767"/>
      <c r="G547" s="2767"/>
      <c r="H547" s="3466" t="s">
        <v>475</v>
      </c>
      <c r="I547" s="3466"/>
      <c r="J547" s="2777">
        <v>7.9862468027428773E-2</v>
      </c>
      <c r="K547" s="2767"/>
      <c r="L547" s="2767"/>
      <c r="M547" s="3466" t="s">
        <v>458</v>
      </c>
      <c r="N547" s="3466"/>
      <c r="O547" s="2778">
        <v>0.32595480900215751</v>
      </c>
      <c r="P547" s="2767"/>
      <c r="Q547" s="2767"/>
      <c r="R547" s="238"/>
      <c r="Z547" s="238"/>
      <c r="AA547" s="238"/>
      <c r="AB547" s="238"/>
      <c r="AC547" s="238"/>
      <c r="AD547" s="238"/>
      <c r="AE547" s="238"/>
      <c r="AF547" s="238"/>
      <c r="AG547" s="238"/>
      <c r="AH547" s="238"/>
      <c r="AI547" s="238"/>
      <c r="AJ547" s="238"/>
      <c r="AK547" s="238"/>
      <c r="AL547" s="238"/>
      <c r="AM547" s="238"/>
      <c r="AN547" s="238"/>
      <c r="AO547" s="238"/>
      <c r="AP547" s="238"/>
      <c r="AQ547" s="238"/>
      <c r="AR547" s="238"/>
      <c r="AS547" s="238"/>
      <c r="AT547" s="238"/>
      <c r="AU547" s="238"/>
      <c r="AV547" s="238"/>
      <c r="AW547" s="238"/>
      <c r="AX547" s="238"/>
      <c r="AY547" s="238"/>
      <c r="AZ547" s="238"/>
      <c r="BB547" s="424"/>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37" customFormat="true" ht="25.15" customHeight="true" x14ac:dyDescent="0.2">
      <c r="A548" s="424"/>
      <c r="B548" s="424"/>
      <c r="C548" s="3465" t="s">
        <v>242</v>
      </c>
      <c r="D548" s="3466"/>
      <c r="E548" s="3466"/>
      <c r="F548" s="3466"/>
      <c r="G548" s="3466"/>
      <c r="H548" s="3466" t="s">
        <v>501</v>
      </c>
      <c r="I548" s="3466"/>
      <c r="J548" s="2777">
        <v>1.5279048072159249E-2</v>
      </c>
      <c r="K548" s="2767"/>
      <c r="L548" s="2767"/>
      <c r="M548" s="3466" t="s">
        <v>496</v>
      </c>
      <c r="N548" s="3466"/>
      <c r="O548" s="2778">
        <v>5.2709415186922452E-2</v>
      </c>
      <c r="P548" s="2767"/>
      <c r="Q548" s="2767"/>
      <c r="R548" s="238"/>
      <c r="Z548" s="238"/>
      <c r="AA548" s="238"/>
      <c r="AB548" s="238"/>
      <c r="AC548" s="238"/>
      <c r="AD548" s="238"/>
      <c r="AE548" s="238"/>
      <c r="AF548" s="238"/>
      <c r="AG548" s="238"/>
      <c r="AH548" s="238"/>
      <c r="AI548" s="238"/>
      <c r="AJ548" s="238"/>
      <c r="AK548" s="238"/>
      <c r="AL548" s="238"/>
      <c r="AM548" s="238"/>
      <c r="AN548" s="238"/>
      <c r="AO548" s="238"/>
      <c r="AP548" s="238"/>
      <c r="AQ548" s="238"/>
      <c r="AR548" s="238"/>
      <c r="AS548" s="238"/>
      <c r="AT548" s="238"/>
      <c r="AU548" s="238"/>
      <c r="AV548" s="238"/>
      <c r="AW548" s="238"/>
      <c r="AX548" s="238"/>
      <c r="AY548" s="238"/>
      <c r="AZ548" s="238"/>
      <c r="BB548" s="424"/>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37" customFormat="true" ht="25.15" customHeight="true" x14ac:dyDescent="0.2">
      <c r="A549" s="424"/>
      <c r="B549" s="424"/>
      <c r="C549" s="3465" t="s">
        <v>190</v>
      </c>
      <c r="D549" s="3466"/>
      <c r="E549" s="3408" t="s">
        <v>243</v>
      </c>
      <c r="F549" s="3409"/>
      <c r="G549" s="3410"/>
      <c r="H549" s="3466" t="s">
        <v>493</v>
      </c>
      <c r="I549" s="3466"/>
      <c r="J549" s="2777">
        <v>5.0767942721471745E-3</v>
      </c>
      <c r="K549" s="2767"/>
      <c r="L549" s="2767"/>
      <c r="M549" s="3466" t="s">
        <v>472</v>
      </c>
      <c r="N549" s="3466"/>
      <c r="O549" s="2778">
        <v>0.22534394234901817</v>
      </c>
      <c r="P549" s="2767"/>
      <c r="Q549" s="2767"/>
      <c r="R549" s="238"/>
      <c r="Z549" s="238"/>
      <c r="AA549" s="238"/>
      <c r="AB549" s="238"/>
      <c r="AC549" s="238"/>
      <c r="AD549" s="238"/>
      <c r="AE549" s="238"/>
      <c r="AF549" s="238"/>
      <c r="AG549" s="238"/>
      <c r="AH549" s="238"/>
      <c r="AI549" s="238"/>
      <c r="AJ549" s="238"/>
      <c r="AK549" s="238"/>
      <c r="AL549" s="238"/>
      <c r="AM549" s="238"/>
      <c r="AN549" s="238"/>
      <c r="AO549" s="238"/>
      <c r="AP549" s="238"/>
      <c r="AQ549" s="238"/>
      <c r="AR549" s="238"/>
      <c r="AS549" s="238"/>
      <c r="AT549" s="238"/>
      <c r="AU549" s="238"/>
      <c r="AV549" s="238"/>
      <c r="AW549" s="238"/>
      <c r="AX549" s="238"/>
      <c r="AY549" s="238"/>
      <c r="AZ549" s="238"/>
      <c r="BB549" s="424"/>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37" customFormat="true" ht="25.15" customHeight="true" x14ac:dyDescent="0.2">
      <c r="A550" s="424"/>
      <c r="B550" s="424"/>
      <c r="C550" s="3466"/>
      <c r="D550" s="3466"/>
      <c r="E550" s="2789" t="s">
        <v>175</v>
      </c>
      <c r="F550" s="2790" t="s">
        <v>244</v>
      </c>
      <c r="G550" s="2791" t="s">
        <v>245</v>
      </c>
      <c r="H550" s="3466" t="s">
        <v>485</v>
      </c>
      <c r="I550" s="3466"/>
      <c r="J550" s="2777">
        <v>2.4290082870515057E-2</v>
      </c>
      <c r="K550" s="2767"/>
      <c r="L550" s="2767"/>
      <c r="M550" s="3466" t="s">
        <v>473</v>
      </c>
      <c r="N550" s="3466"/>
      <c r="O550" s="2778">
        <v>0.22441465327878798</v>
      </c>
      <c r="P550" s="2767"/>
      <c r="Q550" s="2767"/>
      <c r="R550" s="238"/>
      <c r="Z550" s="238"/>
      <c r="AA550" s="238"/>
      <c r="AB550" s="238"/>
      <c r="AC550" s="238"/>
      <c r="AD550" s="238"/>
      <c r="AE550" s="238"/>
      <c r="AF550" s="238"/>
      <c r="AG550" s="238"/>
      <c r="AH550" s="238"/>
      <c r="AI550" s="238"/>
      <c r="AJ550" s="238"/>
      <c r="AK550" s="238"/>
      <c r="AL550" s="238"/>
      <c r="AM550" s="238"/>
      <c r="AN550" s="238"/>
      <c r="AO550" s="238"/>
      <c r="AP550" s="238"/>
      <c r="AQ550" s="238"/>
      <c r="AR550" s="238"/>
      <c r="AS550" s="238"/>
      <c r="AT550" s="238"/>
      <c r="AU550" s="238"/>
      <c r="AV550" s="238"/>
      <c r="AW550" s="238"/>
      <c r="AX550" s="238"/>
      <c r="AY550" s="238"/>
      <c r="AZ550" s="238"/>
      <c r="BB550" s="424"/>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37" customFormat="true" ht="25.15" customHeight="true" x14ac:dyDescent="0.2">
      <c r="A551" s="424"/>
      <c r="B551" s="424"/>
      <c r="C551" s="3465" t="s">
        <v>191</v>
      </c>
      <c r="D551" s="3466"/>
      <c r="E551" s="2792">
        <v>8.6306953022582071</v>
      </c>
      <c r="F551" s="2793">
        <v>12.508254061243779</v>
      </c>
      <c r="G551" s="2794">
        <v>12.508254061243779</v>
      </c>
      <c r="H551" s="3466" t="s">
        <v>474</v>
      </c>
      <c r="I551" s="3466"/>
      <c r="J551" s="2777">
        <v>0.14586884160963456</v>
      </c>
      <c r="K551" s="2767"/>
      <c r="L551" s="2767"/>
      <c r="M551" s="3466" t="s">
        <v>495</v>
      </c>
      <c r="N551" s="3466"/>
      <c r="O551" s="2778">
        <v>4.4363019553380475E-3</v>
      </c>
      <c r="P551" s="2767"/>
      <c r="Q551" s="2767"/>
      <c r="R551" s="238"/>
      <c r="Z551" s="238"/>
      <c r="AA551" s="238"/>
      <c r="AB551" s="238"/>
      <c r="AC551" s="238"/>
      <c r="AD551" s="238"/>
      <c r="AE551" s="238"/>
      <c r="AF551" s="238"/>
      <c r="AG551" s="238"/>
      <c r="AH551" s="238"/>
      <c r="AI551" s="238"/>
      <c r="AJ551" s="238"/>
      <c r="AK551" s="238"/>
      <c r="AL551" s="238"/>
      <c r="AM551" s="238"/>
      <c r="AN551" s="238"/>
      <c r="AO551" s="238"/>
      <c r="AP551" s="238"/>
      <c r="AQ551" s="238"/>
      <c r="AR551" s="238"/>
      <c r="AS551" s="238"/>
      <c r="AT551" s="238"/>
      <c r="AU551" s="238"/>
      <c r="AV551" s="238"/>
      <c r="AW551" s="238"/>
      <c r="AX551" s="238"/>
      <c r="AY551" s="238"/>
      <c r="AZ551" s="238"/>
      <c r="BB551" s="424"/>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37" customFormat="true" ht="25.15" customHeight="true" x14ac:dyDescent="0.2">
      <c r="A552" s="424"/>
      <c r="B552" s="424"/>
      <c r="C552" s="3465"/>
      <c r="D552" s="3501"/>
      <c r="E552" s="2767"/>
      <c r="F552" s="2767"/>
      <c r="G552" s="2767"/>
      <c r="H552" s="3466" t="s">
        <v>519</v>
      </c>
      <c r="I552" s="3466"/>
      <c r="J552" s="2777">
        <v>2.3383301398240456E-3</v>
      </c>
      <c r="K552" s="2767"/>
      <c r="L552" s="2767"/>
      <c r="M552" s="3466" t="s">
        <v>471</v>
      </c>
      <c r="N552" s="3466"/>
      <c r="O552" s="2778">
        <v>0.16747748903408829</v>
      </c>
      <c r="P552" s="2767"/>
      <c r="Q552" s="2767"/>
      <c r="R552" s="238"/>
      <c r="Z552" s="238"/>
      <c r="AA552" s="238"/>
      <c r="AB552" s="238"/>
      <c r="AC552" s="238"/>
      <c r="AD552" s="238"/>
      <c r="AE552" s="238"/>
      <c r="AF552" s="238"/>
      <c r="AG552" s="238"/>
      <c r="AH552" s="238"/>
      <c r="AI552" s="238"/>
      <c r="AJ552" s="238"/>
      <c r="AK552" s="238"/>
      <c r="AL552" s="238"/>
      <c r="AM552" s="238"/>
      <c r="AN552" s="238"/>
      <c r="AO552" s="238"/>
      <c r="AP552" s="238"/>
      <c r="AQ552" s="238"/>
      <c r="AR552" s="238"/>
      <c r="AS552" s="238"/>
      <c r="AT552" s="238"/>
      <c r="AU552" s="238"/>
      <c r="AV552" s="238"/>
      <c r="AW552" s="238"/>
      <c r="AX552" s="238"/>
      <c r="AY552" s="238"/>
      <c r="AZ552" s="238"/>
      <c r="BB552" s="424"/>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37" customFormat="true" ht="25.15" customHeight="true" x14ac:dyDescent="0.2">
      <c r="A553" s="424"/>
      <c r="B553" s="424"/>
      <c r="C553" s="3465"/>
      <c r="D553" s="3501"/>
      <c r="E553" s="2767"/>
      <c r="F553" s="2767"/>
      <c r="G553" s="2767"/>
      <c r="H553" s="3466" t="s">
        <v>498</v>
      </c>
      <c r="I553" s="3466"/>
      <c r="J553" s="2777">
        <v>5.8874674797358424E-4</v>
      </c>
      <c r="K553" s="2767"/>
      <c r="L553" s="2767"/>
      <c r="M553" s="3466" t="s">
        <v>475</v>
      </c>
      <c r="N553" s="3466"/>
      <c r="O553" s="2778">
        <v>0.18268320831874285</v>
      </c>
      <c r="P553" s="2767"/>
      <c r="Q553" s="2767"/>
      <c r="R553" s="238"/>
      <c r="Z553" s="238"/>
      <c r="AA553" s="238"/>
      <c r="AB553" s="238"/>
      <c r="AC553" s="238"/>
      <c r="AD553" s="238"/>
      <c r="AE553" s="238"/>
      <c r="AF553" s="238"/>
      <c r="AG553" s="238"/>
      <c r="AH553" s="238"/>
      <c r="AI553" s="238"/>
      <c r="AJ553" s="238"/>
      <c r="AK553" s="238"/>
      <c r="AL553" s="238"/>
      <c r="AM553" s="238"/>
      <c r="AN553" s="238"/>
      <c r="AO553" s="238"/>
      <c r="AP553" s="238"/>
      <c r="AQ553" s="238"/>
      <c r="AR553" s="238"/>
      <c r="AS553" s="238"/>
      <c r="AT553" s="238"/>
      <c r="AU553" s="238"/>
      <c r="AV553" s="238"/>
      <c r="AW553" s="238"/>
      <c r="AX553" s="238"/>
      <c r="AY553" s="238"/>
      <c r="AZ553" s="238"/>
      <c r="BB553" s="424"/>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37" customFormat="true" ht="25.15" customHeight="true" x14ac:dyDescent="0.2">
      <c r="A554" s="424"/>
      <c r="B554" s="424"/>
      <c r="C554" s="3465" t="s">
        <v>246</v>
      </c>
      <c r="D554" s="3466"/>
      <c r="E554" s="3466"/>
      <c r="F554" s="2767"/>
      <c r="G554" s="2767"/>
      <c r="H554" s="3466" t="s">
        <v>477</v>
      </c>
      <c r="I554" s="3466"/>
      <c r="J554" s="2777">
        <v>4.8918537313483775E-4</v>
      </c>
      <c r="K554" s="2767"/>
      <c r="L554" s="2767"/>
      <c r="M554" s="3466" t="s">
        <v>501</v>
      </c>
      <c r="N554" s="3466"/>
      <c r="O554" s="2778">
        <v>7.4066250552013348E-3</v>
      </c>
      <c r="P554" s="2767"/>
      <c r="Q554" s="2767"/>
      <c r="R554" s="238"/>
      <c r="Z554" s="238"/>
      <c r="AA554" s="238"/>
      <c r="AB554" s="238"/>
      <c r="AC554" s="238"/>
      <c r="AD554" s="238"/>
      <c r="AE554" s="238"/>
      <c r="AF554" s="238"/>
      <c r="AG554" s="238"/>
      <c r="AH554" s="238"/>
      <c r="AI554" s="238"/>
      <c r="AJ554" s="238"/>
      <c r="AK554" s="238"/>
      <c r="AL554" s="238"/>
      <c r="AM554" s="238"/>
      <c r="AN554" s="238"/>
      <c r="AO554" s="238"/>
      <c r="AP554" s="238"/>
      <c r="AQ554" s="238"/>
      <c r="AR554" s="238"/>
      <c r="AS554" s="238"/>
      <c r="AT554" s="238"/>
      <c r="AU554" s="238"/>
      <c r="AV554" s="238"/>
      <c r="AW554" s="238"/>
      <c r="AX554" s="238"/>
      <c r="AY554" s="238"/>
      <c r="AZ554" s="238"/>
      <c r="BB554" s="424"/>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37" customFormat="true" ht="25.15" customHeight="true" x14ac:dyDescent="0.2">
      <c r="A555" s="424"/>
      <c r="B555" s="424"/>
      <c r="C555" s="3465" t="s">
        <v>180</v>
      </c>
      <c r="D555" s="3466"/>
      <c r="E555" s="2766" t="s">
        <v>190</v>
      </c>
      <c r="F555" s="2767"/>
      <c r="G555" s="2767"/>
      <c r="H555" s="3466" t="s">
        <v>476</v>
      </c>
      <c r="I555" s="3466"/>
      <c r="J555" s="2777">
        <v>2.8559355197452525E-3</v>
      </c>
      <c r="K555" s="2767"/>
      <c r="L555" s="2767"/>
      <c r="M555" s="3466" t="s">
        <v>493</v>
      </c>
      <c r="N555" s="3466"/>
      <c r="O555" s="2778">
        <v>5.6509584196235002E-2</v>
      </c>
      <c r="P555" s="2767"/>
      <c r="Q555" s="2767"/>
      <c r="R555" s="238"/>
      <c r="Z555" s="238"/>
      <c r="AA555" s="238"/>
      <c r="AB555" s="238"/>
      <c r="AC555" s="238"/>
      <c r="AD555" s="238"/>
      <c r="AE555" s="238"/>
      <c r="AF555" s="238"/>
      <c r="AG555" s="238"/>
      <c r="AH555" s="238"/>
      <c r="AI555" s="238"/>
      <c r="AJ555" s="238"/>
      <c r="AK555" s="238"/>
      <c r="AL555" s="238"/>
      <c r="AM555" s="238"/>
      <c r="AN555" s="238"/>
      <c r="AO555" s="238"/>
      <c r="AP555" s="238"/>
      <c r="AQ555" s="238"/>
      <c r="AR555" s="238"/>
      <c r="AS555" s="238"/>
      <c r="AT555" s="238"/>
      <c r="AU555" s="238"/>
      <c r="AV555" s="238"/>
      <c r="AW555" s="238"/>
      <c r="AX555" s="238"/>
      <c r="AY555" s="238"/>
      <c r="AZ555" s="238"/>
      <c r="BB555" s="424"/>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37" customFormat="true" ht="25.15" customHeight="true" x14ac:dyDescent="0.2">
      <c r="A556" s="424"/>
      <c r="B556" s="424"/>
      <c r="C556" s="3466"/>
      <c r="D556" s="3466"/>
      <c r="E556" s="2770" t="s">
        <v>191</v>
      </c>
      <c r="F556" s="2767"/>
      <c r="G556" s="2767"/>
      <c r="H556" s="3466" t="s">
        <v>509</v>
      </c>
      <c r="I556" s="3466"/>
      <c r="J556" s="2777">
        <v>2.9887707389667879E-3</v>
      </c>
      <c r="K556" s="2767"/>
      <c r="L556" s="2767"/>
      <c r="M556" s="3466" t="s">
        <v>485</v>
      </c>
      <c r="N556" s="3466"/>
      <c r="O556" s="2778">
        <v>0.12623765684326024</v>
      </c>
      <c r="P556" s="2767"/>
      <c r="Q556" s="2767"/>
      <c r="R556" s="238"/>
      <c r="Z556" s="238"/>
      <c r="AA556" s="238"/>
      <c r="AB556" s="238"/>
      <c r="AC556" s="238"/>
      <c r="AD556" s="238"/>
      <c r="AE556" s="238"/>
      <c r="AF556" s="238"/>
      <c r="AG556" s="238"/>
      <c r="AH556" s="238"/>
      <c r="AI556" s="238"/>
      <c r="AJ556" s="238"/>
      <c r="AK556" s="238"/>
      <c r="AL556" s="238"/>
      <c r="AM556" s="238"/>
      <c r="AN556" s="238"/>
      <c r="AO556" s="238"/>
      <c r="AP556" s="238"/>
      <c r="AQ556" s="238"/>
      <c r="AR556" s="238"/>
      <c r="AS556" s="238"/>
      <c r="AT556" s="238"/>
      <c r="AU556" s="238"/>
      <c r="AV556" s="238"/>
      <c r="AW556" s="238"/>
      <c r="AX556" s="238"/>
      <c r="AY556" s="238"/>
      <c r="AZ556" s="238"/>
      <c r="BB556" s="424"/>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37" customFormat="true" ht="25.15" customHeight="true" x14ac:dyDescent="0.2">
      <c r="A557" s="424"/>
      <c r="B557" s="424"/>
      <c r="C557" s="3465" t="s">
        <v>487</v>
      </c>
      <c r="D557" s="3466"/>
      <c r="E557" s="2773">
        <v>3.0596235089527297E-4</v>
      </c>
      <c r="F557" s="2767"/>
      <c r="G557" s="2767"/>
      <c r="H557" s="3466" t="s">
        <v>466</v>
      </c>
      <c r="I557" s="3466"/>
      <c r="J557" s="2777">
        <v>0.35150615256986384</v>
      </c>
      <c r="K557" s="2767"/>
      <c r="L557" s="2767"/>
      <c r="M557" s="3466" t="s">
        <v>474</v>
      </c>
      <c r="N557" s="3466"/>
      <c r="O557" s="2778">
        <v>4.8624876036330658E-2</v>
      </c>
      <c r="P557" s="2767"/>
      <c r="Q557" s="2767"/>
      <c r="R557" s="238"/>
      <c r="Z557" s="238"/>
      <c r="AA557" s="238"/>
      <c r="AB557" s="238"/>
      <c r="AC557" s="238"/>
      <c r="AD557" s="238"/>
      <c r="AE557" s="238"/>
      <c r="AF557" s="238"/>
      <c r="AG557" s="238"/>
      <c r="AH557" s="238"/>
      <c r="AI557" s="238"/>
      <c r="AJ557" s="238"/>
      <c r="AK557" s="238"/>
      <c r="AL557" s="238"/>
      <c r="AM557" s="238"/>
      <c r="AN557" s="238"/>
      <c r="AO557" s="238"/>
      <c r="AP557" s="238"/>
      <c r="AQ557" s="238"/>
      <c r="AR557" s="238"/>
      <c r="AS557" s="238"/>
      <c r="AT557" s="238"/>
      <c r="AU557" s="238"/>
      <c r="AV557" s="238"/>
      <c r="AW557" s="238"/>
      <c r="AX557" s="238"/>
      <c r="AY557" s="238"/>
      <c r="AZ557" s="238"/>
      <c r="BB557" s="424"/>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37" customFormat="true" ht="25.15" customHeight="true" x14ac:dyDescent="0.2">
      <c r="A558" s="424"/>
      <c r="B558" s="424"/>
      <c r="C558" s="3465" t="s">
        <v>459</v>
      </c>
      <c r="D558" s="3466"/>
      <c r="E558" s="2776">
        <v>-9.4876282412156593E-2</v>
      </c>
      <c r="F558" s="2767"/>
      <c r="G558" s="2767"/>
      <c r="H558" s="3466" t="s">
        <v>511</v>
      </c>
      <c r="I558" s="3466"/>
      <c r="J558" s="2777">
        <v>9.4129214558645244E-3</v>
      </c>
      <c r="K558" s="2767"/>
      <c r="L558" s="2767"/>
      <c r="M558" s="3466" t="s">
        <v>519</v>
      </c>
      <c r="N558" s="3466"/>
      <c r="O558" s="2778">
        <v>5.4586220295659927E-3</v>
      </c>
      <c r="P558" s="2767"/>
      <c r="Q558" s="2767"/>
      <c r="R558" s="238"/>
      <c r="Z558" s="238"/>
      <c r="AA558" s="238"/>
      <c r="AB558" s="238"/>
      <c r="AC558" s="238"/>
      <c r="AD558" s="238"/>
      <c r="AE558" s="238"/>
      <c r="AF558" s="238"/>
      <c r="AG558" s="238"/>
      <c r="AH558" s="238"/>
      <c r="AI558" s="238"/>
      <c r="AJ558" s="238"/>
      <c r="AK558" s="238"/>
      <c r="AL558" s="238"/>
      <c r="AM558" s="238"/>
      <c r="AN558" s="238"/>
      <c r="AO558" s="238"/>
      <c r="AP558" s="238"/>
      <c r="AQ558" s="238"/>
      <c r="AR558" s="238"/>
      <c r="AS558" s="238"/>
      <c r="AT558" s="238"/>
      <c r="AU558" s="238"/>
      <c r="AV558" s="238"/>
      <c r="AW558" s="238"/>
      <c r="AX558" s="238"/>
      <c r="AY558" s="238"/>
      <c r="AZ558" s="238"/>
      <c r="BB558" s="424"/>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37" customFormat="true" ht="25.15" customHeight="true" x14ac:dyDescent="0.2">
      <c r="A559" s="424"/>
      <c r="B559" s="424"/>
      <c r="C559" s="3465" t="s">
        <v>513</v>
      </c>
      <c r="D559" s="3466"/>
      <c r="E559" s="2776">
        <v>2.588307597734681E-3</v>
      </c>
      <c r="F559" s="2767"/>
      <c r="G559" s="2767"/>
      <c r="H559" s="3466" t="s">
        <v>535</v>
      </c>
      <c r="I559" s="3466"/>
      <c r="J559" s="2777">
        <v>1.4040855994106583E-3</v>
      </c>
      <c r="K559" s="2767"/>
      <c r="L559" s="2767"/>
      <c r="M559" s="3466" t="s">
        <v>498</v>
      </c>
      <c r="N559" s="3466"/>
      <c r="O559" s="2778">
        <v>1.3334609127040748E-2</v>
      </c>
      <c r="P559" s="2767"/>
      <c r="Q559" s="2767"/>
      <c r="R559" s="238"/>
      <c r="Z559" s="238"/>
      <c r="AA559" s="238"/>
      <c r="AB559" s="238"/>
      <c r="AC559" s="238"/>
      <c r="AD559" s="238"/>
      <c r="AE559" s="238"/>
      <c r="AF559" s="238"/>
      <c r="AG559" s="238"/>
      <c r="AH559" s="238"/>
      <c r="AI559" s="238"/>
      <c r="AJ559" s="238"/>
      <c r="AK559" s="238"/>
      <c r="AL559" s="238"/>
      <c r="AM559" s="238"/>
      <c r="AN559" s="238"/>
      <c r="AO559" s="238"/>
      <c r="AP559" s="238"/>
      <c r="AQ559" s="238"/>
      <c r="AR559" s="238"/>
      <c r="AS559" s="238"/>
      <c r="AT559" s="238"/>
      <c r="AU559" s="238"/>
      <c r="AV559" s="238"/>
      <c r="AW559" s="238"/>
      <c r="AX559" s="238"/>
      <c r="AY559" s="238"/>
      <c r="AZ559" s="238"/>
      <c r="BB559" s="424"/>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37" customFormat="true" ht="25.15" customHeight="true" x14ac:dyDescent="0.2">
      <c r="A560" s="424"/>
      <c r="B560" s="424"/>
      <c r="C560" s="3465" t="s">
        <v>530</v>
      </c>
      <c r="D560" s="3466"/>
      <c r="E560" s="2776">
        <v>1.7536169517997952E-3</v>
      </c>
      <c r="F560" s="2767"/>
      <c r="G560" s="2767"/>
      <c r="H560" s="3466" t="s">
        <v>522</v>
      </c>
      <c r="I560" s="3466"/>
      <c r="J560" s="2777">
        <v>2.7975728236877464E-3</v>
      </c>
      <c r="K560" s="2767"/>
      <c r="L560" s="2767"/>
      <c r="M560" s="3466" t="s">
        <v>477</v>
      </c>
      <c r="N560" s="3466"/>
      <c r="O560" s="2778">
        <v>0.14859610089326114</v>
      </c>
      <c r="P560" s="2767"/>
      <c r="Q560" s="2767"/>
      <c r="R560" s="238"/>
      <c r="Z560" s="238"/>
      <c r="AA560" s="238"/>
      <c r="AB560" s="238"/>
      <c r="AC560" s="238"/>
      <c r="AD560" s="238"/>
      <c r="AE560" s="238"/>
      <c r="AF560" s="238"/>
      <c r="AG560" s="238"/>
      <c r="AH560" s="238"/>
      <c r="AI560" s="238"/>
      <c r="AJ560" s="238"/>
      <c r="AK560" s="238"/>
      <c r="AL560" s="238"/>
      <c r="AM560" s="238"/>
      <c r="AN560" s="238"/>
      <c r="AO560" s="238"/>
      <c r="AP560" s="238"/>
      <c r="AQ560" s="238"/>
      <c r="AR560" s="238"/>
      <c r="AS560" s="238"/>
      <c r="AT560" s="238"/>
      <c r="AU560" s="238"/>
      <c r="AV560" s="238"/>
      <c r="AW560" s="238"/>
      <c r="AX560" s="238"/>
      <c r="AY560" s="238"/>
      <c r="AZ560" s="238"/>
      <c r="BB560" s="424"/>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37" customFormat="true" ht="25.15" customHeight="true" x14ac:dyDescent="0.2">
      <c r="A561" s="424"/>
      <c r="B561" s="424"/>
      <c r="C561" s="3465" t="s">
        <v>502</v>
      </c>
      <c r="D561" s="3466"/>
      <c r="E561" s="2776">
        <v>1.8478814596926612E-2</v>
      </c>
      <c r="F561" s="2767"/>
      <c r="G561" s="2767"/>
      <c r="H561" s="3466" t="s">
        <v>516</v>
      </c>
      <c r="I561" s="3466"/>
      <c r="J561" s="2777">
        <v>5.5626702137753512E-3</v>
      </c>
      <c r="K561" s="2767"/>
      <c r="L561" s="2767"/>
      <c r="M561" s="3466" t="s">
        <v>476</v>
      </c>
      <c r="N561" s="3466"/>
      <c r="O561" s="2778">
        <v>0.13665916000546047</v>
      </c>
      <c r="P561" s="2767"/>
      <c r="Q561" s="2767"/>
      <c r="R561" s="238"/>
      <c r="Z561" s="238"/>
      <c r="AA561" s="238"/>
      <c r="AB561" s="238"/>
      <c r="AC561" s="238"/>
      <c r="AD561" s="238"/>
      <c r="AE561" s="238"/>
      <c r="AF561" s="238"/>
      <c r="AG561" s="238"/>
      <c r="AH561" s="238"/>
      <c r="AI561" s="238"/>
      <c r="AJ561" s="238"/>
      <c r="AK561" s="238"/>
      <c r="AL561" s="238"/>
      <c r="AM561" s="238"/>
      <c r="AN561" s="238"/>
      <c r="AO561" s="238"/>
      <c r="AP561" s="238"/>
      <c r="AQ561" s="238"/>
      <c r="AR561" s="238"/>
      <c r="AS561" s="238"/>
      <c r="AT561" s="238"/>
      <c r="AU561" s="238"/>
      <c r="AV561" s="238"/>
      <c r="AW561" s="238"/>
      <c r="AX561" s="238"/>
      <c r="AY561" s="238"/>
      <c r="AZ561" s="238"/>
      <c r="BB561" s="424"/>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37" customFormat="true" ht="25.15" customHeight="true" x14ac:dyDescent="0.2">
      <c r="A562" s="424"/>
      <c r="B562" s="424"/>
      <c r="C562" s="3465" t="s">
        <v>468</v>
      </c>
      <c r="D562" s="3466"/>
      <c r="E562" s="2776">
        <v>4.4191006996899929E-2</v>
      </c>
      <c r="F562" s="2767"/>
      <c r="G562" s="2767"/>
      <c r="H562" s="3466" t="s">
        <v>544</v>
      </c>
      <c r="I562" s="3466"/>
      <c r="J562" s="2777">
        <v>2.3984950768942055E-4</v>
      </c>
      <c r="K562" s="2767"/>
      <c r="L562" s="2767"/>
      <c r="M562" s="3466" t="s">
        <v>509</v>
      </c>
      <c r="N562" s="3466"/>
      <c r="O562" s="2778">
        <v>1.3616027144434153E-2</v>
      </c>
      <c r="P562" s="2767"/>
      <c r="Q562" s="2767"/>
      <c r="R562" s="238"/>
      <c r="Z562" s="238"/>
      <c r="AA562" s="238"/>
      <c r="AB562" s="238"/>
      <c r="AC562" s="238"/>
      <c r="AD562" s="238"/>
      <c r="AE562" s="238"/>
      <c r="AF562" s="238"/>
      <c r="AG562" s="238"/>
      <c r="AH562" s="238"/>
      <c r="AI562" s="238"/>
      <c r="AJ562" s="238"/>
      <c r="AK562" s="238"/>
      <c r="AL562" s="238"/>
      <c r="AM562" s="238"/>
      <c r="AN562" s="238"/>
      <c r="AO562" s="238"/>
      <c r="AP562" s="238"/>
      <c r="AQ562" s="238"/>
      <c r="AR562" s="238"/>
      <c r="AS562" s="238"/>
      <c r="AT562" s="238"/>
      <c r="AU562" s="238"/>
      <c r="AV562" s="238"/>
      <c r="AW562" s="238"/>
      <c r="AX562" s="238"/>
      <c r="AY562" s="238"/>
      <c r="AZ562" s="238"/>
      <c r="BB562" s="424"/>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37" customFormat="true" ht="25.15" customHeight="true" x14ac:dyDescent="0.2">
      <c r="A563" s="424"/>
      <c r="B563" s="424"/>
      <c r="C563" s="3465" t="s">
        <v>465</v>
      </c>
      <c r="D563" s="3466"/>
      <c r="E563" s="2776">
        <v>6.7864537651284654E-2</v>
      </c>
      <c r="F563" s="2767"/>
      <c r="G563" s="2767"/>
      <c r="H563" s="3466" t="s">
        <v>539</v>
      </c>
      <c r="I563" s="3466"/>
      <c r="J563" s="2777">
        <v>7.4831793745582561E-4</v>
      </c>
      <c r="K563" s="2767"/>
      <c r="L563" s="2767"/>
      <c r="M563" s="3466" t="s">
        <v>466</v>
      </c>
      <c r="N563" s="3466"/>
      <c r="O563" s="2778">
        <v>0.23520875993107535</v>
      </c>
      <c r="P563" s="2767"/>
      <c r="Q563" s="2767"/>
      <c r="R563" s="238"/>
      <c r="Z563" s="238"/>
      <c r="AA563" s="238"/>
      <c r="AB563" s="238"/>
      <c r="AC563" s="238"/>
      <c r="AD563" s="238"/>
      <c r="AE563" s="238"/>
      <c r="AF563" s="238"/>
      <c r="AG563" s="238"/>
      <c r="AH563" s="238"/>
      <c r="AI563" s="238"/>
      <c r="AJ563" s="238"/>
      <c r="AK563" s="238"/>
      <c r="AL563" s="238"/>
      <c r="AM563" s="238"/>
      <c r="AN563" s="238"/>
      <c r="AO563" s="238"/>
      <c r="AP563" s="238"/>
      <c r="AQ563" s="238"/>
      <c r="AR563" s="238"/>
      <c r="AS563" s="238"/>
      <c r="AT563" s="238"/>
      <c r="AU563" s="238"/>
      <c r="AV563" s="238"/>
      <c r="AW563" s="238"/>
      <c r="AX563" s="238"/>
      <c r="AY563" s="238"/>
      <c r="AZ563" s="238"/>
      <c r="BB563" s="424"/>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37" customFormat="true" ht="25.15" customHeight="true" x14ac:dyDescent="0.2">
      <c r="A564" s="424"/>
      <c r="B564" s="424"/>
      <c r="C564" s="3465" t="s">
        <v>514</v>
      </c>
      <c r="D564" s="3466"/>
      <c r="E564" s="2776">
        <v>9.3288743468783932E-3</v>
      </c>
      <c r="F564" s="2767"/>
      <c r="G564" s="2767"/>
      <c r="H564" s="3466" t="s">
        <v>526</v>
      </c>
      <c r="I564" s="3466"/>
      <c r="J564" s="2777">
        <v>1.2295996341943704E-4</v>
      </c>
      <c r="K564" s="2767"/>
      <c r="L564" s="2767"/>
      <c r="M564" s="3466" t="s">
        <v>511</v>
      </c>
      <c r="N564" s="3466"/>
      <c r="O564" s="2778">
        <v>1.9368137738715301E-4</v>
      </c>
      <c r="P564" s="2767"/>
      <c r="Q564" s="2767"/>
      <c r="R564" s="238"/>
      <c r="Z564" s="238"/>
      <c r="AA564" s="238"/>
      <c r="AB564" s="238"/>
      <c r="AC564" s="238"/>
      <c r="AD564" s="238"/>
      <c r="AE564" s="238"/>
      <c r="AF564" s="238"/>
      <c r="AG564" s="238"/>
      <c r="AH564" s="238"/>
      <c r="AI564" s="238"/>
      <c r="AJ564" s="238"/>
      <c r="AK564" s="238"/>
      <c r="AL564" s="238"/>
      <c r="AM564" s="238"/>
      <c r="AN564" s="238"/>
      <c r="AO564" s="238"/>
      <c r="AP564" s="238"/>
      <c r="AQ564" s="238"/>
      <c r="AR564" s="238"/>
      <c r="AS564" s="238"/>
      <c r="AT564" s="238"/>
      <c r="AU564" s="238"/>
      <c r="AV564" s="238"/>
      <c r="AW564" s="238"/>
      <c r="AX564" s="238"/>
      <c r="AY564" s="238"/>
      <c r="AZ564" s="238"/>
      <c r="BB564" s="424"/>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37" customFormat="true" ht="25.15" customHeight="true" x14ac:dyDescent="0.2">
      <c r="A565" s="424"/>
      <c r="B565" s="424"/>
      <c r="C565" s="3465" t="s">
        <v>491</v>
      </c>
      <c r="D565" s="3466"/>
      <c r="E565" s="2776">
        <v>-3.2936168076658633E-2</v>
      </c>
      <c r="F565" s="2767"/>
      <c r="G565" s="2767"/>
      <c r="H565" s="3466" t="s">
        <v>534</v>
      </c>
      <c r="I565" s="3466"/>
      <c r="J565" s="2777">
        <v>1.4460196274783278E-3</v>
      </c>
      <c r="K565" s="2767"/>
      <c r="L565" s="2767"/>
      <c r="M565" s="3466" t="s">
        <v>535</v>
      </c>
      <c r="N565" s="3466"/>
      <c r="O565" s="2778">
        <v>1.8028648889554505E-4</v>
      </c>
      <c r="P565" s="2767"/>
      <c r="Q565" s="2767"/>
      <c r="R565" s="238"/>
      <c r="Z565" s="238"/>
      <c r="AA565" s="238"/>
      <c r="AB565" s="238"/>
      <c r="AC565" s="238"/>
      <c r="AD565" s="238"/>
      <c r="AE565" s="238"/>
      <c r="AF565" s="238"/>
      <c r="AG565" s="238"/>
      <c r="AH565" s="238"/>
      <c r="AI565" s="238"/>
      <c r="AJ565" s="238"/>
      <c r="AK565" s="238"/>
      <c r="AL565" s="238"/>
      <c r="AM565" s="238"/>
      <c r="AN565" s="238"/>
      <c r="AO565" s="238"/>
      <c r="AP565" s="238"/>
      <c r="AQ565" s="238"/>
      <c r="AR565" s="238"/>
      <c r="AS565" s="238"/>
      <c r="AT565" s="238"/>
      <c r="AU565" s="238"/>
      <c r="AV565" s="238"/>
      <c r="AW565" s="238"/>
      <c r="AX565" s="238"/>
      <c r="AY565" s="238"/>
      <c r="AZ565" s="238"/>
      <c r="BB565" s="424"/>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37" customFormat="true" ht="25.15" customHeight="true" x14ac:dyDescent="0.2">
      <c r="A566" s="424"/>
      <c r="B566" s="424"/>
      <c r="C566" s="3465" t="s">
        <v>481</v>
      </c>
      <c r="D566" s="3466"/>
      <c r="E566" s="2776">
        <v>-4.9187172778888573E-2</v>
      </c>
      <c r="F566" s="2767"/>
      <c r="G566" s="2767"/>
      <c r="H566" s="3466" t="s">
        <v>521</v>
      </c>
      <c r="I566" s="3466"/>
      <c r="J566" s="2777">
        <v>6.6944014280219356E-4</v>
      </c>
      <c r="K566" s="2767"/>
      <c r="L566" s="2767"/>
      <c r="M566" s="3466" t="s">
        <v>522</v>
      </c>
      <c r="N566" s="3466"/>
      <c r="O566" s="2778">
        <v>1.2008517046769405E-4</v>
      </c>
      <c r="P566" s="2767"/>
      <c r="Q566" s="2767"/>
      <c r="R566" s="238"/>
      <c r="Z566" s="238"/>
      <c r="AA566" s="238"/>
      <c r="AB566" s="238"/>
      <c r="AC566" s="238"/>
      <c r="AD566" s="238"/>
      <c r="AE566" s="238"/>
      <c r="AF566" s="238"/>
      <c r="AG566" s="238"/>
      <c r="AH566" s="238"/>
      <c r="AI566" s="238"/>
      <c r="AJ566" s="238"/>
      <c r="AK566" s="238"/>
      <c r="AL566" s="238"/>
      <c r="AM566" s="238"/>
      <c r="AN566" s="238"/>
      <c r="AO566" s="238"/>
      <c r="AP566" s="238"/>
      <c r="AQ566" s="238"/>
      <c r="AR566" s="238"/>
      <c r="AS566" s="238"/>
      <c r="AT566" s="238"/>
      <c r="AU566" s="238"/>
      <c r="AV566" s="238"/>
      <c r="AW566" s="238"/>
      <c r="AX566" s="238"/>
      <c r="AY566" s="238"/>
      <c r="AZ566" s="238"/>
      <c r="BB566" s="424"/>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37" customFormat="true" ht="25.15" customHeight="true" x14ac:dyDescent="0.2">
      <c r="A567" s="424"/>
      <c r="B567" s="424"/>
      <c r="C567" s="3465" t="s">
        <v>532</v>
      </c>
      <c r="D567" s="3466"/>
      <c r="E567" s="2776">
        <v>-1.721842453590753E-3</v>
      </c>
      <c r="F567" s="2767"/>
      <c r="G567" s="2767"/>
      <c r="H567" s="3466" t="s">
        <v>533</v>
      </c>
      <c r="I567" s="3466"/>
      <c r="J567" s="2787">
        <v>6.7180491147458794E-5</v>
      </c>
      <c r="K567" s="2767"/>
      <c r="L567" s="2767"/>
      <c r="M567" s="3466" t="s">
        <v>516</v>
      </c>
      <c r="N567" s="3466"/>
      <c r="O567" s="2788">
        <v>1.126037029406006E-7</v>
      </c>
      <c r="P567" s="2767"/>
      <c r="Q567" s="2767"/>
      <c r="R567" s="238"/>
      <c r="Z567" s="238"/>
      <c r="AA567" s="238"/>
      <c r="AB567" s="238"/>
      <c r="AC567" s="238"/>
      <c r="AD567" s="238"/>
      <c r="AE567" s="238"/>
      <c r="AF567" s="238"/>
      <c r="AG567" s="238"/>
      <c r="AH567" s="238"/>
      <c r="AI567" s="238"/>
      <c r="AJ567" s="238"/>
      <c r="AK567" s="238"/>
      <c r="AL567" s="238"/>
      <c r="AM567" s="238"/>
      <c r="AN567" s="238"/>
      <c r="AO567" s="238"/>
      <c r="AP567" s="238"/>
      <c r="AQ567" s="238"/>
      <c r="AR567" s="238"/>
      <c r="AS567" s="238"/>
      <c r="AT567" s="238"/>
      <c r="AU567" s="238"/>
      <c r="AV567" s="238"/>
      <c r="AW567" s="238"/>
      <c r="AX567" s="238"/>
      <c r="AY567" s="238"/>
      <c r="AZ567" s="238"/>
      <c r="BB567" s="424"/>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37" customFormat="true" ht="25.15" customHeight="true" x14ac:dyDescent="0.2">
      <c r="A568" s="424"/>
      <c r="B568" s="424"/>
      <c r="C568" s="3465" t="s">
        <v>510</v>
      </c>
      <c r="D568" s="3466"/>
      <c r="E568" s="2776">
        <v>-1.3737758697525776E-2</v>
      </c>
      <c r="F568" s="2767"/>
      <c r="G568" s="2767"/>
      <c r="H568" s="3466" t="s">
        <v>531</v>
      </c>
      <c r="I568" s="3466"/>
      <c r="J568" s="2777">
        <v>5.4355008735655001E-4</v>
      </c>
      <c r="K568" s="2767"/>
      <c r="L568" s="2767"/>
      <c r="M568" s="3466" t="s">
        <v>544</v>
      </c>
      <c r="N568" s="3466"/>
      <c r="O568" s="2778">
        <v>4.1831492559470888E-4</v>
      </c>
      <c r="P568" s="2767"/>
      <c r="Q568" s="2767"/>
      <c r="R568" s="238"/>
      <c r="Z568" s="238"/>
      <c r="AA568" s="238"/>
      <c r="AB568" s="238"/>
      <c r="AC568" s="238"/>
      <c r="AD568" s="238"/>
      <c r="AE568" s="238"/>
      <c r="AF568" s="238"/>
      <c r="AG568" s="238"/>
      <c r="AH568" s="238"/>
      <c r="AI568" s="238"/>
      <c r="AJ568" s="238"/>
      <c r="AK568" s="238"/>
      <c r="AL568" s="238"/>
      <c r="AM568" s="238"/>
      <c r="AN568" s="238"/>
      <c r="AO568" s="238"/>
      <c r="AP568" s="238"/>
      <c r="AQ568" s="238"/>
      <c r="AR568" s="238"/>
      <c r="AS568" s="238"/>
      <c r="AT568" s="238"/>
      <c r="AU568" s="238"/>
      <c r="AV568" s="238"/>
      <c r="AW568" s="238"/>
      <c r="AX568" s="238"/>
      <c r="AY568" s="238"/>
      <c r="AZ568" s="238"/>
      <c r="BB568" s="424"/>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37" customFormat="true" ht="25.15" customHeight="true" x14ac:dyDescent="0.2">
      <c r="A569" s="424"/>
      <c r="B569" s="424"/>
      <c r="C569" s="3465" t="s">
        <v>541</v>
      </c>
      <c r="D569" s="3466"/>
      <c r="E569" s="2776">
        <v>8.0614470032765881E-5</v>
      </c>
      <c r="F569" s="2767"/>
      <c r="G569" s="2767"/>
      <c r="H569" s="3466" t="s">
        <v>525</v>
      </c>
      <c r="I569" s="3466"/>
      <c r="J569" s="2777">
        <v>4.4014325421333841E-4</v>
      </c>
      <c r="K569" s="2767"/>
      <c r="L569" s="2767"/>
      <c r="M569" s="3466" t="s">
        <v>539</v>
      </c>
      <c r="N569" s="3466"/>
      <c r="O569" s="2788">
        <v>6.6228393827546228E-6</v>
      </c>
      <c r="P569" s="2767"/>
      <c r="Q569" s="2767"/>
      <c r="R569" s="238"/>
      <c r="Z569" s="238"/>
      <c r="AA569" s="238"/>
      <c r="AB569" s="238"/>
      <c r="AC569" s="238"/>
      <c r="AD569" s="238"/>
      <c r="AE569" s="238"/>
      <c r="AF569" s="238"/>
      <c r="AG569" s="238"/>
      <c r="AH569" s="238"/>
      <c r="AI569" s="238"/>
      <c r="AJ569" s="238"/>
      <c r="AK569" s="238"/>
      <c r="AL569" s="238"/>
      <c r="AM569" s="238"/>
      <c r="AN569" s="238"/>
      <c r="AO569" s="238"/>
      <c r="AP569" s="238"/>
      <c r="AQ569" s="238"/>
      <c r="AR569" s="238"/>
      <c r="AS569" s="238"/>
      <c r="AT569" s="238"/>
      <c r="AU569" s="238"/>
      <c r="AV569" s="238"/>
      <c r="AW569" s="238"/>
      <c r="AX569" s="238"/>
      <c r="AY569" s="238"/>
      <c r="AZ569" s="238"/>
      <c r="BB569" s="424"/>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37" customFormat="true" ht="25.15" customHeight="true" x14ac:dyDescent="0.2">
      <c r="A570" s="424"/>
      <c r="B570" s="424"/>
      <c r="C570" s="3465" t="s">
        <v>542</v>
      </c>
      <c r="D570" s="3466"/>
      <c r="E570" s="2776">
        <v>-1.7890972921440063E-6</v>
      </c>
      <c r="F570" s="2767"/>
      <c r="G570" s="2767"/>
      <c r="H570" s="3466" t="s">
        <v>518</v>
      </c>
      <c r="I570" s="3466"/>
      <c r="J570" s="2777">
        <v>2.8593440047276972E-3</v>
      </c>
      <c r="K570" s="2767"/>
      <c r="L570" s="2767"/>
      <c r="M570" s="3466" t="s">
        <v>526</v>
      </c>
      <c r="N570" s="3466"/>
      <c r="O570" s="2778">
        <v>2.5326166497669981E-3</v>
      </c>
      <c r="P570" s="2767"/>
      <c r="Q570" s="2767"/>
      <c r="R570" s="238"/>
      <c r="Z570" s="238"/>
      <c r="AA570" s="238"/>
      <c r="AB570" s="238"/>
      <c r="AC570" s="238"/>
      <c r="AD570" s="238"/>
      <c r="AE570" s="238"/>
      <c r="AF570" s="238"/>
      <c r="AG570" s="238"/>
      <c r="AH570" s="238"/>
      <c r="AI570" s="238"/>
      <c r="AJ570" s="238"/>
      <c r="AK570" s="238"/>
      <c r="AL570" s="238"/>
      <c r="AM570" s="238"/>
      <c r="AN570" s="238"/>
      <c r="AO570" s="238"/>
      <c r="AP570" s="238"/>
      <c r="AQ570" s="238"/>
      <c r="AR570" s="238"/>
      <c r="AS570" s="238"/>
      <c r="AT570" s="238"/>
      <c r="AU570" s="238"/>
      <c r="AV570" s="238"/>
      <c r="AW570" s="238"/>
      <c r="AX570" s="238"/>
      <c r="AY570" s="238"/>
      <c r="AZ570" s="238"/>
      <c r="BB570" s="424"/>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37" customFormat="true" ht="25.15" customHeight="true" x14ac:dyDescent="0.2">
      <c r="A571" s="424"/>
      <c r="B571" s="424"/>
      <c r="C571" s="3465" t="s">
        <v>470</v>
      </c>
      <c r="D571" s="3466"/>
      <c r="E571" s="2776">
        <v>6.1756968681333742E-2</v>
      </c>
      <c r="F571" s="2767"/>
      <c r="G571" s="2767"/>
      <c r="H571" s="3466" t="s">
        <v>515</v>
      </c>
      <c r="I571" s="3466"/>
      <c r="J571" s="2777">
        <v>2.1751892162601254E-3</v>
      </c>
      <c r="K571" s="2767"/>
      <c r="L571" s="2767"/>
      <c r="M571" s="3466" t="s">
        <v>534</v>
      </c>
      <c r="N571" s="3466"/>
      <c r="O571" s="2788">
        <v>3.3445516144783227E-5</v>
      </c>
      <c r="P571" s="2767"/>
      <c r="Q571" s="2767"/>
      <c r="R571" s="238"/>
      <c r="Z571" s="238"/>
      <c r="AA571" s="238"/>
      <c r="AB571" s="238"/>
      <c r="AC571" s="238"/>
      <c r="AD571" s="238"/>
      <c r="AE571" s="238"/>
      <c r="AF571" s="238"/>
      <c r="AG571" s="238"/>
      <c r="AH571" s="238"/>
      <c r="AI571" s="238"/>
      <c r="AJ571" s="238"/>
      <c r="AK571" s="238"/>
      <c r="AL571" s="238"/>
      <c r="AM571" s="238"/>
      <c r="AN571" s="238"/>
      <c r="AO571" s="238"/>
      <c r="AP571" s="238"/>
      <c r="AQ571" s="238"/>
      <c r="AR571" s="238"/>
      <c r="AS571" s="238"/>
      <c r="AT571" s="238"/>
      <c r="AU571" s="238"/>
      <c r="AV571" s="238"/>
      <c r="AW571" s="238"/>
      <c r="AX571" s="238"/>
      <c r="AY571" s="238"/>
      <c r="AZ571" s="238"/>
      <c r="BB571" s="424"/>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37" customFormat="true" ht="25.15" customHeight="true" x14ac:dyDescent="0.2">
      <c r="A572" s="424"/>
      <c r="B572" s="424"/>
      <c r="C572" s="3465" t="s">
        <v>527</v>
      </c>
      <c r="D572" s="3466"/>
      <c r="E572" s="2776">
        <v>2.1832820173243077E-3</v>
      </c>
      <c r="F572" s="2767"/>
      <c r="G572" s="2767"/>
      <c r="H572" s="3466" t="s">
        <v>529</v>
      </c>
      <c r="I572" s="3466"/>
      <c r="J572" s="2777">
        <v>2.0934219544471648E-3</v>
      </c>
      <c r="K572" s="2767"/>
      <c r="L572" s="2767"/>
      <c r="M572" s="3466" t="s">
        <v>521</v>
      </c>
      <c r="N572" s="3466"/>
      <c r="O572" s="2778">
        <v>3.6470165055986175E-3</v>
      </c>
      <c r="P572" s="2767"/>
      <c r="Q572" s="2767"/>
      <c r="R572" s="238"/>
      <c r="Z572" s="238"/>
      <c r="AA572" s="238"/>
      <c r="AB572" s="238"/>
      <c r="AC572" s="238"/>
      <c r="AD572" s="238"/>
      <c r="AE572" s="238"/>
      <c r="AF572" s="238"/>
      <c r="AG572" s="238"/>
      <c r="AH572" s="238"/>
      <c r="AI572" s="238"/>
      <c r="AJ572" s="238"/>
      <c r="AK572" s="238"/>
      <c r="AL572" s="238"/>
      <c r="AM572" s="238"/>
      <c r="AN572" s="238"/>
      <c r="AO572" s="238"/>
      <c r="AP572" s="238"/>
      <c r="AQ572" s="238"/>
      <c r="AR572" s="238"/>
      <c r="AS572" s="238"/>
      <c r="AT572" s="238"/>
      <c r="AU572" s="238"/>
      <c r="AV572" s="238"/>
      <c r="AW572" s="238"/>
      <c r="AX572" s="238"/>
      <c r="AY572" s="238"/>
      <c r="AZ572" s="238"/>
      <c r="BB572" s="424"/>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37" customFormat="true" ht="25.15" customHeight="true" x14ac:dyDescent="0.2">
      <c r="A573" s="424"/>
      <c r="B573" s="424"/>
      <c r="C573" s="3465" t="s">
        <v>497</v>
      </c>
      <c r="D573" s="3466"/>
      <c r="E573" s="2776">
        <v>-1.4188789617140662E-3</v>
      </c>
      <c r="F573" s="2767"/>
      <c r="G573" s="2767"/>
      <c r="H573" s="3466" t="s">
        <v>540</v>
      </c>
      <c r="I573" s="3466"/>
      <c r="J573" s="2777">
        <v>6.894614799896015E-4</v>
      </c>
      <c r="K573" s="2767"/>
      <c r="L573" s="2767"/>
      <c r="M573" s="3466" t="s">
        <v>533</v>
      </c>
      <c r="N573" s="3466"/>
      <c r="O573" s="2778">
        <v>1.4060344508208488E-3</v>
      </c>
      <c r="P573" s="2767"/>
      <c r="Q573" s="2767"/>
      <c r="R573" s="238"/>
      <c r="Z573" s="238"/>
      <c r="AA573" s="238"/>
      <c r="AB573" s="238"/>
      <c r="AC573" s="238"/>
      <c r="AD573" s="238"/>
      <c r="AE573" s="238"/>
      <c r="AF573" s="238"/>
      <c r="AG573" s="238"/>
      <c r="AH573" s="238"/>
      <c r="AI573" s="238"/>
      <c r="AJ573" s="238"/>
      <c r="AK573" s="238"/>
      <c r="AL573" s="238"/>
      <c r="AM573" s="238"/>
      <c r="AN573" s="238"/>
      <c r="AO573" s="238"/>
      <c r="AP573" s="238"/>
      <c r="AQ573" s="238"/>
      <c r="AR573" s="238"/>
      <c r="AS573" s="238"/>
      <c r="AT573" s="238"/>
      <c r="AU573" s="238"/>
      <c r="AV573" s="238"/>
      <c r="AW573" s="238"/>
      <c r="AX573" s="238"/>
      <c r="AY573" s="238"/>
      <c r="AZ573" s="238"/>
      <c r="BB573" s="424"/>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37" customFormat="true" ht="25.15" customHeight="true" x14ac:dyDescent="0.2">
      <c r="A574" s="424"/>
      <c r="B574" s="424"/>
      <c r="C574" s="3465" t="s">
        <v>508</v>
      </c>
      <c r="D574" s="3466"/>
      <c r="E574" s="2776">
        <v>8.209973556833873E-3</v>
      </c>
      <c r="F574" s="2767"/>
      <c r="G574" s="2767"/>
      <c r="H574" s="3466" t="s">
        <v>537</v>
      </c>
      <c r="I574" s="3466"/>
      <c r="J574" s="2777">
        <v>1.2161241786480511E-3</v>
      </c>
      <c r="K574" s="2767"/>
      <c r="L574" s="2767"/>
      <c r="M574" s="3466" t="s">
        <v>531</v>
      </c>
      <c r="N574" s="3466"/>
      <c r="O574" s="2778">
        <v>1.5516360314576396E-3</v>
      </c>
      <c r="P574" s="2767"/>
      <c r="Q574" s="2767"/>
      <c r="R574" s="238"/>
      <c r="Z574" s="238"/>
      <c r="AA574" s="238"/>
      <c r="AB574" s="238"/>
      <c r="AC574" s="238"/>
      <c r="AD574" s="238"/>
      <c r="AE574" s="238"/>
      <c r="AF574" s="238"/>
      <c r="AG574" s="238"/>
      <c r="AH574" s="238"/>
      <c r="AI574" s="238"/>
      <c r="AJ574" s="238"/>
      <c r="AK574" s="238"/>
      <c r="AL574" s="238"/>
      <c r="AM574" s="238"/>
      <c r="AN574" s="238"/>
      <c r="AO574" s="238"/>
      <c r="AP574" s="238"/>
      <c r="AQ574" s="238"/>
      <c r="AR574" s="238"/>
      <c r="AS574" s="238"/>
      <c r="AT574" s="238"/>
      <c r="AU574" s="238"/>
      <c r="AV574" s="238"/>
      <c r="AW574" s="238"/>
      <c r="AX574" s="238"/>
      <c r="AY574" s="238"/>
      <c r="AZ574" s="238"/>
      <c r="BB574" s="424"/>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37" customFormat="true" ht="25.15" customHeight="true" x14ac:dyDescent="0.2">
      <c r="A575" s="424"/>
      <c r="B575" s="424"/>
      <c r="C575" s="3465" t="s">
        <v>524</v>
      </c>
      <c r="D575" s="3466"/>
      <c r="E575" s="2776">
        <v>-3.4920609584299048E-3</v>
      </c>
      <c r="F575" s="2767"/>
      <c r="G575" s="2767"/>
      <c r="H575" s="3466" t="s">
        <v>545</v>
      </c>
      <c r="I575" s="3466"/>
      <c r="J575" s="2777">
        <v>4.7768177078440373E-4</v>
      </c>
      <c r="K575" s="2767"/>
      <c r="L575" s="2767"/>
      <c r="M575" s="3466" t="s">
        <v>525</v>
      </c>
      <c r="N575" s="3466"/>
      <c r="O575" s="2778">
        <v>3.2600234075893632E-3</v>
      </c>
      <c r="P575" s="2767"/>
      <c r="Q575" s="2767"/>
      <c r="R575" s="238"/>
      <c r="Z575" s="238"/>
      <c r="AA575" s="238"/>
      <c r="AB575" s="238"/>
      <c r="AC575" s="238"/>
      <c r="AD575" s="238"/>
      <c r="AE575" s="238"/>
      <c r="AF575" s="238"/>
      <c r="AG575" s="238"/>
      <c r="AH575" s="238"/>
      <c r="AI575" s="238"/>
      <c r="AJ575" s="238"/>
      <c r="AK575" s="238"/>
      <c r="AL575" s="238"/>
      <c r="AM575" s="238"/>
      <c r="AN575" s="238"/>
      <c r="AO575" s="238"/>
      <c r="AP575" s="238"/>
      <c r="AQ575" s="238"/>
      <c r="AR575" s="238"/>
      <c r="AS575" s="238"/>
      <c r="AT575" s="238"/>
      <c r="AU575" s="238"/>
      <c r="AV575" s="238"/>
      <c r="AW575" s="238"/>
      <c r="AX575" s="238"/>
      <c r="AY575" s="238"/>
      <c r="AZ575" s="238"/>
      <c r="BB575" s="424"/>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37" customFormat="true" ht="25.15" customHeight="true" x14ac:dyDescent="0.2">
      <c r="A576" s="424"/>
      <c r="B576" s="424"/>
      <c r="C576" s="3465" t="s">
        <v>517</v>
      </c>
      <c r="D576" s="3466"/>
      <c r="E576" s="2776">
        <v>-8.2142714364994759E-3</v>
      </c>
      <c r="F576" s="2767"/>
      <c r="G576" s="2767"/>
      <c r="H576" s="3466" t="s">
        <v>543</v>
      </c>
      <c r="I576" s="3466"/>
      <c r="J576" s="2777">
        <v>5.9088445094405853E-4</v>
      </c>
      <c r="K576" s="2767"/>
      <c r="L576" s="2767"/>
      <c r="M576" s="3466" t="s">
        <v>518</v>
      </c>
      <c r="N576" s="3466"/>
      <c r="O576" s="2778">
        <v>6.1267408150581133E-3</v>
      </c>
      <c r="P576" s="2767"/>
      <c r="Q576" s="2767"/>
      <c r="R576" s="238"/>
      <c r="Z576" s="238"/>
      <c r="AA576" s="238"/>
      <c r="AB576" s="238"/>
      <c r="AC576" s="238"/>
      <c r="AD576" s="238"/>
      <c r="AE576" s="238"/>
      <c r="AF576" s="238"/>
      <c r="AG576" s="238"/>
      <c r="AH576" s="238"/>
      <c r="AI576" s="238"/>
      <c r="AJ576" s="238"/>
      <c r="AK576" s="238"/>
      <c r="AL576" s="238"/>
      <c r="AM576" s="238"/>
      <c r="AN576" s="238"/>
      <c r="AO576" s="238"/>
      <c r="AP576" s="238"/>
      <c r="AQ576" s="238"/>
      <c r="AR576" s="238"/>
      <c r="AS576" s="238"/>
      <c r="AT576" s="238"/>
      <c r="AU576" s="238"/>
      <c r="AV576" s="238"/>
      <c r="AW576" s="238"/>
      <c r="AX576" s="238"/>
      <c r="AY576" s="238"/>
      <c r="AZ576" s="238"/>
      <c r="BB576" s="424"/>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37" customFormat="true" ht="25.15" customHeight="true" x14ac:dyDescent="0.2">
      <c r="A577" s="424"/>
      <c r="B577" s="424"/>
      <c r="C577" s="3465" t="s">
        <v>494</v>
      </c>
      <c r="D577" s="3466"/>
      <c r="E577" s="2776">
        <v>-2.9546667571772635E-2</v>
      </c>
      <c r="F577" s="2767"/>
      <c r="G577" s="2767"/>
      <c r="H577" s="3466" t="s">
        <v>523</v>
      </c>
      <c r="I577" s="3466"/>
      <c r="J577" s="2782">
        <v>2.7385542971356648E-3</v>
      </c>
      <c r="K577" s="2767"/>
      <c r="L577" s="2767"/>
      <c r="M577" s="3466" t="s">
        <v>515</v>
      </c>
      <c r="N577" s="3466"/>
      <c r="O577" s="2778">
        <v>1.081377771667787E-2</v>
      </c>
      <c r="P577" s="2767"/>
      <c r="Q577" s="2767"/>
      <c r="R577" s="238"/>
      <c r="Z577" s="238"/>
      <c r="AA577" s="238"/>
      <c r="AB577" s="238"/>
      <c r="AC577" s="238"/>
      <c r="AD577" s="238"/>
      <c r="AE577" s="238"/>
      <c r="AF577" s="238"/>
      <c r="AG577" s="238"/>
      <c r="AH577" s="238"/>
      <c r="AI577" s="238"/>
      <c r="AJ577" s="238"/>
      <c r="AK577" s="238"/>
      <c r="AL577" s="238"/>
      <c r="AM577" s="238"/>
      <c r="AN577" s="238"/>
      <c r="AO577" s="238"/>
      <c r="AP577" s="238"/>
      <c r="AQ577" s="238"/>
      <c r="AR577" s="238"/>
      <c r="AS577" s="238"/>
      <c r="AT577" s="238"/>
      <c r="AU577" s="238"/>
      <c r="AV577" s="238"/>
      <c r="AW577" s="238"/>
      <c r="AX577" s="238"/>
      <c r="AY577" s="238"/>
      <c r="AZ577" s="238"/>
      <c r="BB577" s="424"/>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37" customFormat="true" ht="25.15" customHeight="true" x14ac:dyDescent="0.2">
      <c r="A578" s="424"/>
      <c r="B578" s="424"/>
      <c r="C578" s="3465" t="s">
        <v>505</v>
      </c>
      <c r="D578" s="3466"/>
      <c r="E578" s="2776">
        <v>-1.7497921985232177E-2</v>
      </c>
      <c r="F578" s="2767"/>
      <c r="G578" s="2767"/>
      <c r="H578" s="3501"/>
      <c r="I578" s="3501"/>
      <c r="J578" s="2767"/>
      <c r="K578" s="2767"/>
      <c r="L578" s="2767"/>
      <c r="M578" s="3466" t="s">
        <v>529</v>
      </c>
      <c r="N578" s="3466"/>
      <c r="O578" s="2788">
        <v>2.56674292389444E-5</v>
      </c>
      <c r="P578" s="2767"/>
      <c r="Q578" s="2767"/>
      <c r="R578" s="238"/>
      <c r="Z578" s="238"/>
      <c r="AA578" s="238"/>
      <c r="AB578" s="238"/>
      <c r="AC578" s="238"/>
      <c r="AD578" s="238"/>
      <c r="AE578" s="238"/>
      <c r="AF578" s="238"/>
      <c r="AG578" s="238"/>
      <c r="AH578" s="238"/>
      <c r="AI578" s="238"/>
      <c r="AJ578" s="238"/>
      <c r="AK578" s="238"/>
      <c r="AL578" s="238"/>
      <c r="AM578" s="238"/>
      <c r="AN578" s="238"/>
      <c r="AO578" s="238"/>
      <c r="AP578" s="238"/>
      <c r="AQ578" s="238"/>
      <c r="AR578" s="238"/>
      <c r="AS578" s="238"/>
      <c r="AT578" s="238"/>
      <c r="AU578" s="238"/>
      <c r="AV578" s="238"/>
      <c r="AW578" s="238"/>
      <c r="AX578" s="238"/>
      <c r="AY578" s="238"/>
      <c r="AZ578" s="238"/>
      <c r="BB578" s="424"/>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37" customFormat="true" ht="25.15" customHeight="true" x14ac:dyDescent="0.2">
      <c r="A579" s="424"/>
      <c r="B579" s="424"/>
      <c r="C579" s="3465" t="s">
        <v>486</v>
      </c>
      <c r="D579" s="3466"/>
      <c r="E579" s="2776">
        <v>-4.0760767948483718E-2</v>
      </c>
      <c r="F579" s="2767"/>
      <c r="G579" s="2767"/>
      <c r="H579" s="3501"/>
      <c r="I579" s="3501"/>
      <c r="J579" s="2767"/>
      <c r="K579" s="2767"/>
      <c r="L579" s="2767"/>
      <c r="M579" s="3466" t="s">
        <v>540</v>
      </c>
      <c r="N579" s="3466"/>
      <c r="O579" s="2778">
        <v>3.3262152855291206E-4</v>
      </c>
      <c r="P579" s="2767"/>
      <c r="Q579" s="2767"/>
      <c r="R579" s="238"/>
      <c r="Z579" s="238"/>
      <c r="AA579" s="238"/>
      <c r="AB579" s="238"/>
      <c r="AC579" s="238"/>
      <c r="AD579" s="238"/>
      <c r="AE579" s="238"/>
      <c r="AF579" s="238"/>
      <c r="AG579" s="238"/>
      <c r="AH579" s="238"/>
      <c r="AI579" s="238"/>
      <c r="AJ579" s="238"/>
      <c r="AK579" s="238"/>
      <c r="AL579" s="238"/>
      <c r="AM579" s="238"/>
      <c r="AN579" s="238"/>
      <c r="AO579" s="238"/>
      <c r="AP579" s="238"/>
      <c r="AQ579" s="238"/>
      <c r="AR579" s="238"/>
      <c r="AS579" s="238"/>
      <c r="AT579" s="238"/>
      <c r="AU579" s="238"/>
      <c r="AV579" s="238"/>
      <c r="AW579" s="238"/>
      <c r="AX579" s="238"/>
      <c r="AY579" s="238"/>
      <c r="AZ579" s="238"/>
      <c r="BB579" s="424"/>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37" customFormat="true" ht="25.15" customHeight="true" x14ac:dyDescent="0.2">
      <c r="A580" s="424"/>
      <c r="B580" s="424"/>
      <c r="C580" s="3465" t="s">
        <v>538</v>
      </c>
      <c r="D580" s="3466"/>
      <c r="E580" s="2776">
        <v>-3.5647899017276417E-4</v>
      </c>
      <c r="F580" s="2767"/>
      <c r="G580" s="2767"/>
      <c r="H580" s="3466" t="s">
        <v>242</v>
      </c>
      <c r="I580" s="3466"/>
      <c r="J580" s="3466"/>
      <c r="K580" s="3466"/>
      <c r="L580" s="3466"/>
      <c r="M580" s="3466" t="s">
        <v>537</v>
      </c>
      <c r="N580" s="3466"/>
      <c r="O580" s="2778">
        <v>1.1507286388235689E-3</v>
      </c>
      <c r="P580" s="2767"/>
      <c r="Q580" s="2767"/>
      <c r="R580" s="238"/>
      <c r="Z580" s="238"/>
      <c r="AA580" s="238"/>
      <c r="AB580" s="238"/>
      <c r="AC580" s="238"/>
      <c r="AD580" s="238"/>
      <c r="AE580" s="238"/>
      <c r="AF580" s="238"/>
      <c r="AG580" s="238"/>
      <c r="AH580" s="238"/>
      <c r="AI580" s="238"/>
      <c r="AJ580" s="238"/>
      <c r="AK580" s="238"/>
      <c r="AL580" s="238"/>
      <c r="AM580" s="238"/>
      <c r="AN580" s="238"/>
      <c r="AO580" s="238"/>
      <c r="AP580" s="238"/>
      <c r="AQ580" s="238"/>
      <c r="AR580" s="238"/>
      <c r="AS580" s="238"/>
      <c r="AT580" s="238"/>
      <c r="AU580" s="238"/>
      <c r="AV580" s="238"/>
      <c r="AW580" s="238"/>
      <c r="AX580" s="238"/>
      <c r="AY580" s="238"/>
      <c r="AZ580" s="238"/>
      <c r="BB580" s="424"/>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37" customFormat="true" ht="25.15" customHeight="true" x14ac:dyDescent="0.2">
      <c r="A581" s="424"/>
      <c r="B581" s="424"/>
      <c r="C581" s="3465" t="s">
        <v>489</v>
      </c>
      <c r="D581" s="3466"/>
      <c r="E581" s="2776">
        <v>-1.7904393716289691E-3</v>
      </c>
      <c r="F581" s="2767"/>
      <c r="G581" s="2767"/>
      <c r="H581" s="3466" t="s">
        <v>190</v>
      </c>
      <c r="I581" s="3466"/>
      <c r="J581" s="3506" t="s">
        <v>243</v>
      </c>
      <c r="K581" s="3507"/>
      <c r="L581" s="3508"/>
      <c r="M581" s="3466" t="s">
        <v>545</v>
      </c>
      <c r="N581" s="3466"/>
      <c r="O581" s="2788">
        <v>1.3500790752577839E-5</v>
      </c>
      <c r="P581" s="2767"/>
      <c r="Q581" s="2767"/>
      <c r="R581" s="238"/>
      <c r="Z581" s="238"/>
      <c r="AA581" s="238"/>
      <c r="AB581" s="238"/>
      <c r="AC581" s="238"/>
      <c r="AD581" s="238"/>
      <c r="AE581" s="238"/>
      <c r="AF581" s="238"/>
      <c r="AG581" s="238"/>
      <c r="AH581" s="238"/>
      <c r="AI581" s="238"/>
      <c r="AJ581" s="238"/>
      <c r="AK581" s="238"/>
      <c r="AL581" s="238"/>
      <c r="AM581" s="238"/>
      <c r="AN581" s="238"/>
      <c r="AO581" s="238"/>
      <c r="AP581" s="238"/>
      <c r="AQ581" s="238"/>
      <c r="AR581" s="238"/>
      <c r="AS581" s="238"/>
      <c r="AT581" s="238"/>
      <c r="AU581" s="238"/>
      <c r="AV581" s="238"/>
      <c r="AW581" s="238"/>
      <c r="AX581" s="238"/>
      <c r="AY581" s="238"/>
      <c r="AZ581" s="238"/>
      <c r="BB581" s="424"/>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37" customFormat="true" ht="25.15" customHeight="true" x14ac:dyDescent="0.2">
      <c r="A582" s="424"/>
      <c r="B582" s="424"/>
      <c r="C582" s="3465" t="s">
        <v>492</v>
      </c>
      <c r="D582" s="3466"/>
      <c r="E582" s="2776">
        <v>-1.7773992951405852E-2</v>
      </c>
      <c r="F582" s="2767"/>
      <c r="G582" s="2767"/>
      <c r="H582" s="3466"/>
      <c r="I582" s="3466"/>
      <c r="J582" s="2795" t="s">
        <v>175</v>
      </c>
      <c r="K582" s="2796" t="s">
        <v>244</v>
      </c>
      <c r="L582" s="2797" t="s">
        <v>245</v>
      </c>
      <c r="M582" s="3466" t="s">
        <v>543</v>
      </c>
      <c r="N582" s="3466"/>
      <c r="O582" s="2778">
        <v>6.6271771624274074E-4</v>
      </c>
      <c r="P582" s="2767"/>
      <c r="Q582" s="2767"/>
      <c r="R582" s="238"/>
      <c r="Z582" s="238"/>
      <c r="AA582" s="238"/>
      <c r="AB582" s="238"/>
      <c r="AC582" s="238"/>
      <c r="AD582" s="238"/>
      <c r="AE582" s="238"/>
      <c r="AF582" s="238"/>
      <c r="AG582" s="238"/>
      <c r="AH582" s="238"/>
      <c r="AI582" s="238"/>
      <c r="AJ582" s="238"/>
      <c r="AK582" s="238"/>
      <c r="AL582" s="238"/>
      <c r="AM582" s="238"/>
      <c r="AN582" s="238"/>
      <c r="AO582" s="238"/>
      <c r="AP582" s="238"/>
      <c r="AQ582" s="238"/>
      <c r="AR582" s="238"/>
      <c r="AS582" s="238"/>
      <c r="AT582" s="238"/>
      <c r="AU582" s="238"/>
      <c r="AV582" s="238"/>
      <c r="AW582" s="238"/>
      <c r="AX582" s="238"/>
      <c r="AY582" s="238"/>
      <c r="AZ582" s="238"/>
      <c r="BB582" s="424"/>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37" customFormat="true" ht="25.15" customHeight="true" x14ac:dyDescent="0.2">
      <c r="A583" s="424"/>
      <c r="B583" s="424"/>
      <c r="C583" s="3465" t="s">
        <v>506</v>
      </c>
      <c r="D583" s="3466"/>
      <c r="E583" s="2776">
        <v>-3.4758824052957267E-3</v>
      </c>
      <c r="F583" s="2767"/>
      <c r="G583" s="2767"/>
      <c r="H583" s="3466" t="s">
        <v>191</v>
      </c>
      <c r="I583" s="3466"/>
      <c r="J583" s="2798">
        <v>5.6577405547382291</v>
      </c>
      <c r="K583" s="2799">
        <v>6.6561653585155627</v>
      </c>
      <c r="L583" s="2800">
        <v>6.6561653585155627</v>
      </c>
      <c r="M583" s="3466" t="s">
        <v>523</v>
      </c>
      <c r="N583" s="3466"/>
      <c r="O583" s="2784">
        <v>3.3602304351726666E-3</v>
      </c>
      <c r="P583" s="2767"/>
      <c r="Q583" s="2767"/>
      <c r="R583" s="238"/>
      <c r="Z583" s="238"/>
      <c r="AA583" s="238"/>
      <c r="AB583" s="238"/>
      <c r="AC583" s="238"/>
      <c r="AD583" s="238"/>
      <c r="AE583" s="238"/>
      <c r="AF583" s="238"/>
      <c r="AG583" s="238"/>
      <c r="AH583" s="238"/>
      <c r="AI583" s="238"/>
      <c r="AJ583" s="238"/>
      <c r="AK583" s="238"/>
      <c r="AL583" s="238"/>
      <c r="AM583" s="238"/>
      <c r="AN583" s="238"/>
      <c r="AO583" s="238"/>
      <c r="AP583" s="238"/>
      <c r="AQ583" s="238"/>
      <c r="AR583" s="238"/>
      <c r="AS583" s="238"/>
      <c r="AT583" s="238"/>
      <c r="AU583" s="238"/>
      <c r="AV583" s="238"/>
      <c r="AW583" s="238"/>
      <c r="AX583" s="238"/>
      <c r="AY583" s="238"/>
      <c r="AZ583" s="238"/>
      <c r="BB583" s="424"/>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37" customFormat="true" ht="25.15" customHeight="true" x14ac:dyDescent="0.2">
      <c r="A584" s="424"/>
      <c r="B584" s="424"/>
      <c r="C584" s="3465" t="s">
        <v>467</v>
      </c>
      <c r="D584" s="3466"/>
      <c r="E584" s="2776">
        <v>6.9886136695044523E-2</v>
      </c>
      <c r="F584" s="2767"/>
      <c r="G584" s="2767"/>
      <c r="H584" s="3501"/>
      <c r="I584" s="3501"/>
      <c r="J584" s="2767"/>
      <c r="K584" s="2767"/>
      <c r="L584" s="2767"/>
      <c r="M584" s="3501"/>
      <c r="N584" s="3501"/>
      <c r="O584" s="2767"/>
      <c r="P584" s="2767"/>
      <c r="Q584" s="2767"/>
      <c r="R584" s="238"/>
      <c r="Z584" s="238"/>
      <c r="AA584" s="238"/>
      <c r="AB584" s="238"/>
      <c r="AC584" s="238"/>
      <c r="AD584" s="238"/>
      <c r="AE584" s="238"/>
      <c r="AF584" s="238"/>
      <c r="AG584" s="238"/>
      <c r="AH584" s="238"/>
      <c r="AI584" s="238"/>
      <c r="AJ584" s="238"/>
      <c r="AK584" s="238"/>
      <c r="AL584" s="238"/>
      <c r="AM584" s="238"/>
      <c r="AN584" s="238"/>
      <c r="AO584" s="238"/>
      <c r="AP584" s="238"/>
      <c r="AQ584" s="238"/>
      <c r="AR584" s="238"/>
      <c r="AS584" s="238"/>
      <c r="AT584" s="238"/>
      <c r="AU584" s="238"/>
      <c r="AV584" s="238"/>
      <c r="AW584" s="238"/>
      <c r="AX584" s="238"/>
      <c r="AY584" s="238"/>
      <c r="AZ584" s="238"/>
      <c r="BB584" s="424"/>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37" customFormat="true" ht="25.15" customHeight="true" x14ac:dyDescent="0.2">
      <c r="A585" s="424"/>
      <c r="B585" s="424"/>
      <c r="C585" s="3465" t="s">
        <v>512</v>
      </c>
      <c r="D585" s="3466"/>
      <c r="E585" s="2776">
        <v>7.6443102641925555E-3</v>
      </c>
      <c r="F585" s="2767"/>
      <c r="G585" s="2767"/>
      <c r="H585" s="3501"/>
      <c r="I585" s="3501"/>
      <c r="J585" s="2767"/>
      <c r="K585" s="2767"/>
      <c r="L585" s="2767"/>
      <c r="M585" s="3501"/>
      <c r="N585" s="3501"/>
      <c r="O585" s="2767"/>
      <c r="P585" s="2767"/>
      <c r="Q585" s="2767"/>
      <c r="R585" s="238"/>
      <c r="Z585" s="238"/>
      <c r="AA585" s="238"/>
      <c r="AB585" s="238"/>
      <c r="AC585" s="238"/>
      <c r="AD585" s="238"/>
      <c r="AE585" s="238"/>
      <c r="AF585" s="238"/>
      <c r="AG585" s="238"/>
      <c r="AH585" s="238"/>
      <c r="AI585" s="238"/>
      <c r="AJ585" s="238"/>
      <c r="AK585" s="238"/>
      <c r="AL585" s="238"/>
      <c r="AM585" s="238"/>
      <c r="AN585" s="238"/>
      <c r="AO585" s="238"/>
      <c r="AP585" s="238"/>
      <c r="AQ585" s="238"/>
      <c r="AR585" s="238"/>
      <c r="AS585" s="238"/>
      <c r="AT585" s="238"/>
      <c r="AU585" s="238"/>
      <c r="AV585" s="238"/>
      <c r="AW585" s="238"/>
      <c r="AX585" s="238"/>
      <c r="AY585" s="238"/>
      <c r="AZ585" s="238"/>
      <c r="BB585" s="424"/>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37" customFormat="true" ht="25.15" customHeight="true" x14ac:dyDescent="0.2">
      <c r="A586" s="424"/>
      <c r="B586" s="424"/>
      <c r="C586" s="3465" t="s">
        <v>488</v>
      </c>
      <c r="D586" s="3466"/>
      <c r="E586" s="2776">
        <v>3.2119716169392673E-2</v>
      </c>
      <c r="F586" s="2767"/>
      <c r="G586" s="2767"/>
      <c r="H586" s="3466" t="s">
        <v>246</v>
      </c>
      <c r="I586" s="3466"/>
      <c r="J586" s="3466"/>
      <c r="K586" s="2767"/>
      <c r="L586" s="2767"/>
      <c r="M586" s="3466" t="s">
        <v>242</v>
      </c>
      <c r="N586" s="3466"/>
      <c r="O586" s="3466"/>
      <c r="P586" s="3466"/>
      <c r="Q586" s="3466"/>
      <c r="R586" s="238"/>
      <c r="Z586" s="238"/>
      <c r="AA586" s="238"/>
      <c r="AB586" s="238"/>
      <c r="AC586" s="238"/>
      <c r="AD586" s="238"/>
      <c r="AE586" s="238"/>
      <c r="AF586" s="238"/>
      <c r="AG586" s="238"/>
      <c r="AH586" s="238"/>
      <c r="AI586" s="238"/>
      <c r="AJ586" s="238"/>
      <c r="AK586" s="238"/>
      <c r="AL586" s="238"/>
      <c r="AM586" s="238"/>
      <c r="AN586" s="238"/>
      <c r="AO586" s="238"/>
      <c r="AP586" s="238"/>
      <c r="AQ586" s="238"/>
      <c r="AR586" s="238"/>
      <c r="AS586" s="238"/>
      <c r="AT586" s="238"/>
      <c r="AU586" s="238"/>
      <c r="AV586" s="238"/>
      <c r="AW586" s="238"/>
      <c r="AX586" s="238"/>
      <c r="AY586" s="238"/>
      <c r="AZ586" s="238"/>
      <c r="BB586" s="424"/>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37" customFormat="true" ht="25.15" customHeight="true" x14ac:dyDescent="0.2">
      <c r="A587" s="424"/>
      <c r="B587" s="424"/>
      <c r="C587" s="3465" t="s">
        <v>507</v>
      </c>
      <c r="D587" s="3466"/>
      <c r="E587" s="2776">
        <v>5.4435033978831359E-3</v>
      </c>
      <c r="F587" s="2767"/>
      <c r="G587" s="2767"/>
      <c r="H587" s="3466" t="s">
        <v>180</v>
      </c>
      <c r="I587" s="3466"/>
      <c r="J587" s="2768" t="s">
        <v>190</v>
      </c>
      <c r="K587" s="2767"/>
      <c r="L587" s="2767"/>
      <c r="M587" s="3466" t="s">
        <v>190</v>
      </c>
      <c r="N587" s="3466"/>
      <c r="O587" s="3509" t="s">
        <v>243</v>
      </c>
      <c r="P587" s="3510"/>
      <c r="Q587" s="3511"/>
      <c r="R587" s="238"/>
      <c r="Z587" s="238"/>
      <c r="AA587" s="238"/>
      <c r="AB587" s="238"/>
      <c r="AC587" s="238"/>
      <c r="AD587" s="238"/>
      <c r="AE587" s="238"/>
      <c r="AF587" s="238"/>
      <c r="AG587" s="238"/>
      <c r="AH587" s="238"/>
      <c r="AI587" s="238"/>
      <c r="AJ587" s="238"/>
      <c r="AK587" s="238"/>
      <c r="AL587" s="238"/>
      <c r="AM587" s="238"/>
      <c r="AN587" s="238"/>
      <c r="AO587" s="238"/>
      <c r="AP587" s="238"/>
      <c r="AQ587" s="238"/>
      <c r="AR587" s="238"/>
      <c r="AS587" s="238"/>
      <c r="AT587" s="238"/>
      <c r="AU587" s="238"/>
      <c r="AV587" s="238"/>
      <c r="AW587" s="238"/>
      <c r="AX587" s="238"/>
      <c r="AY587" s="238"/>
      <c r="AZ587" s="238"/>
      <c r="BB587" s="424"/>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37" customFormat="true" ht="25.15" customHeight="true" x14ac:dyDescent="0.2">
      <c r="A588" s="424"/>
      <c r="B588" s="424"/>
      <c r="C588" s="3465" t="s">
        <v>503</v>
      </c>
      <c r="D588" s="3466"/>
      <c r="E588" s="2776">
        <v>-8.4976221233464943E-3</v>
      </c>
      <c r="F588" s="2767"/>
      <c r="G588" s="2767"/>
      <c r="H588" s="3466"/>
      <c r="I588" s="3466"/>
      <c r="J588" s="2771" t="s">
        <v>191</v>
      </c>
      <c r="K588" s="2767"/>
      <c r="L588" s="2767"/>
      <c r="M588" s="3466"/>
      <c r="N588" s="3466"/>
      <c r="O588" s="2801" t="s">
        <v>175</v>
      </c>
      <c r="P588" s="2802" t="s">
        <v>244</v>
      </c>
      <c r="Q588" s="2803" t="s">
        <v>245</v>
      </c>
      <c r="R588" s="238"/>
      <c r="Z588" s="238"/>
      <c r="AA588" s="238"/>
      <c r="AB588" s="238"/>
      <c r="AC588" s="238"/>
      <c r="AD588" s="238"/>
      <c r="AE588" s="238"/>
      <c r="AF588" s="238"/>
      <c r="AG588" s="238"/>
      <c r="AH588" s="238"/>
      <c r="AI588" s="238"/>
      <c r="AJ588" s="238"/>
      <c r="AK588" s="238"/>
      <c r="AL588" s="238"/>
      <c r="AM588" s="238"/>
      <c r="AN588" s="238"/>
      <c r="AO588" s="238"/>
      <c r="AP588" s="238"/>
      <c r="AQ588" s="238"/>
      <c r="AR588" s="238"/>
      <c r="AS588" s="238"/>
      <c r="AT588" s="238"/>
      <c r="AU588" s="238"/>
      <c r="AV588" s="238"/>
      <c r="AW588" s="238"/>
      <c r="AX588" s="238"/>
      <c r="AY588" s="238"/>
      <c r="AZ588" s="238"/>
      <c r="BB588" s="424"/>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37" customFormat="true" ht="25.15" customHeight="true" x14ac:dyDescent="0.2">
      <c r="A589" s="424"/>
      <c r="B589" s="424"/>
      <c r="C589" s="3465" t="s">
        <v>480</v>
      </c>
      <c r="D589" s="3466"/>
      <c r="E589" s="2776">
        <v>-7.9691404432551717E-3</v>
      </c>
      <c r="F589" s="2767"/>
      <c r="G589" s="2767"/>
      <c r="H589" s="3466" t="s">
        <v>487</v>
      </c>
      <c r="I589" s="3466"/>
      <c r="J589" s="2774">
        <v>-3.3845760790887379E-2</v>
      </c>
      <c r="K589" s="2767"/>
      <c r="L589" s="2767"/>
      <c r="M589" s="3466" t="s">
        <v>191</v>
      </c>
      <c r="N589" s="3466"/>
      <c r="O589" s="2804">
        <v>6.6253794621156699</v>
      </c>
      <c r="P589" s="2805">
        <v>7.5288402978587161</v>
      </c>
      <c r="Q589" s="2806">
        <v>7.5288402978587161</v>
      </c>
      <c r="R589" s="238"/>
      <c r="Z589" s="238"/>
      <c r="AA589" s="238"/>
      <c r="AB589" s="238"/>
      <c r="AC589" s="238"/>
      <c r="AD589" s="238"/>
      <c r="AE589" s="238"/>
      <c r="AF589" s="238"/>
      <c r="AG589" s="238"/>
      <c r="AH589" s="238"/>
      <c r="AI589" s="238"/>
      <c r="AJ589" s="238"/>
      <c r="AK589" s="238"/>
      <c r="AL589" s="238"/>
      <c r="AM589" s="238"/>
      <c r="AN589" s="238"/>
      <c r="AO589" s="238"/>
      <c r="AP589" s="238"/>
      <c r="AQ589" s="238"/>
      <c r="AR589" s="238"/>
      <c r="AS589" s="238"/>
      <c r="AT589" s="238"/>
      <c r="AU589" s="238"/>
      <c r="AV589" s="238"/>
      <c r="AW589" s="238"/>
      <c r="AX589" s="238"/>
      <c r="AY589" s="238"/>
      <c r="AZ589" s="238"/>
      <c r="BB589" s="424"/>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37" customFormat="true" ht="25.15" customHeight="true" x14ac:dyDescent="0.2">
      <c r="A590" s="424"/>
      <c r="B590" s="424"/>
      <c r="C590" s="3465" t="s">
        <v>482</v>
      </c>
      <c r="D590" s="3466"/>
      <c r="E590" s="2776">
        <v>-9.4209305869739201E-3</v>
      </c>
      <c r="F590" s="2767"/>
      <c r="G590" s="2767"/>
      <c r="H590" s="3466" t="s">
        <v>459</v>
      </c>
      <c r="I590" s="3466"/>
      <c r="J590" s="2777">
        <v>-6.7219559920825428E-2</v>
      </c>
      <c r="K590" s="2767"/>
      <c r="L590" s="2767"/>
      <c r="M590" s="3501"/>
      <c r="N590" s="3501"/>
      <c r="O590" s="2767"/>
      <c r="P590" s="2767"/>
      <c r="Q590" s="2767"/>
      <c r="R590" s="238"/>
      <c r="Z590" s="238"/>
      <c r="AA590" s="238"/>
      <c r="AB590" s="238"/>
      <c r="AC590" s="238"/>
      <c r="AD590" s="238"/>
      <c r="AE590" s="238"/>
      <c r="AF590" s="238"/>
      <c r="AG590" s="238"/>
      <c r="AH590" s="238"/>
      <c r="AI590" s="238"/>
      <c r="AJ590" s="238"/>
      <c r="AK590" s="238"/>
      <c r="AL590" s="238"/>
      <c r="AM590" s="238"/>
      <c r="AN590" s="238"/>
      <c r="AO590" s="238"/>
      <c r="AP590" s="238"/>
      <c r="AQ590" s="238"/>
      <c r="AR590" s="238"/>
      <c r="AS590" s="238"/>
      <c r="AT590" s="238"/>
      <c r="AU590" s="238"/>
      <c r="AV590" s="238"/>
      <c r="AW590" s="238"/>
      <c r="AX590" s="238"/>
      <c r="AY590" s="238"/>
      <c r="AZ590" s="238"/>
      <c r="BB590" s="424"/>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37" customFormat="true" ht="25.15" customHeight="true" x14ac:dyDescent="0.2">
      <c r="A591" s="424"/>
      <c r="B591" s="424"/>
      <c r="C591" s="3465" t="s">
        <v>504</v>
      </c>
      <c r="D591" s="3466"/>
      <c r="E591" s="2776">
        <v>1.2664765292923767E-2</v>
      </c>
      <c r="F591" s="2767"/>
      <c r="G591" s="2767"/>
      <c r="H591" s="3466" t="s">
        <v>513</v>
      </c>
      <c r="I591" s="3466"/>
      <c r="J591" s="2777">
        <v>-8.2403587667757294E-3</v>
      </c>
      <c r="K591" s="2767"/>
      <c r="L591" s="2767"/>
      <c r="M591" s="3501"/>
      <c r="N591" s="3501"/>
      <c r="O591" s="2767"/>
      <c r="P591" s="2767"/>
      <c r="Q591" s="2767"/>
      <c r="R591" s="238"/>
      <c r="Z591" s="238"/>
      <c r="AA591" s="238"/>
      <c r="AB591" s="238"/>
      <c r="AC591" s="238"/>
      <c r="AD591" s="238"/>
      <c r="AE591" s="238"/>
      <c r="AF591" s="238"/>
      <c r="AG591" s="238"/>
      <c r="AH591" s="238"/>
      <c r="AI591" s="238"/>
      <c r="AJ591" s="238"/>
      <c r="AK591" s="238"/>
      <c r="AL591" s="238"/>
      <c r="AM591" s="238"/>
      <c r="AN591" s="238"/>
      <c r="AO591" s="238"/>
      <c r="AP591" s="238"/>
      <c r="AQ591" s="238"/>
      <c r="AR591" s="238"/>
      <c r="AS591" s="238"/>
      <c r="AT591" s="238"/>
      <c r="AU591" s="238"/>
      <c r="AV591" s="238"/>
      <c r="AW591" s="238"/>
      <c r="AX591" s="238"/>
      <c r="AY591" s="238"/>
      <c r="AZ591" s="238"/>
      <c r="BB591" s="424"/>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37" customFormat="true" ht="25.15" customHeight="true" x14ac:dyDescent="0.2">
      <c r="A592" s="424"/>
      <c r="B592" s="424"/>
      <c r="C592" s="3465" t="s">
        <v>462</v>
      </c>
      <c r="D592" s="3466"/>
      <c r="E592" s="2776">
        <v>6.6654273804631917E-2</v>
      </c>
      <c r="F592" s="2767"/>
      <c r="G592" s="2767"/>
      <c r="H592" s="3466" t="s">
        <v>530</v>
      </c>
      <c r="I592" s="3466"/>
      <c r="J592" s="2777">
        <v>-3.6181856898251977E-3</v>
      </c>
      <c r="K592" s="2767"/>
      <c r="L592" s="2767"/>
      <c r="M592" s="3466" t="s">
        <v>246</v>
      </c>
      <c r="N592" s="3466"/>
      <c r="O592" s="3466"/>
      <c r="P592" s="2767"/>
      <c r="Q592" s="2767"/>
      <c r="R592" s="238"/>
      <c r="Z592" s="238"/>
      <c r="AA592" s="238"/>
      <c r="AB592" s="238"/>
      <c r="AC592" s="238"/>
      <c r="AD592" s="238"/>
      <c r="AE592" s="238"/>
      <c r="AF592" s="238"/>
      <c r="AG592" s="238"/>
      <c r="AH592" s="238"/>
      <c r="AI592" s="238"/>
      <c r="AJ592" s="238"/>
      <c r="AK592" s="238"/>
      <c r="AL592" s="238"/>
      <c r="AM592" s="238"/>
      <c r="AN592" s="238"/>
      <c r="AO592" s="238"/>
      <c r="AP592" s="238"/>
      <c r="AQ592" s="238"/>
      <c r="AR592" s="238"/>
      <c r="AS592" s="238"/>
      <c r="AT592" s="238"/>
      <c r="AU592" s="238"/>
      <c r="AV592" s="238"/>
      <c r="AW592" s="238"/>
      <c r="AX592" s="238"/>
      <c r="AY592" s="238"/>
      <c r="AZ592" s="238"/>
      <c r="BB592" s="424"/>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37" customFormat="true" ht="25.15" customHeight="true" x14ac:dyDescent="0.2">
      <c r="A593" s="424"/>
      <c r="B593" s="424"/>
      <c r="C593" s="3465" t="s">
        <v>490</v>
      </c>
      <c r="D593" s="3466"/>
      <c r="E593" s="2776">
        <v>2.9142407979333814E-2</v>
      </c>
      <c r="F593" s="2767"/>
      <c r="G593" s="2767"/>
      <c r="H593" s="3466" t="s">
        <v>502</v>
      </c>
      <c r="I593" s="3466"/>
      <c r="J593" s="2777">
        <v>1.5728751720545959E-2</v>
      </c>
      <c r="K593" s="2767"/>
      <c r="L593" s="2767"/>
      <c r="M593" s="3466" t="s">
        <v>180</v>
      </c>
      <c r="N593" s="3466"/>
      <c r="O593" s="2769" t="s">
        <v>190</v>
      </c>
      <c r="P593" s="2767"/>
      <c r="Q593" s="2767"/>
      <c r="R593" s="238"/>
      <c r="Z593" s="238"/>
      <c r="AA593" s="238"/>
      <c r="AB593" s="238"/>
      <c r="AC593" s="238"/>
      <c r="AD593" s="238"/>
      <c r="AE593" s="238"/>
      <c r="AF593" s="238"/>
      <c r="AG593" s="238"/>
      <c r="AH593" s="238"/>
      <c r="AI593" s="238"/>
      <c r="AJ593" s="238"/>
      <c r="AK593" s="238"/>
      <c r="AL593" s="238"/>
      <c r="AM593" s="238"/>
      <c r="AN593" s="238"/>
      <c r="AO593" s="238"/>
      <c r="AP593" s="238"/>
      <c r="AQ593" s="238"/>
      <c r="AR593" s="238"/>
      <c r="AS593" s="238"/>
      <c r="AT593" s="238"/>
      <c r="AU593" s="238"/>
      <c r="AV593" s="238"/>
      <c r="AW593" s="238"/>
      <c r="AX593" s="238"/>
      <c r="AY593" s="238"/>
      <c r="AZ593" s="238"/>
      <c r="BB593" s="424"/>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37" customFormat="true" ht="25.15" customHeight="true" x14ac:dyDescent="0.2">
      <c r="A594" s="424"/>
      <c r="B594" s="424"/>
      <c r="C594" s="3465" t="s">
        <v>478</v>
      </c>
      <c r="D594" s="3466"/>
      <c r="E594" s="2776">
        <v>3.9235763133287083E-2</v>
      </c>
      <c r="F594" s="2767"/>
      <c r="G594" s="2767"/>
      <c r="H594" s="3466" t="s">
        <v>468</v>
      </c>
      <c r="I594" s="3466"/>
      <c r="J594" s="2777">
        <v>9.1520056523538215E-2</v>
      </c>
      <c r="K594" s="2767"/>
      <c r="L594" s="2767"/>
      <c r="M594" s="3466"/>
      <c r="N594" s="3466"/>
      <c r="O594" s="2772" t="s">
        <v>191</v>
      </c>
      <c r="P594" s="2767"/>
      <c r="Q594" s="2767"/>
      <c r="R594" s="238"/>
      <c r="Z594" s="238"/>
      <c r="AA594" s="238"/>
      <c r="AB594" s="238"/>
      <c r="AC594" s="238"/>
      <c r="AD594" s="238"/>
      <c r="AE594" s="238"/>
      <c r="AF594" s="238"/>
      <c r="AG594" s="238"/>
      <c r="AH594" s="238"/>
      <c r="AI594" s="238"/>
      <c r="AJ594" s="238"/>
      <c r="AK594" s="238"/>
      <c r="AL594" s="238"/>
      <c r="AM594" s="238"/>
      <c r="AN594" s="238"/>
      <c r="AO594" s="238"/>
      <c r="AP594" s="238"/>
      <c r="AQ594" s="238"/>
      <c r="AR594" s="238"/>
      <c r="AS594" s="238"/>
      <c r="AT594" s="238"/>
      <c r="AU594" s="238"/>
      <c r="AV594" s="238"/>
      <c r="AW594" s="238"/>
      <c r="AX594" s="238"/>
      <c r="AY594" s="238"/>
      <c r="AZ594" s="238"/>
      <c r="BB594" s="424"/>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37" customFormat="true" ht="25.15" customHeight="true" x14ac:dyDescent="0.2">
      <c r="A595" s="424"/>
      <c r="B595" s="424"/>
      <c r="C595" s="3465" t="s">
        <v>457</v>
      </c>
      <c r="D595" s="3466"/>
      <c r="E595" s="2776">
        <v>-9.4971116034605674E-2</v>
      </c>
      <c r="F595" s="2767"/>
      <c r="G595" s="2767"/>
      <c r="H595" s="3466" t="s">
        <v>465</v>
      </c>
      <c r="I595" s="3466"/>
      <c r="J595" s="2777">
        <v>-4.4731047165333451E-2</v>
      </c>
      <c r="K595" s="2767"/>
      <c r="L595" s="2767"/>
      <c r="M595" s="3466" t="s">
        <v>487</v>
      </c>
      <c r="N595" s="3466"/>
      <c r="O595" s="2775">
        <v>-9.0566335330972293E-3</v>
      </c>
      <c r="P595" s="2767"/>
      <c r="Q595" s="2767"/>
      <c r="R595" s="238"/>
      <c r="Z595" s="238"/>
      <c r="AA595" s="238"/>
      <c r="AB595" s="238"/>
      <c r="AC595" s="238"/>
      <c r="AD595" s="238"/>
      <c r="AE595" s="238"/>
      <c r="AF595" s="238"/>
      <c r="AG595" s="238"/>
      <c r="AH595" s="238"/>
      <c r="AI595" s="238"/>
      <c r="AJ595" s="238"/>
      <c r="AK595" s="238"/>
      <c r="AL595" s="238"/>
      <c r="AM595" s="238"/>
      <c r="AN595" s="238"/>
      <c r="AO595" s="238"/>
      <c r="AP595" s="238"/>
      <c r="AQ595" s="238"/>
      <c r="AR595" s="238"/>
      <c r="AS595" s="238"/>
      <c r="AT595" s="238"/>
      <c r="AU595" s="238"/>
      <c r="AV595" s="238"/>
      <c r="AW595" s="238"/>
      <c r="AX595" s="238"/>
      <c r="AY595" s="238"/>
      <c r="AZ595" s="238"/>
      <c r="BB595" s="424"/>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37" customFormat="true" ht="25.15" customHeight="true" x14ac:dyDescent="0.2">
      <c r="A596" s="424"/>
      <c r="B596" s="424"/>
      <c r="C596" s="3465" t="s">
        <v>536</v>
      </c>
      <c r="D596" s="3466"/>
      <c r="E596" s="2776">
        <v>-1.3890074702256235E-3</v>
      </c>
      <c r="F596" s="2767"/>
      <c r="G596" s="2767"/>
      <c r="H596" s="3466" t="s">
        <v>514</v>
      </c>
      <c r="I596" s="3466"/>
      <c r="J596" s="2777">
        <v>1.4004347339757948E-2</v>
      </c>
      <c r="K596" s="2767"/>
      <c r="L596" s="2767"/>
      <c r="M596" s="3466" t="s">
        <v>459</v>
      </c>
      <c r="N596" s="3466"/>
      <c r="O596" s="2778">
        <v>-0.11254190935867299</v>
      </c>
      <c r="P596" s="2767"/>
      <c r="Q596" s="2767"/>
      <c r="R596" s="238"/>
      <c r="Z596" s="238"/>
      <c r="AA596" s="238"/>
      <c r="AB596" s="238"/>
      <c r="AC596" s="238"/>
      <c r="AD596" s="238"/>
      <c r="AE596" s="238"/>
      <c r="AF596" s="238"/>
      <c r="AG596" s="238"/>
      <c r="AH596" s="238"/>
      <c r="AI596" s="238"/>
      <c r="AJ596" s="238"/>
      <c r="AK596" s="238"/>
      <c r="AL596" s="238"/>
      <c r="AM596" s="238"/>
      <c r="AN596" s="238"/>
      <c r="AO596" s="238"/>
      <c r="AP596" s="238"/>
      <c r="AQ596" s="238"/>
      <c r="AR596" s="238"/>
      <c r="AS596" s="238"/>
      <c r="AT596" s="238"/>
      <c r="AU596" s="238"/>
      <c r="AV596" s="238"/>
      <c r="AW596" s="238"/>
      <c r="AX596" s="238"/>
      <c r="AY596" s="238"/>
      <c r="AZ596" s="238"/>
      <c r="BB596" s="424"/>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37" customFormat="true" ht="25.15" customHeight="true" x14ac:dyDescent="0.2">
      <c r="A597" s="424"/>
      <c r="B597" s="424"/>
      <c r="C597" s="3465" t="s">
        <v>528</v>
      </c>
      <c r="D597" s="3466"/>
      <c r="E597" s="2776">
        <v>1.9457084989412585E-3</v>
      </c>
      <c r="F597" s="2767"/>
      <c r="G597" s="2767"/>
      <c r="H597" s="3466" t="s">
        <v>481</v>
      </c>
      <c r="I597" s="3466"/>
      <c r="J597" s="2777">
        <v>-1.3081393540420235E-2</v>
      </c>
      <c r="K597" s="2767"/>
      <c r="L597" s="2767"/>
      <c r="M597" s="3466" t="s">
        <v>513</v>
      </c>
      <c r="N597" s="3466"/>
      <c r="O597" s="2778">
        <v>1.6334078157770961E-2</v>
      </c>
      <c r="P597" s="2767"/>
      <c r="Q597" s="2767"/>
      <c r="R597" s="238"/>
      <c r="Z597" s="238"/>
      <c r="AA597" s="238"/>
      <c r="AB597" s="238"/>
      <c r="AC597" s="238"/>
      <c r="AD597" s="238"/>
      <c r="AE597" s="238"/>
      <c r="AF597" s="238"/>
      <c r="AG597" s="238"/>
      <c r="AH597" s="238"/>
      <c r="AI597" s="238"/>
      <c r="AJ597" s="238"/>
      <c r="AK597" s="238"/>
      <c r="AL597" s="238"/>
      <c r="AM597" s="238"/>
      <c r="AN597" s="238"/>
      <c r="AO597" s="238"/>
      <c r="AP597" s="238"/>
      <c r="AQ597" s="238"/>
      <c r="AR597" s="238"/>
      <c r="AS597" s="238"/>
      <c r="AT597" s="238"/>
      <c r="AU597" s="238"/>
      <c r="AV597" s="238"/>
      <c r="AW597" s="238"/>
      <c r="AX597" s="238"/>
      <c r="AY597" s="238"/>
      <c r="AZ597" s="238"/>
      <c r="BB597" s="424"/>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37" customFormat="true" ht="25.15" customHeight="true" x14ac:dyDescent="0.2">
      <c r="A598" s="424"/>
      <c r="B598" s="424"/>
      <c r="C598" s="3465" t="s">
        <v>520</v>
      </c>
      <c r="D598" s="3466"/>
      <c r="E598" s="2776">
        <v>6.5815835617743504E-3</v>
      </c>
      <c r="F598" s="2767"/>
      <c r="G598" s="2767"/>
      <c r="H598" s="3466" t="s">
        <v>532</v>
      </c>
      <c r="I598" s="3466"/>
      <c r="J598" s="2777">
        <v>-3.6846174690063883E-4</v>
      </c>
      <c r="K598" s="2767"/>
      <c r="L598" s="2767"/>
      <c r="M598" s="3466" t="s">
        <v>530</v>
      </c>
      <c r="N598" s="3466"/>
      <c r="O598" s="2778">
        <v>3.4119262240308169E-3</v>
      </c>
      <c r="P598" s="2767"/>
      <c r="Q598" s="2767"/>
      <c r="R598" s="238"/>
      <c r="Z598" s="238"/>
      <c r="AA598" s="238"/>
      <c r="AB598" s="238"/>
      <c r="AC598" s="238"/>
      <c r="AD598" s="238"/>
      <c r="AE598" s="238"/>
      <c r="AF598" s="238"/>
      <c r="AG598" s="238"/>
      <c r="AH598" s="238"/>
      <c r="AI598" s="238"/>
      <c r="AJ598" s="238"/>
      <c r="AK598" s="238"/>
      <c r="AL598" s="238"/>
      <c r="AM598" s="238"/>
      <c r="AN598" s="238"/>
      <c r="AO598" s="238"/>
      <c r="AP598" s="238"/>
      <c r="AQ598" s="238"/>
      <c r="AR598" s="238"/>
      <c r="AS598" s="238"/>
      <c r="AT598" s="238"/>
      <c r="AU598" s="238"/>
      <c r="AV598" s="238"/>
      <c r="AW598" s="238"/>
      <c r="AX598" s="238"/>
      <c r="AY598" s="238"/>
      <c r="AZ598" s="238"/>
      <c r="BB598" s="424"/>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37" customFormat="true" ht="25.15" customHeight="true" x14ac:dyDescent="0.2">
      <c r="A599" s="424"/>
      <c r="B599" s="424"/>
      <c r="C599" s="3465" t="s">
        <v>500</v>
      </c>
      <c r="D599" s="3466"/>
      <c r="E599" s="2776">
        <v>-1.8912032829611632E-2</v>
      </c>
      <c r="F599" s="2767"/>
      <c r="G599" s="2767"/>
      <c r="H599" s="3466" t="s">
        <v>541</v>
      </c>
      <c r="I599" s="3466"/>
      <c r="J599" s="2777">
        <v>4.1125098880913629E-3</v>
      </c>
      <c r="K599" s="2767"/>
      <c r="L599" s="2767"/>
      <c r="M599" s="3466" t="s">
        <v>502</v>
      </c>
      <c r="N599" s="3466"/>
      <c r="O599" s="2778">
        <v>2.529882882881785E-2</v>
      </c>
      <c r="P599" s="2767"/>
      <c r="Q599" s="2767"/>
      <c r="R599" s="238"/>
      <c r="Z599" s="238"/>
      <c r="AA599" s="238"/>
      <c r="AB599" s="238"/>
      <c r="AC599" s="238"/>
      <c r="AD599" s="238"/>
      <c r="AE599" s="238"/>
      <c r="AF599" s="238"/>
      <c r="AG599" s="238"/>
      <c r="AH599" s="238"/>
      <c r="AI599" s="238"/>
      <c r="AJ599" s="238"/>
      <c r="AK599" s="238"/>
      <c r="AL599" s="238"/>
      <c r="AM599" s="238"/>
      <c r="AN599" s="238"/>
      <c r="AO599" s="238"/>
      <c r="AP599" s="238"/>
      <c r="AQ599" s="238"/>
      <c r="AR599" s="238"/>
      <c r="AS599" s="238"/>
      <c r="AT599" s="238"/>
      <c r="AU599" s="238"/>
      <c r="AV599" s="238"/>
      <c r="AW599" s="238"/>
      <c r="AX599" s="238"/>
      <c r="AY599" s="238"/>
      <c r="AZ599" s="238"/>
      <c r="BB599" s="424"/>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37" customFormat="true" ht="25.15" customHeight="true" x14ac:dyDescent="0.2">
      <c r="A600" s="424"/>
      <c r="B600" s="424"/>
      <c r="C600" s="3465" t="s">
        <v>499</v>
      </c>
      <c r="D600" s="3466"/>
      <c r="E600" s="2776">
        <v>-1.3174456483636241E-2</v>
      </c>
      <c r="F600" s="2767"/>
      <c r="G600" s="2767"/>
      <c r="H600" s="3466" t="s">
        <v>542</v>
      </c>
      <c r="I600" s="3466"/>
      <c r="J600" s="2777">
        <v>-3.0782359677713192E-3</v>
      </c>
      <c r="K600" s="2767"/>
      <c r="L600" s="2767"/>
      <c r="M600" s="3466" t="s">
        <v>468</v>
      </c>
      <c r="N600" s="3466"/>
      <c r="O600" s="2778">
        <v>3.3211325365377124E-2</v>
      </c>
      <c r="P600" s="2767"/>
      <c r="Q600" s="2767"/>
      <c r="R600" s="238"/>
      <c r="Z600" s="238"/>
      <c r="AA600" s="238"/>
      <c r="AB600" s="238"/>
      <c r="AC600" s="238"/>
      <c r="AD600" s="238"/>
      <c r="AE600" s="238"/>
      <c r="AF600" s="238"/>
      <c r="AG600" s="238"/>
      <c r="AH600" s="238"/>
      <c r="AI600" s="238"/>
      <c r="AJ600" s="238"/>
      <c r="AK600" s="238"/>
      <c r="AL600" s="238"/>
      <c r="AM600" s="238"/>
      <c r="AN600" s="238"/>
      <c r="AO600" s="238"/>
      <c r="AP600" s="238"/>
      <c r="AQ600" s="238"/>
      <c r="AR600" s="238"/>
      <c r="AS600" s="238"/>
      <c r="AT600" s="238"/>
      <c r="AU600" s="238"/>
      <c r="AV600" s="238"/>
      <c r="AW600" s="238"/>
      <c r="AX600" s="238"/>
      <c r="AY600" s="238"/>
      <c r="AZ600" s="238"/>
      <c r="BB600" s="424"/>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37" customFormat="true" ht="25.15" customHeight="true" x14ac:dyDescent="0.2">
      <c r="A601" s="424"/>
      <c r="B601" s="424"/>
      <c r="C601" s="3465" t="s">
        <v>483</v>
      </c>
      <c r="D601" s="3466"/>
      <c r="E601" s="2776">
        <v>-4.4906765936903355E-2</v>
      </c>
      <c r="F601" s="2767"/>
      <c r="G601" s="2767"/>
      <c r="H601" s="3466" t="s">
        <v>470</v>
      </c>
      <c r="I601" s="3466"/>
      <c r="J601" s="2777">
        <v>-1.9390189365827648E-2</v>
      </c>
      <c r="K601" s="2767"/>
      <c r="L601" s="2767"/>
      <c r="M601" s="3466" t="s">
        <v>465</v>
      </c>
      <c r="N601" s="3466"/>
      <c r="O601" s="2778">
        <v>9.8256124168496092E-2</v>
      </c>
      <c r="P601" s="2767"/>
      <c r="Q601" s="2767"/>
      <c r="R601" s="238"/>
      <c r="Z601" s="238"/>
      <c r="AA601" s="238"/>
      <c r="AB601" s="238"/>
      <c r="AC601" s="238"/>
      <c r="AD601" s="238"/>
      <c r="AE601" s="238"/>
      <c r="AF601" s="238"/>
      <c r="AG601" s="238"/>
      <c r="AH601" s="238"/>
      <c r="AI601" s="238"/>
      <c r="AJ601" s="238"/>
      <c r="AK601" s="238"/>
      <c r="AL601" s="238"/>
      <c r="AM601" s="238"/>
      <c r="AN601" s="238"/>
      <c r="AO601" s="238"/>
      <c r="AP601" s="238"/>
      <c r="AQ601" s="238"/>
      <c r="AR601" s="238"/>
      <c r="AS601" s="238"/>
      <c r="AT601" s="238"/>
      <c r="AU601" s="238"/>
      <c r="AV601" s="238"/>
      <c r="AW601" s="238"/>
      <c r="AX601" s="238"/>
      <c r="AY601" s="238"/>
      <c r="AZ601" s="238"/>
      <c r="BB601" s="424"/>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37" customFormat="true" ht="25.15" customHeight="true" x14ac:dyDescent="0.2">
      <c r="A602" s="424"/>
      <c r="B602" s="424"/>
      <c r="C602" s="3465" t="s">
        <v>469</v>
      </c>
      <c r="D602" s="3466"/>
      <c r="E602" s="2776">
        <v>-5.9465915169141462E-3</v>
      </c>
      <c r="F602" s="2767"/>
      <c r="G602" s="2767"/>
      <c r="H602" s="3466" t="s">
        <v>527</v>
      </c>
      <c r="I602" s="3466"/>
      <c r="J602" s="2777">
        <v>-9.2793644725275748E-4</v>
      </c>
      <c r="K602" s="2767"/>
      <c r="L602" s="2767"/>
      <c r="M602" s="3466" t="s">
        <v>514</v>
      </c>
      <c r="N602" s="3466"/>
      <c r="O602" s="2778">
        <v>6.8996050157510477E-3</v>
      </c>
      <c r="P602" s="2767"/>
      <c r="Q602" s="2767"/>
      <c r="R602" s="238"/>
      <c r="Z602" s="238"/>
      <c r="AA602" s="238"/>
      <c r="AB602" s="238"/>
      <c r="AC602" s="238"/>
      <c r="AD602" s="238"/>
      <c r="AE602" s="238"/>
      <c r="AF602" s="238"/>
      <c r="AG602" s="238"/>
      <c r="AH602" s="238"/>
      <c r="AI602" s="238"/>
      <c r="AJ602" s="238"/>
      <c r="AK602" s="238"/>
      <c r="AL602" s="238"/>
      <c r="AM602" s="238"/>
      <c r="AN602" s="238"/>
      <c r="AO602" s="238"/>
      <c r="AP602" s="238"/>
      <c r="AQ602" s="238"/>
      <c r="AR602" s="238"/>
      <c r="AS602" s="238"/>
      <c r="AT602" s="238"/>
      <c r="AU602" s="238"/>
      <c r="AV602" s="238"/>
      <c r="AW602" s="238"/>
      <c r="AX602" s="238"/>
      <c r="AY602" s="238"/>
      <c r="AZ602" s="238"/>
      <c r="BB602" s="424"/>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37" customFormat="true" ht="25.15" customHeight="true" x14ac:dyDescent="0.2">
      <c r="A603" s="424"/>
      <c r="B603" s="424"/>
      <c r="C603" s="3465" t="s">
        <v>463</v>
      </c>
      <c r="D603" s="3466"/>
      <c r="E603" s="2776">
        <v>9.1084086544003781E-2</v>
      </c>
      <c r="F603" s="2767"/>
      <c r="G603" s="2767"/>
      <c r="H603" s="3466" t="s">
        <v>497</v>
      </c>
      <c r="I603" s="3466"/>
      <c r="J603" s="2777">
        <v>2.36211123062872E-2</v>
      </c>
      <c r="K603" s="2767"/>
      <c r="L603" s="2767"/>
      <c r="M603" s="3466" t="s">
        <v>491</v>
      </c>
      <c r="N603" s="3466"/>
      <c r="O603" s="2778">
        <v>-3.4770512104688053E-2</v>
      </c>
      <c r="P603" s="2767"/>
      <c r="Q603" s="2767"/>
      <c r="R603" s="238"/>
      <c r="Z603" s="238"/>
      <c r="AA603" s="238"/>
      <c r="AB603" s="238"/>
      <c r="AC603" s="238"/>
      <c r="AD603" s="238"/>
      <c r="AE603" s="238"/>
      <c r="AF603" s="238"/>
      <c r="AG603" s="238"/>
      <c r="AH603" s="238"/>
      <c r="AI603" s="238"/>
      <c r="AJ603" s="238"/>
      <c r="AK603" s="238"/>
      <c r="AL603" s="238"/>
      <c r="AM603" s="238"/>
      <c r="AN603" s="238"/>
      <c r="AO603" s="238"/>
      <c r="AP603" s="238"/>
      <c r="AQ603" s="238"/>
      <c r="AR603" s="238"/>
      <c r="AS603" s="238"/>
      <c r="AT603" s="238"/>
      <c r="AU603" s="238"/>
      <c r="AV603" s="238"/>
      <c r="AW603" s="238"/>
      <c r="AX603" s="238"/>
      <c r="AY603" s="238"/>
      <c r="AZ603" s="238"/>
      <c r="BB603" s="424"/>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38" customFormat="true" ht="25.15" customHeight="true" x14ac:dyDescent="0.2">
      <c r="A604" s="425"/>
      <c r="B604" s="425"/>
      <c r="C604" s="3465" t="s">
        <v>479</v>
      </c>
      <c r="D604" s="3466"/>
      <c r="E604" s="2776">
        <v>3.7381023294753749E-2</v>
      </c>
      <c r="F604" s="2767"/>
      <c r="G604" s="2767"/>
      <c r="H604" s="3466" t="s">
        <v>508</v>
      </c>
      <c r="I604" s="3466"/>
      <c r="J604" s="2777">
        <v>1.7529899449798388E-2</v>
      </c>
      <c r="K604" s="2767"/>
      <c r="L604" s="2767"/>
      <c r="M604" s="3466" t="s">
        <v>481</v>
      </c>
      <c r="N604" s="3466"/>
      <c r="O604" s="2778">
        <v>-5.5054678088768745E-2</v>
      </c>
      <c r="P604" s="2767"/>
      <c r="Q604" s="2767"/>
      <c r="BB604" s="425"/>
    </row>
    <row r="605" s="238" customFormat="true" ht="25.15" customHeight="true" x14ac:dyDescent="0.2">
      <c r="A605" s="425"/>
      <c r="B605" s="425"/>
      <c r="C605" s="3465" t="s">
        <v>461</v>
      </c>
      <c r="D605" s="3466"/>
      <c r="E605" s="2776">
        <v>9.2539082482458054E-2</v>
      </c>
      <c r="F605" s="2767"/>
      <c r="G605" s="2767"/>
      <c r="H605" s="3466" t="s">
        <v>524</v>
      </c>
      <c r="I605" s="3466"/>
      <c r="J605" s="2777">
        <v>-7.5715827913877595E-3</v>
      </c>
      <c r="K605" s="2767"/>
      <c r="L605" s="2767"/>
      <c r="M605" s="3466" t="s">
        <v>532</v>
      </c>
      <c r="N605" s="3466"/>
      <c r="O605" s="2778">
        <v>-3.0766137583529566E-3</v>
      </c>
      <c r="P605" s="2767"/>
      <c r="Q605" s="2767"/>
      <c r="BB605" s="425"/>
    </row>
    <row r="606" s="238" customFormat="true" ht="25.15" customHeight="true" x14ac:dyDescent="0.2">
      <c r="A606" s="425"/>
      <c r="B606" s="425"/>
      <c r="C606" s="3465" t="s">
        <v>484</v>
      </c>
      <c r="D606" s="3466"/>
      <c r="E606" s="2776">
        <v>1.56386855207294E-2</v>
      </c>
      <c r="F606" s="2767"/>
      <c r="G606" s="2767"/>
      <c r="H606" s="3466" t="s">
        <v>494</v>
      </c>
      <c r="I606" s="3466"/>
      <c r="J606" s="2777">
        <v>-1.0977078109620808E-2</v>
      </c>
      <c r="K606" s="2767"/>
      <c r="L606" s="2767"/>
      <c r="M606" s="3466" t="s">
        <v>510</v>
      </c>
      <c r="N606" s="3466"/>
      <c r="O606" s="2778">
        <v>-1.4433264517741483E-2</v>
      </c>
      <c r="P606" s="2767"/>
      <c r="Q606" s="2767"/>
      <c r="BB606" s="425"/>
    </row>
    <row r="607" s="238" customFormat="true" ht="25.15" customHeight="true" x14ac:dyDescent="0.2">
      <c r="A607" s="425"/>
      <c r="B607" s="425"/>
      <c r="C607" s="3465" t="s">
        <v>460</v>
      </c>
      <c r="D607" s="3466"/>
      <c r="E607" s="2776">
        <v>7.9869666533032527E-2</v>
      </c>
      <c r="F607" s="2767"/>
      <c r="G607" s="2767"/>
      <c r="H607" s="3466" t="s">
        <v>505</v>
      </c>
      <c r="I607" s="3466"/>
      <c r="J607" s="2777">
        <v>-4.770349130634885E-3</v>
      </c>
      <c r="K607" s="2767"/>
      <c r="L607" s="2767"/>
      <c r="M607" s="3466" t="s">
        <v>541</v>
      </c>
      <c r="N607" s="3466"/>
      <c r="O607" s="2778">
        <v>-1.1925176373035718E-4</v>
      </c>
      <c r="P607" s="2767"/>
      <c r="Q607" s="2767"/>
      <c r="BB607" s="425"/>
    </row>
    <row r="608" s="238" customFormat="true" ht="25.15" customHeight="true" x14ac:dyDescent="0.2">
      <c r="A608" s="425"/>
      <c r="B608" s="425"/>
      <c r="C608" s="3465" t="s">
        <v>464</v>
      </c>
      <c r="D608" s="3466"/>
      <c r="E608" s="2776">
        <v>8.3937088842685151E-2</v>
      </c>
      <c r="F608" s="2767"/>
      <c r="G608" s="2767"/>
      <c r="H608" s="3466" t="s">
        <v>486</v>
      </c>
      <c r="I608" s="3466"/>
      <c r="J608" s="2777">
        <v>-9.7566707492150184E-3</v>
      </c>
      <c r="K608" s="2767"/>
      <c r="L608" s="2767"/>
      <c r="M608" s="3466" t="s">
        <v>542</v>
      </c>
      <c r="N608" s="3466"/>
      <c r="O608" s="2778">
        <v>-9.1549973180409471E-4</v>
      </c>
      <c r="P608" s="2767"/>
      <c r="Q608" s="2767"/>
      <c r="BB608" s="425"/>
    </row>
    <row r="609" s="238" customFormat="true" ht="25.15" customHeight="true" x14ac:dyDescent="0.2">
      <c r="A609" s="425"/>
      <c r="B609" s="425"/>
      <c r="C609" s="3465" t="s">
        <v>458</v>
      </c>
      <c r="D609" s="3466"/>
      <c r="E609" s="2776">
        <v>8.2336828155234187E-2</v>
      </c>
      <c r="F609" s="2767"/>
      <c r="G609" s="2767"/>
      <c r="H609" s="3466" t="s">
        <v>538</v>
      </c>
      <c r="I609" s="3466"/>
      <c r="J609" s="2777">
        <v>-4.4995442793755542E-3</v>
      </c>
      <c r="K609" s="2767"/>
      <c r="L609" s="2767"/>
      <c r="M609" s="3466" t="s">
        <v>470</v>
      </c>
      <c r="N609" s="3466"/>
      <c r="O609" s="2778">
        <v>7.3573820265204107E-2</v>
      </c>
      <c r="P609" s="2767"/>
      <c r="Q609" s="2767"/>
      <c r="BB609" s="425"/>
    </row>
    <row r="610" s="238" customFormat="true" ht="25.15" customHeight="true" x14ac:dyDescent="0.2">
      <c r="A610" s="425"/>
      <c r="B610" s="425"/>
      <c r="C610" s="3465" t="s">
        <v>496</v>
      </c>
      <c r="D610" s="3466"/>
      <c r="E610" s="2776">
        <v>7.7548833111504975E-3</v>
      </c>
      <c r="F610" s="2767"/>
      <c r="G610" s="2767"/>
      <c r="H610" s="3466" t="s">
        <v>489</v>
      </c>
      <c r="I610" s="3466"/>
      <c r="J610" s="2777">
        <v>-3.0491452020659449E-2</v>
      </c>
      <c r="K610" s="2767"/>
      <c r="L610" s="2767"/>
      <c r="M610" s="3466" t="s">
        <v>527</v>
      </c>
      <c r="N610" s="3466"/>
      <c r="O610" s="2778">
        <v>5.1557918179083997E-3</v>
      </c>
      <c r="P610" s="2767"/>
      <c r="Q610" s="2767"/>
      <c r="BB610" s="425"/>
    </row>
    <row r="611" s="238" customFormat="true" ht="25.15" customHeight="true" x14ac:dyDescent="0.2">
      <c r="A611" s="425"/>
      <c r="B611" s="425"/>
      <c r="C611" s="3465" t="s">
        <v>472</v>
      </c>
      <c r="D611" s="3466"/>
      <c r="E611" s="2776">
        <v>6.4393689673606411E-2</v>
      </c>
      <c r="F611" s="2767"/>
      <c r="G611" s="2767"/>
      <c r="H611" s="3466" t="s">
        <v>492</v>
      </c>
      <c r="I611" s="3466"/>
      <c r="J611" s="2777">
        <v>-2.7667676354566125E-2</v>
      </c>
      <c r="K611" s="2767"/>
      <c r="L611" s="2767"/>
      <c r="M611" s="3466" t="s">
        <v>497</v>
      </c>
      <c r="N611" s="3466"/>
      <c r="O611" s="2778">
        <v>-4.5437623415739417E-3</v>
      </c>
      <c r="P611" s="2767"/>
      <c r="Q611" s="2767"/>
      <c r="BB611" s="425"/>
    </row>
    <row r="612" s="238" customFormat="true" ht="25.15" customHeight="true" x14ac:dyDescent="0.2">
      <c r="A612" s="425"/>
      <c r="B612" s="425"/>
      <c r="C612" s="3465" t="s">
        <v>473</v>
      </c>
      <c r="D612" s="3466"/>
      <c r="E612" s="2776">
        <v>4.7329243426373624E-2</v>
      </c>
      <c r="F612" s="2767"/>
      <c r="G612" s="2767"/>
      <c r="H612" s="3466" t="s">
        <v>506</v>
      </c>
      <c r="I612" s="3466"/>
      <c r="J612" s="2777">
        <v>-1.9031168250502571E-2</v>
      </c>
      <c r="K612" s="2767"/>
      <c r="L612" s="2767"/>
      <c r="M612" s="3466" t="s">
        <v>524</v>
      </c>
      <c r="N612" s="3466"/>
      <c r="O612" s="2778">
        <v>-4.5589163442469448E-3</v>
      </c>
      <c r="P612" s="2767"/>
      <c r="Q612" s="2767"/>
      <c r="BB612" s="425"/>
    </row>
    <row r="613" s="238" customFormat="true" ht="25.15" customHeight="true" x14ac:dyDescent="0.2">
      <c r="A613" s="425"/>
      <c r="B613" s="425"/>
      <c r="C613" s="3465" t="s">
        <v>495</v>
      </c>
      <c r="D613" s="3466"/>
      <c r="E613" s="2776">
        <v>-5.3834936358066778E-3</v>
      </c>
      <c r="F613" s="2767"/>
      <c r="G613" s="2767"/>
      <c r="H613" s="3466" t="s">
        <v>467</v>
      </c>
      <c r="I613" s="3466"/>
      <c r="J613" s="2777">
        <v>7.3704330932520004E-2</v>
      </c>
      <c r="K613" s="2767"/>
      <c r="L613" s="2767"/>
      <c r="M613" s="3466" t="s">
        <v>517</v>
      </c>
      <c r="N613" s="3466"/>
      <c r="O613" s="2778">
        <v>-9.7161505527503765E-3</v>
      </c>
      <c r="P613" s="2767"/>
      <c r="Q613" s="2767"/>
      <c r="BB613" s="425"/>
    </row>
    <row r="614" s="238" customFormat="true" ht="25.15" customHeight="true" x14ac:dyDescent="0.2">
      <c r="A614" s="425"/>
      <c r="B614" s="425"/>
      <c r="C614" s="3465" t="s">
        <v>471</v>
      </c>
      <c r="D614" s="3466"/>
      <c r="E614" s="2776">
        <v>5.5448285706991146E-2</v>
      </c>
      <c r="F614" s="2767"/>
      <c r="G614" s="2767"/>
      <c r="H614" s="3466" t="s">
        <v>512</v>
      </c>
      <c r="I614" s="3466"/>
      <c r="J614" s="2777">
        <v>1.4154826588093699E-2</v>
      </c>
      <c r="K614" s="2767"/>
      <c r="L614" s="2767"/>
      <c r="M614" s="3466" t="s">
        <v>494</v>
      </c>
      <c r="N614" s="3466"/>
      <c r="O614" s="2778">
        <v>-3.0271136508501283E-2</v>
      </c>
      <c r="P614" s="2767"/>
      <c r="Q614" s="2767"/>
      <c r="BB614" s="425"/>
    </row>
    <row r="615" s="238" customFormat="true" ht="25.15" customHeight="true" x14ac:dyDescent="0.2">
      <c r="A615" s="425"/>
      <c r="B615" s="425"/>
      <c r="C615" s="3465" t="s">
        <v>475</v>
      </c>
      <c r="D615" s="3466"/>
      <c r="E615" s="2776">
        <v>5.2413729213743099E-2</v>
      </c>
      <c r="F615" s="2767"/>
      <c r="G615" s="2767"/>
      <c r="H615" s="3466" t="s">
        <v>488</v>
      </c>
      <c r="I615" s="3466"/>
      <c r="J615" s="2777">
        <v>2.8006918362275722E-2</v>
      </c>
      <c r="K615" s="2767"/>
      <c r="L615" s="2767"/>
      <c r="M615" s="3466" t="s">
        <v>505</v>
      </c>
      <c r="N615" s="3466"/>
      <c r="O615" s="2778">
        <v>-1.8263950038629382E-2</v>
      </c>
      <c r="P615" s="2767"/>
      <c r="Q615" s="2767"/>
      <c r="BB615" s="425"/>
    </row>
    <row r="616" s="238" customFormat="true" ht="25.15" customHeight="true" x14ac:dyDescent="0.2">
      <c r="A616" s="425"/>
      <c r="B616" s="425"/>
      <c r="C616" s="3465" t="s">
        <v>501</v>
      </c>
      <c r="D616" s="3466"/>
      <c r="E616" s="2776">
        <v>1.5424035656001493E-4</v>
      </c>
      <c r="F616" s="2767"/>
      <c r="G616" s="2767"/>
      <c r="H616" s="3466" t="s">
        <v>507</v>
      </c>
      <c r="I616" s="3466"/>
      <c r="J616" s="2777">
        <v>-2.086157216834831E-4</v>
      </c>
      <c r="K616" s="2767"/>
      <c r="L616" s="2767"/>
      <c r="M616" s="3466" t="s">
        <v>486</v>
      </c>
      <c r="N616" s="3466"/>
      <c r="O616" s="2778">
        <v>-3.5908433152456967E-2</v>
      </c>
      <c r="P616" s="2767"/>
      <c r="Q616" s="2767"/>
      <c r="BB616" s="425"/>
    </row>
    <row r="617" s="238" customFormat="true" ht="25.15" customHeight="true" x14ac:dyDescent="0.2">
      <c r="A617" s="425"/>
      <c r="B617" s="425"/>
      <c r="C617" s="3465" t="s">
        <v>493</v>
      </c>
      <c r="D617" s="3466"/>
      <c r="E617" s="2776">
        <v>1.5381211795597581E-3</v>
      </c>
      <c r="F617" s="2767"/>
      <c r="G617" s="2767"/>
      <c r="H617" s="3466" t="s">
        <v>503</v>
      </c>
      <c r="I617" s="3466"/>
      <c r="J617" s="2777">
        <v>-2.1825187116306342E-2</v>
      </c>
      <c r="K617" s="2767"/>
      <c r="L617" s="2767"/>
      <c r="M617" s="3466" t="s">
        <v>538</v>
      </c>
      <c r="N617" s="3466"/>
      <c r="O617" s="2778">
        <v>-5.0688944332524443E-3</v>
      </c>
      <c r="P617" s="2767"/>
      <c r="Q617" s="2767"/>
      <c r="BB617" s="425"/>
    </row>
    <row r="618" s="238" customFormat="true" ht="25.15" customHeight="true" x14ac:dyDescent="0.2">
      <c r="A618" s="425"/>
      <c r="B618" s="425"/>
      <c r="C618" s="3465" t="s">
        <v>485</v>
      </c>
      <c r="D618" s="3466"/>
      <c r="E618" s="2776">
        <v>1.7489994208779131E-2</v>
      </c>
      <c r="F618" s="2767"/>
      <c r="G618" s="2767"/>
      <c r="H618" s="3466" t="s">
        <v>480</v>
      </c>
      <c r="I618" s="3466"/>
      <c r="J618" s="2777">
        <v>-5.0752902310414058E-2</v>
      </c>
      <c r="K618" s="2767"/>
      <c r="L618" s="2767"/>
      <c r="M618" s="3466" t="s">
        <v>489</v>
      </c>
      <c r="N618" s="3466"/>
      <c r="O618" s="2778">
        <v>1.1841979584703799E-4</v>
      </c>
      <c r="P618" s="2767"/>
      <c r="Q618" s="2767"/>
      <c r="BB618" s="425"/>
    </row>
    <row r="619" s="238" customFormat="true" ht="25.15" customHeight="true" x14ac:dyDescent="0.2">
      <c r="A619" s="425"/>
      <c r="B619" s="425"/>
      <c r="C619" s="3465" t="s">
        <v>474</v>
      </c>
      <c r="D619" s="3466"/>
      <c r="E619" s="2776">
        <v>3.2062410076037905E-2</v>
      </c>
      <c r="F619" s="2767"/>
      <c r="G619" s="2767"/>
      <c r="H619" s="3466" t="s">
        <v>482</v>
      </c>
      <c r="I619" s="3466"/>
      <c r="J619" s="2777">
        <v>-4.7532751848848434E-2</v>
      </c>
      <c r="K619" s="2767"/>
      <c r="L619" s="2767"/>
      <c r="M619" s="3466" t="s">
        <v>492</v>
      </c>
      <c r="N619" s="3466"/>
      <c r="O619" s="2778">
        <v>-8.5305560945500934E-3</v>
      </c>
      <c r="P619" s="2767"/>
      <c r="Q619" s="2767"/>
      <c r="BB619" s="425"/>
    </row>
    <row r="620" s="238" customFormat="true" ht="25.15" customHeight="true" x14ac:dyDescent="0.2">
      <c r="A620" s="425"/>
      <c r="B620" s="425"/>
      <c r="C620" s="3465" t="s">
        <v>519</v>
      </c>
      <c r="D620" s="3466"/>
      <c r="E620" s="2776">
        <v>2.2384934069176207E-6</v>
      </c>
      <c r="F620" s="2767"/>
      <c r="G620" s="2767"/>
      <c r="H620" s="3466" t="s">
        <v>504</v>
      </c>
      <c r="I620" s="3466"/>
      <c r="J620" s="2777">
        <v>1.6151723673812873E-2</v>
      </c>
      <c r="K620" s="2767"/>
      <c r="L620" s="2767"/>
      <c r="M620" s="3466" t="s">
        <v>506</v>
      </c>
      <c r="N620" s="3466"/>
      <c r="O620" s="2778">
        <v>-3.227730013845321E-3</v>
      </c>
      <c r="P620" s="2767"/>
      <c r="Q620" s="2767"/>
      <c r="BB620" s="425"/>
    </row>
    <row r="621" s="238" customFormat="true" ht="25.15" customHeight="true" x14ac:dyDescent="0.2">
      <c r="A621" s="425"/>
      <c r="B621" s="425"/>
      <c r="C621" s="3502" t="s">
        <v>498</v>
      </c>
      <c r="D621" s="3466"/>
      <c r="E621" s="2776">
        <v>-2.6240186015108049E-2</v>
      </c>
      <c r="F621" s="2767"/>
      <c r="G621" s="2767"/>
      <c r="H621" s="3466" t="s">
        <v>462</v>
      </c>
      <c r="I621" s="3466"/>
      <c r="J621" s="2777">
        <v>0.12363967640081561</v>
      </c>
      <c r="K621" s="2767"/>
      <c r="L621" s="2767"/>
      <c r="M621" s="3466" t="s">
        <v>467</v>
      </c>
      <c r="N621" s="3466"/>
      <c r="O621" s="2778">
        <v>5.9298039523221463E-2</v>
      </c>
      <c r="P621" s="2767"/>
      <c r="Q621" s="2767"/>
      <c r="BB621" s="425"/>
    </row>
    <row r="622" s="238" customFormat="true" ht="25.15" customHeight="true" x14ac:dyDescent="0.2">
      <c r="A622" s="425"/>
      <c r="B622" s="425"/>
      <c r="C622" s="3505" t="s">
        <v>477</v>
      </c>
      <c r="D622" s="3466"/>
      <c r="E622" s="2776">
        <v>-5.6015509809402148E-2</v>
      </c>
      <c r="F622" s="2767"/>
      <c r="G622" s="2767"/>
      <c r="H622" s="3466" t="s">
        <v>490</v>
      </c>
      <c r="I622" s="3466"/>
      <c r="J622" s="2777">
        <v>-7.4501062297712261E-3</v>
      </c>
      <c r="K622" s="2767"/>
      <c r="L622" s="2767"/>
      <c r="M622" s="3466" t="s">
        <v>512</v>
      </c>
      <c r="N622" s="3466"/>
      <c r="O622" s="2778">
        <v>4.5351755678883386E-3</v>
      </c>
      <c r="P622" s="2767"/>
      <c r="Q622" s="2767"/>
      <c r="BB622" s="425"/>
    </row>
    <row r="623" s="238" customFormat="true" ht="25.15" customHeight="true" x14ac:dyDescent="0.2">
      <c r="A623" s="425"/>
      <c r="B623" s="425"/>
      <c r="C623" s="3505" t="s">
        <v>476</v>
      </c>
      <c r="D623" s="3466"/>
      <c r="E623" s="2776">
        <v>5.7027979331641901E-2</v>
      </c>
      <c r="F623" s="2767"/>
      <c r="G623" s="2767"/>
      <c r="H623" s="3466" t="s">
        <v>478</v>
      </c>
      <c r="I623" s="3466"/>
      <c r="J623" s="2777">
        <v>-6.2079641000402655E-2</v>
      </c>
      <c r="K623" s="2767"/>
      <c r="L623" s="2767"/>
      <c r="M623" s="3466" t="s">
        <v>488</v>
      </c>
      <c r="N623" s="3466"/>
      <c r="O623" s="2778">
        <v>4.6938363798742444E-2</v>
      </c>
      <c r="P623" s="2767"/>
      <c r="Q623" s="2767"/>
      <c r="BB623" s="425"/>
    </row>
    <row r="624" s="238" customFormat="true" ht="25.15" customHeight="true" x14ac:dyDescent="0.2">
      <c r="A624" s="425"/>
      <c r="B624" s="425"/>
      <c r="C624" s="3503" t="s">
        <v>509</v>
      </c>
      <c r="D624" s="3466"/>
      <c r="E624" s="2776">
        <v>5.5041765148721748E-3</v>
      </c>
      <c r="F624" s="2767"/>
      <c r="G624" s="2767"/>
      <c r="H624" s="3466" t="s">
        <v>457</v>
      </c>
      <c r="I624" s="3466"/>
      <c r="J624" s="2777">
        <v>-8.0904340094715824E-2</v>
      </c>
      <c r="K624" s="2767"/>
      <c r="L624" s="2767"/>
      <c r="M624" s="3466" t="s">
        <v>507</v>
      </c>
      <c r="N624" s="3466"/>
      <c r="O624" s="2778">
        <v>1.7662304566856499E-2</v>
      </c>
      <c r="P624" s="2767"/>
      <c r="Q624" s="2767"/>
      <c r="BB624" s="425"/>
    </row>
    <row r="625" s="238" customFormat="true" ht="25.15" customHeight="true" x14ac:dyDescent="0.2">
      <c r="A625" s="425"/>
      <c r="B625" s="425"/>
      <c r="C625" s="3499" t="s">
        <v>466</v>
      </c>
      <c r="D625" s="3466"/>
      <c r="E625" s="2779">
        <v>6.8640433553225771E-2</v>
      </c>
      <c r="F625" s="2767"/>
      <c r="G625" s="2767"/>
      <c r="H625" s="3466" t="s">
        <v>528</v>
      </c>
      <c r="I625" s="3466"/>
      <c r="J625" s="2777">
        <v>-7.5767855777244299E-3</v>
      </c>
      <c r="K625" s="2767"/>
      <c r="L625" s="2767"/>
      <c r="M625" s="3466" t="s">
        <v>503</v>
      </c>
      <c r="N625" s="3466"/>
      <c r="O625" s="2778">
        <v>5.4911702720992477E-3</v>
      </c>
      <c r="P625" s="2767"/>
      <c r="Q625" s="2767"/>
      <c r="BB625" s="425"/>
    </row>
    <row r="626" s="238" customFormat="true" ht="25.15" customHeight="true" x14ac:dyDescent="0.2">
      <c r="A626" s="425"/>
      <c r="B626" s="425"/>
      <c r="C626" s="3505"/>
      <c r="D626" s="3501"/>
      <c r="E626" s="2767"/>
      <c r="F626" s="2767"/>
      <c r="G626" s="2767"/>
      <c r="H626" s="3466" t="s">
        <v>520</v>
      </c>
      <c r="I626" s="3466"/>
      <c r="J626" s="2777">
        <v>8.182412860631385E-4</v>
      </c>
      <c r="K626" s="2767"/>
      <c r="L626" s="2767"/>
      <c r="M626" s="3466" t="s">
        <v>480</v>
      </c>
      <c r="N626" s="3466"/>
      <c r="O626" s="2778">
        <v>4.9254181624727054E-3</v>
      </c>
      <c r="P626" s="2767"/>
      <c r="Q626" s="2767"/>
      <c r="BB626" s="425"/>
    </row>
    <row r="627" s="238" customFormat="true" ht="25.15" customHeight="true" x14ac:dyDescent="0.2">
      <c r="A627" s="425"/>
      <c r="B627" s="425"/>
      <c r="C627" s="3512"/>
      <c r="D627" s="3501"/>
      <c r="E627" s="2767"/>
      <c r="F627" s="2767"/>
      <c r="G627" s="2767"/>
      <c r="H627" s="3466" t="s">
        <v>500</v>
      </c>
      <c r="I627" s="3466"/>
      <c r="J627" s="2777">
        <v>-1.8009263042473762E-2</v>
      </c>
      <c r="K627" s="2767"/>
      <c r="L627" s="2767"/>
      <c r="M627" s="3466" t="s">
        <v>482</v>
      </c>
      <c r="N627" s="3466"/>
      <c r="O627" s="2778">
        <v>6.5189783015591916E-3</v>
      </c>
      <c r="P627" s="2767"/>
      <c r="Q627" s="2767"/>
      <c r="BB627" s="425"/>
    </row>
    <row r="628" s="238" customFormat="true" ht="25.15" customHeight="true" x14ac:dyDescent="0.2">
      <c r="A628" s="425"/>
      <c r="B628" s="425"/>
      <c r="C628" s="3505" t="s">
        <v>247</v>
      </c>
      <c r="D628" s="3466"/>
      <c r="E628" s="3466"/>
      <c r="F628" s="2767"/>
      <c r="G628" s="2767"/>
      <c r="H628" s="3466" t="s">
        <v>499</v>
      </c>
      <c r="I628" s="3466"/>
      <c r="J628" s="2777">
        <v>-2.2222330345606355E-2</v>
      </c>
      <c r="K628" s="2767"/>
      <c r="L628" s="2767"/>
      <c r="M628" s="3466" t="s">
        <v>504</v>
      </c>
      <c r="N628" s="3466"/>
      <c r="O628" s="2778">
        <v>2.1149253862560797E-2</v>
      </c>
      <c r="P628" s="2767"/>
      <c r="Q628" s="2767"/>
      <c r="BB628" s="425"/>
    </row>
    <row r="629" s="238" customFormat="true" ht="25.15" customHeight="true" x14ac:dyDescent="0.2">
      <c r="A629" s="425"/>
      <c r="B629" s="425"/>
      <c r="C629" s="3505" t="s">
        <v>190</v>
      </c>
      <c r="D629" s="3466"/>
      <c r="E629" s="2807" t="s">
        <v>191</v>
      </c>
      <c r="F629" s="2767"/>
      <c r="G629" s="2767"/>
      <c r="H629" s="3466" t="s">
        <v>483</v>
      </c>
      <c r="I629" s="3466"/>
      <c r="J629" s="2777">
        <v>-3.3576662557428541E-2</v>
      </c>
      <c r="K629" s="2767"/>
      <c r="L629" s="2767"/>
      <c r="M629" s="3466" t="s">
        <v>462</v>
      </c>
      <c r="N629" s="3466"/>
      <c r="O629" s="2778">
        <v>6.2223074668569515E-2</v>
      </c>
      <c r="P629" s="2767"/>
      <c r="Q629" s="2767"/>
      <c r="BB629" s="425"/>
    </row>
    <row r="630" s="238" customFormat="true" ht="25.15" customHeight="true" x14ac:dyDescent="0.2">
      <c r="A630" s="425"/>
      <c r="B630" s="425"/>
      <c r="C630" s="3505" t="s">
        <v>191</v>
      </c>
      <c r="D630" s="3466"/>
      <c r="E630" s="2808">
        <v>1.0000000000000002</v>
      </c>
      <c r="F630" s="2767"/>
      <c r="G630" s="2767"/>
      <c r="H630" s="3466" t="s">
        <v>469</v>
      </c>
      <c r="I630" s="3466"/>
      <c r="J630" s="2777">
        <v>-8.8293642960828395E-2</v>
      </c>
      <c r="K630" s="2767"/>
      <c r="L630" s="2767"/>
      <c r="M630" s="3466" t="s">
        <v>490</v>
      </c>
      <c r="N630" s="3466"/>
      <c r="O630" s="2778">
        <v>4.5595330601955371E-2</v>
      </c>
      <c r="P630" s="2767"/>
      <c r="Q630" s="2767"/>
      <c r="BB630" s="425"/>
    </row>
    <row r="631" s="238" customFormat="true" ht="25.15" customHeight="true" x14ac:dyDescent="0.2">
      <c r="A631" s="425"/>
      <c r="B631" s="425"/>
      <c r="C631" s="3505"/>
      <c r="D631" s="3501"/>
      <c r="E631" s="2767"/>
      <c r="F631" s="2767"/>
      <c r="G631" s="2767"/>
      <c r="H631" s="3466" t="s">
        <v>463</v>
      </c>
      <c r="I631" s="3466"/>
      <c r="J631" s="2777">
        <v>0.11634870275413796</v>
      </c>
      <c r="K631" s="2767"/>
      <c r="L631" s="2767"/>
      <c r="M631" s="3466" t="s">
        <v>478</v>
      </c>
      <c r="N631" s="3466"/>
      <c r="O631" s="2778">
        <v>5.6259889429256645E-2</v>
      </c>
      <c r="P631" s="2767"/>
      <c r="Q631" s="2767"/>
      <c r="BB631" s="425"/>
    </row>
    <row r="632" s="238" customFormat="true" ht="25.15" customHeight="true" x14ac:dyDescent="0.2">
      <c r="A632" s="425"/>
      <c r="B632" s="425"/>
      <c r="C632" s="3505"/>
      <c r="D632" s="3501"/>
      <c r="E632" s="2767"/>
      <c r="F632" s="2767"/>
      <c r="G632" s="2767"/>
      <c r="H632" s="3466" t="s">
        <v>479</v>
      </c>
      <c r="I632" s="3466"/>
      <c r="J632" s="2777">
        <v>6.0622121297367007E-2</v>
      </c>
      <c r="K632" s="2767"/>
      <c r="L632" s="2767"/>
      <c r="M632" s="3466" t="s">
        <v>457</v>
      </c>
      <c r="N632" s="3466"/>
      <c r="O632" s="2778">
        <v>-9.9173050807400104E-2</v>
      </c>
      <c r="P632" s="2767"/>
      <c r="Q632" s="2767"/>
      <c r="BB632" s="425"/>
    </row>
    <row r="633" s="238" customFormat="true" ht="25.15" customHeight="true" x14ac:dyDescent="0.2">
      <c r="A633" s="425"/>
      <c r="B633" s="425"/>
      <c r="C633" s="3505"/>
      <c r="D633" s="3501"/>
      <c r="E633" s="2767"/>
      <c r="F633" s="2767"/>
      <c r="G633" s="2767"/>
      <c r="H633" s="3466" t="s">
        <v>461</v>
      </c>
      <c r="I633" s="3466"/>
      <c r="J633" s="2777">
        <v>0.12304710566032821</v>
      </c>
      <c r="K633" s="2767"/>
      <c r="L633" s="2767"/>
      <c r="M633" s="3466" t="s">
        <v>536</v>
      </c>
      <c r="N633" s="3466"/>
      <c r="O633" s="2778">
        <v>9.0879164843201603E-4</v>
      </c>
      <c r="P633" s="2767"/>
      <c r="Q633" s="2767"/>
      <c r="BB633" s="425"/>
    </row>
    <row r="634" s="238" customFormat="true" ht="25.15" customHeight="true" x14ac:dyDescent="0.2">
      <c r="A634" s="425"/>
      <c r="B634" s="425"/>
      <c r="C634" s="3505"/>
      <c r="D634" s="3501"/>
      <c r="E634" s="2767"/>
      <c r="F634" s="2767"/>
      <c r="G634" s="2767"/>
      <c r="H634" s="3466" t="s">
        <v>484</v>
      </c>
      <c r="I634" s="3466"/>
      <c r="J634" s="2777">
        <v>3.5382970659506158E-2</v>
      </c>
      <c r="K634" s="2767"/>
      <c r="L634" s="2767"/>
      <c r="M634" s="3466" t="s">
        <v>528</v>
      </c>
      <c r="N634" s="3466"/>
      <c r="O634" s="2778">
        <v>3.9653375109386119E-3</v>
      </c>
      <c r="P634" s="2767"/>
      <c r="Q634" s="2767"/>
      <c r="BB634" s="425"/>
    </row>
    <row r="635" s="238" customFormat="true" ht="25.15" customHeight="true" x14ac:dyDescent="0.2">
      <c r="A635" s="425"/>
      <c r="B635" s="425"/>
      <c r="C635" s="3505"/>
      <c r="D635" s="3501"/>
      <c r="E635" s="2767"/>
      <c r="F635" s="2767"/>
      <c r="G635" s="2767"/>
      <c r="H635" s="3466" t="s">
        <v>460</v>
      </c>
      <c r="I635" s="3466"/>
      <c r="J635" s="2777">
        <v>0.12561849047005696</v>
      </c>
      <c r="K635" s="2767"/>
      <c r="L635" s="2767"/>
      <c r="M635" s="3466" t="s">
        <v>520</v>
      </c>
      <c r="N635" s="3466"/>
      <c r="O635" s="2778">
        <v>2.7491084048891137E-3</v>
      </c>
      <c r="P635" s="2767"/>
      <c r="Q635" s="2767"/>
      <c r="BB635" s="425"/>
    </row>
    <row r="636" s="238" customFormat="true" ht="25.15" customHeight="true" x14ac:dyDescent="0.2">
      <c r="A636" s="425"/>
      <c r="B636" s="425"/>
      <c r="C636" s="3505"/>
      <c r="D636" s="3501"/>
      <c r="E636" s="2767"/>
      <c r="F636" s="2767"/>
      <c r="G636" s="2767"/>
      <c r="H636" s="3466" t="s">
        <v>464</v>
      </c>
      <c r="I636" s="3466"/>
      <c r="J636" s="2777">
        <v>0.11996184173153077</v>
      </c>
      <c r="K636" s="2767"/>
      <c r="L636" s="2767"/>
      <c r="M636" s="3466" t="s">
        <v>500</v>
      </c>
      <c r="N636" s="3466"/>
      <c r="O636" s="2778">
        <v>-1.6561390064239546E-2</v>
      </c>
      <c r="P636" s="2767"/>
      <c r="Q636" s="2767"/>
      <c r="BB636" s="425"/>
    </row>
    <row r="637" s="238" customFormat="true" ht="25.15" customHeight="true" x14ac:dyDescent="0.2">
      <c r="A637" s="425"/>
      <c r="B637" s="425"/>
      <c r="C637" s="3505"/>
      <c r="D637" s="3501"/>
      <c r="E637" s="2767"/>
      <c r="F637" s="2767"/>
      <c r="G637" s="2767"/>
      <c r="H637" s="3466" t="s">
        <v>458</v>
      </c>
      <c r="I637" s="3466"/>
      <c r="J637" s="2777">
        <v>0.12826049823381747</v>
      </c>
      <c r="K637" s="2767"/>
      <c r="L637" s="2767"/>
      <c r="M637" s="3466" t="s">
        <v>499</v>
      </c>
      <c r="N637" s="3466"/>
      <c r="O637" s="2778">
        <v>-1.3334638735955169E-2</v>
      </c>
      <c r="P637" s="2767"/>
      <c r="Q637" s="2767"/>
      <c r="BB637" s="425"/>
    </row>
    <row r="638" s="238" customFormat="true" ht="25.15" customHeight="true" x14ac:dyDescent="0.2">
      <c r="A638" s="425"/>
      <c r="B638" s="425"/>
      <c r="C638" s="3505"/>
      <c r="D638" s="3501"/>
      <c r="E638" s="2767"/>
      <c r="F638" s="2767"/>
      <c r="G638" s="2767"/>
      <c r="H638" s="3466" t="s">
        <v>496</v>
      </c>
      <c r="I638" s="3466"/>
      <c r="J638" s="2777">
        <v>-1.2779986025056351E-2</v>
      </c>
      <c r="K638" s="2767"/>
      <c r="L638" s="2767"/>
      <c r="M638" s="3466" t="s">
        <v>483</v>
      </c>
      <c r="N638" s="3466"/>
      <c r="O638" s="2778">
        <v>-1.7298189069170206E-2</v>
      </c>
      <c r="P638" s="2767"/>
      <c r="Q638" s="2767"/>
      <c r="BB638" s="425"/>
    </row>
    <row r="639" s="238" customFormat="true" ht="25.15" customHeight="true" x14ac:dyDescent="0.2">
      <c r="A639" s="425"/>
      <c r="B639" s="425"/>
      <c r="C639" s="3505"/>
      <c r="D639" s="3501"/>
      <c r="E639" s="2767"/>
      <c r="F639" s="2767"/>
      <c r="G639" s="2767"/>
      <c r="H639" s="3466" t="s">
        <v>472</v>
      </c>
      <c r="I639" s="3466"/>
      <c r="J639" s="2777">
        <v>5.1656150320983298E-4</v>
      </c>
      <c r="K639" s="2767"/>
      <c r="L639" s="2767"/>
      <c r="M639" s="3466" t="s">
        <v>469</v>
      </c>
      <c r="N639" s="3466"/>
      <c r="O639" s="2778">
        <v>-6.353376798304825E-3</v>
      </c>
      <c r="P639" s="2767"/>
      <c r="Q639" s="2767"/>
      <c r="BB639" s="425"/>
    </row>
    <row r="640" s="238" customFormat="true" ht="25.15" customHeight="true" x14ac:dyDescent="0.2">
      <c r="A640" s="425"/>
      <c r="B640" s="425"/>
      <c r="C640" s="3505"/>
      <c r="D640" s="3501"/>
      <c r="E640" s="2767"/>
      <c r="F640" s="2767"/>
      <c r="G640" s="2767"/>
      <c r="H640" s="3466" t="s">
        <v>473</v>
      </c>
      <c r="I640" s="3466"/>
      <c r="J640" s="2777">
        <v>-9.6062366616128138E-3</v>
      </c>
      <c r="K640" s="2767"/>
      <c r="L640" s="2767"/>
      <c r="M640" s="3466" t="s">
        <v>463</v>
      </c>
      <c r="N640" s="3466"/>
      <c r="O640" s="2778">
        <v>0.10638502961824271</v>
      </c>
      <c r="P640" s="2767"/>
      <c r="Q640" s="2767"/>
      <c r="BB640" s="425"/>
    </row>
    <row r="641" s="238" customFormat="true" ht="25.15" customHeight="true" x14ac:dyDescent="0.2">
      <c r="A641" s="425"/>
      <c r="B641" s="425"/>
      <c r="C641" s="3505"/>
      <c r="D641" s="3501"/>
      <c r="E641" s="2767"/>
      <c r="F641" s="2767"/>
      <c r="G641" s="2767"/>
      <c r="H641" s="3466" t="s">
        <v>495</v>
      </c>
      <c r="I641" s="3466"/>
      <c r="J641" s="2777">
        <v>-2.525267622614779E-2</v>
      </c>
      <c r="K641" s="2767"/>
      <c r="L641" s="2767"/>
      <c r="M641" s="3466" t="s">
        <v>479</v>
      </c>
      <c r="N641" s="3466"/>
      <c r="O641" s="2778">
        <v>5.0745326489053888E-2</v>
      </c>
      <c r="P641" s="2767"/>
      <c r="Q641" s="2767"/>
      <c r="BB641" s="425"/>
    </row>
    <row r="642" s="238" customFormat="true" ht="25.15" customHeight="true" x14ac:dyDescent="0.2">
      <c r="A642" s="425"/>
      <c r="B642" s="425"/>
      <c r="C642" s="3505"/>
      <c r="D642" s="3501"/>
      <c r="E642" s="2767"/>
      <c r="F642" s="2767"/>
      <c r="G642" s="2767"/>
      <c r="H642" s="3466" t="s">
        <v>471</v>
      </c>
      <c r="I642" s="3466"/>
      <c r="J642" s="2777">
        <v>8.2880387546464526E-2</v>
      </c>
      <c r="K642" s="2767"/>
      <c r="L642" s="2767"/>
      <c r="M642" s="3466" t="s">
        <v>461</v>
      </c>
      <c r="N642" s="3466"/>
      <c r="O642" s="2778">
        <v>0.10893568070653102</v>
      </c>
      <c r="P642" s="2767"/>
      <c r="Q642" s="2767"/>
      <c r="BB642" s="425"/>
    </row>
    <row r="643" s="238" customFormat="true" ht="25.15" customHeight="true" x14ac:dyDescent="0.2">
      <c r="A643" s="425"/>
      <c r="B643" s="425"/>
      <c r="C643" s="3505"/>
      <c r="D643" s="3501"/>
      <c r="E643" s="2767"/>
      <c r="F643" s="2767"/>
      <c r="G643" s="2767"/>
      <c r="H643" s="3466" t="s">
        <v>475</v>
      </c>
      <c r="I643" s="3466"/>
      <c r="J643" s="2777">
        <v>4.9949176828213801E-2</v>
      </c>
      <c r="K643" s="2767"/>
      <c r="L643" s="2767"/>
      <c r="M643" s="3466" t="s">
        <v>484</v>
      </c>
      <c r="N643" s="3466"/>
      <c r="O643" s="2778">
        <v>1.0587097984021843E-2</v>
      </c>
      <c r="P643" s="2767"/>
      <c r="Q643" s="2767"/>
      <c r="BB643" s="425"/>
    </row>
    <row r="644" s="238" customFormat="true" ht="25.15" customHeight="true" x14ac:dyDescent="0.2">
      <c r="A644" s="425"/>
      <c r="B644" s="425"/>
      <c r="C644" s="3505"/>
      <c r="D644" s="3501"/>
      <c r="E644" s="2767"/>
      <c r="F644" s="2767"/>
      <c r="G644" s="2767"/>
      <c r="H644" s="3466" t="s">
        <v>501</v>
      </c>
      <c r="I644" s="3466"/>
      <c r="J644" s="2777">
        <v>2.1847669649983477E-2</v>
      </c>
      <c r="K644" s="2767"/>
      <c r="L644" s="2767"/>
      <c r="M644" s="3466" t="s">
        <v>460</v>
      </c>
      <c r="N644" s="3466"/>
      <c r="O644" s="2778">
        <v>8.9997661218551073E-2</v>
      </c>
      <c r="P644" s="2767"/>
      <c r="Q644" s="2767"/>
      <c r="BB644" s="425"/>
    </row>
    <row r="645" s="238" customFormat="true" ht="25.15" customHeight="true" x14ac:dyDescent="0.2">
      <c r="A645" s="425"/>
      <c r="B645" s="425"/>
      <c r="C645" s="3505"/>
      <c r="D645" s="3501"/>
      <c r="E645" s="2767"/>
      <c r="F645" s="2767"/>
      <c r="G645" s="2767"/>
      <c r="H645" s="3466" t="s">
        <v>493</v>
      </c>
      <c r="I645" s="3466"/>
      <c r="J645" s="2777">
        <v>1.2593653908886435E-2</v>
      </c>
      <c r="K645" s="2767"/>
      <c r="L645" s="2767"/>
      <c r="M645" s="3466" t="s">
        <v>464</v>
      </c>
      <c r="N645" s="3466"/>
      <c r="O645" s="2778">
        <v>8.7434155767324773E-2</v>
      </c>
      <c r="P645" s="2767"/>
      <c r="Q645" s="2767"/>
      <c r="BB645" s="425"/>
    </row>
    <row r="646" s="238" customFormat="true" ht="25.15" customHeight="true" x14ac:dyDescent="0.2">
      <c r="A646" s="425"/>
      <c r="B646" s="425"/>
      <c r="C646" s="3505"/>
      <c r="D646" s="3501"/>
      <c r="E646" s="2767"/>
      <c r="F646" s="2767"/>
      <c r="G646" s="2767"/>
      <c r="H646" s="3466" t="s">
        <v>485</v>
      </c>
      <c r="I646" s="3466"/>
      <c r="J646" s="2777">
        <v>2.7546819922120148E-2</v>
      </c>
      <c r="K646" s="2767"/>
      <c r="L646" s="2767"/>
      <c r="M646" s="3466" t="s">
        <v>458</v>
      </c>
      <c r="N646" s="3466"/>
      <c r="O646" s="2778">
        <v>8.6172350511774409E-2</v>
      </c>
      <c r="P646" s="2767"/>
      <c r="Q646" s="2767"/>
      <c r="BB646" s="425"/>
    </row>
    <row r="647" s="238" customFormat="true" ht="25.15" customHeight="true" x14ac:dyDescent="0.2">
      <c r="A647" s="425"/>
      <c r="B647" s="425"/>
      <c r="C647" s="3505"/>
      <c r="D647" s="3501"/>
      <c r="E647" s="2767"/>
      <c r="F647" s="2767"/>
      <c r="G647" s="2767"/>
      <c r="H647" s="3466" t="s">
        <v>474</v>
      </c>
      <c r="I647" s="3466"/>
      <c r="J647" s="2777">
        <v>6.7505357065256996E-2</v>
      </c>
      <c r="K647" s="2767"/>
      <c r="L647" s="2767"/>
      <c r="M647" s="3466" t="s">
        <v>496</v>
      </c>
      <c r="N647" s="3466"/>
      <c r="O647" s="2778">
        <v>3.4652401822588573E-2</v>
      </c>
      <c r="P647" s="2767"/>
      <c r="Q647" s="2767"/>
      <c r="BB647" s="425"/>
    </row>
    <row r="648" s="238" customFormat="true" ht="25.15" customHeight="true" x14ac:dyDescent="0.2">
      <c r="A648" s="425"/>
      <c r="B648" s="425"/>
      <c r="C648" s="3505"/>
      <c r="D648" s="3501"/>
      <c r="E648" s="2767"/>
      <c r="F648" s="2767"/>
      <c r="G648" s="2767"/>
      <c r="H648" s="3466" t="s">
        <v>519</v>
      </c>
      <c r="I648" s="3466"/>
      <c r="J648" s="2777">
        <v>8.5469248521167652E-3</v>
      </c>
      <c r="K648" s="2767"/>
      <c r="L648" s="2767"/>
      <c r="M648" s="3466" t="s">
        <v>472</v>
      </c>
      <c r="N648" s="3466"/>
      <c r="O648" s="2778">
        <v>7.1649338783387709E-2</v>
      </c>
      <c r="P648" s="2767"/>
      <c r="Q648" s="2767"/>
      <c r="BB648" s="425"/>
    </row>
    <row r="649" s="238" customFormat="true" ht="25.15" customHeight="true" x14ac:dyDescent="0.2">
      <c r="A649" s="425"/>
      <c r="B649" s="425"/>
      <c r="C649" s="3505"/>
      <c r="D649" s="3501"/>
      <c r="E649" s="2767"/>
      <c r="F649" s="2767"/>
      <c r="G649" s="2767"/>
      <c r="H649" s="3466" t="s">
        <v>498</v>
      </c>
      <c r="I649" s="3466"/>
      <c r="J649" s="2777">
        <v>-4.2886561992946789E-3</v>
      </c>
      <c r="K649" s="2767"/>
      <c r="L649" s="2767"/>
      <c r="M649" s="3466" t="s">
        <v>473</v>
      </c>
      <c r="N649" s="3466"/>
      <c r="O649" s="2778">
        <v>7.150144988634477E-2</v>
      </c>
      <c r="P649" s="2767"/>
      <c r="Q649" s="2767"/>
      <c r="BB649" s="425"/>
    </row>
    <row r="650" s="238" customFormat="true" ht="25.15" customHeight="true" x14ac:dyDescent="0.2">
      <c r="A650" s="425"/>
      <c r="B650" s="425"/>
      <c r="C650" s="3505"/>
      <c r="D650" s="3501"/>
      <c r="E650" s="2767"/>
      <c r="F650" s="2767"/>
      <c r="G650" s="2767"/>
      <c r="H650" s="3466" t="s">
        <v>477</v>
      </c>
      <c r="I650" s="3466"/>
      <c r="J650" s="2777">
        <v>-3.9092523256979237E-3</v>
      </c>
      <c r="K650" s="2767"/>
      <c r="L650" s="2767"/>
      <c r="M650" s="3466" t="s">
        <v>495</v>
      </c>
      <c r="N650" s="3466"/>
      <c r="O650" s="2778">
        <v>1.0053095129600582E-2</v>
      </c>
      <c r="P650" s="2767"/>
      <c r="Q650" s="2767"/>
      <c r="BB650" s="425"/>
    </row>
    <row r="651" s="238" customFormat="true" ht="25.15" customHeight="true" x14ac:dyDescent="0.2">
      <c r="A651" s="425"/>
      <c r="B651" s="425"/>
      <c r="C651" s="3505"/>
      <c r="D651" s="3501"/>
      <c r="E651" s="2767"/>
      <c r="F651" s="2767"/>
      <c r="G651" s="2767"/>
      <c r="H651" s="3466" t="s">
        <v>476</v>
      </c>
      <c r="I651" s="3466"/>
      <c r="J651" s="2777">
        <v>9.4456352434131082E-3</v>
      </c>
      <c r="K651" s="2767"/>
      <c r="L651" s="2767"/>
      <c r="M651" s="3466" t="s">
        <v>471</v>
      </c>
      <c r="N651" s="3466"/>
      <c r="O651" s="2778">
        <v>6.1768558086014336E-2</v>
      </c>
      <c r="P651" s="2767"/>
      <c r="Q651" s="2767"/>
      <c r="BB651" s="425"/>
    </row>
    <row r="652" s="238" customFormat="true" ht="25.15" customHeight="true" x14ac:dyDescent="0.2">
      <c r="A652" s="425"/>
      <c r="B652" s="425"/>
      <c r="C652" s="3505"/>
      <c r="D652" s="3501"/>
      <c r="E652" s="2767"/>
      <c r="F652" s="2767"/>
      <c r="G652" s="2767"/>
      <c r="H652" s="3466" t="s">
        <v>509</v>
      </c>
      <c r="I652" s="3466"/>
      <c r="J652" s="2777">
        <v>-9.6628062841344446E-3</v>
      </c>
      <c r="K652" s="2767"/>
      <c r="L652" s="2767"/>
      <c r="M652" s="3466" t="s">
        <v>475</v>
      </c>
      <c r="N652" s="3466"/>
      <c r="O652" s="2778">
        <v>6.4511710618166115E-2</v>
      </c>
      <c r="P652" s="2767"/>
      <c r="Q652" s="2767"/>
      <c r="BB652" s="425"/>
    </row>
    <row r="653" s="238" customFormat="true" ht="25.15" customHeight="true" x14ac:dyDescent="0.2">
      <c r="A653" s="425"/>
      <c r="B653" s="425"/>
      <c r="C653" s="3505"/>
      <c r="D653" s="3501"/>
      <c r="E653" s="2767"/>
      <c r="F653" s="2767"/>
      <c r="G653" s="2767"/>
      <c r="H653" s="3466" t="s">
        <v>466</v>
      </c>
      <c r="I653" s="3466"/>
      <c r="J653" s="2777">
        <v>0.10479086789438287</v>
      </c>
      <c r="K653" s="2767"/>
      <c r="L653" s="2767"/>
      <c r="M653" s="3466" t="s">
        <v>501</v>
      </c>
      <c r="N653" s="3466"/>
      <c r="O653" s="2778">
        <v>1.2989709027064826E-2</v>
      </c>
      <c r="P653" s="2767"/>
      <c r="Q653" s="2767"/>
      <c r="BB653" s="425"/>
    </row>
    <row r="654" s="238" customFormat="true" ht="25.15" customHeight="true" x14ac:dyDescent="0.2">
      <c r="A654" s="425"/>
      <c r="B654" s="425"/>
      <c r="C654" s="3505"/>
      <c r="D654" s="3501"/>
      <c r="E654" s="2767"/>
      <c r="F654" s="2767"/>
      <c r="G654" s="2767"/>
      <c r="H654" s="3466" t="s">
        <v>511</v>
      </c>
      <c r="I654" s="3466"/>
      <c r="J654" s="2777">
        <v>-1.714822562923269E-2</v>
      </c>
      <c r="K654" s="2767"/>
      <c r="L654" s="2767"/>
      <c r="M654" s="3466" t="s">
        <v>493</v>
      </c>
      <c r="N654" s="3466"/>
      <c r="O654" s="2778">
        <v>3.5879823562225577E-2</v>
      </c>
      <c r="P654" s="2767"/>
      <c r="Q654" s="2767"/>
      <c r="BB654" s="425"/>
    </row>
    <row r="655" s="238" customFormat="true" ht="25.15" customHeight="true" x14ac:dyDescent="0.2">
      <c r="A655" s="425"/>
      <c r="B655" s="425"/>
      <c r="C655" s="3505"/>
      <c r="D655" s="3501"/>
      <c r="E655" s="2767"/>
      <c r="F655" s="2767"/>
      <c r="G655" s="2767"/>
      <c r="H655" s="3466" t="s">
        <v>535</v>
      </c>
      <c r="I655" s="3466"/>
      <c r="J655" s="2777">
        <v>6.6229848912447179E-3</v>
      </c>
      <c r="K655" s="2767"/>
      <c r="L655" s="2767"/>
      <c r="M655" s="3466" t="s">
        <v>485</v>
      </c>
      <c r="N655" s="3466"/>
      <c r="O655" s="2778">
        <v>5.3627025058158716E-2</v>
      </c>
      <c r="P655" s="2767"/>
      <c r="Q655" s="2767"/>
      <c r="BB655" s="425"/>
    </row>
    <row r="656" s="238" customFormat="true" ht="25.15" customHeight="true" x14ac:dyDescent="0.2">
      <c r="A656" s="425"/>
      <c r="B656" s="425"/>
      <c r="C656" s="3505"/>
      <c r="D656" s="3501"/>
      <c r="E656" s="2767"/>
      <c r="F656" s="2767"/>
      <c r="G656" s="2767"/>
      <c r="H656" s="3466" t="s">
        <v>522</v>
      </c>
      <c r="I656" s="3466"/>
      <c r="J656" s="2777">
        <v>9.3486235497713729E-3</v>
      </c>
      <c r="K656" s="2767"/>
      <c r="L656" s="2767"/>
      <c r="M656" s="3466" t="s">
        <v>474</v>
      </c>
      <c r="N656" s="3466"/>
      <c r="O656" s="2778">
        <v>3.3282695865148114E-2</v>
      </c>
      <c r="P656" s="2767"/>
      <c r="Q656" s="2767"/>
      <c r="BB656" s="425"/>
    </row>
    <row r="657" s="238" customFormat="true" ht="25.15" customHeight="true" x14ac:dyDescent="0.2">
      <c r="A657" s="425"/>
      <c r="B657" s="425"/>
      <c r="C657" s="3505"/>
      <c r="D657" s="3501"/>
      <c r="E657" s="2767"/>
      <c r="F657" s="2767"/>
      <c r="G657" s="2767"/>
      <c r="H657" s="3466" t="s">
        <v>516</v>
      </c>
      <c r="I657" s="3466"/>
      <c r="J657" s="2777">
        <v>1.3182525751456167E-2</v>
      </c>
      <c r="K657" s="2767"/>
      <c r="L657" s="2767"/>
      <c r="M657" s="3466" t="s">
        <v>519</v>
      </c>
      <c r="N657" s="3466"/>
      <c r="O657" s="2778">
        <v>1.1151434932708428E-2</v>
      </c>
      <c r="P657" s="2767"/>
      <c r="Q657" s="2767"/>
      <c r="BB657" s="425"/>
    </row>
    <row r="658" s="238" customFormat="true" ht="25.15" customHeight="true" x14ac:dyDescent="0.2">
      <c r="A658" s="425"/>
      <c r="B658" s="425"/>
      <c r="C658" s="3505"/>
      <c r="D658" s="3501"/>
      <c r="E658" s="2767"/>
      <c r="F658" s="2767"/>
      <c r="G658" s="2767"/>
      <c r="H658" s="3466" t="s">
        <v>544</v>
      </c>
      <c r="I658" s="3466"/>
      <c r="J658" s="2777">
        <v>2.7373251485996106E-3</v>
      </c>
      <c r="K658" s="2767"/>
      <c r="L658" s="2767"/>
      <c r="M658" s="3466" t="s">
        <v>498</v>
      </c>
      <c r="N658" s="3466"/>
      <c r="O658" s="2778">
        <v>-1.7429277630795693E-2</v>
      </c>
      <c r="P658" s="2767"/>
      <c r="Q658" s="2767"/>
      <c r="BB658" s="425"/>
    </row>
    <row r="659" s="238" customFormat="true" ht="25.15" customHeight="true" x14ac:dyDescent="0.2">
      <c r="A659" s="425"/>
      <c r="B659" s="425"/>
      <c r="C659" s="3505"/>
      <c r="D659" s="3501"/>
      <c r="E659" s="2767"/>
      <c r="F659" s="2767"/>
      <c r="G659" s="2767"/>
      <c r="H659" s="3466" t="s">
        <v>539</v>
      </c>
      <c r="I659" s="3466"/>
      <c r="J659" s="2777">
        <v>-4.835039757042147E-3</v>
      </c>
      <c r="K659" s="2767"/>
      <c r="L659" s="2767"/>
      <c r="M659" s="3466" t="s">
        <v>477</v>
      </c>
      <c r="N659" s="3466"/>
      <c r="O659" s="2778">
        <v>-5.8182576581064273E-2</v>
      </c>
      <c r="P659" s="2767"/>
      <c r="Q659" s="2767"/>
      <c r="BB659" s="425"/>
    </row>
    <row r="660" s="238" customFormat="true" ht="25.15" customHeight="true" x14ac:dyDescent="0.2">
      <c r="A660" s="425"/>
      <c r="B660" s="425"/>
      <c r="C660" s="3505"/>
      <c r="D660" s="3501"/>
      <c r="E660" s="2767"/>
      <c r="F660" s="2767"/>
      <c r="G660" s="2767"/>
      <c r="H660" s="3466" t="s">
        <v>526</v>
      </c>
      <c r="I660" s="3466"/>
      <c r="J660" s="2777">
        <v>-1.9599222098951215E-3</v>
      </c>
      <c r="K660" s="2767"/>
      <c r="L660" s="2767"/>
      <c r="M660" s="3466" t="s">
        <v>476</v>
      </c>
      <c r="N660" s="3466"/>
      <c r="O660" s="2778">
        <v>5.5796713138522622E-2</v>
      </c>
      <c r="P660" s="2767"/>
      <c r="Q660" s="2767"/>
      <c r="BB660" s="425"/>
    </row>
    <row r="661" s="238" customFormat="true" ht="25.15" customHeight="true" x14ac:dyDescent="0.2">
      <c r="A661" s="425"/>
      <c r="B661" s="425"/>
      <c r="C661" s="3505"/>
      <c r="D661" s="3501"/>
      <c r="E661" s="2767"/>
      <c r="F661" s="2767"/>
      <c r="G661" s="2767"/>
      <c r="H661" s="3466" t="s">
        <v>534</v>
      </c>
      <c r="I661" s="3466"/>
      <c r="J661" s="2777">
        <v>6.7211573935769221E-3</v>
      </c>
      <c r="K661" s="2767"/>
      <c r="L661" s="2767"/>
      <c r="M661" s="3466" t="s">
        <v>509</v>
      </c>
      <c r="N661" s="3466"/>
      <c r="O661" s="2778">
        <v>1.7612234008042956E-2</v>
      </c>
      <c r="P661" s="2767"/>
      <c r="Q661" s="2767"/>
      <c r="BB661" s="425"/>
    </row>
    <row r="662" s="238" customFormat="true" ht="25.15" customHeight="true" x14ac:dyDescent="0.2">
      <c r="A662" s="425"/>
      <c r="B662" s="425"/>
      <c r="C662" s="3505"/>
      <c r="D662" s="3501"/>
      <c r="E662" s="2767"/>
      <c r="F662" s="2767"/>
      <c r="G662" s="2767"/>
      <c r="H662" s="3466" t="s">
        <v>521</v>
      </c>
      <c r="I662" s="3466"/>
      <c r="J662" s="2777">
        <v>-4.5731226300265498E-3</v>
      </c>
      <c r="K662" s="2767"/>
      <c r="L662" s="2767"/>
      <c r="M662" s="3466" t="s">
        <v>466</v>
      </c>
      <c r="N662" s="3466"/>
      <c r="O662" s="2778">
        <v>7.3200827234889965E-2</v>
      </c>
      <c r="P662" s="2767"/>
      <c r="Q662" s="2767"/>
      <c r="BB662" s="425"/>
    </row>
    <row r="663" s="238" customFormat="true" ht="25.15" customHeight="true" x14ac:dyDescent="0.2">
      <c r="A663" s="425"/>
      <c r="B663" s="425"/>
      <c r="C663" s="3505"/>
      <c r="D663" s="3501"/>
      <c r="E663" s="2767"/>
      <c r="F663" s="2767"/>
      <c r="G663" s="2767"/>
      <c r="H663" s="3466" t="s">
        <v>533</v>
      </c>
      <c r="I663" s="3466"/>
      <c r="J663" s="2777">
        <v>1.4487003299163055E-3</v>
      </c>
      <c r="K663" s="2767"/>
      <c r="L663" s="2767"/>
      <c r="M663" s="3466" t="s">
        <v>511</v>
      </c>
      <c r="N663" s="3466"/>
      <c r="O663" s="2778">
        <v>-2.1005507339359481E-3</v>
      </c>
      <c r="P663" s="2767"/>
      <c r="Q663" s="2767"/>
      <c r="BB663" s="425"/>
    </row>
    <row r="664" s="238" customFormat="true" ht="25.15" customHeight="true" x14ac:dyDescent="0.2">
      <c r="A664" s="425"/>
      <c r="B664" s="425"/>
      <c r="C664" s="3505"/>
      <c r="D664" s="3501"/>
      <c r="E664" s="2767"/>
      <c r="F664" s="2767"/>
      <c r="G664" s="2767"/>
      <c r="H664" s="3466" t="s">
        <v>531</v>
      </c>
      <c r="I664" s="3466"/>
      <c r="J664" s="2777">
        <v>4.1207546433196509E-3</v>
      </c>
      <c r="K664" s="2767"/>
      <c r="L664" s="2767"/>
      <c r="M664" s="3466" t="s">
        <v>535</v>
      </c>
      <c r="N664" s="3466"/>
      <c r="O664" s="2778">
        <v>2.0266130427080832E-3</v>
      </c>
      <c r="P664" s="2767"/>
      <c r="Q664" s="2767"/>
      <c r="BB664" s="425"/>
    </row>
    <row r="665" s="238" customFormat="true" ht="25.15" customHeight="true" x14ac:dyDescent="0.2">
      <c r="A665" s="425"/>
      <c r="B665" s="425"/>
      <c r="C665" s="3505"/>
      <c r="D665" s="3501"/>
      <c r="E665" s="2767"/>
      <c r="F665" s="2767"/>
      <c r="G665" s="2767"/>
      <c r="H665" s="3466" t="s">
        <v>525</v>
      </c>
      <c r="I665" s="3466"/>
      <c r="J665" s="2777">
        <v>3.708121850209435E-3</v>
      </c>
      <c r="K665" s="2767"/>
      <c r="L665" s="2767"/>
      <c r="M665" s="3466" t="s">
        <v>522</v>
      </c>
      <c r="N665" s="3466"/>
      <c r="O665" s="2778">
        <v>1.6539940097648228E-3</v>
      </c>
      <c r="P665" s="2767"/>
      <c r="Q665" s="2767"/>
      <c r="BB665" s="425"/>
    </row>
    <row r="666" s="238" customFormat="true" ht="25.15" customHeight="true" x14ac:dyDescent="0.2">
      <c r="A666" s="425"/>
      <c r="B666" s="425"/>
      <c r="C666" s="3505"/>
      <c r="D666" s="3501"/>
      <c r="E666" s="2767"/>
      <c r="F666" s="2767"/>
      <c r="G666" s="2767"/>
      <c r="H666" s="3466" t="s">
        <v>518</v>
      </c>
      <c r="I666" s="3466"/>
      <c r="J666" s="2777">
        <v>9.4512701230027654E-3</v>
      </c>
      <c r="K666" s="2767"/>
      <c r="L666" s="2767"/>
      <c r="M666" s="3466" t="s">
        <v>516</v>
      </c>
      <c r="N666" s="3466"/>
      <c r="O666" s="2778">
        <v>-5.0648382353176125E-5</v>
      </c>
      <c r="P666" s="2767"/>
      <c r="Q666" s="2767"/>
      <c r="BB666" s="425"/>
    </row>
    <row r="667" s="238" customFormat="true" ht="25.15" customHeight="true" x14ac:dyDescent="0.2">
      <c r="A667" s="425"/>
      <c r="B667" s="425"/>
      <c r="C667" s="3505"/>
      <c r="D667" s="3501"/>
      <c r="E667" s="2767"/>
      <c r="F667" s="2767"/>
      <c r="G667" s="2767"/>
      <c r="H667" s="3466" t="s">
        <v>515</v>
      </c>
      <c r="I667" s="3466"/>
      <c r="J667" s="2777">
        <v>-8.2433832695826721E-3</v>
      </c>
      <c r="K667" s="2767"/>
      <c r="L667" s="2767"/>
      <c r="M667" s="3466" t="s">
        <v>544</v>
      </c>
      <c r="N667" s="3466"/>
      <c r="O667" s="2778">
        <v>-3.0870305201810382E-3</v>
      </c>
      <c r="P667" s="2767"/>
      <c r="Q667" s="2767"/>
      <c r="BB667" s="425"/>
    </row>
    <row r="668" s="238" customFormat="true" ht="25.15" customHeight="true" x14ac:dyDescent="0.2">
      <c r="A668" s="425"/>
      <c r="B668" s="425"/>
      <c r="C668" s="3505"/>
      <c r="D668" s="3501"/>
      <c r="E668" s="2767"/>
      <c r="F668" s="2767"/>
      <c r="G668" s="2767"/>
      <c r="H668" s="3466" t="s">
        <v>529</v>
      </c>
      <c r="I668" s="3466"/>
      <c r="J668" s="2777">
        <v>-8.0869611910597879E-3</v>
      </c>
      <c r="K668" s="2767"/>
      <c r="L668" s="2767"/>
      <c r="M668" s="3466" t="s">
        <v>539</v>
      </c>
      <c r="N668" s="3466"/>
      <c r="O668" s="2778">
        <v>-3.8842873835968352E-4</v>
      </c>
      <c r="P668" s="2767"/>
      <c r="Q668" s="2767"/>
      <c r="BB668" s="425"/>
    </row>
    <row r="669" s="238" customFormat="true" ht="25.15" customHeight="true" x14ac:dyDescent="0.2">
      <c r="A669" s="425"/>
      <c r="B669" s="425"/>
      <c r="C669" s="3505"/>
      <c r="D669" s="3501"/>
      <c r="E669" s="2767"/>
      <c r="F669" s="2767"/>
      <c r="G669" s="2767"/>
      <c r="H669" s="3466" t="s">
        <v>540</v>
      </c>
      <c r="I669" s="3466"/>
      <c r="J669" s="2777">
        <v>4.6410043488292613E-3</v>
      </c>
      <c r="K669" s="2767"/>
      <c r="L669" s="2767"/>
      <c r="M669" s="3466" t="s">
        <v>526</v>
      </c>
      <c r="N669" s="3466"/>
      <c r="O669" s="2778">
        <v>7.5958078813947033E-3</v>
      </c>
      <c r="P669" s="2767"/>
      <c r="Q669" s="2767"/>
      <c r="BB669" s="425"/>
    </row>
    <row r="670" s="238" customFormat="true" ht="25.15" customHeight="true" x14ac:dyDescent="0.2">
      <c r="A670" s="425"/>
      <c r="B670" s="425"/>
      <c r="C670" s="3505"/>
      <c r="D670" s="3501"/>
      <c r="E670" s="2767"/>
      <c r="F670" s="2767"/>
      <c r="G670" s="2767"/>
      <c r="H670" s="3466" t="s">
        <v>537</v>
      </c>
      <c r="I670" s="3466"/>
      <c r="J670" s="2777">
        <v>-6.1637630250020413E-3</v>
      </c>
      <c r="K670" s="2767"/>
      <c r="L670" s="2767"/>
      <c r="M670" s="3466" t="s">
        <v>534</v>
      </c>
      <c r="N670" s="3466"/>
      <c r="O670" s="2778">
        <v>8.7288733890084221E-4</v>
      </c>
      <c r="P670" s="2767"/>
      <c r="Q670" s="2767"/>
      <c r="BB670" s="425"/>
    </row>
    <row r="671" s="238" customFormat="true" ht="25.15" customHeight="true" x14ac:dyDescent="0.2">
      <c r="A671" s="425"/>
      <c r="B671" s="425"/>
      <c r="C671" s="3505"/>
      <c r="D671" s="3501"/>
      <c r="E671" s="2767"/>
      <c r="F671" s="2767"/>
      <c r="G671" s="2767"/>
      <c r="H671" s="3466" t="s">
        <v>545</v>
      </c>
      <c r="I671" s="3466"/>
      <c r="J671" s="2777">
        <v>-3.8630142109140398E-3</v>
      </c>
      <c r="K671" s="2767"/>
      <c r="L671" s="2767"/>
      <c r="M671" s="3466" t="s">
        <v>521</v>
      </c>
      <c r="N671" s="3466"/>
      <c r="O671" s="2778">
        <v>-9.1150301035853795E-3</v>
      </c>
      <c r="P671" s="2767"/>
      <c r="Q671" s="2767"/>
      <c r="BB671" s="425"/>
    </row>
    <row r="672" s="238" customFormat="true" ht="25.15" customHeight="true" x14ac:dyDescent="0.2">
      <c r="A672" s="425"/>
      <c r="B672" s="425"/>
      <c r="C672" s="3505"/>
      <c r="D672" s="3501"/>
      <c r="E672" s="2767"/>
      <c r="F672" s="2767"/>
      <c r="G672" s="2767"/>
      <c r="H672" s="3466" t="s">
        <v>543</v>
      </c>
      <c r="I672" s="3466"/>
      <c r="J672" s="2777">
        <v>4.2964350670399399E-3</v>
      </c>
      <c r="K672" s="2767"/>
      <c r="L672" s="2767"/>
      <c r="M672" s="3466" t="s">
        <v>533</v>
      </c>
      <c r="N672" s="3466"/>
      <c r="O672" s="2778">
        <v>5.6596193644781042E-3</v>
      </c>
      <c r="P672" s="2767"/>
      <c r="Q672" s="2767"/>
      <c r="BB672" s="425"/>
    </row>
    <row r="673" s="238" customFormat="true" ht="25.15" customHeight="true" x14ac:dyDescent="0.2">
      <c r="A673" s="425"/>
      <c r="B673" s="425"/>
      <c r="C673" s="3505"/>
      <c r="D673" s="3501"/>
      <c r="E673" s="2767"/>
      <c r="F673" s="2767"/>
      <c r="G673" s="2767"/>
      <c r="H673" s="3466" t="s">
        <v>523</v>
      </c>
      <c r="I673" s="3466"/>
      <c r="J673" s="2782">
        <v>9.2494870731706143E-3</v>
      </c>
      <c r="K673" s="2767"/>
      <c r="L673" s="2767"/>
      <c r="M673" s="3466" t="s">
        <v>531</v>
      </c>
      <c r="N673" s="3466"/>
      <c r="O673" s="2778">
        <v>5.9454423306262265E-3</v>
      </c>
      <c r="P673" s="2767"/>
      <c r="Q673" s="2767"/>
      <c r="BB673" s="425"/>
    </row>
    <row r="674" s="238" customFormat="true" ht="25.15" customHeight="true" x14ac:dyDescent="0.2">
      <c r="A674" s="425"/>
      <c r="B674" s="425"/>
      <c r="C674" s="3505"/>
      <c r="D674" s="3501"/>
      <c r="E674" s="2767"/>
      <c r="F674" s="2767"/>
      <c r="G674" s="2767"/>
      <c r="H674" s="3501"/>
      <c r="I674" s="3501"/>
      <c r="J674" s="2767"/>
      <c r="K674" s="2767"/>
      <c r="L674" s="2767"/>
      <c r="M674" s="3466" t="s">
        <v>525</v>
      </c>
      <c r="N674" s="3466"/>
      <c r="O674" s="2778">
        <v>8.6178633244507977E-3</v>
      </c>
      <c r="P674" s="2767"/>
      <c r="Q674" s="2767"/>
      <c r="BB674" s="425"/>
    </row>
    <row r="675" s="238" customFormat="true" ht="25.15" customHeight="true" x14ac:dyDescent="0.2">
      <c r="A675" s="425"/>
      <c r="B675" s="425"/>
      <c r="C675" s="3505"/>
      <c r="D675" s="3501"/>
      <c r="E675" s="2767"/>
      <c r="F675" s="2767"/>
      <c r="G675" s="2767"/>
      <c r="H675" s="3501"/>
      <c r="I675" s="3501"/>
      <c r="J675" s="2767"/>
      <c r="K675" s="2767"/>
      <c r="L675" s="2767"/>
      <c r="M675" s="3466" t="s">
        <v>518</v>
      </c>
      <c r="N675" s="3466"/>
      <c r="O675" s="2778">
        <v>1.1814191251895704E-2</v>
      </c>
      <c r="P675" s="2767"/>
      <c r="Q675" s="2767"/>
      <c r="BB675" s="425"/>
    </row>
    <row r="676" s="238" customFormat="true" ht="25.15" customHeight="true" x14ac:dyDescent="0.2">
      <c r="A676" s="425"/>
      <c r="B676" s="425"/>
      <c r="C676" s="3505"/>
      <c r="D676" s="3501"/>
      <c r="E676" s="2767"/>
      <c r="F676" s="2767"/>
      <c r="G676" s="2767"/>
      <c r="H676" s="3466" t="s">
        <v>247</v>
      </c>
      <c r="I676" s="3466"/>
      <c r="J676" s="3466"/>
      <c r="K676" s="2767"/>
      <c r="L676" s="2767"/>
      <c r="M676" s="3466" t="s">
        <v>515</v>
      </c>
      <c r="N676" s="3466"/>
      <c r="O676" s="2778">
        <v>-1.5695601435560678E-2</v>
      </c>
      <c r="P676" s="2767"/>
      <c r="Q676" s="2767"/>
      <c r="BB676" s="425"/>
    </row>
    <row r="677" s="238" customFormat="true" ht="25.15" customHeight="true" x14ac:dyDescent="0.2">
      <c r="A677" s="425"/>
      <c r="B677" s="425"/>
      <c r="C677" s="3505"/>
      <c r="D677" s="3501"/>
      <c r="E677" s="2767"/>
      <c r="F677" s="2767"/>
      <c r="G677" s="2767"/>
      <c r="H677" s="3466" t="s">
        <v>190</v>
      </c>
      <c r="I677" s="3466"/>
      <c r="J677" s="2809" t="s">
        <v>191</v>
      </c>
      <c r="K677" s="2767"/>
      <c r="L677" s="2767"/>
      <c r="M677" s="3466" t="s">
        <v>529</v>
      </c>
      <c r="N677" s="3466"/>
      <c r="O677" s="2778">
        <v>-7.646812291973702E-4</v>
      </c>
      <c r="P677" s="2767"/>
      <c r="Q677" s="2767"/>
      <c r="BB677" s="425"/>
    </row>
    <row r="678" s="238" customFormat="true" ht="25.15" customHeight="true" x14ac:dyDescent="0.2">
      <c r="A678" s="425"/>
      <c r="B678" s="425"/>
      <c r="C678" s="3505"/>
      <c r="D678" s="3501"/>
      <c r="E678" s="2767"/>
      <c r="F678" s="2767"/>
      <c r="G678" s="2767"/>
      <c r="H678" s="3466" t="s">
        <v>191</v>
      </c>
      <c r="I678" s="3466"/>
      <c r="J678" s="2810">
        <v>0.99999999999999978</v>
      </c>
      <c r="K678" s="2767"/>
      <c r="L678" s="2767"/>
      <c r="M678" s="3466" t="s">
        <v>540</v>
      </c>
      <c r="N678" s="3466"/>
      <c r="O678" s="2778">
        <v>2.7527350989041788E-3</v>
      </c>
      <c r="P678" s="2767"/>
      <c r="Q678" s="2767"/>
      <c r="BB678" s="425"/>
    </row>
    <row r="679" s="238" customFormat="true" ht="25.15" customHeight="true" x14ac:dyDescent="0.2">
      <c r="A679" s="425"/>
      <c r="B679" s="425"/>
      <c r="C679" s="3505"/>
      <c r="D679" s="3501"/>
      <c r="E679" s="2767"/>
      <c r="F679" s="2767"/>
      <c r="G679" s="2767"/>
      <c r="H679" s="3501"/>
      <c r="I679" s="3501"/>
      <c r="J679" s="2767"/>
      <c r="K679" s="2767"/>
      <c r="L679" s="2767"/>
      <c r="M679" s="3466" t="s">
        <v>537</v>
      </c>
      <c r="N679" s="3466"/>
      <c r="O679" s="2778">
        <v>-5.1200677035578464E-3</v>
      </c>
      <c r="P679" s="2767"/>
      <c r="Q679" s="2767"/>
      <c r="BB679" s="425"/>
    </row>
    <row r="680" s="238" customFormat="true" ht="25.15" customHeight="true" x14ac:dyDescent="0.2">
      <c r="A680" s="425"/>
      <c r="B680" s="425"/>
      <c r="C680" s="3505"/>
      <c r="D680" s="3501"/>
      <c r="E680" s="2767"/>
      <c r="F680" s="2767"/>
      <c r="G680" s="2767"/>
      <c r="H680" s="3501"/>
      <c r="I680" s="3501"/>
      <c r="J680" s="2767"/>
      <c r="K680" s="2767"/>
      <c r="L680" s="2767"/>
      <c r="M680" s="3466" t="s">
        <v>545</v>
      </c>
      <c r="N680" s="3466"/>
      <c r="O680" s="2778">
        <v>-5.5458592845967472E-4</v>
      </c>
      <c r="P680" s="2767"/>
      <c r="Q680" s="2767"/>
      <c r="BB680" s="425"/>
    </row>
    <row r="681" s="238" customFormat="true" ht="25.15" customHeight="true" x14ac:dyDescent="0.2">
      <c r="A681" s="425"/>
      <c r="B681" s="425"/>
      <c r="C681" s="3505"/>
      <c r="D681" s="3501"/>
      <c r="E681" s="2767"/>
      <c r="F681" s="2767"/>
      <c r="G681" s="2767"/>
      <c r="H681" s="3501"/>
      <c r="I681" s="3501"/>
      <c r="J681" s="2767"/>
      <c r="K681" s="2767"/>
      <c r="L681" s="2767"/>
      <c r="M681" s="3466" t="s">
        <v>543</v>
      </c>
      <c r="N681" s="3466"/>
      <c r="O681" s="2778">
        <v>3.8855592266724579E-3</v>
      </c>
      <c r="P681" s="2767"/>
      <c r="Q681" s="2767"/>
      <c r="BB681" s="425"/>
    </row>
    <row r="682" s="238" customFormat="true" ht="25.15" customHeight="true" x14ac:dyDescent="0.2">
      <c r="A682" s="425"/>
      <c r="B682" s="425"/>
      <c r="C682" s="3505"/>
      <c r="D682" s="3501"/>
      <c r="E682" s="2767"/>
      <c r="F682" s="2767"/>
      <c r="G682" s="2767"/>
      <c r="H682" s="3501"/>
      <c r="I682" s="3501"/>
      <c r="J682" s="2767"/>
      <c r="K682" s="2767"/>
      <c r="L682" s="2767"/>
      <c r="M682" s="3466" t="s">
        <v>523</v>
      </c>
      <c r="N682" s="3466"/>
      <c r="O682" s="2784">
        <v>8.7493093753112112E-3</v>
      </c>
      <c r="P682" s="2767"/>
      <c r="Q682" s="2767"/>
      <c r="BB682" s="425"/>
    </row>
    <row r="683" s="238" customFormat="true" ht="25.15" customHeight="true" x14ac:dyDescent="0.2">
      <c r="A683" s="425"/>
      <c r="B683" s="425"/>
      <c r="C683" s="3505"/>
      <c r="D683" s="3501"/>
      <c r="E683" s="2767"/>
      <c r="F683" s="2767"/>
      <c r="G683" s="2767"/>
      <c r="H683" s="3501"/>
      <c r="I683" s="3501"/>
      <c r="J683" s="2767"/>
      <c r="K683" s="2767"/>
      <c r="L683" s="2767"/>
      <c r="M683" s="3501"/>
      <c r="N683" s="3501"/>
      <c r="O683" s="2767"/>
      <c r="P683" s="2767"/>
      <c r="Q683" s="2767"/>
      <c r="BB683" s="425"/>
    </row>
    <row r="684" s="238" customFormat="true" ht="25.15" customHeight="true" x14ac:dyDescent="0.2">
      <c r="A684" s="425"/>
      <c r="B684" s="425"/>
      <c r="C684" s="3505"/>
      <c r="D684" s="3501"/>
      <c r="E684" s="2767"/>
      <c r="F684" s="2767"/>
      <c r="G684" s="2767"/>
      <c r="H684" s="3501"/>
      <c r="I684" s="3501"/>
      <c r="J684" s="2767"/>
      <c r="K684" s="2767"/>
      <c r="L684" s="2767"/>
      <c r="M684" s="3501"/>
      <c r="N684" s="3501"/>
      <c r="O684" s="2767"/>
      <c r="P684" s="2767"/>
      <c r="Q684" s="2767"/>
      <c r="BB684" s="425"/>
    </row>
    <row r="685" s="238" customFormat="true" ht="25.15" customHeight="true" x14ac:dyDescent="0.2">
      <c r="A685" s="425"/>
      <c r="B685" s="425"/>
      <c r="C685" s="3505"/>
      <c r="D685" s="3501"/>
      <c r="E685" s="2767"/>
      <c r="F685" s="2767"/>
      <c r="G685" s="2767"/>
      <c r="H685" s="3501"/>
      <c r="I685" s="3501"/>
      <c r="J685" s="2767"/>
      <c r="K685" s="2767"/>
      <c r="L685" s="2767"/>
      <c r="M685" s="3466" t="s">
        <v>247</v>
      </c>
      <c r="N685" s="3466"/>
      <c r="O685" s="3466"/>
      <c r="P685" s="2767"/>
      <c r="Q685" s="2767"/>
      <c r="BB685" s="425"/>
    </row>
    <row r="686" s="238" customFormat="true" ht="25.15" customHeight="true" x14ac:dyDescent="0.2">
      <c r="A686" s="425"/>
      <c r="B686" s="425"/>
      <c r="C686" s="3505"/>
      <c r="D686" s="3501"/>
      <c r="E686" s="2767"/>
      <c r="F686" s="2767"/>
      <c r="G686" s="2767"/>
      <c r="H686" s="3501"/>
      <c r="I686" s="3501"/>
      <c r="J686" s="2767"/>
      <c r="K686" s="2767"/>
      <c r="L686" s="2767"/>
      <c r="M686" s="3466" t="s">
        <v>190</v>
      </c>
      <c r="N686" s="3466"/>
      <c r="O686" s="2811" t="s">
        <v>191</v>
      </c>
      <c r="P686" s="2767"/>
      <c r="Q686" s="2767"/>
      <c r="BB686" s="425"/>
    </row>
    <row r="687" s="238" customFormat="true" ht="25.15" customHeight="true" x14ac:dyDescent="0.2">
      <c r="A687" s="425"/>
      <c r="B687" s="425"/>
      <c r="C687" s="3505"/>
      <c r="D687" s="3501"/>
      <c r="E687" s="2767"/>
      <c r="F687" s="2767"/>
      <c r="G687" s="2767"/>
      <c r="H687" s="3501"/>
      <c r="I687" s="3501"/>
      <c r="J687" s="2767"/>
      <c r="K687" s="2767"/>
      <c r="L687" s="2767"/>
      <c r="M687" s="3466" t="s">
        <v>191</v>
      </c>
      <c r="N687" s="3466"/>
      <c r="O687" s="2812">
        <v>1</v>
      </c>
      <c r="P687" s="2767"/>
      <c r="Q687" s="2767"/>
      <c r="BB687" s="425"/>
    </row>
    <row r="688" s="238" customFormat="true" ht="25.15" customHeight="true" x14ac:dyDescent="0.2">
      <c r="A688" s="425"/>
      <c r="B688" s="425"/>
      <c r="C688" s="3505"/>
      <c r="D688" s="3501"/>
      <c r="E688" s="2767"/>
      <c r="F688" s="2767"/>
      <c r="G688" s="2767"/>
      <c r="H688" s="3501"/>
      <c r="I688" s="3501"/>
      <c r="J688" s="2767"/>
      <c r="K688" s="2767"/>
      <c r="L688" s="2767"/>
      <c r="M688" s="3501"/>
      <c r="N688" s="3501"/>
      <c r="O688" s="2767"/>
      <c r="P688" s="2767"/>
      <c r="Q688" s="2767"/>
      <c r="BB688" s="425"/>
    </row>
    <row r="689" s="238" customFormat="true" ht="25.15" customHeight="true" x14ac:dyDescent="0.2">
      <c r="A689" s="425"/>
      <c r="B689" s="425"/>
      <c r="C689" s="3505"/>
      <c r="D689" s="3501"/>
      <c r="E689" s="2767"/>
      <c r="F689" s="2767"/>
      <c r="G689" s="2767"/>
      <c r="H689" s="3501"/>
      <c r="I689" s="3501"/>
      <c r="J689" s="2767"/>
      <c r="K689" s="2767"/>
      <c r="L689" s="2767"/>
      <c r="M689" s="3501"/>
      <c r="N689" s="3501"/>
      <c r="O689" s="2767"/>
      <c r="P689" s="2767"/>
      <c r="Q689" s="2767"/>
      <c r="BB689" s="425"/>
    </row>
    <row r="690" s="238" customFormat="true" ht="25.15" customHeight="true" x14ac:dyDescent="0.2">
      <c r="A690" s="425"/>
      <c r="B690" s="425"/>
      <c r="C690" s="3505"/>
      <c r="D690" s="3501"/>
      <c r="E690" s="2767"/>
      <c r="F690" s="2767"/>
      <c r="G690" s="2767"/>
      <c r="H690" s="3501"/>
      <c r="I690" s="3501"/>
      <c r="J690" s="2767"/>
      <c r="K690" s="2767"/>
      <c r="L690" s="2767"/>
      <c r="M690" s="3501"/>
      <c r="N690" s="3501"/>
      <c r="O690" s="2767"/>
      <c r="P690" s="2767"/>
      <c r="Q690" s="2767"/>
      <c r="BB690" s="425"/>
    </row>
    <row r="691" s="238" customFormat="true" ht="25.15" customHeight="true" x14ac:dyDescent="0.2">
      <c r="A691" s="425"/>
      <c r="B691" s="425"/>
      <c r="C691" s="3505"/>
      <c r="D691" s="3501"/>
      <c r="E691" s="2767"/>
      <c r="F691" s="2767"/>
      <c r="G691" s="2767"/>
      <c r="H691" s="3501"/>
      <c r="I691" s="3501"/>
      <c r="J691" s="2767"/>
      <c r="K691" s="2767"/>
      <c r="L691" s="2767"/>
      <c r="M691" s="3501"/>
      <c r="N691" s="3501"/>
      <c r="O691" s="2767"/>
      <c r="P691" s="2767"/>
      <c r="Q691" s="2767"/>
      <c r="BB691" s="425"/>
    </row>
    <row r="692" s="238" customFormat="true" ht="25.15" customHeight="true" x14ac:dyDescent="0.2">
      <c r="A692" s="425"/>
      <c r="B692" s="425"/>
      <c r="C692" s="3505"/>
      <c r="D692" s="3501"/>
      <c r="E692" s="2767"/>
      <c r="F692" s="2767"/>
      <c r="G692" s="2767"/>
      <c r="H692" s="3501"/>
      <c r="I692" s="3501"/>
      <c r="J692" s="2767"/>
      <c r="K692" s="2767"/>
      <c r="L692" s="2767"/>
      <c r="M692" s="3501"/>
      <c r="N692" s="3501"/>
      <c r="O692" s="2767"/>
      <c r="P692" s="2767"/>
      <c r="Q692" s="2767"/>
      <c r="BB692" s="425"/>
    </row>
    <row r="693" s="238" customFormat="true" ht="25.15" customHeight="true" x14ac:dyDescent="0.2">
      <c r="A693" s="425"/>
      <c r="B693" s="425"/>
      <c r="C693" s="3505"/>
      <c r="D693" s="3501"/>
      <c r="E693" s="2767"/>
      <c r="F693" s="2767"/>
      <c r="G693" s="2767"/>
      <c r="H693" s="3501"/>
      <c r="I693" s="3501"/>
      <c r="J693" s="2767"/>
      <c r="K693" s="2767"/>
      <c r="L693" s="2767"/>
      <c r="M693" s="3501"/>
      <c r="N693" s="3501"/>
      <c r="O693" s="2767"/>
      <c r="P693" s="2767"/>
      <c r="Q693" s="2767"/>
      <c r="BB693" s="425"/>
    </row>
    <row r="694" s="238" customFormat="true" ht="25.15" customHeight="true" x14ac:dyDescent="0.2">
      <c r="A694" s="425"/>
      <c r="B694" s="425"/>
      <c r="C694" s="3505"/>
      <c r="D694" s="3501"/>
      <c r="E694" s="2767"/>
      <c r="F694" s="2767"/>
      <c r="G694" s="2767"/>
      <c r="H694" s="3501"/>
      <c r="I694" s="3501"/>
      <c r="J694" s="2767"/>
      <c r="K694" s="2767"/>
      <c r="L694" s="2767"/>
      <c r="M694" s="3501"/>
      <c r="N694" s="3501"/>
      <c r="O694" s="2767"/>
      <c r="P694" s="2767"/>
      <c r="Q694" s="2767"/>
      <c r="BB694" s="425"/>
    </row>
    <row r="695" s="238" customFormat="true" ht="25.15" customHeight="true" x14ac:dyDescent="0.2">
      <c r="A695" s="425"/>
      <c r="B695" s="425"/>
      <c r="C695" s="3505"/>
      <c r="D695" s="3501"/>
      <c r="E695" s="2767"/>
      <c r="F695" s="2767"/>
      <c r="G695" s="2767"/>
      <c r="H695" s="3501"/>
      <c r="I695" s="3501"/>
      <c r="J695" s="2767"/>
      <c r="K695" s="2767"/>
      <c r="L695" s="2767"/>
      <c r="M695" s="3501"/>
      <c r="N695" s="3501"/>
      <c r="O695" s="2767"/>
      <c r="P695" s="2767"/>
      <c r="Q695" s="2767"/>
      <c r="BB695" s="425"/>
    </row>
    <row r="696" s="238" customFormat="true" ht="25.15" customHeight="true" x14ac:dyDescent="0.2">
      <c r="A696" s="425"/>
      <c r="B696" s="425"/>
      <c r="C696" s="3505"/>
      <c r="D696" s="3501"/>
      <c r="E696" s="2767"/>
      <c r="F696" s="2767"/>
      <c r="G696" s="2767"/>
      <c r="H696" s="3501"/>
      <c r="I696" s="3501"/>
      <c r="J696" s="2767"/>
      <c r="K696" s="2767"/>
      <c r="L696" s="2767"/>
      <c r="M696" s="3501"/>
      <c r="N696" s="3501"/>
      <c r="O696" s="2767"/>
      <c r="P696" s="2767"/>
      <c r="Q696" s="2767"/>
      <c r="BB696" s="425"/>
    </row>
    <row r="697" s="238" customFormat="true" ht="25.15" customHeight="true" x14ac:dyDescent="0.2">
      <c r="A697" s="425"/>
      <c r="B697" s="425"/>
      <c r="C697" s="3505"/>
      <c r="D697" s="3501"/>
      <c r="E697" s="2767"/>
      <c r="F697" s="2767"/>
      <c r="G697" s="2767"/>
      <c r="H697" s="3501"/>
      <c r="I697" s="3501"/>
      <c r="J697" s="2767"/>
      <c r="K697" s="2767"/>
      <c r="L697" s="2767"/>
      <c r="M697" s="3501"/>
      <c r="N697" s="3501"/>
      <c r="O697" s="2767"/>
      <c r="P697" s="2767"/>
      <c r="Q697" s="2767"/>
      <c r="BB697" s="425"/>
    </row>
    <row r="698" s="238" customFormat="true" ht="25.15" customHeight="true" x14ac:dyDescent="0.2">
      <c r="A698" s="425"/>
      <c r="B698" s="425"/>
      <c r="C698" s="3505"/>
      <c r="D698" s="3501"/>
      <c r="E698" s="2767"/>
      <c r="F698" s="2767"/>
      <c r="G698" s="2767"/>
      <c r="H698" s="3501"/>
      <c r="I698" s="3501"/>
      <c r="J698" s="2767"/>
      <c r="K698" s="2767"/>
      <c r="L698" s="2767"/>
      <c r="M698" s="3501"/>
      <c r="N698" s="3501"/>
      <c r="O698" s="2767"/>
      <c r="P698" s="2767"/>
      <c r="Q698" s="2767"/>
      <c r="BB698" s="425"/>
    </row>
    <row r="699" s="238" customFormat="true" ht="25.15" customHeight="true" x14ac:dyDescent="0.2">
      <c r="A699" s="425"/>
      <c r="B699" s="425"/>
      <c r="C699" s="3505"/>
      <c r="D699" s="3501"/>
      <c r="E699" s="2767"/>
      <c r="F699" s="2767"/>
      <c r="G699" s="2767"/>
      <c r="H699" s="3501"/>
      <c r="I699" s="3501"/>
      <c r="J699" s="2767"/>
      <c r="K699" s="2767"/>
      <c r="L699" s="2767"/>
      <c r="M699" s="3501"/>
      <c r="N699" s="3501"/>
      <c r="O699" s="2767"/>
      <c r="P699" s="2767"/>
      <c r="Q699" s="2767"/>
      <c r="BB699" s="425"/>
    </row>
    <row r="700" s="238" customFormat="true" ht="25.15" customHeight="true" x14ac:dyDescent="0.2">
      <c r="A700" s="425"/>
      <c r="B700" s="425"/>
      <c r="C700" s="3505"/>
      <c r="D700" s="3501"/>
      <c r="E700" s="2767"/>
      <c r="F700" s="2767"/>
      <c r="G700" s="2767"/>
      <c r="H700" s="3501"/>
      <c r="I700" s="3501"/>
      <c r="J700" s="2767"/>
      <c r="K700" s="2767"/>
      <c r="L700" s="2767"/>
      <c r="M700" s="3501"/>
      <c r="N700" s="3501"/>
      <c r="O700" s="2767"/>
      <c r="P700" s="2767"/>
      <c r="Q700" s="2767"/>
      <c r="BB700" s="425"/>
    </row>
    <row r="701" s="238" customFormat="true" ht="25.15" customHeight="true" x14ac:dyDescent="0.2">
      <c r="A701" s="425"/>
      <c r="B701" s="425"/>
      <c r="C701" s="3505"/>
      <c r="D701" s="3501"/>
      <c r="E701" s="2767"/>
      <c r="F701" s="2767"/>
      <c r="G701" s="2767"/>
      <c r="H701" s="3501"/>
      <c r="I701" s="3501"/>
      <c r="J701" s="2767"/>
      <c r="K701" s="2767"/>
      <c r="L701" s="2767"/>
      <c r="M701" s="3501"/>
      <c r="N701" s="3501"/>
      <c r="O701" s="2767"/>
      <c r="P701" s="2767"/>
      <c r="Q701" s="2767"/>
      <c r="BB701" s="425"/>
    </row>
    <row r="702" s="238" customFormat="true" ht="25.15" customHeight="true" x14ac:dyDescent="0.2">
      <c r="A702" s="425"/>
      <c r="B702" s="425"/>
      <c r="C702" s="3505"/>
      <c r="D702" s="3501"/>
      <c r="E702" s="2767"/>
      <c r="F702" s="2767"/>
      <c r="G702" s="2767"/>
      <c r="H702" s="3501"/>
      <c r="I702" s="3501"/>
      <c r="J702" s="2767"/>
      <c r="K702" s="2767"/>
      <c r="L702" s="2767"/>
      <c r="M702" s="3501"/>
      <c r="N702" s="3501"/>
      <c r="O702" s="2767"/>
      <c r="P702" s="2767"/>
      <c r="Q702" s="2767"/>
      <c r="BB702" s="425"/>
    </row>
    <row r="703" s="238" customFormat="true" ht="25.15" customHeight="true" x14ac:dyDescent="0.2">
      <c r="A703" s="425"/>
      <c r="B703" s="425"/>
      <c r="C703" s="3513"/>
      <c r="D703" s="3501"/>
      <c r="E703" s="2767"/>
      <c r="F703" s="2767"/>
      <c r="G703" s="2767"/>
      <c r="H703" s="3501"/>
      <c r="I703" s="3501"/>
      <c r="J703" s="2767"/>
      <c r="K703" s="2767"/>
      <c r="L703" s="2767"/>
      <c r="M703" s="3501"/>
      <c r="N703" s="3501"/>
      <c r="O703" s="2767"/>
      <c r="P703" s="2767"/>
      <c r="Q703" s="2767"/>
      <c r="BB703" s="425"/>
    </row>
    <row r="704" s="238" customFormat="true" ht="25.15" customHeight="true" x14ac:dyDescent="0.2">
      <c r="A704" s="425"/>
      <c r="B704" s="425"/>
      <c r="C704" s="3513"/>
      <c r="D704" s="3501"/>
      <c r="E704" s="2767"/>
      <c r="F704" s="2767"/>
      <c r="G704" s="2767"/>
      <c r="H704" s="3501"/>
      <c r="I704" s="3501"/>
      <c r="J704" s="2767"/>
      <c r="K704" s="2767"/>
      <c r="L704" s="2767"/>
      <c r="M704" s="3501"/>
      <c r="N704" s="3501"/>
      <c r="O704" s="2767"/>
      <c r="P704" s="2767"/>
      <c r="Q704" s="2767"/>
      <c r="BB704" s="425"/>
    </row>
    <row r="705" s="238" customFormat="true" ht="25.15" customHeight="true" x14ac:dyDescent="0.2">
      <c r="A705" s="425"/>
      <c r="B705" s="425"/>
      <c r="C705" s="3513"/>
      <c r="D705" s="3501"/>
      <c r="E705" s="2767"/>
      <c r="F705" s="2767"/>
      <c r="G705" s="2767"/>
      <c r="H705" s="3501"/>
      <c r="I705" s="3501"/>
      <c r="J705" s="2767"/>
      <c r="K705" s="2767"/>
      <c r="L705" s="2767"/>
      <c r="M705" s="3501"/>
      <c r="N705" s="3501"/>
      <c r="O705" s="2767"/>
      <c r="P705" s="2767"/>
      <c r="Q705" s="2767"/>
      <c r="BB705" s="425"/>
    </row>
    <row r="706" s="238" customFormat="true" ht="25.15" customHeight="true" x14ac:dyDescent="0.2">
      <c r="A706" s="425"/>
      <c r="B706" s="425"/>
      <c r="C706" s="3513"/>
      <c r="D706" s="3501"/>
      <c r="E706" s="2767"/>
      <c r="F706" s="2767"/>
      <c r="G706" s="2767"/>
      <c r="H706" s="3501"/>
      <c r="I706" s="3501"/>
      <c r="J706" s="2767"/>
      <c r="K706" s="2767"/>
      <c r="L706" s="2767"/>
      <c r="M706" s="3501"/>
      <c r="N706" s="3501"/>
      <c r="O706" s="2767"/>
      <c r="P706" s="2767"/>
      <c r="Q706" s="2767"/>
      <c r="BB706" s="425"/>
    </row>
    <row r="707" s="238" customFormat="true" ht="25.15" customHeight="true" x14ac:dyDescent="0.2">
      <c r="A707" s="425"/>
      <c r="B707" s="425"/>
      <c r="C707" s="3513"/>
      <c r="D707" s="3501"/>
      <c r="E707" s="2767"/>
      <c r="F707" s="2767"/>
      <c r="G707" s="2767"/>
      <c r="H707" s="3501"/>
      <c r="I707" s="3501"/>
      <c r="J707" s="2767"/>
      <c r="K707" s="2767"/>
      <c r="L707" s="2767"/>
      <c r="M707" s="3501"/>
      <c r="N707" s="3501"/>
      <c r="O707" s="2767"/>
      <c r="P707" s="2767"/>
      <c r="Q707" s="2767"/>
      <c r="BB707" s="425"/>
    </row>
    <row r="708" s="238" customFormat="true" ht="25.15" customHeight="true" x14ac:dyDescent="0.2">
      <c r="A708" s="425"/>
      <c r="B708" s="425"/>
      <c r="C708" s="3513"/>
      <c r="D708" s="3501"/>
      <c r="E708" s="2767"/>
      <c r="F708" s="2767"/>
      <c r="G708" s="2767"/>
      <c r="H708" s="3501"/>
      <c r="I708" s="3501"/>
      <c r="J708" s="2767"/>
      <c r="K708" s="2767"/>
      <c r="L708" s="2767"/>
      <c r="M708" s="3501"/>
      <c r="N708" s="3501"/>
      <c r="O708" s="2767"/>
      <c r="P708" s="2767"/>
      <c r="Q708" s="2767"/>
      <c r="BB708" s="425"/>
    </row>
    <row r="709" s="238" customFormat="true" ht="25.15" customHeight="true" x14ac:dyDescent="0.2">
      <c r="A709" s="425"/>
      <c r="B709" s="425"/>
      <c r="C709" s="3513"/>
      <c r="D709" s="3501"/>
      <c r="E709" s="2767"/>
      <c r="F709" s="2767"/>
      <c r="G709" s="2767"/>
      <c r="H709" s="3501"/>
      <c r="I709" s="3501"/>
      <c r="J709" s="2767"/>
      <c r="K709" s="2767"/>
      <c r="L709" s="2767"/>
      <c r="M709" s="3501"/>
      <c r="N709" s="3501"/>
      <c r="O709" s="2767"/>
      <c r="P709" s="2767"/>
      <c r="Q709" s="2767"/>
      <c r="BB709" s="425"/>
    </row>
    <row r="710" s="238" customFormat="true" ht="25.15" customHeight="true" x14ac:dyDescent="0.2">
      <c r="A710" s="425"/>
      <c r="B710" s="425"/>
      <c r="C710" s="3513"/>
      <c r="D710" s="3501"/>
      <c r="E710" s="2767"/>
      <c r="F710" s="2767"/>
      <c r="G710" s="2767"/>
      <c r="H710" s="3501"/>
      <c r="I710" s="3501"/>
      <c r="J710" s="2767"/>
      <c r="K710" s="2767"/>
      <c r="L710" s="2767"/>
      <c r="M710" s="3501"/>
      <c r="N710" s="3501"/>
      <c r="O710" s="2767"/>
      <c r="P710" s="2767"/>
      <c r="Q710" s="2767"/>
      <c r="BB710" s="425"/>
    </row>
    <row r="711" s="238" customFormat="true" ht="25.15" customHeight="true" x14ac:dyDescent="0.2">
      <c r="A711" s="425"/>
      <c r="B711" s="425"/>
      <c r="C711" s="3513"/>
      <c r="D711" s="3501"/>
      <c r="E711" s="2767"/>
      <c r="F711" s="2767"/>
      <c r="G711" s="2767"/>
      <c r="H711" s="3501"/>
      <c r="I711" s="3501"/>
      <c r="J711" s="2767"/>
      <c r="K711" s="2767"/>
      <c r="L711" s="2767"/>
      <c r="M711" s="3501"/>
      <c r="N711" s="3501"/>
      <c r="O711" s="2767"/>
      <c r="P711" s="2767"/>
      <c r="Q711" s="2767"/>
      <c r="BB711" s="425"/>
    </row>
    <row r="712" s="238" customFormat="true" ht="25.15" customHeight="true" x14ac:dyDescent="0.2">
      <c r="A712" s="425"/>
      <c r="B712" s="425"/>
      <c r="C712" s="3513"/>
      <c r="D712" s="3501"/>
      <c r="E712" s="2767"/>
      <c r="F712" s="2767"/>
      <c r="G712" s="2767"/>
      <c r="H712" s="3501"/>
      <c r="I712" s="3501"/>
      <c r="J712" s="2767"/>
      <c r="K712" s="2767"/>
      <c r="L712" s="2767"/>
      <c r="M712" s="3501"/>
      <c r="N712" s="3501"/>
      <c r="O712" s="2767"/>
      <c r="P712" s="2767"/>
      <c r="Q712" s="2767"/>
      <c r="BB712" s="425"/>
    </row>
    <row r="713" s="238" customFormat="true" ht="25.15" customHeight="true" x14ac:dyDescent="0.2">
      <c r="A713" s="425"/>
      <c r="B713" s="425"/>
      <c r="C713" s="3513"/>
      <c r="D713" s="3501"/>
      <c r="E713" s="2767"/>
      <c r="F713" s="2767"/>
      <c r="G713" s="2767"/>
      <c r="H713" s="3501"/>
      <c r="I713" s="3501"/>
      <c r="J713" s="2767"/>
      <c r="K713" s="2767"/>
      <c r="L713" s="2767"/>
      <c r="M713" s="3501"/>
      <c r="N713" s="3501"/>
      <c r="O713" s="2767"/>
      <c r="P713" s="2767"/>
      <c r="Q713" s="2767"/>
      <c r="BB713" s="425"/>
    </row>
    <row r="714" s="238" customFormat="true" ht="25.15" customHeight="true" x14ac:dyDescent="0.2">
      <c r="A714" s="425"/>
      <c r="B714" s="425"/>
      <c r="C714" s="3513"/>
      <c r="D714" s="3501"/>
      <c r="E714" s="2767"/>
      <c r="F714" s="2767"/>
      <c r="G714" s="2767"/>
      <c r="H714" s="3501"/>
      <c r="I714" s="3501"/>
      <c r="J714" s="2767"/>
      <c r="K714" s="2767"/>
      <c r="L714" s="2767"/>
      <c r="M714" s="3501"/>
      <c r="N714" s="3501"/>
      <c r="O714" s="2767"/>
      <c r="P714" s="2767"/>
      <c r="Q714" s="2767"/>
      <c r="BB714" s="425"/>
    </row>
    <row r="715" s="238" customFormat="true" ht="25.15" customHeight="true" x14ac:dyDescent="0.2">
      <c r="A715" s="425"/>
      <c r="B715" s="425"/>
      <c r="C715" s="3513"/>
      <c r="D715" s="3501"/>
      <c r="E715" s="2767"/>
      <c r="F715" s="2767"/>
      <c r="G715" s="2767"/>
      <c r="H715" s="3501"/>
      <c r="I715" s="3501"/>
      <c r="J715" s="2767"/>
      <c r="K715" s="2767"/>
      <c r="L715" s="2767"/>
      <c r="M715" s="3501"/>
      <c r="N715" s="3501"/>
      <c r="O715" s="2767"/>
      <c r="P715" s="2767"/>
      <c r="Q715" s="2767"/>
      <c r="BB715" s="425"/>
    </row>
    <row r="716" s="238" customFormat="true" ht="25.15" customHeight="true" x14ac:dyDescent="0.2">
      <c r="A716" s="425"/>
      <c r="B716" s="425"/>
      <c r="C716" s="3513"/>
      <c r="D716" s="3501"/>
      <c r="E716" s="2767"/>
      <c r="F716" s="2767"/>
      <c r="G716" s="2767"/>
      <c r="H716" s="3501"/>
      <c r="I716" s="3501"/>
      <c r="J716" s="2767"/>
      <c r="K716" s="2767"/>
      <c r="L716" s="2767"/>
      <c r="M716" s="3501"/>
      <c r="N716" s="3501"/>
      <c r="O716" s="2767"/>
      <c r="P716" s="2767"/>
      <c r="Q716" s="2767"/>
      <c r="BB716" s="425"/>
    </row>
    <row r="717" s="238" customFormat="true" ht="25.15" customHeight="true" x14ac:dyDescent="0.2">
      <c r="A717" s="425"/>
      <c r="B717" s="425"/>
      <c r="C717" s="3513"/>
      <c r="D717" s="3501"/>
      <c r="E717" s="2767"/>
      <c r="F717" s="2767"/>
      <c r="G717" s="2767"/>
      <c r="H717" s="3501"/>
      <c r="I717" s="3501"/>
      <c r="J717" s="2767"/>
      <c r="K717" s="2767"/>
      <c r="L717" s="2767"/>
      <c r="M717" s="3501"/>
      <c r="N717" s="3501"/>
      <c r="O717" s="2767"/>
      <c r="P717" s="2767"/>
      <c r="Q717" s="2767"/>
      <c r="BB717" s="425"/>
    </row>
    <row r="718" s="238" customFormat="true" ht="25.15" customHeight="true" x14ac:dyDescent="0.2">
      <c r="A718" s="425"/>
      <c r="B718" s="425"/>
      <c r="C718" s="3513"/>
      <c r="D718" s="3501"/>
      <c r="E718" s="2767"/>
      <c r="F718" s="2767"/>
      <c r="G718" s="2767"/>
      <c r="H718" s="3501"/>
      <c r="I718" s="3501"/>
      <c r="J718" s="2767"/>
      <c r="K718" s="2767"/>
      <c r="L718" s="2767"/>
      <c r="M718" s="3501"/>
      <c r="N718" s="3501"/>
      <c r="O718" s="2767"/>
      <c r="P718" s="2767"/>
      <c r="Q718" s="2767"/>
      <c r="BB718" s="425"/>
    </row>
    <row r="719" s="238" customFormat="true" ht="25.15" customHeight="true" x14ac:dyDescent="0.2">
      <c r="A719" s="425"/>
      <c r="B719" s="425"/>
      <c r="C719" s="3513"/>
      <c r="D719" s="3501"/>
      <c r="E719" s="2767"/>
      <c r="F719" s="2767"/>
      <c r="G719" s="2767"/>
      <c r="H719" s="3501"/>
      <c r="I719" s="3501"/>
      <c r="J719" s="2767"/>
      <c r="K719" s="2767"/>
      <c r="L719" s="2767"/>
      <c r="M719" s="3501"/>
      <c r="N719" s="3501"/>
      <c r="O719" s="2767"/>
      <c r="P719" s="2767"/>
      <c r="Q719" s="2767"/>
      <c r="BB719" s="425"/>
    </row>
    <row r="720" s="238" customFormat="true" ht="25.15" customHeight="true" x14ac:dyDescent="0.2">
      <c r="A720" s="425"/>
      <c r="B720" s="425"/>
      <c r="C720" s="3513"/>
      <c r="D720" s="3501"/>
      <c r="E720" s="2767"/>
      <c r="F720" s="2767"/>
      <c r="G720" s="2767"/>
      <c r="H720" s="3501"/>
      <c r="I720" s="3501"/>
      <c r="J720" s="2767"/>
      <c r="K720" s="2767"/>
      <c r="L720" s="2767"/>
      <c r="M720" s="3501"/>
      <c r="N720" s="3501"/>
      <c r="O720" s="2767"/>
      <c r="P720" s="2767"/>
      <c r="Q720" s="2767"/>
      <c r="BB720" s="425"/>
    </row>
    <row r="721" s="238" customFormat="true" ht="25.15" customHeight="true" x14ac:dyDescent="0.2">
      <c r="A721" s="425"/>
      <c r="B721" s="425"/>
      <c r="C721" s="3513"/>
      <c r="D721" s="3501"/>
      <c r="E721" s="2767"/>
      <c r="F721" s="2767"/>
      <c r="G721" s="2767"/>
      <c r="H721" s="3501"/>
      <c r="I721" s="3501"/>
      <c r="J721" s="2767"/>
      <c r="K721" s="2767"/>
      <c r="L721" s="2767"/>
      <c r="M721" s="3501"/>
      <c r="N721" s="3501"/>
      <c r="O721" s="2767"/>
      <c r="P721" s="2767"/>
      <c r="Q721" s="2767"/>
      <c r="BB721" s="425"/>
    </row>
    <row r="722" s="238" customFormat="true" ht="25.15" customHeight="true" x14ac:dyDescent="0.2">
      <c r="A722" s="425"/>
      <c r="B722" s="425"/>
      <c r="C722" s="3513"/>
      <c r="D722" s="3501"/>
      <c r="E722" s="2767"/>
      <c r="F722" s="2767"/>
      <c r="G722" s="2767"/>
      <c r="H722" s="3501"/>
      <c r="I722" s="3501"/>
      <c r="J722" s="2767"/>
      <c r="K722" s="2767"/>
      <c r="L722" s="2767"/>
      <c r="M722" s="3501"/>
      <c r="N722" s="3501"/>
      <c r="O722" s="2767"/>
      <c r="P722" s="2767"/>
      <c r="Q722" s="2767"/>
      <c r="BB722" s="425"/>
    </row>
    <row r="723" s="238" customFormat="true" ht="25.15" customHeight="true" x14ac:dyDescent="0.2">
      <c r="A723" s="425"/>
      <c r="B723" s="425"/>
      <c r="C723" s="3513"/>
      <c r="D723" s="3501"/>
      <c r="E723" s="2767"/>
      <c r="F723" s="2767"/>
      <c r="G723" s="2767"/>
      <c r="H723" s="3501"/>
      <c r="I723" s="3501"/>
      <c r="J723" s="2767"/>
      <c r="K723" s="2767"/>
      <c r="L723" s="2767"/>
      <c r="M723" s="3501"/>
      <c r="N723" s="3501"/>
      <c r="O723" s="2767"/>
      <c r="P723" s="2767"/>
      <c r="Q723" s="2767"/>
      <c r="BB723" s="425"/>
    </row>
    <row r="724" s="238" customFormat="true" ht="25.15" customHeight="true" x14ac:dyDescent="0.2">
      <c r="A724" s="425"/>
      <c r="B724" s="425"/>
      <c r="C724" s="3513"/>
      <c r="D724" s="3501"/>
      <c r="E724" s="2767"/>
      <c r="F724" s="2767"/>
      <c r="G724" s="2767"/>
      <c r="H724" s="3501"/>
      <c r="I724" s="3501"/>
      <c r="J724" s="2767"/>
      <c r="K724" s="2767"/>
      <c r="L724" s="2767"/>
      <c r="M724" s="3501"/>
      <c r="N724" s="3501"/>
      <c r="O724" s="2767"/>
      <c r="P724" s="2767"/>
      <c r="Q724" s="2767"/>
      <c r="BB724" s="425"/>
    </row>
    <row r="725" s="238" customFormat="true" ht="25.15" customHeight="true" x14ac:dyDescent="0.2">
      <c r="A725" s="425"/>
      <c r="B725" s="425"/>
      <c r="C725" s="3513"/>
      <c r="D725" s="3501"/>
      <c r="E725" s="2767"/>
      <c r="F725" s="2767"/>
      <c r="G725" s="2767"/>
      <c r="H725" s="3501"/>
      <c r="I725" s="3501"/>
      <c r="J725" s="2767"/>
      <c r="K725" s="2767"/>
      <c r="L725" s="2767"/>
      <c r="M725" s="3501"/>
      <c r="N725" s="3501"/>
      <c r="O725" s="2767"/>
      <c r="P725" s="2767"/>
      <c r="Q725" s="2767"/>
      <c r="BB725" s="425"/>
    </row>
    <row r="726" s="238" customFormat="true" ht="25.15" customHeight="true" x14ac:dyDescent="0.2">
      <c r="A726" s="425"/>
      <c r="B726" s="425"/>
      <c r="C726" s="3513"/>
      <c r="D726" s="3501"/>
      <c r="E726" s="2767"/>
      <c r="F726" s="2767"/>
      <c r="G726" s="2767"/>
      <c r="H726" s="3501"/>
      <c r="I726" s="3501"/>
      <c r="J726" s="2767"/>
      <c r="K726" s="2767"/>
      <c r="L726" s="2767"/>
      <c r="M726" s="3501"/>
      <c r="N726" s="3501"/>
      <c r="O726" s="2767"/>
      <c r="P726" s="2767"/>
      <c r="Q726" s="2767"/>
      <c r="BB726" s="425"/>
    </row>
    <row r="727" s="238" customFormat="true" ht="25.15" customHeight="true" x14ac:dyDescent="0.2">
      <c r="A727" s="425"/>
      <c r="B727" s="425"/>
      <c r="C727" s="3513"/>
      <c r="D727" s="3501"/>
      <c r="E727" s="2767"/>
      <c r="F727" s="2767"/>
      <c r="G727" s="2767"/>
      <c r="H727" s="3501"/>
      <c r="I727" s="3501"/>
      <c r="J727" s="2767"/>
      <c r="K727" s="2767"/>
      <c r="L727" s="2767"/>
      <c r="M727" s="3501"/>
      <c r="N727" s="3501"/>
      <c r="O727" s="2767"/>
      <c r="P727" s="2767"/>
      <c r="Q727" s="2767"/>
      <c r="BB727" s="425"/>
    </row>
    <row r="728" s="238" customFormat="true" ht="25.15" customHeight="true" x14ac:dyDescent="0.2">
      <c r="A728" s="425"/>
      <c r="B728" s="425"/>
      <c r="C728" s="3513"/>
      <c r="D728" s="3501"/>
      <c r="E728" s="2767"/>
      <c r="F728" s="2767"/>
      <c r="G728" s="2767"/>
      <c r="H728" s="3501"/>
      <c r="I728" s="3501"/>
      <c r="J728" s="2767"/>
      <c r="K728" s="2767"/>
      <c r="L728" s="2767"/>
      <c r="M728" s="3501"/>
      <c r="N728" s="3501"/>
      <c r="O728" s="2767"/>
      <c r="P728" s="2767"/>
      <c r="Q728" s="2767"/>
      <c r="BB728" s="425"/>
    </row>
    <row r="729" s="238" customFormat="true" ht="25.15" customHeight="true" x14ac:dyDescent="0.2">
      <c r="A729" s="425"/>
      <c r="B729" s="425"/>
      <c r="C729" s="3513"/>
      <c r="D729" s="3501"/>
      <c r="E729" s="2767"/>
      <c r="F729" s="2767"/>
      <c r="G729" s="2767"/>
      <c r="H729" s="3501"/>
      <c r="I729" s="3501"/>
      <c r="J729" s="2767"/>
      <c r="K729" s="2767"/>
      <c r="L729" s="2767"/>
      <c r="M729" s="3501"/>
      <c r="N729" s="3501"/>
      <c r="O729" s="2767"/>
      <c r="P729" s="2767"/>
      <c r="Q729" s="2767"/>
      <c r="BB729" s="425"/>
    </row>
    <row r="730" s="238" customFormat="true" ht="25.15" customHeight="true" x14ac:dyDescent="0.2">
      <c r="A730" s="425"/>
      <c r="B730" s="425"/>
      <c r="C730" s="3513"/>
      <c r="D730" s="3501"/>
      <c r="E730" s="2767"/>
      <c r="F730" s="2767"/>
      <c r="G730" s="2767"/>
      <c r="H730" s="3501"/>
      <c r="I730" s="3501"/>
      <c r="J730" s="2767"/>
      <c r="K730" s="2767"/>
      <c r="L730" s="2767"/>
      <c r="M730" s="3501"/>
      <c r="N730" s="3501"/>
      <c r="O730" s="2767"/>
      <c r="P730" s="2767"/>
      <c r="Q730" s="2767"/>
      <c r="BB730" s="425"/>
    </row>
    <row r="731" s="238" customFormat="true" ht="25.15" customHeight="true" x14ac:dyDescent="0.2">
      <c r="A731" s="425"/>
      <c r="B731" s="425"/>
      <c r="C731" s="3513"/>
      <c r="D731" s="3501"/>
      <c r="E731" s="2767"/>
      <c r="F731" s="2767"/>
      <c r="G731" s="2767"/>
      <c r="H731" s="3501"/>
      <c r="I731" s="3501"/>
      <c r="J731" s="2767"/>
      <c r="K731" s="2767"/>
      <c r="L731" s="2767"/>
      <c r="M731" s="3501"/>
      <c r="N731" s="3501"/>
      <c r="O731" s="2767"/>
      <c r="P731" s="2767"/>
      <c r="Q731" s="2767"/>
      <c r="BB731" s="425"/>
    </row>
    <row r="732" s="238" customFormat="true" ht="25.15" customHeight="true" x14ac:dyDescent="0.2">
      <c r="A732" s="425"/>
      <c r="B732" s="425"/>
      <c r="C732" s="3513"/>
      <c r="D732" s="3501"/>
      <c r="E732" s="2767"/>
      <c r="F732" s="2767"/>
      <c r="G732" s="2767"/>
      <c r="H732" s="3501"/>
      <c r="I732" s="3501"/>
      <c r="J732" s="2767"/>
      <c r="K732" s="2767"/>
      <c r="L732" s="2767"/>
      <c r="M732" s="3501"/>
      <c r="N732" s="3501"/>
      <c r="O732" s="2767"/>
      <c r="P732" s="2767"/>
      <c r="Q732" s="2767"/>
      <c r="BB732" s="425"/>
    </row>
    <row r="733" s="238" customFormat="true" ht="25.15" customHeight="true" x14ac:dyDescent="0.2">
      <c r="A733" s="425"/>
      <c r="B733" s="425"/>
      <c r="C733" s="3513"/>
      <c r="D733" s="3501"/>
      <c r="E733" s="2767"/>
      <c r="F733" s="2767"/>
      <c r="G733" s="2767"/>
      <c r="H733" s="3501"/>
      <c r="I733" s="3501"/>
      <c r="J733" s="2767"/>
      <c r="K733" s="2767"/>
      <c r="L733" s="2767"/>
      <c r="M733" s="3501"/>
      <c r="N733" s="3501"/>
      <c r="O733" s="2767"/>
      <c r="P733" s="2767"/>
      <c r="Q733" s="2767"/>
      <c r="BB733" s="425"/>
    </row>
    <row r="734" s="238" customFormat="true" ht="25.15" customHeight="true" x14ac:dyDescent="0.2">
      <c r="A734" s="425"/>
      <c r="B734" s="425"/>
      <c r="C734" s="3513"/>
      <c r="D734" s="3501"/>
      <c r="E734" s="2767"/>
      <c r="F734" s="2767"/>
      <c r="G734" s="2767"/>
      <c r="H734" s="3501"/>
      <c r="I734" s="3501"/>
      <c r="J734" s="2767"/>
      <c r="K734" s="2767"/>
      <c r="L734" s="2767"/>
      <c r="M734" s="3501"/>
      <c r="N734" s="3501"/>
      <c r="O734" s="2767"/>
      <c r="P734" s="2767"/>
      <c r="Q734" s="2767"/>
      <c r="BB734" s="425"/>
    </row>
    <row r="735" s="238" customFormat="true" ht="25.15" customHeight="true" x14ac:dyDescent="0.2">
      <c r="A735" s="425"/>
      <c r="B735" s="425"/>
      <c r="C735" s="3513"/>
      <c r="D735" s="3501"/>
      <c r="E735" s="2767"/>
      <c r="F735" s="2767"/>
      <c r="G735" s="2767"/>
      <c r="H735" s="3501"/>
      <c r="I735" s="3501"/>
      <c r="J735" s="2767"/>
      <c r="K735" s="2767"/>
      <c r="L735" s="2767"/>
      <c r="M735" s="3501"/>
      <c r="N735" s="3501"/>
      <c r="O735" s="2767"/>
      <c r="P735" s="2767"/>
      <c r="Q735" s="2767"/>
      <c r="BB735" s="425"/>
    </row>
    <row r="736" s="238" customFormat="true" ht="25.15" customHeight="true" x14ac:dyDescent="0.2">
      <c r="A736" s="425"/>
      <c r="B736" s="425"/>
      <c r="C736" s="3513"/>
      <c r="D736" s="3501"/>
      <c r="E736" s="2767"/>
      <c r="F736" s="2767"/>
      <c r="G736" s="2767"/>
      <c r="H736" s="3501"/>
      <c r="I736" s="3501"/>
      <c r="J736" s="2767"/>
      <c r="K736" s="2767"/>
      <c r="L736" s="2767"/>
      <c r="M736" s="3501"/>
      <c r="N736" s="3501"/>
      <c r="O736" s="2767"/>
      <c r="P736" s="2767"/>
      <c r="Q736" s="2767"/>
      <c r="BB736" s="425"/>
    </row>
    <row r="737" s="238" customFormat="true" ht="25.15" customHeight="true" x14ac:dyDescent="0.2">
      <c r="A737" s="425"/>
      <c r="B737" s="425"/>
      <c r="C737" s="3513"/>
      <c r="D737" s="3501"/>
      <c r="E737" s="2767"/>
      <c r="F737" s="2767"/>
      <c r="G737" s="2767"/>
      <c r="H737" s="3501"/>
      <c r="I737" s="3501"/>
      <c r="J737" s="2767"/>
      <c r="K737" s="2767"/>
      <c r="L737" s="2767"/>
      <c r="M737" s="3501"/>
      <c r="N737" s="3501"/>
      <c r="O737" s="2767"/>
      <c r="P737" s="2767"/>
      <c r="Q737" s="2767"/>
      <c r="BB737" s="425"/>
    </row>
    <row r="738" s="238" customFormat="true" ht="25.15" customHeight="true" x14ac:dyDescent="0.2">
      <c r="A738" s="425"/>
      <c r="B738" s="425"/>
      <c r="C738" s="3513"/>
      <c r="D738" s="3501"/>
      <c r="E738" s="2767"/>
      <c r="F738" s="2767"/>
      <c r="G738" s="2767"/>
      <c r="H738" s="3501"/>
      <c r="I738" s="3501"/>
      <c r="J738" s="2767"/>
      <c r="K738" s="2767"/>
      <c r="L738" s="2767"/>
      <c r="M738" s="3501"/>
      <c r="N738" s="3501"/>
      <c r="O738" s="2767"/>
      <c r="P738" s="2767"/>
      <c r="Q738" s="2767"/>
      <c r="BB738" s="425"/>
    </row>
    <row r="739" s="238" customFormat="true" ht="25.15" customHeight="true" x14ac:dyDescent="0.2">
      <c r="A739" s="425"/>
      <c r="B739" s="425"/>
      <c r="C739" s="3513"/>
      <c r="D739" s="3501"/>
      <c r="E739" s="2767"/>
      <c r="F739" s="2767"/>
      <c r="G739" s="2767"/>
      <c r="H739" s="3501"/>
      <c r="I739" s="3501"/>
      <c r="J739" s="2767"/>
      <c r="K739" s="2767"/>
      <c r="L739" s="2767"/>
      <c r="M739" s="3501"/>
      <c r="N739" s="3501"/>
      <c r="O739" s="2767"/>
      <c r="P739" s="2767"/>
      <c r="Q739" s="2767"/>
      <c r="BB739" s="425"/>
    </row>
    <row r="740" s="238" customFormat="true" ht="25.15" customHeight="true" x14ac:dyDescent="0.2">
      <c r="A740" s="425"/>
      <c r="B740" s="425"/>
      <c r="C740" s="3513"/>
      <c r="D740" s="3501"/>
      <c r="E740" s="2767"/>
      <c r="F740" s="2767"/>
      <c r="G740" s="2767"/>
      <c r="H740" s="3501"/>
      <c r="I740" s="3501"/>
      <c r="J740" s="2767"/>
      <c r="K740" s="2767"/>
      <c r="L740" s="2767"/>
      <c r="M740" s="3501"/>
      <c r="N740" s="3501"/>
      <c r="O740" s="2767"/>
      <c r="P740" s="2767"/>
      <c r="Q740" s="2767"/>
      <c r="BB740" s="425"/>
    </row>
    <row r="741" s="238" customFormat="true" ht="25.15" customHeight="true" x14ac:dyDescent="0.2">
      <c r="A741" s="425"/>
      <c r="B741" s="425"/>
      <c r="C741" s="3513"/>
      <c r="D741" s="3501"/>
      <c r="E741" s="2767"/>
      <c r="F741" s="2767"/>
      <c r="G741" s="2767"/>
      <c r="H741" s="3501"/>
      <c r="I741" s="3501"/>
      <c r="J741" s="2767"/>
      <c r="K741" s="2767"/>
      <c r="L741" s="2767"/>
      <c r="M741" s="3501"/>
      <c r="N741" s="3501"/>
      <c r="O741" s="2767"/>
      <c r="P741" s="2767"/>
      <c r="Q741" s="2767"/>
      <c r="BB741" s="425"/>
    </row>
    <row r="742" s="238" customFormat="true" ht="25.15" customHeight="true" x14ac:dyDescent="0.2">
      <c r="A742" s="425"/>
      <c r="B742" s="425"/>
      <c r="C742" s="3513"/>
      <c r="D742" s="3501"/>
      <c r="E742" s="2767"/>
      <c r="F742" s="2767"/>
      <c r="G742" s="2767"/>
      <c r="H742" s="3501"/>
      <c r="I742" s="3501"/>
      <c r="J742" s="2767"/>
      <c r="K742" s="2767"/>
      <c r="L742" s="2767"/>
      <c r="M742" s="3501"/>
      <c r="N742" s="3501"/>
      <c r="O742" s="2767"/>
      <c r="P742" s="2767"/>
      <c r="Q742" s="2767"/>
      <c r="BB742" s="425"/>
    </row>
    <row r="743" s="238" customFormat="true" ht="25.15" customHeight="true" x14ac:dyDescent="0.2">
      <c r="A743" s="425"/>
      <c r="B743" s="425"/>
      <c r="C743" s="3513"/>
      <c r="D743" s="3501"/>
      <c r="E743" s="2767"/>
      <c r="F743" s="2767"/>
      <c r="G743" s="2767"/>
      <c r="H743" s="3501"/>
      <c r="I743" s="3501"/>
      <c r="J743" s="2767"/>
      <c r="K743" s="2767"/>
      <c r="L743" s="2767"/>
      <c r="M743" s="3501"/>
      <c r="N743" s="3501"/>
      <c r="O743" s="2767"/>
      <c r="P743" s="2767"/>
      <c r="Q743" s="2767"/>
      <c r="BB743" s="425"/>
    </row>
    <row r="744" s="238" customFormat="true" ht="25.15" customHeight="true" x14ac:dyDescent="0.2">
      <c r="A744" s="425"/>
      <c r="B744" s="425"/>
      <c r="C744" s="3513"/>
      <c r="D744" s="3501"/>
      <c r="E744" s="2767"/>
      <c r="F744" s="2767"/>
      <c r="G744" s="2767"/>
      <c r="H744" s="3501"/>
      <c r="I744" s="3501"/>
      <c r="J744" s="2767"/>
      <c r="K744" s="2767"/>
      <c r="L744" s="2767"/>
      <c r="M744" s="3501"/>
      <c r="N744" s="3501"/>
      <c r="O744" s="2767"/>
      <c r="P744" s="2767"/>
      <c r="Q744" s="2767"/>
      <c r="BB744" s="425"/>
    </row>
    <row r="745" s="238" customFormat="true" ht="25.15" customHeight="true" x14ac:dyDescent="0.2">
      <c r="A745" s="425"/>
      <c r="B745" s="425"/>
      <c r="C745" s="3513"/>
      <c r="D745" s="3501"/>
      <c r="E745" s="2767"/>
      <c r="F745" s="2767"/>
      <c r="G745" s="2767"/>
      <c r="H745" s="3501"/>
      <c r="I745" s="3501"/>
      <c r="J745" s="2767"/>
      <c r="K745" s="2767"/>
      <c r="L745" s="2767"/>
      <c r="M745" s="3501"/>
      <c r="N745" s="3501"/>
      <c r="O745" s="2767"/>
      <c r="P745" s="2767"/>
      <c r="Q745" s="2767"/>
      <c r="BB745" s="425"/>
    </row>
    <row r="746" s="238" customFormat="true" ht="25.15" customHeight="true" x14ac:dyDescent="0.2">
      <c r="A746" s="425"/>
      <c r="B746" s="425"/>
      <c r="C746" s="3513"/>
      <c r="D746" s="3501"/>
      <c r="E746" s="2767"/>
      <c r="F746" s="2767"/>
      <c r="G746" s="2767"/>
      <c r="H746" s="3501"/>
      <c r="I746" s="3501"/>
      <c r="J746" s="2767"/>
      <c r="K746" s="2767"/>
      <c r="L746" s="2767"/>
      <c r="M746" s="3501"/>
      <c r="N746" s="3501"/>
      <c r="O746" s="2767"/>
      <c r="P746" s="2767"/>
      <c r="Q746" s="2767"/>
      <c r="BB746" s="425"/>
    </row>
    <row r="747" s="238" customFormat="true" ht="25.15" customHeight="true" x14ac:dyDescent="0.2">
      <c r="A747" s="425"/>
      <c r="B747" s="425"/>
      <c r="C747" s="3513"/>
      <c r="D747" s="3501"/>
      <c r="E747" s="2767"/>
      <c r="F747" s="2767"/>
      <c r="G747" s="2767"/>
      <c r="H747" s="3501"/>
      <c r="I747" s="3501"/>
      <c r="J747" s="2767"/>
      <c r="K747" s="2767"/>
      <c r="L747" s="2767"/>
      <c r="M747" s="3501"/>
      <c r="N747" s="3501"/>
      <c r="O747" s="2767"/>
      <c r="P747" s="2767"/>
      <c r="Q747" s="2767"/>
      <c r="BB747" s="425"/>
    </row>
    <row r="748" s="238" customFormat="true" ht="25.15" customHeight="true" x14ac:dyDescent="0.2">
      <c r="A748" s="425"/>
      <c r="B748" s="425"/>
      <c r="C748" s="3513"/>
      <c r="D748" s="3501"/>
      <c r="E748" s="2767"/>
      <c r="F748" s="2767"/>
      <c r="G748" s="2767"/>
      <c r="H748" s="3501"/>
      <c r="I748" s="3501"/>
      <c r="J748" s="2767"/>
      <c r="K748" s="2767"/>
      <c r="L748" s="2767"/>
      <c r="M748" s="3501"/>
      <c r="N748" s="3501"/>
      <c r="O748" s="2767"/>
      <c r="P748" s="2767"/>
      <c r="Q748" s="2767"/>
      <c r="BB748" s="425"/>
    </row>
    <row r="749" s="238" customFormat="true" ht="25.15" customHeight="true" x14ac:dyDescent="0.2">
      <c r="A749" s="425"/>
      <c r="B749" s="425"/>
      <c r="C749" s="3513"/>
      <c r="D749" s="3501"/>
      <c r="E749" s="2767"/>
      <c r="F749" s="2767"/>
      <c r="G749" s="2767"/>
      <c r="H749" s="3501"/>
      <c r="I749" s="3501"/>
      <c r="J749" s="2767"/>
      <c r="K749" s="2767"/>
      <c r="L749" s="2767"/>
      <c r="M749" s="3501"/>
      <c r="N749" s="3501"/>
      <c r="O749" s="2767"/>
      <c r="P749" s="2767"/>
      <c r="Q749" s="2767"/>
      <c r="BB749" s="425"/>
    </row>
    <row r="750" s="238" customFormat="true" ht="25.15" customHeight="true" x14ac:dyDescent="0.2">
      <c r="A750" s="425"/>
      <c r="B750" s="425"/>
      <c r="C750" s="3513"/>
      <c r="D750" s="3501"/>
      <c r="E750" s="2767"/>
      <c r="F750" s="2767"/>
      <c r="G750" s="2767"/>
      <c r="H750" s="3501"/>
      <c r="I750" s="3501"/>
      <c r="J750" s="2767"/>
      <c r="K750" s="2767"/>
      <c r="L750" s="2767"/>
      <c r="M750" s="3501"/>
      <c r="N750" s="3501"/>
      <c r="O750" s="2767"/>
      <c r="P750" s="2767"/>
      <c r="Q750" s="2767"/>
      <c r="BB750" s="425"/>
    </row>
    <row r="751" s="238" customFormat="true" ht="25.15" customHeight="true" x14ac:dyDescent="0.2">
      <c r="A751" s="425"/>
      <c r="B751" s="425"/>
      <c r="C751" s="3513"/>
      <c r="D751" s="3501"/>
      <c r="E751" s="2767"/>
      <c r="F751" s="2767"/>
      <c r="G751" s="2767"/>
      <c r="H751" s="3501"/>
      <c r="I751" s="3501"/>
      <c r="J751" s="2767"/>
      <c r="K751" s="2767"/>
      <c r="L751" s="2767"/>
      <c r="M751" s="3501"/>
      <c r="N751" s="3501"/>
      <c r="O751" s="2767"/>
      <c r="P751" s="2767"/>
      <c r="Q751" s="2767"/>
      <c r="BB751" s="425"/>
    </row>
    <row r="752" s="238" customFormat="true" ht="25.15" customHeight="true" x14ac:dyDescent="0.2">
      <c r="A752" s="425"/>
      <c r="B752" s="425"/>
      <c r="C752" s="3513"/>
      <c r="D752" s="3501"/>
      <c r="E752" s="2767"/>
      <c r="F752" s="2767"/>
      <c r="G752" s="2767"/>
      <c r="H752" s="3501"/>
      <c r="I752" s="3501"/>
      <c r="J752" s="2767"/>
      <c r="K752" s="2767"/>
      <c r="L752" s="2767"/>
      <c r="M752" s="3501"/>
      <c r="N752" s="3501"/>
      <c r="O752" s="2767"/>
      <c r="P752" s="2767"/>
      <c r="Q752" s="2767"/>
      <c r="BB752" s="425"/>
    </row>
    <row r="753" s="238" customFormat="true" ht="25.15" customHeight="true" x14ac:dyDescent="0.2">
      <c r="A753" s="425"/>
      <c r="B753" s="425"/>
      <c r="C753" s="3513"/>
      <c r="D753" s="3501"/>
      <c r="E753" s="2767"/>
      <c r="F753" s="2767"/>
      <c r="G753" s="2767"/>
      <c r="H753" s="3501"/>
      <c r="I753" s="3501"/>
      <c r="J753" s="2767"/>
      <c r="K753" s="2767"/>
      <c r="L753" s="2767"/>
      <c r="M753" s="3501"/>
      <c r="N753" s="3501"/>
      <c r="O753" s="2767"/>
      <c r="P753" s="2767"/>
      <c r="Q753" s="2767"/>
      <c r="BB753" s="425"/>
    </row>
    <row r="754" s="238" customFormat="true" ht="25.15" customHeight="true" x14ac:dyDescent="0.2">
      <c r="A754" s="425"/>
      <c r="B754" s="425"/>
      <c r="C754" s="3513"/>
      <c r="D754" s="3501"/>
      <c r="E754" s="2767"/>
      <c r="F754" s="2767"/>
      <c r="G754" s="2767"/>
      <c r="H754" s="3501"/>
      <c r="I754" s="3501"/>
      <c r="J754" s="2767"/>
      <c r="K754" s="2767"/>
      <c r="L754" s="2767"/>
      <c r="M754" s="3501"/>
      <c r="N754" s="3501"/>
      <c r="O754" s="2767"/>
      <c r="P754" s="2767"/>
      <c r="Q754" s="2767"/>
      <c r="BB754" s="425"/>
    </row>
    <row r="755" s="238" customFormat="true" ht="25.15" customHeight="true" x14ac:dyDescent="0.2">
      <c r="A755" s="425"/>
      <c r="B755" s="425"/>
      <c r="C755" s="3513"/>
      <c r="D755" s="3501"/>
      <c r="E755" s="2767"/>
      <c r="F755" s="2767"/>
      <c r="G755" s="2767"/>
      <c r="H755" s="3501"/>
      <c r="I755" s="3501"/>
      <c r="J755" s="2767"/>
      <c r="K755" s="2767"/>
      <c r="L755" s="2767"/>
      <c r="M755" s="3501"/>
      <c r="N755" s="3501"/>
      <c r="O755" s="2767"/>
      <c r="P755" s="2767"/>
      <c r="Q755" s="2767"/>
      <c r="BB755" s="425"/>
    </row>
    <row r="756" s="238" customFormat="true" ht="25.15" customHeight="true" x14ac:dyDescent="0.2">
      <c r="A756" s="425"/>
      <c r="B756" s="425"/>
      <c r="C756" s="3513"/>
      <c r="D756" s="3501"/>
      <c r="E756" s="2767"/>
      <c r="F756" s="2767"/>
      <c r="G756" s="2767"/>
      <c r="H756" s="3501"/>
      <c r="I756" s="3501"/>
      <c r="J756" s="2767"/>
      <c r="K756" s="2767"/>
      <c r="L756" s="2767"/>
      <c r="M756" s="3501"/>
      <c r="N756" s="3501"/>
      <c r="O756" s="2767"/>
      <c r="P756" s="2767"/>
      <c r="Q756" s="2767"/>
      <c r="BB756" s="425"/>
    </row>
    <row r="757" s="238" customFormat="true" ht="25.15" customHeight="true" x14ac:dyDescent="0.2">
      <c r="A757" s="425"/>
      <c r="B757" s="425"/>
      <c r="C757" s="3513"/>
      <c r="D757" s="3501"/>
      <c r="E757" s="2767"/>
      <c r="F757" s="2767"/>
      <c r="G757" s="2767"/>
      <c r="H757" s="3501"/>
      <c r="I757" s="3501"/>
      <c r="J757" s="2767"/>
      <c r="K757" s="2767"/>
      <c r="L757" s="2767"/>
      <c r="M757" s="3501"/>
      <c r="N757" s="3501"/>
      <c r="O757" s="2767"/>
      <c r="P757" s="2767"/>
      <c r="Q757" s="2767"/>
      <c r="BB757" s="425"/>
    </row>
    <row r="758" s="238" customFormat="true" ht="25.15" customHeight="true" x14ac:dyDescent="0.2">
      <c r="A758" s="425"/>
      <c r="B758" s="425"/>
      <c r="C758" s="3513"/>
      <c r="D758" s="3501"/>
      <c r="E758" s="2767"/>
      <c r="F758" s="2767"/>
      <c r="G758" s="2767"/>
      <c r="H758" s="3501"/>
      <c r="I758" s="3501"/>
      <c r="J758" s="2767"/>
      <c r="K758" s="2767"/>
      <c r="L758" s="2767"/>
      <c r="M758" s="3501"/>
      <c r="N758" s="3501"/>
      <c r="O758" s="2767"/>
      <c r="P758" s="2767"/>
      <c r="Q758" s="2767"/>
      <c r="BB758" s="425"/>
    </row>
    <row r="759" s="238" customFormat="true" ht="25.15" customHeight="true" x14ac:dyDescent="0.2">
      <c r="A759" s="425"/>
      <c r="B759" s="425"/>
      <c r="C759" s="3513"/>
      <c r="D759" s="3501"/>
      <c r="E759" s="2767"/>
      <c r="F759" s="2767"/>
      <c r="G759" s="2767"/>
      <c r="H759" s="3501"/>
      <c r="I759" s="3501"/>
      <c r="J759" s="2767"/>
      <c r="K759" s="2767"/>
      <c r="L759" s="2767"/>
      <c r="M759" s="3501"/>
      <c r="N759" s="3501"/>
      <c r="O759" s="2767"/>
      <c r="P759" s="2767"/>
      <c r="Q759" s="2767"/>
      <c r="BB759" s="425"/>
    </row>
    <row r="760" s="238" customFormat="true" ht="25.15" customHeight="true" x14ac:dyDescent="0.2">
      <c r="A760" s="425"/>
      <c r="B760" s="425"/>
      <c r="C760" s="3513"/>
      <c r="D760" s="3501"/>
      <c r="E760" s="2767"/>
      <c r="F760" s="2767"/>
      <c r="G760" s="2767"/>
      <c r="H760" s="3501"/>
      <c r="I760" s="3501"/>
      <c r="J760" s="2767"/>
      <c r="K760" s="2767"/>
      <c r="L760" s="2767"/>
      <c r="M760" s="3501"/>
      <c r="N760" s="3501"/>
      <c r="O760" s="2767"/>
      <c r="P760" s="2767"/>
      <c r="Q760" s="2767"/>
      <c r="BB760" s="425"/>
    </row>
    <row r="761" s="238" customFormat="true" ht="25.15" customHeight="true" x14ac:dyDescent="0.2">
      <c r="A761" s="425"/>
      <c r="B761" s="425"/>
      <c r="C761" s="3513"/>
      <c r="D761" s="3501"/>
      <c r="E761" s="2767"/>
      <c r="F761" s="2767"/>
      <c r="G761" s="2767"/>
      <c r="H761" s="3501"/>
      <c r="I761" s="3501"/>
      <c r="J761" s="2767"/>
      <c r="K761" s="2767"/>
      <c r="L761" s="2767"/>
      <c r="M761" s="3501"/>
      <c r="N761" s="3501"/>
      <c r="O761" s="2767"/>
      <c r="P761" s="2767"/>
      <c r="Q761" s="2767"/>
      <c r="BB761" s="425"/>
    </row>
    <row r="762" s="238" customFormat="true" ht="25.15" customHeight="true" x14ac:dyDescent="0.2">
      <c r="A762" s="425"/>
      <c r="B762" s="425"/>
      <c r="C762" s="3513"/>
      <c r="D762" s="3501"/>
      <c r="E762" s="2767"/>
      <c r="F762" s="2767"/>
      <c r="G762" s="2767"/>
      <c r="H762" s="3501"/>
      <c r="I762" s="3501"/>
      <c r="J762" s="2767"/>
      <c r="K762" s="2767"/>
      <c r="L762" s="2767"/>
      <c r="M762" s="3501"/>
      <c r="N762" s="3501"/>
      <c r="O762" s="2767"/>
      <c r="P762" s="2767"/>
      <c r="Q762" s="2767"/>
      <c r="BB762" s="425"/>
    </row>
    <row r="763" s="238" customFormat="true" ht="25.15" customHeight="true" x14ac:dyDescent="0.2">
      <c r="A763" s="425"/>
      <c r="B763" s="425"/>
      <c r="C763" s="3513"/>
      <c r="D763" s="3501"/>
      <c r="E763" s="2767"/>
      <c r="F763" s="2767"/>
      <c r="G763" s="2767"/>
      <c r="H763" s="3501"/>
      <c r="I763" s="3501"/>
      <c r="J763" s="2767"/>
      <c r="K763" s="2767"/>
      <c r="L763" s="2767"/>
      <c r="M763" s="3501"/>
      <c r="N763" s="3501"/>
      <c r="O763" s="2767"/>
      <c r="P763" s="2767"/>
      <c r="Q763" s="2767"/>
      <c r="BB763" s="425"/>
    </row>
    <row r="764" s="238" customFormat="true" ht="25.15" customHeight="true" x14ac:dyDescent="0.2">
      <c r="A764" s="425"/>
      <c r="B764" s="425"/>
      <c r="C764" s="3513"/>
      <c r="D764" s="3501"/>
      <c r="E764" s="2767"/>
      <c r="F764" s="2767"/>
      <c r="G764" s="2767"/>
      <c r="H764" s="3501"/>
      <c r="I764" s="3501"/>
      <c r="J764" s="2767"/>
      <c r="K764" s="2767"/>
      <c r="L764" s="2767"/>
      <c r="M764" s="3501"/>
      <c r="N764" s="3501"/>
      <c r="O764" s="2767"/>
      <c r="P764" s="2767"/>
      <c r="Q764" s="2767"/>
      <c r="BB764" s="425"/>
    </row>
    <row r="765" s="238" customFormat="true" ht="25.15" customHeight="true" x14ac:dyDescent="0.2">
      <c r="A765" s="425"/>
      <c r="B765" s="425"/>
      <c r="C765" s="3513"/>
      <c r="D765" s="3501"/>
      <c r="E765" s="2767"/>
      <c r="F765" s="2767"/>
      <c r="G765" s="2767"/>
      <c r="H765" s="3501"/>
      <c r="I765" s="3501"/>
      <c r="J765" s="2767"/>
      <c r="K765" s="2767"/>
      <c r="L765" s="2767"/>
      <c r="M765" s="3501"/>
      <c r="N765" s="3501"/>
      <c r="O765" s="2767"/>
      <c r="P765" s="2767"/>
      <c r="Q765" s="2767"/>
      <c r="BB765" s="425"/>
    </row>
    <row r="766" s="238" customFormat="true" ht="25.15" customHeight="true" x14ac:dyDescent="0.2">
      <c r="A766" s="425"/>
      <c r="B766" s="425"/>
      <c r="C766" s="3513"/>
      <c r="D766" s="3501"/>
      <c r="E766" s="2767"/>
      <c r="F766" s="2767"/>
      <c r="G766" s="2767"/>
      <c r="H766" s="3501"/>
      <c r="I766" s="3501"/>
      <c r="J766" s="2767"/>
      <c r="K766" s="2767"/>
      <c r="L766" s="2767"/>
      <c r="M766" s="3501"/>
      <c r="N766" s="3501"/>
      <c r="O766" s="2767"/>
      <c r="P766" s="2767"/>
      <c r="Q766" s="2767"/>
      <c r="BB766" s="425"/>
    </row>
    <row r="767" s="238" customFormat="true" ht="25.15" customHeight="true" x14ac:dyDescent="0.2">
      <c r="A767" s="425"/>
      <c r="B767" s="425"/>
      <c r="C767" s="3513"/>
      <c r="D767" s="3501"/>
      <c r="E767" s="2767"/>
      <c r="F767" s="2767"/>
      <c r="G767" s="2767"/>
      <c r="H767" s="3501"/>
      <c r="I767" s="3501"/>
      <c r="J767" s="2767"/>
      <c r="K767" s="2767"/>
      <c r="L767" s="2767"/>
      <c r="M767" s="3501"/>
      <c r="N767" s="3501"/>
      <c r="O767" s="2767"/>
      <c r="P767" s="2767"/>
      <c r="Q767" s="2767"/>
      <c r="BB767" s="425"/>
    </row>
    <row r="768" s="236" customFormat="true" ht="25.15" customHeight="true" x14ac:dyDescent="0.2">
      <c r="A768" s="426"/>
      <c r="B768" s="426"/>
      <c r="C768" s="3513"/>
      <c r="D768" s="3501"/>
      <c r="E768" s="2767"/>
      <c r="F768" s="2767"/>
      <c r="G768" s="2767"/>
      <c r="H768" s="3501"/>
      <c r="I768" s="3501"/>
      <c r="J768" s="2767"/>
      <c r="K768" s="2767"/>
      <c r="L768" s="2767"/>
      <c r="M768" s="3501"/>
      <c r="N768" s="3501"/>
      <c r="O768" s="2767"/>
      <c r="P768" s="2767"/>
      <c r="Q768" s="2767"/>
      <c r="BB768" s="426"/>
    </row>
    <row r="769" s="236" customFormat="true" ht="25.15" customHeight="true" x14ac:dyDescent="0.2">
      <c r="A769" s="426"/>
      <c r="B769" s="426"/>
      <c r="C769" s="3513"/>
      <c r="D769" s="3501"/>
      <c r="E769" s="2767"/>
      <c r="F769" s="2767"/>
      <c r="G769" s="2767"/>
      <c r="H769" s="3501"/>
      <c r="I769" s="3501"/>
      <c r="J769" s="2767"/>
      <c r="K769" s="2767"/>
      <c r="L769" s="2767"/>
      <c r="M769" s="3501"/>
      <c r="N769" s="3501"/>
      <c r="O769" s="2767"/>
      <c r="P769" s="2767"/>
      <c r="Q769" s="2767"/>
      <c r="BB769" s="426"/>
    </row>
    <row r="770" s="236" customFormat="true" ht="25.15" customHeight="true" x14ac:dyDescent="0.2">
      <c r="A770" s="426"/>
      <c r="B770" s="426"/>
      <c r="C770" s="3513"/>
      <c r="D770" s="3501"/>
      <c r="E770" s="2767"/>
      <c r="F770" s="2767"/>
      <c r="G770" s="2767"/>
      <c r="H770" s="3501"/>
      <c r="I770" s="3501"/>
      <c r="J770" s="2767"/>
      <c r="K770" s="2767"/>
      <c r="L770" s="2767"/>
      <c r="M770" s="3501"/>
      <c r="N770" s="3501"/>
      <c r="O770" s="2767"/>
      <c r="P770" s="2767"/>
      <c r="Q770" s="2767"/>
      <c r="BB770" s="426"/>
    </row>
    <row r="771" s="236" customFormat="true" ht="25.15" customHeight="true" x14ac:dyDescent="0.2">
      <c r="A771" s="426"/>
      <c r="B771" s="426"/>
      <c r="C771" s="3513"/>
      <c r="D771" s="3501"/>
      <c r="E771" s="2767"/>
      <c r="F771" s="2767"/>
      <c r="G771" s="2767"/>
      <c r="H771" s="3501"/>
      <c r="I771" s="3501"/>
      <c r="J771" s="2767"/>
      <c r="K771" s="2767"/>
      <c r="L771" s="2767"/>
      <c r="M771" s="3501"/>
      <c r="N771" s="3501"/>
      <c r="O771" s="2767"/>
      <c r="P771" s="2767"/>
      <c r="Q771" s="2767"/>
      <c r="BB771" s="426"/>
    </row>
    <row r="772" s="236" customFormat="true" ht="25.15" customHeight="true" x14ac:dyDescent="0.2">
      <c r="A772" s="426"/>
      <c r="B772" s="426"/>
      <c r="C772" s="3513"/>
      <c r="D772" s="3501"/>
      <c r="E772" s="2767"/>
      <c r="F772" s="2767"/>
      <c r="G772" s="2767"/>
      <c r="H772" s="3501"/>
      <c r="I772" s="3501"/>
      <c r="J772" s="2767"/>
      <c r="K772" s="2767"/>
      <c r="L772" s="2767"/>
      <c r="M772" s="3501"/>
      <c r="N772" s="3501"/>
      <c r="O772" s="2767"/>
      <c r="P772" s="2767"/>
      <c r="Q772" s="2767"/>
      <c r="BB772" s="426"/>
    </row>
    <row r="773" s="236" customFormat="true" ht="25.15" customHeight="true" x14ac:dyDescent="0.2">
      <c r="A773" s="426"/>
      <c r="B773" s="426"/>
      <c r="C773" s="3513"/>
      <c r="D773" s="3501"/>
      <c r="E773" s="2767"/>
      <c r="F773" s="2767"/>
      <c r="G773" s="2767"/>
      <c r="H773" s="3501"/>
      <c r="I773" s="3501"/>
      <c r="J773" s="2767"/>
      <c r="K773" s="2767"/>
      <c r="L773" s="2767"/>
      <c r="M773" s="3501"/>
      <c r="N773" s="3501"/>
      <c r="O773" s="2767"/>
      <c r="P773" s="2767"/>
      <c r="Q773" s="2767"/>
      <c r="BB773" s="426"/>
    </row>
    <row r="774" s="236" customFormat="true" ht="25.15" customHeight="true" x14ac:dyDescent="0.2">
      <c r="A774" s="426"/>
      <c r="B774" s="426"/>
      <c r="C774" s="3513"/>
      <c r="D774" s="3501"/>
      <c r="E774" s="2767"/>
      <c r="F774" s="2767"/>
      <c r="G774" s="2767"/>
      <c r="H774" s="3501"/>
      <c r="I774" s="3501"/>
      <c r="J774" s="2767"/>
      <c r="K774" s="2767"/>
      <c r="L774" s="2767"/>
      <c r="M774" s="3501"/>
      <c r="N774" s="3501"/>
      <c r="O774" s="2767"/>
      <c r="P774" s="2767"/>
      <c r="Q774" s="2767"/>
      <c r="BB774" s="426"/>
    </row>
    <row r="775" s="236" customFormat="true" ht="25.15" customHeight="true" x14ac:dyDescent="0.2">
      <c r="A775" s="426"/>
      <c r="B775" s="426"/>
      <c r="C775" s="3513"/>
      <c r="D775" s="3501"/>
      <c r="E775" s="2767"/>
      <c r="F775" s="2767"/>
      <c r="G775" s="2767"/>
      <c r="H775" s="3501"/>
      <c r="I775" s="3501"/>
      <c r="J775" s="2767"/>
      <c r="K775" s="2767"/>
      <c r="L775" s="2767"/>
      <c r="M775" s="3501"/>
      <c r="N775" s="3501"/>
      <c r="O775" s="2767"/>
      <c r="P775" s="2767"/>
      <c r="Q775" s="2767"/>
      <c r="BB775" s="426"/>
    </row>
    <row r="776" s="236" customFormat="true" ht="25.15" customHeight="true" x14ac:dyDescent="0.2">
      <c r="A776" s="426"/>
      <c r="B776" s="426"/>
      <c r="C776" s="3513"/>
      <c r="D776" s="3501"/>
      <c r="E776" s="2767"/>
      <c r="F776" s="2767"/>
      <c r="G776" s="2767"/>
      <c r="H776" s="3501"/>
      <c r="I776" s="3501"/>
      <c r="J776" s="2767"/>
      <c r="K776" s="2767"/>
      <c r="L776" s="2767"/>
      <c r="M776" s="3501"/>
      <c r="N776" s="3501"/>
      <c r="O776" s="2767"/>
      <c r="P776" s="2767"/>
      <c r="Q776" s="2767"/>
      <c r="BB776" s="426"/>
    </row>
    <row r="777" s="236" customFormat="true" ht="25.15" customHeight="true" x14ac:dyDescent="0.2">
      <c r="A777" s="426"/>
      <c r="B777" s="426"/>
      <c r="C777" s="3513"/>
      <c r="D777" s="3501"/>
      <c r="E777" s="2767"/>
      <c r="F777" s="2767"/>
      <c r="G777" s="2767"/>
      <c r="H777" s="3501"/>
      <c r="I777" s="3501"/>
      <c r="J777" s="2767"/>
      <c r="K777" s="2767"/>
      <c r="L777" s="2767"/>
      <c r="M777" s="3501"/>
      <c r="N777" s="3501"/>
      <c r="O777" s="2767"/>
      <c r="P777" s="2767"/>
      <c r="Q777" s="2767"/>
      <c r="BB777" s="426"/>
    </row>
    <row r="778" s="236" customFormat="true" ht="25.15" customHeight="true" x14ac:dyDescent="0.2">
      <c r="A778" s="426"/>
      <c r="B778" s="426"/>
      <c r="C778" s="3513"/>
      <c r="D778" s="3501"/>
      <c r="E778" s="2767"/>
      <c r="F778" s="2767"/>
      <c r="G778" s="2767"/>
      <c r="H778" s="3501"/>
      <c r="I778" s="3501"/>
      <c r="J778" s="2767"/>
      <c r="K778" s="2767"/>
      <c r="L778" s="2767"/>
      <c r="M778" s="3501"/>
      <c r="N778" s="3501"/>
      <c r="O778" s="2767"/>
      <c r="P778" s="2767"/>
      <c r="Q778" s="2767"/>
      <c r="BB778" s="426"/>
    </row>
    <row r="779" s="236" customFormat="true" ht="25.15" customHeight="true" x14ac:dyDescent="0.2">
      <c r="A779" s="426"/>
      <c r="B779" s="426"/>
      <c r="C779" s="3513"/>
      <c r="D779" s="3501"/>
      <c r="E779" s="2767"/>
      <c r="F779" s="2767"/>
      <c r="G779" s="2767"/>
      <c r="H779" s="3501"/>
      <c r="I779" s="3501"/>
      <c r="J779" s="2767"/>
      <c r="K779" s="2767"/>
      <c r="L779" s="2767"/>
      <c r="M779" s="3501"/>
      <c r="N779" s="3501"/>
      <c r="O779" s="2767"/>
      <c r="P779" s="2767"/>
      <c r="Q779" s="2767"/>
      <c r="BB779" s="426"/>
    </row>
    <row r="780" s="236" customFormat="true" ht="25.15" customHeight="true" x14ac:dyDescent="0.2">
      <c r="A780" s="426"/>
      <c r="B780" s="426"/>
      <c r="C780" s="3513"/>
      <c r="D780" s="3501"/>
      <c r="E780" s="2767"/>
      <c r="F780" s="2767"/>
      <c r="G780" s="2767"/>
      <c r="H780" s="3501"/>
      <c r="I780" s="3501"/>
      <c r="J780" s="2767"/>
      <c r="K780" s="2767"/>
      <c r="L780" s="2767"/>
      <c r="M780" s="3501"/>
      <c r="N780" s="3501"/>
      <c r="O780" s="2767"/>
      <c r="P780" s="2767"/>
      <c r="Q780" s="2767"/>
      <c r="BB780" s="426"/>
    </row>
    <row r="781" s="236" customFormat="true" ht="25.15" customHeight="true" x14ac:dyDescent="0.2">
      <c r="A781" s="426"/>
      <c r="B781" s="426"/>
      <c r="C781" s="3513"/>
      <c r="D781" s="3501"/>
      <c r="E781" s="2767"/>
      <c r="F781" s="2767"/>
      <c r="G781" s="2767"/>
      <c r="H781" s="3501"/>
      <c r="I781" s="3501"/>
      <c r="J781" s="2767"/>
      <c r="K781" s="2767"/>
      <c r="L781" s="2767"/>
      <c r="M781" s="3501"/>
      <c r="N781" s="3501"/>
      <c r="O781" s="2767"/>
      <c r="P781" s="2767"/>
      <c r="Q781" s="2767"/>
      <c r="BB781" s="426"/>
    </row>
    <row r="782" s="236" customFormat="true" ht="25.15" customHeight="true" x14ac:dyDescent="0.2">
      <c r="A782" s="426"/>
      <c r="B782" s="426"/>
      <c r="C782" s="3513"/>
      <c r="D782" s="3501"/>
      <c r="E782" s="2767"/>
      <c r="F782" s="2767"/>
      <c r="G782" s="2767"/>
      <c r="H782" s="3501"/>
      <c r="I782" s="3501"/>
      <c r="J782" s="2767"/>
      <c r="K782" s="2767"/>
      <c r="L782" s="2767"/>
      <c r="M782" s="3501"/>
      <c r="N782" s="3501"/>
      <c r="O782" s="2767"/>
      <c r="P782" s="2767"/>
      <c r="Q782" s="2767"/>
      <c r="BB782" s="426"/>
    </row>
    <row r="783" s="236" customFormat="true" ht="25.15" customHeight="true" x14ac:dyDescent="0.2">
      <c r="A783" s="426"/>
      <c r="B783" s="426"/>
      <c r="C783" s="3513"/>
      <c r="D783" s="3501"/>
      <c r="E783" s="2767"/>
      <c r="F783" s="2767"/>
      <c r="G783" s="2767"/>
      <c r="H783" s="3501"/>
      <c r="I783" s="3501"/>
      <c r="J783" s="2767"/>
      <c r="K783" s="2767"/>
      <c r="L783" s="2767"/>
      <c r="M783" s="3501"/>
      <c r="N783" s="3501"/>
      <c r="O783" s="2767"/>
      <c r="P783" s="2767"/>
      <c r="Q783" s="2767"/>
      <c r="BB783" s="426"/>
    </row>
    <row r="784" s="236" customFormat="true" ht="25.15" customHeight="true" x14ac:dyDescent="0.2">
      <c r="A784" s="426"/>
      <c r="B784" s="426"/>
      <c r="C784" s="3513"/>
      <c r="D784" s="3501"/>
      <c r="E784" s="2767"/>
      <c r="F784" s="2767"/>
      <c r="G784" s="2767"/>
      <c r="H784" s="3501"/>
      <c r="I784" s="3501"/>
      <c r="J784" s="2767"/>
      <c r="K784" s="2767"/>
      <c r="L784" s="2767"/>
      <c r="M784" s="3501"/>
      <c r="N784" s="3501"/>
      <c r="O784" s="2767"/>
      <c r="P784" s="2767"/>
      <c r="Q784" s="2767"/>
      <c r="BB784" s="426"/>
    </row>
    <row r="785" s="236" customFormat="true" ht="25.15" customHeight="true" x14ac:dyDescent="0.2">
      <c r="A785" s="426"/>
      <c r="B785" s="426"/>
      <c r="C785" s="3513"/>
      <c r="D785" s="3501"/>
      <c r="E785" s="2767"/>
      <c r="F785" s="2767"/>
      <c r="G785" s="2767"/>
      <c r="H785" s="3501"/>
      <c r="I785" s="3501"/>
      <c r="J785" s="2767"/>
      <c r="K785" s="2767"/>
      <c r="L785" s="2767"/>
      <c r="M785" s="3501"/>
      <c r="N785" s="3501"/>
      <c r="O785" s="2767"/>
      <c r="P785" s="2767"/>
      <c r="Q785" s="2767"/>
      <c r="BB785" s="426"/>
    </row>
    <row r="786" s="236" customFormat="true" ht="25.15" customHeight="true" x14ac:dyDescent="0.2">
      <c r="A786" s="426"/>
      <c r="B786" s="426"/>
      <c r="C786" s="3513"/>
      <c r="D786" s="3501"/>
      <c r="E786" s="2767"/>
      <c r="F786" s="2767"/>
      <c r="G786" s="2767"/>
      <c r="H786" s="3501"/>
      <c r="I786" s="3501"/>
      <c r="J786" s="2767"/>
      <c r="K786" s="2767"/>
      <c r="L786" s="2767"/>
      <c r="M786" s="3501"/>
      <c r="N786" s="3501"/>
      <c r="O786" s="2767"/>
      <c r="P786" s="2767"/>
      <c r="Q786" s="2767"/>
      <c r="BB786" s="426"/>
    </row>
    <row r="787" s="236" customFormat="true" ht="25.15" customHeight="true" x14ac:dyDescent="0.2">
      <c r="A787" s="426"/>
      <c r="B787" s="426"/>
      <c r="C787" s="3513"/>
      <c r="D787" s="3501"/>
      <c r="E787" s="2767"/>
      <c r="F787" s="2767"/>
      <c r="G787" s="2767"/>
      <c r="H787" s="3501"/>
      <c r="I787" s="3501"/>
      <c r="J787" s="2767"/>
      <c r="K787" s="2767"/>
      <c r="L787" s="2767"/>
      <c r="M787" s="3501"/>
      <c r="N787" s="3501"/>
      <c r="O787" s="2767"/>
      <c r="P787" s="2767"/>
      <c r="Q787" s="2767"/>
      <c r="BB787" s="426"/>
    </row>
    <row r="788" s="236" customFormat="true" ht="25.15" customHeight="true" x14ac:dyDescent="0.2">
      <c r="A788" s="426"/>
      <c r="B788" s="426"/>
      <c r="C788" s="3513"/>
      <c r="D788" s="3501"/>
      <c r="E788" s="2767"/>
      <c r="F788" s="2767"/>
      <c r="G788" s="2767"/>
      <c r="H788" s="3501"/>
      <c r="I788" s="3501"/>
      <c r="J788" s="2767"/>
      <c r="K788" s="2767"/>
      <c r="L788" s="2767"/>
      <c r="M788" s="3501"/>
      <c r="N788" s="3501"/>
      <c r="O788" s="2767"/>
      <c r="P788" s="2767"/>
      <c r="Q788" s="2767"/>
      <c r="BB788" s="426"/>
    </row>
    <row r="789" s="236" customFormat="true" ht="25.15" customHeight="true" x14ac:dyDescent="0.2">
      <c r="A789" s="426"/>
      <c r="B789" s="426"/>
      <c r="C789" s="3513"/>
      <c r="D789" s="3501"/>
      <c r="E789" s="2767"/>
      <c r="F789" s="2767"/>
      <c r="G789" s="2767"/>
      <c r="H789" s="3501"/>
      <c r="I789" s="3501"/>
      <c r="J789" s="2767"/>
      <c r="K789" s="2767"/>
      <c r="L789" s="2767"/>
      <c r="M789" s="3501"/>
      <c r="N789" s="3501"/>
      <c r="O789" s="2767"/>
      <c r="P789" s="2767"/>
      <c r="Q789" s="2767"/>
      <c r="BB789" s="426"/>
    </row>
    <row r="790" s="236" customFormat="true" ht="25.15" customHeight="true" x14ac:dyDescent="0.2">
      <c r="A790" s="426"/>
      <c r="B790" s="426"/>
      <c r="C790" s="3513"/>
      <c r="D790" s="3501"/>
      <c r="E790" s="2767"/>
      <c r="F790" s="2767"/>
      <c r="G790" s="2767"/>
      <c r="H790" s="3501"/>
      <c r="I790" s="3501"/>
      <c r="J790" s="2767"/>
      <c r="K790" s="2767"/>
      <c r="L790" s="2767"/>
      <c r="M790" s="3501"/>
      <c r="N790" s="3501"/>
      <c r="O790" s="2767"/>
      <c r="P790" s="2767"/>
      <c r="Q790" s="2767"/>
      <c r="BB790" s="426"/>
    </row>
    <row r="791" s="236" customFormat="true" ht="25.15" customHeight="true" x14ac:dyDescent="0.2">
      <c r="A791" s="426"/>
      <c r="B791" s="426"/>
      <c r="C791" s="3513"/>
      <c r="D791" s="3501"/>
      <c r="E791" s="2767"/>
      <c r="F791" s="2767"/>
      <c r="G791" s="2767"/>
      <c r="H791" s="3501"/>
      <c r="I791" s="3501"/>
      <c r="J791" s="2767"/>
      <c r="K791" s="2767"/>
      <c r="L791" s="2767"/>
      <c r="M791" s="3501"/>
      <c r="N791" s="3501"/>
      <c r="O791" s="2767"/>
      <c r="P791" s="2767"/>
      <c r="Q791" s="2767"/>
      <c r="BB791" s="426"/>
    </row>
    <row r="792" s="236" customFormat="true" ht="25.15" customHeight="true" x14ac:dyDescent="0.2">
      <c r="A792" s="426"/>
      <c r="B792" s="426"/>
      <c r="C792" s="3513"/>
      <c r="D792" s="3501"/>
      <c r="E792" s="2767"/>
      <c r="F792" s="2767"/>
      <c r="G792" s="2767"/>
      <c r="H792" s="3501"/>
      <c r="I792" s="3501"/>
      <c r="J792" s="2767"/>
      <c r="K792" s="2767"/>
      <c r="L792" s="2767"/>
      <c r="M792" s="3501"/>
      <c r="N792" s="3501"/>
      <c r="O792" s="2767"/>
      <c r="P792" s="2767"/>
      <c r="Q792" s="2767"/>
      <c r="BB792" s="426"/>
    </row>
    <row r="793" s="236" customFormat="true" ht="25.15" customHeight="true" x14ac:dyDescent="0.2">
      <c r="A793" s="426"/>
      <c r="B793" s="426"/>
      <c r="C793" s="3513"/>
      <c r="D793" s="3501"/>
      <c r="E793" s="2767"/>
      <c r="F793" s="2767"/>
      <c r="G793" s="2767"/>
      <c r="H793" s="3501"/>
      <c r="I793" s="3501"/>
      <c r="J793" s="2767"/>
      <c r="K793" s="2767"/>
      <c r="L793" s="2767"/>
      <c r="M793" s="3501"/>
      <c r="N793" s="3501"/>
      <c r="O793" s="2767"/>
      <c r="P793" s="2767"/>
      <c r="Q793" s="2767"/>
      <c r="BB793" s="426"/>
    </row>
    <row r="794" s="236" customFormat="true" ht="25.15" customHeight="true" x14ac:dyDescent="0.2">
      <c r="A794" s="426"/>
      <c r="B794" s="426"/>
      <c r="C794" s="3513"/>
      <c r="D794" s="3501"/>
      <c r="E794" s="2767"/>
      <c r="F794" s="2767"/>
      <c r="G794" s="2767"/>
      <c r="H794" s="3501"/>
      <c r="I794" s="3501"/>
      <c r="J794" s="2767"/>
      <c r="K794" s="2767"/>
      <c r="L794" s="2767"/>
      <c r="M794" s="3501"/>
      <c r="N794" s="3501"/>
      <c r="O794" s="2767"/>
      <c r="P794" s="2767"/>
      <c r="Q794" s="2767"/>
      <c r="BB794" s="426"/>
    </row>
    <row r="795" s="236" customFormat="true" ht="25.15" customHeight="true" x14ac:dyDescent="0.2">
      <c r="A795" s="426"/>
      <c r="B795" s="426"/>
      <c r="C795" s="3513"/>
      <c r="D795" s="3501"/>
      <c r="E795" s="2767"/>
      <c r="F795" s="2767"/>
      <c r="G795" s="2767"/>
      <c r="H795" s="3501"/>
      <c r="I795" s="3501"/>
      <c r="J795" s="2767"/>
      <c r="K795" s="2767"/>
      <c r="L795" s="2767"/>
      <c r="M795" s="3501"/>
      <c r="N795" s="3501"/>
      <c r="O795" s="2767"/>
      <c r="P795" s="2767"/>
      <c r="Q795" s="2767"/>
      <c r="BB795" s="426"/>
    </row>
    <row r="796" s="236" customFormat="true" ht="25.15" customHeight="true" x14ac:dyDescent="0.2">
      <c r="A796" s="426"/>
      <c r="B796" s="426"/>
      <c r="C796" s="3513"/>
      <c r="D796" s="3501"/>
      <c r="E796" s="2767"/>
      <c r="F796" s="2767"/>
      <c r="G796" s="2767"/>
      <c r="H796" s="3501"/>
      <c r="I796" s="3501"/>
      <c r="J796" s="2767"/>
      <c r="K796" s="2767"/>
      <c r="L796" s="2767"/>
      <c r="M796" s="3501"/>
      <c r="N796" s="3501"/>
      <c r="O796" s="2767"/>
      <c r="P796" s="2767"/>
      <c r="Q796" s="2767"/>
      <c r="BB796" s="426"/>
    </row>
    <row r="797" s="236" customFormat="true" ht="25.15" customHeight="true" x14ac:dyDescent="0.2">
      <c r="A797" s="426"/>
      <c r="B797" s="426"/>
      <c r="C797" s="3513"/>
      <c r="D797" s="3501"/>
      <c r="E797" s="2767"/>
      <c r="F797" s="2767"/>
      <c r="G797" s="2767"/>
      <c r="H797" s="3501"/>
      <c r="I797" s="3501"/>
      <c r="J797" s="2767"/>
      <c r="K797" s="2767"/>
      <c r="L797" s="2767"/>
      <c r="M797" s="3501"/>
      <c r="N797" s="3501"/>
      <c r="O797" s="2767"/>
      <c r="P797" s="2767"/>
      <c r="Q797" s="2767"/>
      <c r="BB797" s="426"/>
    </row>
    <row r="798" s="236" customFormat="true" ht="25.15" customHeight="true" x14ac:dyDescent="0.2">
      <c r="A798" s="426"/>
      <c r="B798" s="426"/>
      <c r="C798" s="3513"/>
      <c r="D798" s="3501"/>
      <c r="E798" s="2767"/>
      <c r="F798" s="2767"/>
      <c r="G798" s="2767"/>
      <c r="H798" s="3501"/>
      <c r="I798" s="3501"/>
      <c r="J798" s="2767"/>
      <c r="K798" s="2767"/>
      <c r="L798" s="2767"/>
      <c r="M798" s="3501"/>
      <c r="N798" s="3501"/>
      <c r="O798" s="2767"/>
      <c r="P798" s="2767"/>
      <c r="Q798" s="2767"/>
      <c r="BB798" s="426"/>
    </row>
    <row r="799" s="236" customFormat="true" ht="25.15" customHeight="true" x14ac:dyDescent="0.2">
      <c r="A799" s="426"/>
      <c r="B799" s="426"/>
      <c r="C799" s="3513"/>
      <c r="D799" s="3501"/>
      <c r="E799" s="2767"/>
      <c r="F799" s="2767"/>
      <c r="G799" s="2767"/>
      <c r="H799" s="3501"/>
      <c r="I799" s="3501"/>
      <c r="J799" s="2767"/>
      <c r="K799" s="2767"/>
      <c r="L799" s="2767"/>
      <c r="M799" s="3501"/>
      <c r="N799" s="3501"/>
      <c r="O799" s="2767"/>
      <c r="P799" s="2767"/>
      <c r="Q799" s="2767"/>
      <c r="BB799" s="426"/>
    </row>
    <row r="800" s="236" customFormat="true" ht="25.15" customHeight="true" x14ac:dyDescent="0.2">
      <c r="A800" s="426"/>
      <c r="B800" s="426"/>
      <c r="C800" s="3513"/>
      <c r="D800" s="3501"/>
      <c r="E800" s="2767"/>
      <c r="F800" s="2767"/>
      <c r="G800" s="2767"/>
      <c r="H800" s="3501"/>
      <c r="I800" s="3501"/>
      <c r="J800" s="2767"/>
      <c r="K800" s="2767"/>
      <c r="L800" s="2767"/>
      <c r="M800" s="3501"/>
      <c r="N800" s="3501"/>
      <c r="O800" s="2767"/>
      <c r="P800" s="2767"/>
      <c r="Q800" s="2767"/>
      <c r="BB800" s="426"/>
    </row>
    <row r="801" ht="25.15" customHeight="true" x14ac:dyDescent="0.2">
      <c r="C801" s="3513"/>
      <c r="D801" s="3501"/>
      <c r="E801" s="2767"/>
      <c r="F801" s="2767"/>
      <c r="G801" s="2767"/>
      <c r="H801" s="3501"/>
      <c r="I801" s="3501"/>
      <c r="J801" s="2767"/>
      <c r="K801" s="2767"/>
      <c r="L801" s="2767"/>
      <c r="M801" s="3501"/>
      <c r="N801" s="3501"/>
      <c r="O801" s="2767"/>
      <c r="P801" s="2767"/>
      <c r="Q801" s="2767"/>
    </row>
    <row r="802" ht="25.15" customHeight="true" x14ac:dyDescent="0.2">
      <c r="C802" s="3513"/>
      <c r="D802" s="3501"/>
      <c r="E802" s="2767"/>
      <c r="F802" s="2767"/>
      <c r="G802" s="2767"/>
      <c r="H802" s="3501"/>
      <c r="I802" s="3501"/>
      <c r="J802" s="2767"/>
      <c r="K802" s="2767"/>
      <c r="L802" s="2767"/>
      <c r="M802" s="3501"/>
      <c r="N802" s="3501"/>
      <c r="O802" s="2767"/>
      <c r="P802" s="2767"/>
      <c r="Q802" s="2767"/>
    </row>
    <row r="803" ht="25.15" customHeight="true" x14ac:dyDescent="0.2">
      <c r="C803" s="3513"/>
      <c r="D803" s="3501"/>
      <c r="E803" s="2767"/>
      <c r="F803" s="2767"/>
      <c r="G803" s="2767"/>
      <c r="H803" s="3501"/>
      <c r="I803" s="3501"/>
      <c r="J803" s="2767"/>
      <c r="K803" s="2767"/>
      <c r="L803" s="2767"/>
      <c r="M803" s="3501"/>
      <c r="N803" s="3501"/>
      <c r="O803" s="2767"/>
      <c r="P803" s="2767"/>
      <c r="Q803" s="2767"/>
    </row>
    <row r="804" ht="25.15" customHeight="true" x14ac:dyDescent="0.2">
      <c r="C804" s="3513"/>
      <c r="D804" s="3501"/>
      <c r="E804" s="2767"/>
      <c r="F804" s="2767"/>
      <c r="G804" s="2767"/>
      <c r="H804" s="3501"/>
      <c r="I804" s="3501"/>
      <c r="J804" s="2767"/>
      <c r="K804" s="2767"/>
      <c r="L804" s="2767"/>
      <c r="M804" s="3501"/>
      <c r="N804" s="3501"/>
      <c r="O804" s="2767"/>
      <c r="P804" s="2767"/>
      <c r="Q804" s="2767"/>
    </row>
    <row r="805" ht="25.15" customHeight="true" x14ac:dyDescent="0.2">
      <c r="C805" s="3513"/>
      <c r="D805" s="3501"/>
      <c r="E805" s="2767"/>
      <c r="F805" s="2767"/>
      <c r="G805" s="2767"/>
      <c r="H805" s="3501"/>
      <c r="I805" s="3501"/>
      <c r="J805" s="2767"/>
      <c r="K805" s="2767"/>
      <c r="L805" s="2767"/>
      <c r="M805" s="3501"/>
      <c r="N805" s="3501"/>
      <c r="O805" s="2767"/>
      <c r="P805" s="2767"/>
      <c r="Q805" s="2767"/>
    </row>
    <row r="806" ht="25.15" customHeight="true" x14ac:dyDescent="0.2">
      <c r="C806" s="3513"/>
      <c r="D806" s="3501"/>
      <c r="E806" s="2767"/>
      <c r="F806" s="2767"/>
      <c r="G806" s="2767"/>
      <c r="H806" s="3501"/>
      <c r="I806" s="3501"/>
      <c r="J806" s="2767"/>
      <c r="K806" s="2767"/>
      <c r="L806" s="2767"/>
      <c r="M806" s="3501"/>
      <c r="N806" s="3501"/>
      <c r="O806" s="2767"/>
      <c r="P806" s="2767"/>
      <c r="Q806" s="2767"/>
    </row>
    <row r="807" ht="25.15" customHeight="true" x14ac:dyDescent="0.2">
      <c r="C807" s="3513"/>
      <c r="D807" s="3501"/>
      <c r="E807" s="2767"/>
      <c r="F807" s="2767"/>
      <c r="G807" s="2767"/>
      <c r="H807" s="3501"/>
      <c r="I807" s="3501"/>
      <c r="J807" s="2767"/>
      <c r="K807" s="2767"/>
      <c r="L807" s="2767"/>
      <c r="M807" s="3501"/>
      <c r="N807" s="3501"/>
      <c r="O807" s="2767"/>
      <c r="P807" s="2767"/>
      <c r="Q807" s="2767"/>
    </row>
    <row r="808" ht="25.15" customHeight="true" x14ac:dyDescent="0.2">
      <c r="C808" s="3513"/>
      <c r="D808" s="3501"/>
      <c r="E808" s="2767"/>
      <c r="F808" s="2767"/>
      <c r="G808" s="2767"/>
      <c r="H808" s="3501"/>
      <c r="I808" s="3501"/>
      <c r="J808" s="2767"/>
      <c r="K808" s="2767"/>
      <c r="L808" s="2767"/>
      <c r="M808" s="3501"/>
      <c r="N808" s="3501"/>
      <c r="O808" s="2767"/>
      <c r="P808" s="2767"/>
      <c r="Q808" s="2767"/>
    </row>
    <row r="809" ht="25.15" customHeight="true" x14ac:dyDescent="0.2">
      <c r="C809" s="3513"/>
      <c r="D809" s="3501"/>
      <c r="E809" s="2767"/>
      <c r="F809" s="2767"/>
      <c r="G809" s="2767"/>
      <c r="H809" s="3501"/>
      <c r="I809" s="3501"/>
      <c r="J809" s="2767"/>
      <c r="K809" s="2767"/>
      <c r="L809" s="2767"/>
      <c r="M809" s="3501"/>
      <c r="N809" s="3501"/>
      <c r="O809" s="2767"/>
      <c r="P809" s="2767"/>
      <c r="Q809" s="2767"/>
    </row>
    <row r="810" ht="25.15" customHeight="true" x14ac:dyDescent="0.2">
      <c r="C810" s="3513"/>
      <c r="D810" s="3501"/>
      <c r="E810" s="2767"/>
      <c r="F810" s="2767"/>
      <c r="G810" s="2767"/>
      <c r="H810" s="3501"/>
      <c r="I810" s="3501"/>
      <c r="J810" s="2767"/>
      <c r="K810" s="2767"/>
      <c r="L810" s="2767"/>
      <c r="M810" s="3501"/>
      <c r="N810" s="3501"/>
      <c r="O810" s="2767"/>
      <c r="P810" s="2767"/>
      <c r="Q810" s="2767"/>
    </row>
    <row r="811" ht="25.15" customHeight="true" x14ac:dyDescent="0.2">
      <c r="C811" s="3513"/>
      <c r="D811" s="3501"/>
      <c r="E811" s="2767"/>
      <c r="F811" s="2767"/>
      <c r="G811" s="2767"/>
      <c r="H811" s="3501"/>
      <c r="I811" s="3501"/>
      <c r="J811" s="2767"/>
      <c r="K811" s="2767"/>
      <c r="L811" s="2767"/>
      <c r="M811" s="3501"/>
      <c r="N811" s="3501"/>
      <c r="O811" s="2767"/>
      <c r="P811" s="2767"/>
      <c r="Q811" s="2767"/>
    </row>
    <row r="812" ht="25.15" customHeight="true" x14ac:dyDescent="0.2">
      <c r="C812" s="3513"/>
      <c r="D812" s="3501"/>
      <c r="E812" s="2767"/>
      <c r="F812" s="2767"/>
      <c r="G812" s="2767"/>
      <c r="H812" s="3501"/>
      <c r="I812" s="3501"/>
      <c r="J812" s="2767"/>
      <c r="K812" s="2767"/>
      <c r="L812" s="2767"/>
      <c r="M812" s="3501"/>
      <c r="N812" s="3501"/>
      <c r="O812" s="2767"/>
      <c r="P812" s="2767"/>
      <c r="Q812" s="2767"/>
    </row>
    <row r="813" ht="25.15" customHeight="true" x14ac:dyDescent="0.2">
      <c r="C813" s="3513"/>
      <c r="D813" s="3501"/>
      <c r="E813" s="2767"/>
      <c r="F813" s="2767"/>
      <c r="G813" s="2767"/>
      <c r="H813" s="3501"/>
      <c r="I813" s="3501"/>
      <c r="J813" s="2767"/>
      <c r="K813" s="2767"/>
      <c r="L813" s="2767"/>
      <c r="M813" s="3501"/>
      <c r="N813" s="3501"/>
      <c r="O813" s="2767"/>
      <c r="P813" s="2767"/>
      <c r="Q813" s="2767"/>
    </row>
    <row r="814" ht="25.15" customHeight="true" x14ac:dyDescent="0.2">
      <c r="C814" s="3513"/>
      <c r="D814" s="3501"/>
      <c r="E814" s="2767"/>
      <c r="F814" s="2767"/>
      <c r="G814" s="2767"/>
      <c r="H814" s="3501"/>
      <c r="I814" s="3501"/>
      <c r="J814" s="2767"/>
      <c r="K814" s="2767"/>
      <c r="L814" s="2767"/>
      <c r="M814" s="3501"/>
      <c r="N814" s="3501"/>
      <c r="O814" s="2767"/>
      <c r="P814" s="2767"/>
      <c r="Q814" s="2767"/>
    </row>
    <row r="815" ht="25.15" customHeight="true" x14ac:dyDescent="0.2">
      <c r="C815" s="3513"/>
      <c r="D815" s="3501"/>
      <c r="E815" s="2767"/>
      <c r="F815" s="2767"/>
      <c r="G815" s="2767"/>
      <c r="H815" s="3501"/>
      <c r="I815" s="3501"/>
      <c r="J815" s="2767"/>
      <c r="K815" s="2767"/>
      <c r="L815" s="2767"/>
      <c r="M815" s="3501"/>
      <c r="N815" s="3501"/>
      <c r="O815" s="2767"/>
      <c r="P815" s="2767"/>
      <c r="Q815" s="2767"/>
    </row>
    <row r="816" ht="25.15" customHeight="true" x14ac:dyDescent="0.2">
      <c r="C816" s="3513"/>
      <c r="D816" s="3501"/>
      <c r="E816" s="2767"/>
      <c r="F816" s="2767"/>
      <c r="G816" s="2767"/>
      <c r="H816" s="3501"/>
      <c r="I816" s="3501"/>
      <c r="J816" s="2767"/>
      <c r="K816" s="2767"/>
      <c r="L816" s="2767"/>
      <c r="M816" s="3501"/>
      <c r="N816" s="3501"/>
      <c r="O816" s="2767"/>
      <c r="P816" s="2767"/>
      <c r="Q816" s="2767"/>
    </row>
    <row r="817" ht="25.15" customHeight="true" x14ac:dyDescent="0.2">
      <c r="C817" s="3513"/>
      <c r="D817" s="3501"/>
      <c r="E817" s="2767"/>
      <c r="F817" s="2767"/>
      <c r="G817" s="2767"/>
      <c r="H817" s="3501"/>
      <c r="I817" s="3501"/>
      <c r="J817" s="2767"/>
      <c r="K817" s="2767"/>
      <c r="L817" s="2767"/>
      <c r="M817" s="3501"/>
      <c r="N817" s="3501"/>
      <c r="O817" s="2767"/>
      <c r="P817" s="2767"/>
      <c r="Q817" s="2767"/>
    </row>
    <row r="818" ht="25.15" customHeight="true" x14ac:dyDescent="0.2">
      <c r="C818" s="3513"/>
      <c r="D818" s="3501"/>
      <c r="E818" s="2767"/>
      <c r="F818" s="2767"/>
      <c r="G818" s="2767"/>
      <c r="H818" s="3501"/>
      <c r="I818" s="3501"/>
      <c r="J818" s="2767"/>
      <c r="K818" s="2767"/>
      <c r="L818" s="2767"/>
      <c r="M818" s="3501"/>
      <c r="N818" s="3501"/>
      <c r="O818" s="2767"/>
      <c r="P818" s="2767"/>
      <c r="Q818" s="2767"/>
    </row>
    <row r="819" ht="25.15" customHeight="true" x14ac:dyDescent="0.2">
      <c r="C819" s="3513"/>
      <c r="D819" s="3501"/>
      <c r="E819" s="2767"/>
      <c r="F819" s="2767"/>
      <c r="G819" s="2767"/>
      <c r="H819" s="3501"/>
      <c r="I819" s="3501"/>
      <c r="J819" s="2767"/>
      <c r="K819" s="2767"/>
      <c r="L819" s="2767"/>
      <c r="M819" s="3501"/>
      <c r="N819" s="3501"/>
      <c r="O819" s="2767"/>
      <c r="P819" s="2767"/>
      <c r="Q819" s="2767"/>
    </row>
    <row r="820" ht="25.15" customHeight="true" x14ac:dyDescent="0.2">
      <c r="C820" s="3513"/>
      <c r="D820" s="3501"/>
      <c r="E820" s="2767"/>
      <c r="F820" s="2767"/>
      <c r="G820" s="2767"/>
      <c r="H820" s="3501"/>
      <c r="I820" s="3501"/>
      <c r="J820" s="2767"/>
      <c r="K820" s="2767"/>
      <c r="L820" s="2767"/>
      <c r="M820" s="3501"/>
      <c r="N820" s="3501"/>
      <c r="O820" s="2767"/>
      <c r="P820" s="2767"/>
      <c r="Q820" s="2767"/>
    </row>
    <row r="821" ht="25.15" customHeight="true" x14ac:dyDescent="0.2">
      <c r="C821" s="3513"/>
      <c r="D821" s="3501"/>
      <c r="E821" s="2767"/>
      <c r="F821" s="2767"/>
      <c r="G821" s="2767"/>
      <c r="H821" s="3501"/>
      <c r="I821" s="3501"/>
      <c r="J821" s="2767"/>
      <c r="K821" s="2767"/>
      <c r="L821" s="2767"/>
      <c r="M821" s="3501"/>
      <c r="N821" s="3501"/>
      <c r="O821" s="2767"/>
      <c r="P821" s="2767"/>
      <c r="Q821" s="2767"/>
    </row>
    <row r="822" ht="25.15" customHeight="true" x14ac:dyDescent="0.2">
      <c r="C822" s="3513"/>
      <c r="D822" s="3501"/>
      <c r="E822" s="2767"/>
      <c r="F822" s="2767"/>
      <c r="G822" s="2767"/>
      <c r="H822" s="3501"/>
      <c r="I822" s="3501"/>
      <c r="J822" s="2767"/>
      <c r="K822" s="2767"/>
      <c r="L822" s="2767"/>
      <c r="M822" s="3501"/>
      <c r="N822" s="3501"/>
      <c r="O822" s="2767"/>
      <c r="P822" s="2767"/>
      <c r="Q822" s="2767"/>
    </row>
    <row r="823" ht="25.15" customHeight="true" x14ac:dyDescent="0.2">
      <c r="C823" s="3513"/>
      <c r="D823" s="3501"/>
      <c r="E823" s="2767"/>
      <c r="F823" s="2767"/>
      <c r="G823" s="2767"/>
      <c r="H823" s="3501"/>
      <c r="I823" s="3501"/>
      <c r="J823" s="2767"/>
      <c r="K823" s="2767"/>
      <c r="L823" s="2767"/>
      <c r="M823" s="3501"/>
      <c r="N823" s="3501"/>
      <c r="O823" s="2767"/>
      <c r="P823" s="2767"/>
      <c r="Q823" s="2767"/>
    </row>
    <row r="824" ht="25.15" customHeight="true" x14ac:dyDescent="0.2">
      <c r="C824" s="3513"/>
      <c r="D824" s="3501"/>
      <c r="E824" s="2767"/>
      <c r="F824" s="2767"/>
      <c r="G824" s="2767"/>
      <c r="H824" s="3501"/>
      <c r="I824" s="3501"/>
      <c r="J824" s="2767"/>
      <c r="K824" s="2767"/>
      <c r="L824" s="2767"/>
      <c r="M824" s="3501"/>
      <c r="N824" s="3501"/>
      <c r="O824" s="2767"/>
      <c r="P824" s="2767"/>
      <c r="Q824" s="2767"/>
    </row>
    <row r="825" ht="25.15" customHeight="true" x14ac:dyDescent="0.2">
      <c r="C825" s="3513"/>
      <c r="D825" s="3501"/>
      <c r="E825" s="2767"/>
      <c r="F825" s="2767"/>
      <c r="G825" s="2767"/>
      <c r="H825" s="3501"/>
      <c r="I825" s="3501"/>
      <c r="J825" s="2767"/>
      <c r="K825" s="2767"/>
      <c r="L825" s="2767"/>
      <c r="M825" s="3501"/>
      <c r="N825" s="3501"/>
      <c r="O825" s="2767"/>
      <c r="P825" s="2767"/>
      <c r="Q825" s="2767"/>
    </row>
    <row r="826" ht="25.15" customHeight="true" x14ac:dyDescent="0.2">
      <c r="C826" s="3513"/>
      <c r="D826" s="3501"/>
      <c r="E826" s="2767"/>
      <c r="F826" s="2767"/>
      <c r="G826" s="2767"/>
      <c r="H826" s="3501"/>
      <c r="I826" s="3501"/>
      <c r="J826" s="2767"/>
      <c r="K826" s="2767"/>
      <c r="L826" s="2767"/>
      <c r="M826" s="3501"/>
      <c r="N826" s="3501"/>
      <c r="O826" s="2767"/>
      <c r="P826" s="2767"/>
      <c r="Q826" s="2767"/>
    </row>
    <row r="827" ht="25.15" customHeight="true" x14ac:dyDescent="0.2">
      <c r="C827" s="3513"/>
      <c r="D827" s="3501"/>
      <c r="E827" s="2767"/>
      <c r="F827" s="2767"/>
      <c r="G827" s="2767"/>
      <c r="H827" s="3501"/>
      <c r="I827" s="3501"/>
      <c r="J827" s="2767"/>
      <c r="K827" s="2767"/>
      <c r="L827" s="2767"/>
      <c r="M827" s="3501"/>
      <c r="N827" s="3501"/>
      <c r="O827" s="2767"/>
      <c r="P827" s="2767"/>
      <c r="Q827" s="2767"/>
    </row>
    <row r="828" ht="25.15" customHeight="true" x14ac:dyDescent="0.2">
      <c r="C828" s="3513"/>
      <c r="D828" s="3501"/>
      <c r="E828" s="2767"/>
      <c r="F828" s="2767"/>
      <c r="G828" s="2767"/>
      <c r="H828" s="3501"/>
      <c r="I828" s="3501"/>
      <c r="J828" s="2767"/>
      <c r="K828" s="2767"/>
      <c r="L828" s="2767"/>
      <c r="M828" s="3501"/>
      <c r="N828" s="3501"/>
      <c r="O828" s="2767"/>
      <c r="P828" s="2767"/>
      <c r="Q828" s="2767"/>
    </row>
    <row r="829" ht="25.15" customHeight="true" x14ac:dyDescent="0.2">
      <c r="C829" s="3513"/>
      <c r="D829" s="3501"/>
      <c r="E829" s="2767"/>
      <c r="F829" s="2767"/>
      <c r="G829" s="2767"/>
      <c r="H829" s="3501"/>
      <c r="I829" s="3501"/>
      <c r="J829" s="2767"/>
      <c r="K829" s="2767"/>
      <c r="L829" s="2767"/>
      <c r="M829" s="3501"/>
      <c r="N829" s="3501"/>
      <c r="O829" s="2767"/>
      <c r="P829" s="2767"/>
      <c r="Q829" s="2767"/>
    </row>
    <row r="830" ht="25.15" customHeight="true" x14ac:dyDescent="0.2">
      <c r="C830" s="3513"/>
      <c r="D830" s="3501"/>
      <c r="E830" s="2767"/>
      <c r="F830" s="2767"/>
      <c r="G830" s="2767"/>
      <c r="H830" s="3501"/>
      <c r="I830" s="3501"/>
      <c r="J830" s="2767"/>
      <c r="K830" s="2767"/>
      <c r="L830" s="2767"/>
      <c r="M830" s="3501"/>
      <c r="N830" s="3501"/>
      <c r="O830" s="2767"/>
      <c r="P830" s="2767"/>
      <c r="Q830" s="2767"/>
    </row>
    <row r="831" ht="25.15" customHeight="true" x14ac:dyDescent="0.2">
      <c r="C831" s="3513"/>
      <c r="D831" s="3501"/>
      <c r="E831" s="2767"/>
      <c r="F831" s="2767"/>
      <c r="G831" s="2767"/>
      <c r="H831" s="3501"/>
      <c r="I831" s="3501"/>
      <c r="J831" s="2767"/>
      <c r="K831" s="2767"/>
      <c r="L831" s="2767"/>
      <c r="M831" s="3501"/>
      <c r="N831" s="3501"/>
      <c r="O831" s="2767"/>
      <c r="P831" s="2767"/>
      <c r="Q831" s="2767"/>
    </row>
    <row r="832" ht="25.15" customHeight="true" x14ac:dyDescent="0.2">
      <c r="C832" s="3513"/>
      <c r="D832" s="3501"/>
      <c r="E832" s="2767"/>
      <c r="F832" s="2767"/>
      <c r="G832" s="2767"/>
      <c r="H832" s="3501"/>
      <c r="I832" s="3501"/>
      <c r="J832" s="2767"/>
      <c r="K832" s="2767"/>
      <c r="L832" s="2767"/>
      <c r="M832" s="3501"/>
      <c r="N832" s="3501"/>
      <c r="O832" s="2767"/>
      <c r="P832" s="2767"/>
      <c r="Q832" s="2767"/>
    </row>
    <row r="833" ht="25.15" customHeight="true" x14ac:dyDescent="0.2">
      <c r="C833" s="3513"/>
      <c r="D833" s="3501"/>
      <c r="E833" s="2767"/>
      <c r="F833" s="2767"/>
      <c r="G833" s="2767"/>
      <c r="H833" s="3501"/>
      <c r="I833" s="3501"/>
      <c r="J833" s="2767"/>
      <c r="K833" s="2767"/>
      <c r="L833" s="2767"/>
      <c r="M833" s="3501"/>
      <c r="N833" s="3501"/>
      <c r="O833" s="2767"/>
      <c r="P833" s="2767"/>
      <c r="Q833" s="2767"/>
    </row>
    <row r="834" ht="25.15" customHeight="true" x14ac:dyDescent="0.2">
      <c r="C834" s="3513"/>
      <c r="D834" s="3501"/>
      <c r="E834" s="2767"/>
      <c r="F834" s="2767"/>
      <c r="G834" s="2767"/>
      <c r="H834" s="3501"/>
      <c r="I834" s="3501"/>
      <c r="J834" s="2767"/>
      <c r="K834" s="2767"/>
      <c r="L834" s="2767"/>
      <c r="M834" s="3501"/>
      <c r="N834" s="3501"/>
      <c r="O834" s="2767"/>
      <c r="P834" s="2767"/>
      <c r="Q834" s="2767"/>
    </row>
    <row r="835" ht="25.15" customHeight="true" x14ac:dyDescent="0.2">
      <c r="C835" s="3513"/>
      <c r="D835" s="3501"/>
      <c r="E835" s="2767"/>
      <c r="F835" s="2767"/>
      <c r="G835" s="2767"/>
      <c r="H835" s="3501"/>
      <c r="I835" s="3501"/>
      <c r="J835" s="2767"/>
      <c r="K835" s="2767"/>
      <c r="L835" s="2767"/>
      <c r="M835" s="3501"/>
      <c r="N835" s="3501"/>
      <c r="O835" s="2767"/>
      <c r="P835" s="2767"/>
      <c r="Q835" s="2767"/>
    </row>
    <row r="836" ht="25.15" customHeight="true" x14ac:dyDescent="0.2">
      <c r="C836" s="3513"/>
      <c r="D836" s="3501"/>
      <c r="E836" s="2767"/>
      <c r="F836" s="2767"/>
      <c r="G836" s="2767"/>
      <c r="H836" s="3501"/>
      <c r="I836" s="3501"/>
      <c r="J836" s="2767"/>
      <c r="K836" s="2767"/>
      <c r="L836" s="2767"/>
      <c r="M836" s="3501"/>
      <c r="N836" s="3501"/>
      <c r="O836" s="2767"/>
      <c r="P836" s="2767"/>
      <c r="Q836" s="2767"/>
    </row>
    <row r="837" ht="25.15" customHeight="true" x14ac:dyDescent="0.2">
      <c r="C837" s="3513"/>
      <c r="D837" s="3501"/>
      <c r="E837" s="2767"/>
      <c r="F837" s="2767"/>
      <c r="G837" s="2767"/>
      <c r="H837" s="3501"/>
      <c r="I837" s="3501"/>
      <c r="J837" s="2767"/>
      <c r="K837" s="2767"/>
      <c r="L837" s="2767"/>
      <c r="M837" s="3501"/>
      <c r="N837" s="3501"/>
      <c r="O837" s="2767"/>
      <c r="P837" s="2767"/>
      <c r="Q837" s="2767"/>
    </row>
    <row r="838" ht="25.15" customHeight="true" x14ac:dyDescent="0.2">
      <c r="C838" s="3513"/>
      <c r="D838" s="3501"/>
      <c r="E838" s="2767"/>
      <c r="F838" s="2767"/>
      <c r="G838" s="2767"/>
      <c r="H838" s="3501"/>
      <c r="I838" s="3501"/>
      <c r="J838" s="2767"/>
      <c r="K838" s="2767"/>
      <c r="L838" s="2767"/>
      <c r="M838" s="3501"/>
      <c r="N838" s="3501"/>
      <c r="O838" s="2767"/>
      <c r="P838" s="2767"/>
      <c r="Q838" s="2767"/>
    </row>
    <row r="839" ht="25.15" customHeight="true" x14ac:dyDescent="0.2">
      <c r="C839" s="3513"/>
      <c r="D839" s="3501"/>
      <c r="E839" s="2767"/>
      <c r="F839" s="2767"/>
      <c r="G839" s="2767"/>
      <c r="H839" s="3501"/>
      <c r="I839" s="3501"/>
      <c r="J839" s="2767"/>
      <c r="K839" s="2767"/>
      <c r="L839" s="2767"/>
      <c r="M839" s="3501"/>
      <c r="N839" s="3501"/>
      <c r="O839" s="2767"/>
      <c r="P839" s="2767"/>
      <c r="Q839" s="2767"/>
    </row>
    <row r="840" ht="25.15" customHeight="true" x14ac:dyDescent="0.2">
      <c r="C840" s="3513"/>
      <c r="D840" s="3501"/>
      <c r="E840" s="2767"/>
      <c r="F840" s="2767"/>
      <c r="G840" s="2767"/>
      <c r="H840" s="3501"/>
      <c r="I840" s="3501"/>
      <c r="J840" s="2767"/>
      <c r="K840" s="2767"/>
      <c r="L840" s="2767"/>
      <c r="M840" s="3501"/>
      <c r="N840" s="3501"/>
      <c r="O840" s="2767"/>
      <c r="P840" s="2767"/>
      <c r="Q840" s="2767"/>
    </row>
    <row r="841" ht="25.15" customHeight="true" x14ac:dyDescent="0.2">
      <c r="C841" s="3513"/>
      <c r="D841" s="3501"/>
      <c r="E841" s="2767"/>
      <c r="F841" s="2767"/>
      <c r="G841" s="2767"/>
      <c r="H841" s="3501"/>
      <c r="I841" s="3501"/>
      <c r="J841" s="2767"/>
      <c r="K841" s="2767"/>
      <c r="L841" s="2767"/>
      <c r="M841" s="3501"/>
      <c r="N841" s="3501"/>
      <c r="O841" s="2767"/>
      <c r="P841" s="2767"/>
      <c r="Q841" s="2767"/>
    </row>
    <row r="842" ht="25.15" customHeight="true" x14ac:dyDescent="0.2">
      <c r="C842" s="3513"/>
      <c r="D842" s="3501"/>
      <c r="E842" s="2767"/>
      <c r="F842" s="2767"/>
      <c r="G842" s="2767"/>
      <c r="H842" s="3501"/>
      <c r="I842" s="3501"/>
      <c r="J842" s="2767"/>
      <c r="K842" s="2767"/>
      <c r="L842" s="2767"/>
      <c r="M842" s="3501"/>
      <c r="N842" s="3501"/>
      <c r="O842" s="2767"/>
      <c r="P842" s="2767"/>
      <c r="Q842" s="2767"/>
    </row>
    <row r="843" ht="25.15" customHeight="true" x14ac:dyDescent="0.2">
      <c r="C843" s="3513"/>
      <c r="D843" s="3501"/>
      <c r="E843" s="2767"/>
      <c r="F843" s="2767"/>
      <c r="G843" s="2767"/>
      <c r="H843" s="3501"/>
      <c r="I843" s="3501"/>
      <c r="J843" s="2767"/>
      <c r="K843" s="2767"/>
      <c r="L843" s="2767"/>
      <c r="M843" s="3501"/>
      <c r="N843" s="3501"/>
      <c r="O843" s="2767"/>
      <c r="P843" s="2767"/>
      <c r="Q843" s="2767"/>
    </row>
    <row r="844" ht="25.15" customHeight="true" x14ac:dyDescent="0.2">
      <c r="C844" s="3513"/>
      <c r="D844" s="3501"/>
      <c r="E844" s="2767"/>
      <c r="F844" s="2767"/>
      <c r="G844" s="2767"/>
      <c r="H844" s="3501"/>
      <c r="I844" s="3501"/>
      <c r="J844" s="2767"/>
      <c r="K844" s="2767"/>
      <c r="L844" s="2767"/>
      <c r="M844" s="3501"/>
      <c r="N844" s="3501"/>
      <c r="O844" s="2767"/>
      <c r="P844" s="2767"/>
      <c r="Q844" s="2767"/>
    </row>
    <row r="845" ht="25.15" customHeight="true" x14ac:dyDescent="0.2">
      <c r="C845" s="3513"/>
      <c r="D845" s="3501"/>
      <c r="E845" s="2767"/>
      <c r="F845" s="2767"/>
      <c r="G845" s="2767"/>
      <c r="H845" s="3501"/>
      <c r="I845" s="3501"/>
      <c r="J845" s="2767"/>
      <c r="K845" s="2767"/>
      <c r="L845" s="2767"/>
      <c r="M845" s="3501"/>
      <c r="N845" s="3501"/>
      <c r="O845" s="2767"/>
      <c r="P845" s="2767"/>
      <c r="Q845" s="2767"/>
    </row>
    <row r="846" ht="25.15" customHeight="true" x14ac:dyDescent="0.2">
      <c r="C846" s="3513"/>
      <c r="D846" s="3501"/>
      <c r="E846" s="2767"/>
      <c r="F846" s="2767"/>
      <c r="G846" s="2767"/>
      <c r="H846" s="3501"/>
      <c r="I846" s="3501"/>
      <c r="J846" s="2767"/>
      <c r="K846" s="2767"/>
      <c r="L846" s="2767"/>
      <c r="M846" s="3501"/>
      <c r="N846" s="3501"/>
      <c r="O846" s="2767"/>
      <c r="P846" s="2767"/>
      <c r="Q846" s="2767"/>
    </row>
    <row r="847" ht="25.15" customHeight="true" x14ac:dyDescent="0.2">
      <c r="C847" s="3513"/>
      <c r="D847" s="3501"/>
      <c r="E847" s="2767"/>
      <c r="F847" s="2767"/>
      <c r="G847" s="2767"/>
      <c r="H847" s="3501"/>
      <c r="I847" s="3501"/>
      <c r="J847" s="2767"/>
      <c r="K847" s="2767"/>
      <c r="L847" s="2767"/>
      <c r="M847" s="3501"/>
      <c r="N847" s="3501"/>
      <c r="O847" s="2767"/>
      <c r="P847" s="2767"/>
      <c r="Q847" s="2767"/>
    </row>
    <row r="848" ht="25.15" customHeight="true" x14ac:dyDescent="0.2">
      <c r="C848" s="3513"/>
      <c r="D848" s="3501"/>
      <c r="E848" s="2767"/>
      <c r="F848" s="2767"/>
      <c r="G848" s="2767"/>
      <c r="H848" s="3501"/>
      <c r="I848" s="3501"/>
      <c r="J848" s="2767"/>
      <c r="K848" s="2767"/>
      <c r="L848" s="2767"/>
      <c r="M848" s="3501"/>
      <c r="N848" s="3501"/>
      <c r="O848" s="2767"/>
      <c r="P848" s="2767"/>
      <c r="Q848" s="2767"/>
    </row>
    <row r="849" ht="25.15" customHeight="true" x14ac:dyDescent="0.2">
      <c r="C849" s="3513"/>
      <c r="D849" s="3501"/>
      <c r="E849" s="2767"/>
      <c r="F849" s="2767"/>
      <c r="G849" s="2767"/>
      <c r="H849" s="3501"/>
      <c r="I849" s="3501"/>
      <c r="J849" s="2767"/>
      <c r="K849" s="2767"/>
      <c r="L849" s="2767"/>
      <c r="M849" s="3501"/>
      <c r="N849" s="3501"/>
      <c r="O849" s="2767"/>
      <c r="P849" s="2767"/>
      <c r="Q849" s="2767"/>
    </row>
    <row r="850" ht="25.15" customHeight="true" x14ac:dyDescent="0.2">
      <c r="C850" s="3513"/>
      <c r="D850" s="3501"/>
      <c r="E850" s="2767"/>
      <c r="F850" s="2767"/>
      <c r="G850" s="2767"/>
      <c r="H850" s="3501"/>
      <c r="I850" s="3501"/>
      <c r="J850" s="2767"/>
      <c r="K850" s="2767"/>
      <c r="L850" s="2767"/>
      <c r="M850" s="3501"/>
      <c r="N850" s="3501"/>
      <c r="O850" s="2767"/>
      <c r="P850" s="2767"/>
      <c r="Q850" s="2767"/>
    </row>
    <row r="851" ht="25.15" customHeight="true" x14ac:dyDescent="0.2">
      <c r="C851" s="3513"/>
      <c r="D851" s="3501"/>
      <c r="E851" s="2767"/>
      <c r="F851" s="2767"/>
      <c r="G851" s="2767"/>
      <c r="H851" s="3501"/>
      <c r="I851" s="3501"/>
      <c r="J851" s="2767"/>
      <c r="K851" s="2767"/>
      <c r="L851" s="2767"/>
      <c r="M851" s="3501"/>
      <c r="N851" s="3501"/>
      <c r="O851" s="2767"/>
      <c r="P851" s="2767"/>
      <c r="Q851" s="2767"/>
    </row>
    <row r="852" ht="25.15" customHeight="true" x14ac:dyDescent="0.2">
      <c r="C852" s="3513"/>
      <c r="D852" s="3501"/>
      <c r="E852" s="2767"/>
      <c r="F852" s="2767"/>
      <c r="G852" s="2767"/>
      <c r="H852" s="3501"/>
      <c r="I852" s="3501"/>
      <c r="J852" s="2767"/>
      <c r="K852" s="2767"/>
      <c r="L852" s="2767"/>
      <c r="M852" s="3501"/>
      <c r="N852" s="3501"/>
      <c r="O852" s="2767"/>
      <c r="P852" s="2767"/>
      <c r="Q852" s="2767"/>
    </row>
    <row r="853" ht="25.15" customHeight="true" x14ac:dyDescent="0.2">
      <c r="C853" s="3513"/>
      <c r="D853" s="3501"/>
      <c r="E853" s="2767"/>
      <c r="F853" s="2767"/>
      <c r="G853" s="2767"/>
      <c r="H853" s="3501"/>
      <c r="I853" s="3501"/>
      <c r="J853" s="2767"/>
      <c r="K853" s="2767"/>
      <c r="L853" s="2767"/>
      <c r="M853" s="3501"/>
      <c r="N853" s="3501"/>
      <c r="O853" s="2767"/>
      <c r="P853" s="2767"/>
      <c r="Q853" s="2767"/>
    </row>
    <row r="854" ht="25.15" customHeight="true" x14ac:dyDescent="0.2">
      <c r="C854" s="3513"/>
      <c r="D854" s="3501"/>
      <c r="E854" s="2767"/>
      <c r="F854" s="2767"/>
      <c r="G854" s="2767"/>
      <c r="H854" s="3501"/>
      <c r="I854" s="3501"/>
      <c r="J854" s="2767"/>
      <c r="K854" s="2767"/>
      <c r="L854" s="2767"/>
      <c r="M854" s="3501"/>
      <c r="N854" s="3501"/>
      <c r="O854" s="2767"/>
      <c r="P854" s="2767"/>
      <c r="Q854" s="2767"/>
    </row>
    <row r="855" ht="25.15" customHeight="true" x14ac:dyDescent="0.2">
      <c r="C855" s="3513"/>
      <c r="D855" s="3501"/>
      <c r="E855" s="2767"/>
      <c r="F855" s="2767"/>
      <c r="G855" s="2767"/>
      <c r="H855" s="3501"/>
      <c r="I855" s="3501"/>
      <c r="J855" s="2767"/>
      <c r="K855" s="2767"/>
      <c r="L855" s="2767"/>
      <c r="M855" s="3501"/>
      <c r="N855" s="3501"/>
      <c r="O855" s="2767"/>
      <c r="P855" s="2767"/>
      <c r="Q855" s="2767"/>
    </row>
    <row r="856" ht="25.15" customHeight="true" x14ac:dyDescent="0.2">
      <c r="C856" s="3513"/>
      <c r="D856" s="3501"/>
      <c r="E856" s="2767"/>
      <c r="F856" s="2767"/>
      <c r="G856" s="2767"/>
      <c r="H856" s="3501"/>
      <c r="I856" s="3501"/>
      <c r="J856" s="2767"/>
      <c r="K856" s="2767"/>
      <c r="L856" s="2767"/>
      <c r="M856" s="3501"/>
      <c r="N856" s="3501"/>
      <c r="O856" s="2767"/>
      <c r="P856" s="2767"/>
      <c r="Q856" s="2767"/>
    </row>
    <row r="857" ht="25.15" customHeight="true" x14ac:dyDescent="0.2">
      <c r="C857" s="3513"/>
      <c r="D857" s="3501"/>
      <c r="E857" s="2767"/>
      <c r="F857" s="2767"/>
      <c r="G857" s="2767"/>
      <c r="H857" s="3501"/>
      <c r="I857" s="3501"/>
      <c r="J857" s="2767"/>
      <c r="K857" s="2767"/>
      <c r="L857" s="2767"/>
      <c r="M857" s="3501"/>
      <c r="N857" s="3501"/>
      <c r="O857" s="2767"/>
      <c r="P857" s="2767"/>
      <c r="Q857" s="2767"/>
    </row>
    <row r="858" ht="25.15" customHeight="true" x14ac:dyDescent="0.2">
      <c r="C858" s="3513"/>
      <c r="D858" s="3501"/>
      <c r="E858" s="2767"/>
      <c r="F858" s="2767"/>
      <c r="G858" s="2767"/>
      <c r="H858" s="3501"/>
      <c r="I858" s="3501"/>
      <c r="J858" s="2767"/>
      <c r="K858" s="2767"/>
      <c r="L858" s="2767"/>
      <c r="M858" s="3501"/>
      <c r="N858" s="3501"/>
      <c r="O858" s="2767"/>
      <c r="P858" s="2767"/>
      <c r="Q858" s="2767"/>
    </row>
    <row r="859" ht="25.15" customHeight="true" x14ac:dyDescent="0.2">
      <c r="C859" s="3514"/>
      <c r="D859" s="3501"/>
      <c r="E859" s="2767"/>
      <c r="F859" s="2767"/>
      <c r="G859" s="2767"/>
      <c r="H859" s="3501"/>
      <c r="I859" s="3501"/>
      <c r="J859" s="2767"/>
      <c r="K859" s="2767"/>
      <c r="L859" s="2767"/>
      <c r="M859" s="3501"/>
      <c r="N859" s="3501"/>
      <c r="O859" s="2767"/>
      <c r="P859" s="2767"/>
      <c r="Q859" s="2767"/>
    </row>
    <row r="860" ht="25.15" customHeight="true" x14ac:dyDescent="0.2">
      <c r="C860" s="3514"/>
      <c r="D860" s="3501"/>
      <c r="E860" s="2767"/>
      <c r="F860" s="2767"/>
      <c r="G860" s="2767"/>
      <c r="H860" s="3501"/>
      <c r="I860" s="3501"/>
      <c r="J860" s="2767"/>
      <c r="K860" s="2767"/>
      <c r="L860" s="2767"/>
      <c r="M860" s="3501"/>
      <c r="N860" s="3501"/>
      <c r="O860" s="2767"/>
      <c r="P860" s="2767"/>
      <c r="Q860" s="2767"/>
    </row>
    <row r="861" ht="25.15" customHeight="true" x14ac:dyDescent="0.2">
      <c r="C861" s="3514"/>
      <c r="D861" s="3501"/>
      <c r="E861" s="2767"/>
      <c r="F861" s="2767"/>
      <c r="G861" s="2767"/>
      <c r="H861" s="3501"/>
      <c r="I861" s="3501"/>
      <c r="J861" s="2767"/>
      <c r="K861" s="2767"/>
      <c r="L861" s="2767"/>
      <c r="M861" s="3501"/>
      <c r="N861" s="3501"/>
      <c r="O861" s="2767"/>
      <c r="P861" s="2767"/>
      <c r="Q861" s="2767"/>
    </row>
    <row r="862" ht="25.15" customHeight="true" x14ac:dyDescent="0.2">
      <c r="C862" s="3514"/>
      <c r="D862" s="3501"/>
      <c r="E862" s="2767"/>
      <c r="F862" s="2767"/>
      <c r="G862" s="2767"/>
      <c r="H862" s="3501"/>
      <c r="I862" s="3501"/>
      <c r="J862" s="2767"/>
      <c r="K862" s="2767"/>
      <c r="L862" s="2767"/>
      <c r="M862" s="3501"/>
      <c r="N862" s="3501"/>
      <c r="O862" s="2767"/>
      <c r="P862" s="2767"/>
      <c r="Q862" s="2767"/>
    </row>
    <row r="863" ht="25.15" customHeight="true" x14ac:dyDescent="0.2">
      <c r="C863" s="3514"/>
      <c r="D863" s="3501"/>
      <c r="E863" s="2767"/>
      <c r="F863" s="2767"/>
      <c r="G863" s="2767"/>
      <c r="H863" s="3501"/>
      <c r="I863" s="3501"/>
      <c r="J863" s="2767"/>
      <c r="K863" s="2767"/>
      <c r="L863" s="2767"/>
      <c r="M863" s="3501"/>
      <c r="N863" s="3501"/>
      <c r="O863" s="2767"/>
      <c r="P863" s="2767"/>
      <c r="Q863" s="2767"/>
    </row>
    <row r="864" ht="25.15" customHeight="true" x14ac:dyDescent="0.2">
      <c r="C864" s="3514"/>
      <c r="D864" s="3501"/>
      <c r="E864" s="2767"/>
      <c r="F864" s="2767"/>
      <c r="G864" s="2767"/>
      <c r="H864" s="3501"/>
      <c r="I864" s="3501"/>
      <c r="J864" s="2767"/>
      <c r="K864" s="2767"/>
      <c r="L864" s="2767"/>
      <c r="M864" s="3501"/>
      <c r="N864" s="3501"/>
      <c r="O864" s="2767"/>
      <c r="P864" s="2767"/>
      <c r="Q864" s="2767"/>
    </row>
    <row r="865" ht="25.15" customHeight="true" x14ac:dyDescent="0.2">
      <c r="C865" s="3514"/>
      <c r="D865" s="3501"/>
      <c r="E865" s="2767"/>
      <c r="F865" s="2767"/>
      <c r="G865" s="2767"/>
      <c r="H865" s="3501"/>
      <c r="I865" s="3501"/>
      <c r="J865" s="2767"/>
      <c r="K865" s="2767"/>
      <c r="L865" s="2767"/>
      <c r="M865" s="3501"/>
      <c r="N865" s="3501"/>
      <c r="O865" s="2767"/>
      <c r="P865" s="2767"/>
      <c r="Q865" s="2767"/>
    </row>
    <row r="866" ht="25.15" customHeight="true" x14ac:dyDescent="0.2">
      <c r="C866" s="3514"/>
      <c r="D866" s="3501"/>
      <c r="E866" s="2767"/>
      <c r="F866" s="2767"/>
      <c r="G866" s="2767"/>
      <c r="H866" s="3501"/>
      <c r="I866" s="3501"/>
      <c r="J866" s="2767"/>
      <c r="K866" s="2767"/>
      <c r="L866" s="2767"/>
      <c r="M866" s="3501"/>
      <c r="N866" s="3501"/>
      <c r="O866" s="2767"/>
      <c r="P866" s="2767"/>
      <c r="Q866" s="2767"/>
    </row>
    <row r="867" ht="25.15" customHeight="true" x14ac:dyDescent="0.2">
      <c r="C867" s="3514"/>
      <c r="D867" s="3501"/>
      <c r="E867" s="2767"/>
      <c r="F867" s="2767"/>
      <c r="G867" s="2767"/>
      <c r="H867" s="3501"/>
      <c r="I867" s="3501"/>
      <c r="J867" s="2767"/>
      <c r="K867" s="2767"/>
      <c r="L867" s="2767"/>
      <c r="M867" s="3501"/>
      <c r="N867" s="3501"/>
      <c r="O867" s="2767"/>
      <c r="P867" s="2767"/>
      <c r="Q867" s="2767"/>
    </row>
    <row r="868" ht="25.15" customHeight="true" x14ac:dyDescent="0.2">
      <c r="C868" s="3514"/>
      <c r="D868" s="3501"/>
      <c r="E868" s="2767"/>
      <c r="F868" s="2767"/>
      <c r="G868" s="2767"/>
      <c r="H868" s="3501"/>
      <c r="I868" s="3501"/>
      <c r="J868" s="2767"/>
      <c r="K868" s="2767"/>
      <c r="L868" s="2767"/>
      <c r="M868" s="3501"/>
      <c r="N868" s="3501"/>
      <c r="O868" s="2767"/>
      <c r="P868" s="2767"/>
      <c r="Q868" s="2767"/>
    </row>
    <row r="869" ht="25.15" customHeight="true" x14ac:dyDescent="0.2">
      <c r="C869" s="3514"/>
      <c r="D869" s="3501"/>
      <c r="E869" s="2767"/>
      <c r="F869" s="2767"/>
      <c r="G869" s="2767"/>
      <c r="H869" s="3501"/>
      <c r="I869" s="3501"/>
      <c r="J869" s="2767"/>
      <c r="K869" s="2767"/>
      <c r="L869" s="2767"/>
      <c r="M869" s="3501"/>
      <c r="N869" s="3501"/>
      <c r="O869" s="2767"/>
      <c r="P869" s="2767"/>
      <c r="Q869" s="2767"/>
    </row>
    <row r="870" ht="25.15" customHeight="true" x14ac:dyDescent="0.2">
      <c r="C870" s="3514"/>
      <c r="D870" s="3501"/>
      <c r="E870" s="2767"/>
      <c r="F870" s="2767"/>
      <c r="G870" s="2767"/>
      <c r="H870" s="3501"/>
      <c r="I870" s="3501"/>
      <c r="J870" s="2767"/>
      <c r="K870" s="2767"/>
      <c r="L870" s="2767"/>
      <c r="M870" s="3501"/>
      <c r="N870" s="3501"/>
      <c r="O870" s="2767"/>
      <c r="P870" s="2767"/>
      <c r="Q870" s="2767"/>
    </row>
    <row r="871" ht="25.15" customHeight="true" x14ac:dyDescent="0.2">
      <c r="C871" s="3514"/>
      <c r="D871" s="3501"/>
      <c r="E871" s="2767"/>
      <c r="F871" s="2767"/>
      <c r="G871" s="2767"/>
      <c r="H871" s="3501"/>
      <c r="I871" s="3501"/>
      <c r="J871" s="2767"/>
      <c r="K871" s="2767"/>
      <c r="L871" s="2767"/>
      <c r="M871" s="3501"/>
      <c r="N871" s="3501"/>
      <c r="O871" s="2767"/>
      <c r="P871" s="2767"/>
      <c r="Q871" s="2767"/>
    </row>
    <row r="872" ht="25.15" customHeight="true" x14ac:dyDescent="0.2">
      <c r="C872" s="3514"/>
      <c r="D872" s="3501"/>
      <c r="E872" s="2767"/>
      <c r="F872" s="2767"/>
      <c r="G872" s="2767"/>
      <c r="H872" s="3501"/>
      <c r="I872" s="3501"/>
      <c r="J872" s="2767"/>
      <c r="K872" s="2767"/>
      <c r="L872" s="2767"/>
      <c r="M872" s="3501"/>
      <c r="N872" s="3501"/>
      <c r="O872" s="2767"/>
      <c r="P872" s="2767"/>
      <c r="Q872" s="2767"/>
    </row>
    <row r="873" ht="25.15" customHeight="true" x14ac:dyDescent="0.2">
      <c r="C873" s="3514"/>
      <c r="D873" s="3501"/>
      <c r="E873" s="2767"/>
      <c r="F873" s="2767"/>
      <c r="G873" s="2767"/>
      <c r="H873" s="3501"/>
      <c r="I873" s="3501"/>
      <c r="J873" s="2767"/>
      <c r="K873" s="2767"/>
      <c r="L873" s="2767"/>
      <c r="M873" s="3501"/>
      <c r="N873" s="3501"/>
      <c r="O873" s="2767"/>
      <c r="P873" s="2767"/>
      <c r="Q873" s="2767"/>
    </row>
    <row r="874" ht="25.15" customHeight="true" x14ac:dyDescent="0.2">
      <c r="C874" s="3514"/>
      <c r="D874" s="3501"/>
      <c r="E874" s="2767"/>
      <c r="F874" s="2767"/>
      <c r="G874" s="2767"/>
      <c r="H874" s="3501"/>
      <c r="I874" s="3501"/>
      <c r="J874" s="2767"/>
      <c r="K874" s="2767"/>
      <c r="L874" s="2767"/>
      <c r="M874" s="3501"/>
      <c r="N874" s="3501"/>
      <c r="O874" s="2767"/>
      <c r="P874" s="2767"/>
      <c r="Q874" s="2767"/>
    </row>
    <row r="875" ht="25.15" customHeight="true" x14ac:dyDescent="0.2">
      <c r="C875" s="3514"/>
      <c r="D875" s="3501"/>
      <c r="E875" s="2767"/>
      <c r="F875" s="2767"/>
      <c r="G875" s="2767"/>
      <c r="H875" s="3501"/>
      <c r="I875" s="3501"/>
      <c r="J875" s="2767"/>
      <c r="K875" s="2767"/>
      <c r="L875" s="2767"/>
      <c r="M875" s="3501"/>
      <c r="N875" s="3501"/>
      <c r="O875" s="2767"/>
      <c r="P875" s="2767"/>
      <c r="Q875" s="2767"/>
    </row>
    <row r="876" ht="25.15" customHeight="true" x14ac:dyDescent="0.2">
      <c r="C876" s="3514"/>
      <c r="D876" s="3501"/>
      <c r="E876" s="2767"/>
      <c r="F876" s="2767"/>
      <c r="G876" s="2767"/>
      <c r="H876" s="3501"/>
      <c r="I876" s="3501"/>
      <c r="J876" s="2767"/>
      <c r="K876" s="2767"/>
      <c r="L876" s="2767"/>
      <c r="M876" s="3501"/>
      <c r="N876" s="3501"/>
      <c r="O876" s="2767"/>
      <c r="P876" s="2767"/>
      <c r="Q876" s="2767"/>
    </row>
    <row r="877" ht="25.15" customHeight="true" x14ac:dyDescent="0.2">
      <c r="C877" s="3514"/>
      <c r="D877" s="3501"/>
      <c r="E877" s="2767"/>
      <c r="F877" s="2767"/>
      <c r="G877" s="2767"/>
      <c r="H877" s="3501"/>
      <c r="I877" s="3501"/>
      <c r="J877" s="2767"/>
      <c r="K877" s="2767"/>
      <c r="L877" s="2767"/>
      <c r="M877" s="3501"/>
      <c r="N877" s="3501"/>
      <c r="O877" s="2767"/>
      <c r="P877" s="2767"/>
      <c r="Q877" s="2767"/>
    </row>
    <row r="878" ht="25.15" customHeight="true" x14ac:dyDescent="0.2">
      <c r="C878" s="3514"/>
      <c r="D878" s="3501"/>
      <c r="E878" s="2767"/>
      <c r="F878" s="2767"/>
      <c r="G878" s="2767"/>
      <c r="H878" s="3501"/>
      <c r="I878" s="3501"/>
      <c r="J878" s="2767"/>
      <c r="K878" s="2767"/>
      <c r="L878" s="2767"/>
      <c r="M878" s="3501"/>
      <c r="N878" s="3501"/>
      <c r="O878" s="2767"/>
      <c r="P878" s="2767"/>
      <c r="Q878" s="2767"/>
    </row>
    <row r="879" ht="25.15" customHeight="true" x14ac:dyDescent="0.2">
      <c r="C879" s="3514"/>
      <c r="D879" s="3501"/>
      <c r="E879" s="2767"/>
      <c r="F879" s="2767"/>
      <c r="G879" s="2767"/>
      <c r="H879" s="3501"/>
      <c r="I879" s="3501"/>
      <c r="J879" s="2767"/>
      <c r="K879" s="2767"/>
      <c r="L879" s="2767"/>
      <c r="M879" s="3501"/>
      <c r="N879" s="3501"/>
      <c r="O879" s="2767"/>
      <c r="P879" s="2767"/>
      <c r="Q879" s="2767"/>
    </row>
    <row r="880" ht="25.15" customHeight="true" x14ac:dyDescent="0.2">
      <c r="C880" s="3514"/>
      <c r="D880" s="3501"/>
      <c r="E880" s="2767"/>
      <c r="F880" s="2767"/>
      <c r="G880" s="2767"/>
      <c r="H880" s="3501"/>
      <c r="I880" s="3501"/>
      <c r="J880" s="2767"/>
      <c r="K880" s="2767"/>
      <c r="L880" s="2767"/>
      <c r="M880" s="3501"/>
      <c r="N880" s="3501"/>
      <c r="O880" s="2767"/>
      <c r="P880" s="2767"/>
      <c r="Q880" s="2767"/>
    </row>
    <row r="881" ht="25.15" customHeight="true" x14ac:dyDescent="0.2">
      <c r="C881" s="3514"/>
      <c r="D881" s="3501"/>
      <c r="E881" s="2767"/>
      <c r="F881" s="2767"/>
      <c r="G881" s="2767"/>
      <c r="H881" s="3501"/>
      <c r="I881" s="3501"/>
      <c r="J881" s="2767"/>
      <c r="K881" s="2767"/>
      <c r="L881" s="2767"/>
      <c r="M881" s="3501"/>
      <c r="N881" s="3501"/>
      <c r="O881" s="2767"/>
      <c r="P881" s="2767"/>
      <c r="Q881" s="2767"/>
    </row>
    <row r="882" ht="25.15" customHeight="true" x14ac:dyDescent="0.2">
      <c r="C882" s="3514"/>
      <c r="D882" s="3501"/>
      <c r="E882" s="2767"/>
      <c r="F882" s="2767"/>
      <c r="G882" s="2767"/>
      <c r="H882" s="3501"/>
      <c r="I882" s="3501"/>
      <c r="J882" s="2767"/>
      <c r="K882" s="2767"/>
      <c r="L882" s="2767"/>
      <c r="M882" s="3501"/>
      <c r="N882" s="3501"/>
      <c r="O882" s="2767"/>
      <c r="P882" s="2767"/>
      <c r="Q882" s="2767"/>
    </row>
    <row r="883" ht="25.15" customHeight="true" x14ac:dyDescent="0.2">
      <c r="C883" s="3514"/>
      <c r="D883" s="3501"/>
      <c r="E883" s="2767"/>
      <c r="F883" s="2767"/>
      <c r="G883" s="2767"/>
      <c r="H883" s="3501"/>
      <c r="I883" s="3501"/>
      <c r="J883" s="2767"/>
      <c r="K883" s="2767"/>
      <c r="L883" s="2767"/>
      <c r="M883" s="3501"/>
      <c r="N883" s="3501"/>
      <c r="O883" s="2767"/>
      <c r="P883" s="2767"/>
      <c r="Q883" s="2767"/>
    </row>
    <row r="884" ht="25.15" customHeight="true" x14ac:dyDescent="0.2">
      <c r="C884" s="3514"/>
      <c r="D884" s="3501"/>
      <c r="E884" s="2767"/>
      <c r="F884" s="2767"/>
      <c r="G884" s="2767"/>
      <c r="H884" s="3501"/>
      <c r="I884" s="3501"/>
      <c r="J884" s="2767"/>
      <c r="K884" s="2767"/>
      <c r="L884" s="2767"/>
      <c r="M884" s="3501"/>
      <c r="N884" s="3501"/>
      <c r="O884" s="2767"/>
      <c r="P884" s="2767"/>
      <c r="Q884" s="2767"/>
    </row>
    <row r="885" ht="25.15" customHeight="true" x14ac:dyDescent="0.2">
      <c r="C885" s="3514"/>
      <c r="D885" s="3501"/>
      <c r="E885" s="2767"/>
      <c r="F885" s="2767"/>
      <c r="G885" s="2767"/>
      <c r="H885" s="3501"/>
      <c r="I885" s="3501"/>
      <c r="J885" s="2767"/>
      <c r="K885" s="2767"/>
      <c r="L885" s="2767"/>
      <c r="M885" s="3501"/>
      <c r="N885" s="3501"/>
      <c r="O885" s="2767"/>
      <c r="P885" s="2767"/>
      <c r="Q885" s="2767"/>
    </row>
    <row r="886" ht="25.15" customHeight="true" x14ac:dyDescent="0.2">
      <c r="C886" s="3514"/>
      <c r="D886" s="3501"/>
      <c r="E886" s="2767"/>
      <c r="F886" s="2767"/>
      <c r="G886" s="2767"/>
      <c r="H886" s="3501"/>
      <c r="I886" s="3501"/>
      <c r="J886" s="2767"/>
      <c r="K886" s="2767"/>
      <c r="L886" s="2767"/>
      <c r="M886" s="3501"/>
      <c r="N886" s="3501"/>
      <c r="O886" s="2767"/>
      <c r="P886" s="2767"/>
      <c r="Q886" s="2767"/>
    </row>
    <row r="887" ht="25.15" customHeight="true" x14ac:dyDescent="0.2">
      <c r="C887" s="3514"/>
      <c r="D887" s="3501"/>
      <c r="E887" s="2767"/>
      <c r="F887" s="2767"/>
      <c r="G887" s="2767"/>
      <c r="H887" s="3501"/>
      <c r="I887" s="3501"/>
      <c r="J887" s="2767"/>
      <c r="K887" s="2767"/>
      <c r="L887" s="2767"/>
      <c r="M887" s="3501"/>
      <c r="N887" s="3501"/>
      <c r="O887" s="2767"/>
      <c r="P887" s="2767"/>
      <c r="Q887" s="2767"/>
    </row>
    <row r="888" ht="25.15" customHeight="true" x14ac:dyDescent="0.2">
      <c r="C888" s="3514"/>
      <c r="D888" s="3501"/>
      <c r="E888" s="2767"/>
      <c r="F888" s="2767"/>
      <c r="G888" s="2767"/>
      <c r="H888" s="3501"/>
      <c r="I888" s="3501"/>
      <c r="J888" s="2767"/>
      <c r="K888" s="2767"/>
      <c r="L888" s="2767"/>
      <c r="M888" s="3501"/>
      <c r="N888" s="3501"/>
      <c r="O888" s="2767"/>
      <c r="P888" s="2767"/>
      <c r="Q888" s="2767"/>
    </row>
    <row r="889" ht="25.15" customHeight="true" x14ac:dyDescent="0.2">
      <c r="C889" s="3514"/>
      <c r="D889" s="3501"/>
      <c r="E889" s="2767"/>
      <c r="F889" s="2767"/>
      <c r="G889" s="2767"/>
      <c r="H889" s="3501"/>
      <c r="I889" s="3501"/>
      <c r="J889" s="2767"/>
      <c r="K889" s="2767"/>
      <c r="L889" s="2767"/>
      <c r="M889" s="3501"/>
      <c r="N889" s="3501"/>
      <c r="O889" s="2767"/>
      <c r="P889" s="2767"/>
      <c r="Q889" s="2767"/>
    </row>
    <row r="890" ht="25.15" customHeight="true" x14ac:dyDescent="0.2">
      <c r="C890" s="3514"/>
      <c r="D890" s="3501"/>
      <c r="E890" s="2767"/>
      <c r="F890" s="2767"/>
      <c r="G890" s="2767"/>
      <c r="H890" s="3501"/>
      <c r="I890" s="3501"/>
      <c r="J890" s="2767"/>
      <c r="K890" s="2767"/>
      <c r="L890" s="2767"/>
      <c r="M890" s="3501"/>
      <c r="N890" s="3501"/>
      <c r="O890" s="2767"/>
      <c r="P890" s="2767"/>
      <c r="Q890" s="2767"/>
    </row>
    <row r="891" ht="25.15" customHeight="true" x14ac:dyDescent="0.2">
      <c r="C891" s="3514"/>
      <c r="D891" s="3501"/>
      <c r="E891" s="2767"/>
      <c r="F891" s="2767"/>
      <c r="G891" s="2767"/>
      <c r="H891" s="3501"/>
      <c r="I891" s="3501"/>
      <c r="J891" s="2767"/>
      <c r="K891" s="2767"/>
      <c r="L891" s="2767"/>
      <c r="M891" s="3501"/>
      <c r="N891" s="3501"/>
      <c r="O891" s="2767"/>
      <c r="P891" s="2767"/>
      <c r="Q891" s="2767"/>
    </row>
    <row r="892" ht="25.15" customHeight="true" x14ac:dyDescent="0.2">
      <c r="C892" s="3514"/>
      <c r="D892" s="3501"/>
      <c r="E892" s="2767"/>
      <c r="F892" s="2767"/>
      <c r="G892" s="2767"/>
      <c r="H892" s="3501"/>
      <c r="I892" s="3501"/>
      <c r="J892" s="2767"/>
      <c r="K892" s="2767"/>
      <c r="L892" s="2767"/>
      <c r="M892" s="3501"/>
      <c r="N892" s="3501"/>
      <c r="O892" s="2767"/>
      <c r="P892" s="2767"/>
      <c r="Q892" s="2767"/>
    </row>
    <row r="893" ht="25.15" customHeight="true" x14ac:dyDescent="0.2">
      <c r="C893" s="3514"/>
      <c r="D893" s="3501"/>
      <c r="E893" s="2767"/>
      <c r="F893" s="2767"/>
      <c r="G893" s="2767"/>
      <c r="H893" s="3501"/>
      <c r="I893" s="3501"/>
      <c r="J893" s="2767"/>
      <c r="K893" s="2767"/>
      <c r="L893" s="2767"/>
      <c r="M893" s="3501"/>
      <c r="N893" s="3501"/>
      <c r="O893" s="2767"/>
      <c r="P893" s="2767"/>
      <c r="Q893" s="2767"/>
    </row>
    <row r="894" ht="25.15" customHeight="true" x14ac:dyDescent="0.2">
      <c r="C894" s="3514"/>
      <c r="D894" s="3501"/>
      <c r="E894" s="2767"/>
      <c r="F894" s="2767"/>
      <c r="G894" s="2767"/>
      <c r="H894" s="3501"/>
      <c r="I894" s="3501"/>
      <c r="J894" s="2767"/>
      <c r="K894" s="2767"/>
      <c r="L894" s="2767"/>
      <c r="M894" s="3501"/>
      <c r="N894" s="3501"/>
      <c r="O894" s="2767"/>
      <c r="P894" s="2767"/>
      <c r="Q894" s="2767"/>
    </row>
    <row r="895" ht="25.15" customHeight="true" x14ac:dyDescent="0.2">
      <c r="C895" s="3514"/>
      <c r="D895" s="3501"/>
      <c r="E895" s="2767"/>
      <c r="F895" s="2767"/>
      <c r="G895" s="2767"/>
      <c r="H895" s="3501"/>
      <c r="I895" s="3501"/>
      <c r="J895" s="2767"/>
      <c r="K895" s="2767"/>
      <c r="L895" s="2767"/>
      <c r="M895" s="3501"/>
      <c r="N895" s="3501"/>
      <c r="O895" s="2767"/>
      <c r="P895" s="2767"/>
      <c r="Q895" s="2767"/>
    </row>
    <row r="896" ht="25.15" customHeight="true" x14ac:dyDescent="0.2">
      <c r="C896" s="3514"/>
      <c r="D896" s="3501"/>
      <c r="E896" s="2767"/>
      <c r="F896" s="2767"/>
      <c r="G896" s="2767"/>
      <c r="H896" s="3501"/>
      <c r="I896" s="3501"/>
      <c r="J896" s="2767"/>
      <c r="K896" s="2767"/>
      <c r="L896" s="2767"/>
      <c r="M896" s="3501"/>
      <c r="N896" s="3501"/>
      <c r="O896" s="2767"/>
      <c r="P896" s="2767"/>
      <c r="Q896" s="2767"/>
    </row>
    <row r="897" ht="25.15" customHeight="true" x14ac:dyDescent="0.2">
      <c r="C897" s="3514"/>
      <c r="D897" s="3501"/>
      <c r="E897" s="2767"/>
      <c r="F897" s="2767"/>
      <c r="G897" s="2767"/>
      <c r="H897" s="3501"/>
      <c r="I897" s="3501"/>
      <c r="J897" s="2767"/>
      <c r="K897" s="2767"/>
      <c r="L897" s="2767"/>
      <c r="M897" s="3501"/>
      <c r="N897" s="3501"/>
      <c r="O897" s="2767"/>
      <c r="P897" s="2767"/>
      <c r="Q897" s="2767"/>
    </row>
    <row r="898" ht="25.15" customHeight="true" x14ac:dyDescent="0.2">
      <c r="C898" s="3514"/>
      <c r="D898" s="3501"/>
      <c r="E898" s="2767"/>
      <c r="F898" s="2767"/>
      <c r="G898" s="2767"/>
      <c r="H898" s="3501"/>
      <c r="I898" s="3501"/>
      <c r="J898" s="2767"/>
      <c r="K898" s="2767"/>
      <c r="L898" s="2767"/>
      <c r="M898" s="3501"/>
      <c r="N898" s="3501"/>
      <c r="O898" s="2767"/>
      <c r="P898" s="2767"/>
      <c r="Q898" s="2767"/>
    </row>
    <row r="899" ht="25.15" customHeight="true" x14ac:dyDescent="0.2">
      <c r="C899" s="3514"/>
      <c r="D899" s="3501"/>
      <c r="E899" s="2767"/>
      <c r="F899" s="2767"/>
      <c r="G899" s="2767"/>
      <c r="H899" s="3501"/>
      <c r="I899" s="3501"/>
      <c r="J899" s="2767"/>
      <c r="K899" s="2767"/>
      <c r="L899" s="2767"/>
      <c r="M899" s="3501"/>
      <c r="N899" s="3501"/>
      <c r="O899" s="2767"/>
      <c r="P899" s="2767"/>
      <c r="Q899" s="2767"/>
    </row>
    <row r="900" ht="25.15" customHeight="true" x14ac:dyDescent="0.2">
      <c r="C900" s="3514"/>
      <c r="D900" s="3501"/>
      <c r="E900" s="2767"/>
      <c r="F900" s="2767"/>
      <c r="G900" s="2767"/>
      <c r="H900" s="3501"/>
      <c r="I900" s="3501"/>
      <c r="J900" s="2767"/>
      <c r="K900" s="2767"/>
      <c r="L900" s="2767"/>
      <c r="M900" s="3501"/>
      <c r="N900" s="3501"/>
      <c r="O900" s="2767"/>
      <c r="P900" s="2767"/>
      <c r="Q900" s="2767"/>
    </row>
    <row r="901" ht="25.15" customHeight="true" x14ac:dyDescent="0.2">
      <c r="C901" s="3514"/>
      <c r="D901" s="3501"/>
      <c r="E901" s="2767"/>
      <c r="F901" s="2767"/>
      <c r="G901" s="2767"/>
      <c r="H901" s="3501"/>
      <c r="I901" s="3501"/>
      <c r="J901" s="2767"/>
      <c r="K901" s="2767"/>
      <c r="L901" s="2767"/>
      <c r="M901" s="3501"/>
      <c r="N901" s="3501"/>
      <c r="O901" s="2767"/>
      <c r="P901" s="2767"/>
      <c r="Q901" s="2767"/>
    </row>
    <row r="902" ht="25.15" customHeight="true" x14ac:dyDescent="0.2">
      <c r="C902" s="3514"/>
      <c r="D902" s="3501"/>
      <c r="E902" s="2767"/>
      <c r="F902" s="2767"/>
      <c r="G902" s="2767"/>
      <c r="H902" s="3501"/>
      <c r="I902" s="3501"/>
      <c r="J902" s="2767"/>
      <c r="K902" s="2767"/>
      <c r="L902" s="2767"/>
      <c r="M902" s="3501"/>
      <c r="N902" s="3501"/>
      <c r="O902" s="2767"/>
      <c r="P902" s="2767"/>
      <c r="Q902" s="2767"/>
    </row>
    <row r="903" ht="25.15" customHeight="true" x14ac:dyDescent="0.2">
      <c r="C903" s="3514"/>
      <c r="D903" s="3501"/>
      <c r="E903" s="2767"/>
      <c r="F903" s="2767"/>
      <c r="G903" s="2767"/>
      <c r="H903" s="3501"/>
      <c r="I903" s="3501"/>
      <c r="J903" s="2767"/>
      <c r="K903" s="2767"/>
      <c r="L903" s="2767"/>
      <c r="M903" s="3501"/>
      <c r="N903" s="3501"/>
      <c r="O903" s="2767"/>
      <c r="P903" s="2767"/>
      <c r="Q903" s="2767"/>
    </row>
    <row r="904" ht="25.15" customHeight="true" x14ac:dyDescent="0.2">
      <c r="C904" s="3514"/>
      <c r="D904" s="3501"/>
      <c r="E904" s="2767"/>
      <c r="F904" s="2767"/>
      <c r="G904" s="2767"/>
      <c r="H904" s="3501"/>
      <c r="I904" s="3501"/>
      <c r="J904" s="2767"/>
      <c r="K904" s="2767"/>
      <c r="L904" s="2767"/>
      <c r="M904" s="3501"/>
      <c r="N904" s="3501"/>
      <c r="O904" s="2767"/>
      <c r="P904" s="2767"/>
      <c r="Q904" s="2767"/>
    </row>
    <row r="905" ht="25.15" customHeight="true" x14ac:dyDescent="0.2">
      <c r="C905" s="3514"/>
      <c r="D905" s="3501"/>
      <c r="E905" s="2767"/>
      <c r="F905" s="2767"/>
      <c r="G905" s="2767"/>
      <c r="H905" s="3501"/>
      <c r="I905" s="3501"/>
      <c r="J905" s="2767"/>
      <c r="K905" s="2767"/>
      <c r="L905" s="2767"/>
      <c r="M905" s="3501"/>
      <c r="N905" s="3501"/>
      <c r="O905" s="2767"/>
      <c r="P905" s="2767"/>
      <c r="Q905" s="2767"/>
    </row>
    <row r="906" ht="25.15" customHeight="true" x14ac:dyDescent="0.2">
      <c r="C906" s="3514"/>
      <c r="D906" s="3501"/>
      <c r="E906" s="2767"/>
      <c r="F906" s="2767"/>
      <c r="G906" s="2767"/>
      <c r="H906" s="3501"/>
      <c r="I906" s="3501"/>
      <c r="J906" s="2767"/>
      <c r="K906" s="2767"/>
      <c r="L906" s="2767"/>
      <c r="M906" s="3501"/>
      <c r="N906" s="3501"/>
      <c r="O906" s="2767"/>
      <c r="P906" s="2767"/>
      <c r="Q906" s="2767"/>
    </row>
    <row r="907" ht="25.15" customHeight="true" x14ac:dyDescent="0.2">
      <c r="C907" s="3514"/>
      <c r="D907" s="3501"/>
      <c r="E907" s="2767"/>
      <c r="F907" s="2767"/>
      <c r="G907" s="2767"/>
      <c r="H907" s="3501"/>
      <c r="I907" s="3501"/>
      <c r="J907" s="2767"/>
      <c r="K907" s="2767"/>
      <c r="L907" s="2767"/>
      <c r="M907" s="3501"/>
      <c r="N907" s="3501"/>
      <c r="O907" s="2767"/>
      <c r="P907" s="2767"/>
      <c r="Q907" s="2767"/>
    </row>
    <row r="908" ht="25.15" customHeight="true" x14ac:dyDescent="0.2">
      <c r="C908" s="3514"/>
      <c r="D908" s="3501"/>
      <c r="E908" s="2767"/>
      <c r="F908" s="2767"/>
      <c r="G908" s="2767"/>
      <c r="H908" s="3501"/>
      <c r="I908" s="3501"/>
      <c r="J908" s="2767"/>
      <c r="K908" s="2767"/>
      <c r="L908" s="2767"/>
      <c r="M908" s="3501"/>
      <c r="N908" s="3501"/>
      <c r="O908" s="2767"/>
      <c r="P908" s="2767"/>
      <c r="Q908" s="2767"/>
    </row>
    <row r="909" ht="25.15" customHeight="true" x14ac:dyDescent="0.2">
      <c r="C909" s="3514"/>
      <c r="D909" s="3501"/>
      <c r="E909" s="2767"/>
      <c r="F909" s="2767"/>
      <c r="G909" s="2767"/>
      <c r="H909" s="3501"/>
      <c r="I909" s="3501"/>
      <c r="J909" s="2767"/>
      <c r="K909" s="2767"/>
      <c r="L909" s="2767"/>
      <c r="M909" s="3501"/>
      <c r="N909" s="3501"/>
      <c r="O909" s="2767"/>
      <c r="P909" s="2767"/>
      <c r="Q909" s="2767"/>
    </row>
    <row r="910" ht="25.15" customHeight="true" x14ac:dyDescent="0.2">
      <c r="C910" s="3514"/>
      <c r="D910" s="3501"/>
      <c r="E910" s="2767"/>
      <c r="F910" s="2767"/>
      <c r="G910" s="2767"/>
      <c r="H910" s="3501"/>
      <c r="I910" s="3501"/>
      <c r="J910" s="2767"/>
      <c r="K910" s="2767"/>
      <c r="L910" s="2767"/>
      <c r="M910" s="3501"/>
      <c r="N910" s="3501"/>
      <c r="O910" s="2767"/>
      <c r="P910" s="2767"/>
      <c r="Q910" s="2767"/>
    </row>
    <row r="911" ht="25.15" customHeight="true" x14ac:dyDescent="0.2">
      <c r="C911" s="3514"/>
      <c r="D911" s="3501"/>
      <c r="E911" s="2767"/>
      <c r="F911" s="2767"/>
      <c r="G911" s="2767"/>
      <c r="H911" s="3501"/>
      <c r="I911" s="3501"/>
      <c r="J911" s="2767"/>
      <c r="K911" s="2767"/>
      <c r="L911" s="2767"/>
      <c r="M911" s="3501"/>
      <c r="N911" s="3501"/>
      <c r="O911" s="2767"/>
      <c r="P911" s="2767"/>
      <c r="Q911" s="2767"/>
    </row>
    <row r="912" ht="25.15" customHeight="true" x14ac:dyDescent="0.2">
      <c r="C912" s="3514"/>
      <c r="D912" s="3501"/>
      <c r="E912" s="2767"/>
      <c r="F912" s="2767"/>
      <c r="G912" s="2767"/>
      <c r="H912" s="3501"/>
      <c r="I912" s="3501"/>
      <c r="J912" s="2767"/>
      <c r="K912" s="2767"/>
      <c r="L912" s="2767"/>
      <c r="M912" s="3501"/>
      <c r="N912" s="3501"/>
      <c r="O912" s="2767"/>
      <c r="P912" s="2767"/>
      <c r="Q912" s="2767"/>
    </row>
    <row r="913" ht="25.15" customHeight="true" x14ac:dyDescent="0.2">
      <c r="C913" s="3514"/>
      <c r="D913" s="3501"/>
      <c r="E913" s="2767"/>
      <c r="F913" s="2767"/>
      <c r="G913" s="2767"/>
      <c r="H913" s="3501"/>
      <c r="I913" s="3501"/>
      <c r="J913" s="2767"/>
      <c r="K913" s="2767"/>
      <c r="L913" s="2767"/>
      <c r="M913" s="3501"/>
      <c r="N913" s="3501"/>
      <c r="O913" s="2767"/>
      <c r="P913" s="2767"/>
      <c r="Q913" s="2767"/>
    </row>
    <row r="914" ht="25.15" customHeight="true" x14ac:dyDescent="0.2">
      <c r="C914" s="3514"/>
      <c r="D914" s="3501"/>
      <c r="E914" s="2767"/>
      <c r="F914" s="2767"/>
      <c r="G914" s="2767"/>
      <c r="H914" s="3501"/>
      <c r="I914" s="3501"/>
      <c r="J914" s="2767"/>
      <c r="K914" s="2767"/>
      <c r="L914" s="2767"/>
      <c r="M914" s="3501"/>
      <c r="N914" s="3501"/>
      <c r="O914" s="2767"/>
      <c r="P914" s="2767"/>
      <c r="Q914" s="2767"/>
    </row>
    <row r="915" ht="25.15" customHeight="true" x14ac:dyDescent="0.2">
      <c r="C915" s="3514"/>
      <c r="D915" s="3501"/>
      <c r="E915" s="2767"/>
      <c r="F915" s="2767"/>
      <c r="G915" s="2767"/>
      <c r="H915" s="3501"/>
      <c r="I915" s="3501"/>
      <c r="J915" s="2767"/>
      <c r="K915" s="2767"/>
      <c r="L915" s="2767"/>
      <c r="M915" s="3501"/>
      <c r="N915" s="3501"/>
      <c r="O915" s="2767"/>
      <c r="P915" s="2767"/>
      <c r="Q915" s="2767"/>
    </row>
    <row r="916" ht="25.15" customHeight="true" x14ac:dyDescent="0.2">
      <c r="C916" s="3514"/>
      <c r="D916" s="3501"/>
      <c r="E916" s="2767"/>
      <c r="F916" s="2767"/>
      <c r="G916" s="2767"/>
      <c r="H916" s="3501"/>
      <c r="I916" s="3501"/>
      <c r="J916" s="2767"/>
      <c r="K916" s="2767"/>
      <c r="L916" s="2767"/>
      <c r="M916" s="3501"/>
      <c r="N916" s="3501"/>
      <c r="O916" s="2767"/>
      <c r="P916" s="2767"/>
      <c r="Q916" s="2767"/>
    </row>
    <row r="917" ht="25.15" customHeight="true" x14ac:dyDescent="0.2">
      <c r="C917" s="3514"/>
      <c r="D917" s="3501"/>
      <c r="E917" s="2767"/>
      <c r="F917" s="2767"/>
      <c r="G917" s="2767"/>
      <c r="H917" s="3501"/>
      <c r="I917" s="3501"/>
      <c r="J917" s="2767"/>
      <c r="K917" s="2767"/>
      <c r="L917" s="2767"/>
      <c r="M917" s="3501"/>
      <c r="N917" s="3501"/>
      <c r="O917" s="2767"/>
      <c r="P917" s="2767"/>
      <c r="Q917" s="2767"/>
    </row>
    <row r="918" ht="25.15" customHeight="true" x14ac:dyDescent="0.2">
      <c r="C918" s="3514"/>
      <c r="D918" s="3501"/>
      <c r="E918" s="2767"/>
      <c r="F918" s="2767"/>
      <c r="G918" s="2767"/>
      <c r="H918" s="3501"/>
      <c r="I918" s="3501"/>
      <c r="J918" s="2767"/>
      <c r="K918" s="2767"/>
      <c r="L918" s="2767"/>
      <c r="M918" s="3501"/>
      <c r="N918" s="3501"/>
      <c r="O918" s="2767"/>
      <c r="P918" s="2767"/>
      <c r="Q918" s="2767"/>
    </row>
    <row r="919" ht="25.15" customHeight="true" x14ac:dyDescent="0.2">
      <c r="C919" s="3514"/>
      <c r="D919" s="3501"/>
      <c r="E919" s="2767"/>
      <c r="F919" s="2767"/>
      <c r="G919" s="2767"/>
      <c r="H919" s="3501"/>
      <c r="I919" s="3501"/>
      <c r="J919" s="2767"/>
      <c r="K919" s="2767"/>
      <c r="L919" s="2767"/>
      <c r="M919" s="3501"/>
      <c r="N919" s="3501"/>
      <c r="O919" s="2767"/>
      <c r="P919" s="2767"/>
      <c r="Q919" s="2767"/>
    </row>
    <row r="920" ht="25.15" customHeight="true" x14ac:dyDescent="0.2">
      <c r="C920" s="3514"/>
      <c r="D920" s="3501"/>
      <c r="E920" s="2767"/>
      <c r="F920" s="2767"/>
      <c r="G920" s="2767"/>
      <c r="H920" s="3501"/>
      <c r="I920" s="3501"/>
      <c r="J920" s="2767"/>
      <c r="K920" s="2767"/>
      <c r="L920" s="2767"/>
      <c r="M920" s="3501"/>
      <c r="N920" s="3501"/>
      <c r="O920" s="2767"/>
      <c r="P920" s="2767"/>
      <c r="Q920" s="2767"/>
    </row>
    <row r="921" ht="25.15" customHeight="true" x14ac:dyDescent="0.2">
      <c r="C921" s="3514"/>
      <c r="D921" s="3501"/>
      <c r="E921" s="2767"/>
      <c r="F921" s="2767"/>
      <c r="G921" s="2767"/>
      <c r="H921" s="3501"/>
      <c r="I921" s="3501"/>
      <c r="J921" s="2767"/>
      <c r="K921" s="2767"/>
      <c r="L921" s="2767"/>
      <c r="M921" s="3501"/>
      <c r="N921" s="3501"/>
      <c r="O921" s="2767"/>
      <c r="P921" s="2767"/>
      <c r="Q921" s="2767"/>
    </row>
    <row r="922" ht="25.15" customHeight="true" x14ac:dyDescent="0.2">
      <c r="C922" s="3514"/>
      <c r="D922" s="3501"/>
      <c r="E922" s="2767"/>
      <c r="F922" s="2767"/>
      <c r="G922" s="2767"/>
      <c r="H922" s="3501"/>
      <c r="I922" s="3501"/>
      <c r="J922" s="2767"/>
      <c r="K922" s="2767"/>
      <c r="L922" s="2767"/>
      <c r="M922" s="3501"/>
      <c r="N922" s="3501"/>
      <c r="O922" s="2767"/>
      <c r="P922" s="2767"/>
      <c r="Q922" s="2767"/>
    </row>
    <row r="923" ht="25.15" customHeight="true" x14ac:dyDescent="0.2">
      <c r="C923" s="3514"/>
      <c r="D923" s="3501"/>
      <c r="E923" s="2767"/>
      <c r="F923" s="2767"/>
      <c r="G923" s="2767"/>
      <c r="H923" s="3501"/>
      <c r="I923" s="3501"/>
      <c r="J923" s="2767"/>
      <c r="K923" s="2767"/>
      <c r="L923" s="2767"/>
      <c r="M923" s="3501"/>
      <c r="N923" s="3501"/>
      <c r="O923" s="2767"/>
      <c r="P923" s="2767"/>
      <c r="Q923" s="2767"/>
    </row>
    <row r="924" ht="25.15" customHeight="true" x14ac:dyDescent="0.2">
      <c r="C924" s="3514"/>
      <c r="D924" s="3501"/>
      <c r="E924" s="2767"/>
      <c r="F924" s="2767"/>
      <c r="G924" s="2767"/>
      <c r="H924" s="3501"/>
      <c r="I924" s="3501"/>
      <c r="J924" s="2767"/>
      <c r="K924" s="2767"/>
      <c r="L924" s="2767"/>
      <c r="M924" s="3501"/>
      <c r="N924" s="3501"/>
      <c r="O924" s="2767"/>
      <c r="P924" s="2767"/>
      <c r="Q924" s="2767"/>
    </row>
    <row r="925" ht="25.15" customHeight="true" x14ac:dyDescent="0.2">
      <c r="C925" s="3514"/>
      <c r="D925" s="3501"/>
      <c r="E925" s="2767"/>
      <c r="F925" s="2767"/>
      <c r="G925" s="2767"/>
      <c r="H925" s="3501"/>
      <c r="I925" s="3501"/>
      <c r="J925" s="2767"/>
      <c r="K925" s="2767"/>
      <c r="L925" s="2767"/>
      <c r="M925" s="3501"/>
      <c r="N925" s="3501"/>
      <c r="O925" s="2767"/>
      <c r="P925" s="2767"/>
      <c r="Q925" s="2767"/>
    </row>
    <row r="926" ht="25.15" customHeight="true" x14ac:dyDescent="0.2">
      <c r="C926" s="3514"/>
      <c r="D926" s="3501"/>
      <c r="E926" s="2767"/>
      <c r="F926" s="2767"/>
      <c r="G926" s="2767"/>
      <c r="H926" s="3501"/>
      <c r="I926" s="3501"/>
      <c r="J926" s="2767"/>
      <c r="K926" s="2767"/>
      <c r="L926" s="2767"/>
      <c r="M926" s="3501"/>
      <c r="N926" s="3501"/>
      <c r="O926" s="2767"/>
      <c r="P926" s="2767"/>
      <c r="Q926" s="2767"/>
    </row>
    <row r="927" ht="25.15" customHeight="true" x14ac:dyDescent="0.2">
      <c r="C927" s="3514"/>
      <c r="D927" s="3501"/>
      <c r="E927" s="2767"/>
      <c r="F927" s="2767"/>
      <c r="G927" s="2767"/>
      <c r="H927" s="3501"/>
      <c r="I927" s="3501"/>
      <c r="J927" s="2767"/>
      <c r="K927" s="2767"/>
      <c r="L927" s="2767"/>
      <c r="M927" s="3501"/>
      <c r="N927" s="3501"/>
      <c r="O927" s="2767"/>
      <c r="P927" s="2767"/>
      <c r="Q927" s="2767"/>
    </row>
    <row r="928" ht="25.15" customHeight="true" x14ac:dyDescent="0.2">
      <c r="C928" s="3514"/>
      <c r="D928" s="3501"/>
      <c r="E928" s="2767"/>
      <c r="F928" s="2767"/>
      <c r="G928" s="2767"/>
      <c r="H928" s="3501"/>
      <c r="I928" s="3501"/>
      <c r="J928" s="2767"/>
      <c r="K928" s="2767"/>
      <c r="L928" s="2767"/>
      <c r="M928" s="3501"/>
      <c r="N928" s="3501"/>
      <c r="O928" s="2767"/>
      <c r="P928" s="2767"/>
      <c r="Q928" s="2767"/>
    </row>
    <row r="929" ht="25.15" customHeight="true" x14ac:dyDescent="0.2">
      <c r="C929" s="3514"/>
      <c r="D929" s="3501"/>
      <c r="E929" s="2767"/>
      <c r="F929" s="2767"/>
      <c r="G929" s="2767"/>
      <c r="H929" s="3501"/>
      <c r="I929" s="3501"/>
      <c r="J929" s="2767"/>
      <c r="K929" s="2767"/>
      <c r="L929" s="2767"/>
      <c r="M929" s="3501"/>
      <c r="N929" s="3501"/>
      <c r="O929" s="2767"/>
      <c r="P929" s="2767"/>
      <c r="Q929" s="2767"/>
    </row>
    <row r="930" ht="25.15" customHeight="true" x14ac:dyDescent="0.2">
      <c r="C930" s="3514"/>
      <c r="D930" s="3501"/>
      <c r="E930" s="2767"/>
      <c r="F930" s="2767"/>
      <c r="G930" s="2767"/>
      <c r="H930" s="3501"/>
      <c r="I930" s="3501"/>
      <c r="J930" s="2767"/>
      <c r="K930" s="2767"/>
      <c r="L930" s="2767"/>
      <c r="M930" s="3501"/>
      <c r="N930" s="3501"/>
      <c r="O930" s="2767"/>
      <c r="P930" s="2767"/>
      <c r="Q930" s="2767"/>
    </row>
    <row r="931" ht="25.15" customHeight="true" x14ac:dyDescent="0.2">
      <c r="C931" s="3514"/>
      <c r="D931" s="3501"/>
      <c r="E931" s="2767"/>
      <c r="F931" s="2767"/>
      <c r="G931" s="2767"/>
      <c r="H931" s="3501"/>
      <c r="I931" s="3501"/>
      <c r="J931" s="2767"/>
      <c r="K931" s="2767"/>
      <c r="L931" s="2767"/>
      <c r="M931" s="3501"/>
      <c r="N931" s="3501"/>
      <c r="O931" s="2767"/>
      <c r="P931" s="2767"/>
      <c r="Q931" s="2767"/>
    </row>
    <row r="932" ht="25.15" customHeight="true" x14ac:dyDescent="0.2">
      <c r="C932" s="3514"/>
      <c r="D932" s="3501"/>
      <c r="E932" s="2767"/>
      <c r="F932" s="2767"/>
      <c r="G932" s="2767"/>
      <c r="H932" s="3501"/>
      <c r="I932" s="3501"/>
      <c r="J932" s="2767"/>
      <c r="K932" s="2767"/>
      <c r="L932" s="2767"/>
      <c r="M932" s="3501"/>
      <c r="N932" s="3501"/>
      <c r="O932" s="2767"/>
      <c r="P932" s="2767"/>
      <c r="Q932" s="2767"/>
    </row>
    <row r="933" ht="25.15" customHeight="true" x14ac:dyDescent="0.2">
      <c r="C933" s="3514"/>
      <c r="D933" s="3501"/>
      <c r="E933" s="2767"/>
      <c r="F933" s="2767"/>
      <c r="G933" s="2767"/>
      <c r="H933" s="3501"/>
      <c r="I933" s="3501"/>
      <c r="J933" s="2767"/>
      <c r="K933" s="2767"/>
      <c r="L933" s="2767"/>
      <c r="M933" s="3501"/>
      <c r="N933" s="3501"/>
      <c r="O933" s="2767"/>
      <c r="P933" s="2767"/>
      <c r="Q933" s="2767"/>
    </row>
    <row r="934" ht="25.15" customHeight="true" x14ac:dyDescent="0.2">
      <c r="C934" s="3514"/>
      <c r="D934" s="3501"/>
      <c r="E934" s="2767"/>
      <c r="F934" s="2767"/>
      <c r="G934" s="2767"/>
      <c r="H934" s="3501"/>
      <c r="I934" s="3501"/>
      <c r="J934" s="2767"/>
      <c r="K934" s="2767"/>
      <c r="L934" s="2767"/>
      <c r="M934" s="3501"/>
      <c r="N934" s="3501"/>
      <c r="O934" s="2767"/>
      <c r="P934" s="2767"/>
      <c r="Q934" s="2767"/>
    </row>
    <row r="935" ht="25.15" customHeight="true" x14ac:dyDescent="0.2">
      <c r="C935" s="3514"/>
      <c r="D935" s="3501"/>
      <c r="E935" s="2767"/>
      <c r="F935" s="2767"/>
      <c r="G935" s="2767"/>
      <c r="H935" s="3501"/>
      <c r="I935" s="3501"/>
      <c r="J935" s="2767"/>
      <c r="K935" s="2767"/>
      <c r="L935" s="2767"/>
      <c r="M935" s="3501"/>
      <c r="N935" s="3501"/>
      <c r="O935" s="2767"/>
      <c r="P935" s="2767"/>
      <c r="Q935" s="2767"/>
    </row>
    <row r="936" ht="25.15" customHeight="true" x14ac:dyDescent="0.2">
      <c r="C936" s="3514"/>
      <c r="D936" s="3501"/>
      <c r="E936" s="2767"/>
      <c r="F936" s="2767"/>
      <c r="G936" s="2767"/>
      <c r="H936" s="3501"/>
      <c r="I936" s="3501"/>
      <c r="J936" s="2767"/>
      <c r="K936" s="2767"/>
      <c r="L936" s="2767"/>
      <c r="M936" s="3501"/>
      <c r="N936" s="3501"/>
      <c r="O936" s="2767"/>
      <c r="P936" s="2767"/>
      <c r="Q936" s="2767"/>
    </row>
    <row r="937" ht="25.15" customHeight="true" x14ac:dyDescent="0.2">
      <c r="C937" s="3514"/>
      <c r="D937" s="3501"/>
      <c r="E937" s="2767"/>
      <c r="F937" s="2767"/>
      <c r="G937" s="2767"/>
      <c r="H937" s="3501"/>
      <c r="I937" s="3501"/>
      <c r="J937" s="2767"/>
      <c r="K937" s="2767"/>
      <c r="L937" s="2767"/>
      <c r="M937" s="3501"/>
      <c r="N937" s="3501"/>
      <c r="O937" s="2767"/>
      <c r="P937" s="2767"/>
      <c r="Q937" s="2767"/>
    </row>
    <row r="938" ht="25.15" customHeight="true" x14ac:dyDescent="0.2">
      <c r="C938" s="3514"/>
      <c r="D938" s="3501"/>
      <c r="E938" s="2767"/>
      <c r="F938" s="2767"/>
      <c r="G938" s="2767"/>
      <c r="H938" s="3501"/>
      <c r="I938" s="3501"/>
      <c r="J938" s="2767"/>
      <c r="K938" s="2767"/>
      <c r="L938" s="2767"/>
      <c r="M938" s="3501"/>
      <c r="N938" s="3501"/>
      <c r="O938" s="2767"/>
      <c r="P938" s="2767"/>
      <c r="Q938" s="2767"/>
    </row>
    <row r="939" ht="25.15" customHeight="true" x14ac:dyDescent="0.2">
      <c r="C939" s="3514"/>
      <c r="D939" s="3501"/>
      <c r="E939" s="2767"/>
      <c r="F939" s="2767"/>
      <c r="G939" s="2767"/>
      <c r="H939" s="3501"/>
      <c r="I939" s="3501"/>
      <c r="J939" s="2767"/>
      <c r="K939" s="2767"/>
      <c r="L939" s="2767"/>
      <c r="M939" s="3501"/>
      <c r="N939" s="3501"/>
      <c r="O939" s="2767"/>
      <c r="P939" s="2767"/>
      <c r="Q939" s="2767"/>
    </row>
    <row r="940" ht="25.15" customHeight="true" x14ac:dyDescent="0.2">
      <c r="C940" s="3514"/>
      <c r="D940" s="3501"/>
      <c r="E940" s="2767"/>
      <c r="F940" s="2767"/>
      <c r="G940" s="2767"/>
      <c r="H940" s="3501"/>
      <c r="I940" s="3501"/>
      <c r="J940" s="2767"/>
      <c r="K940" s="2767"/>
      <c r="L940" s="2767"/>
      <c r="M940" s="3501"/>
      <c r="N940" s="3501"/>
      <c r="O940" s="2767"/>
      <c r="P940" s="2767"/>
      <c r="Q940" s="2767"/>
    </row>
    <row r="941" ht="25.15" customHeight="true" x14ac:dyDescent="0.2">
      <c r="C941" s="3514"/>
      <c r="D941" s="3501"/>
      <c r="E941" s="2767"/>
      <c r="F941" s="2767"/>
      <c r="G941" s="2767"/>
      <c r="H941" s="3501"/>
      <c r="I941" s="3501"/>
      <c r="J941" s="2767"/>
      <c r="K941" s="2767"/>
      <c r="L941" s="2767"/>
      <c r="M941" s="3501"/>
      <c r="N941" s="3501"/>
      <c r="O941" s="2767"/>
      <c r="P941" s="2767"/>
      <c r="Q941" s="2767"/>
    </row>
    <row r="942" ht="25.15" customHeight="true" x14ac:dyDescent="0.2">
      <c r="C942" s="3514"/>
      <c r="D942" s="3501"/>
      <c r="E942" s="2767"/>
      <c r="F942" s="2767"/>
      <c r="G942" s="2767"/>
      <c r="H942" s="3501"/>
      <c r="I942" s="3501"/>
      <c r="J942" s="2767"/>
      <c r="K942" s="2767"/>
      <c r="L942" s="2767"/>
      <c r="M942" s="3501"/>
      <c r="N942" s="3501"/>
      <c r="O942" s="2767"/>
      <c r="P942" s="2767"/>
      <c r="Q942" s="2767"/>
    </row>
    <row r="943" ht="25.15" customHeight="true" x14ac:dyDescent="0.2">
      <c r="C943" s="3514"/>
      <c r="D943" s="3501"/>
      <c r="E943" s="2767"/>
      <c r="F943" s="2767"/>
      <c r="G943" s="2767"/>
      <c r="H943" s="3501"/>
      <c r="I943" s="3501"/>
      <c r="J943" s="2767"/>
      <c r="K943" s="2767"/>
      <c r="L943" s="2767"/>
      <c r="M943" s="3501"/>
      <c r="N943" s="3501"/>
      <c r="O943" s="2767"/>
      <c r="P943" s="2767"/>
      <c r="Q943" s="2767"/>
    </row>
    <row r="944" ht="25.15" customHeight="true" x14ac:dyDescent="0.2">
      <c r="C944" s="3514"/>
      <c r="D944" s="3501"/>
      <c r="E944" s="2767"/>
      <c r="F944" s="2767"/>
      <c r="G944" s="2767"/>
      <c r="H944" s="3501"/>
      <c r="I944" s="3501"/>
      <c r="J944" s="2767"/>
      <c r="K944" s="2767"/>
      <c r="L944" s="2767"/>
      <c r="M944" s="3501"/>
      <c r="N944" s="3501"/>
      <c r="O944" s="2767"/>
      <c r="P944" s="2767"/>
      <c r="Q944" s="2767"/>
    </row>
    <row r="945" ht="25.15" customHeight="true" x14ac:dyDescent="0.2">
      <c r="C945" s="3514"/>
      <c r="D945" s="3501"/>
      <c r="E945" s="2767"/>
      <c r="F945" s="2767"/>
      <c r="G945" s="2767"/>
      <c r="H945" s="3501"/>
      <c r="I945" s="3501"/>
      <c r="J945" s="2767"/>
      <c r="K945" s="2767"/>
      <c r="L945" s="2767"/>
      <c r="M945" s="3501"/>
      <c r="N945" s="3501"/>
      <c r="O945" s="2767"/>
      <c r="P945" s="2767"/>
      <c r="Q945" s="2767"/>
    </row>
    <row r="946" ht="25.15" customHeight="true" x14ac:dyDescent="0.2">
      <c r="C946" s="3514"/>
      <c r="D946" s="3501"/>
      <c r="E946" s="2767"/>
      <c r="F946" s="2767"/>
      <c r="G946" s="2767"/>
      <c r="H946" s="3501"/>
      <c r="I946" s="3501"/>
      <c r="J946" s="2767"/>
      <c r="K946" s="2767"/>
      <c r="L946" s="2767"/>
      <c r="M946" s="3501"/>
      <c r="N946" s="3501"/>
      <c r="O946" s="2767"/>
      <c r="P946" s="2767"/>
      <c r="Q946" s="2767"/>
    </row>
    <row r="947" ht="25.15" customHeight="true" x14ac:dyDescent="0.2">
      <c r="C947" s="3514"/>
      <c r="D947" s="3501"/>
      <c r="E947" s="2767"/>
      <c r="F947" s="2767"/>
      <c r="G947" s="2767"/>
      <c r="H947" s="3501"/>
      <c r="I947" s="3501"/>
      <c r="J947" s="2767"/>
      <c r="K947" s="2767"/>
      <c r="L947" s="2767"/>
      <c r="M947" s="3501"/>
      <c r="N947" s="3501"/>
      <c r="O947" s="2767"/>
      <c r="P947" s="2767"/>
      <c r="Q947" s="2767"/>
    </row>
    <row r="948" ht="25.15" customHeight="true" x14ac:dyDescent="0.2">
      <c r="C948" s="3514"/>
      <c r="D948" s="3501"/>
      <c r="E948" s="2767"/>
      <c r="F948" s="2767"/>
      <c r="G948" s="2767"/>
      <c r="H948" s="3501"/>
      <c r="I948" s="3501"/>
      <c r="J948" s="2767"/>
      <c r="K948" s="2767"/>
      <c r="L948" s="2767"/>
      <c r="M948" s="3501"/>
      <c r="N948" s="3501"/>
      <c r="O948" s="2767"/>
      <c r="P948" s="2767"/>
      <c r="Q948" s="2767"/>
    </row>
    <row r="949" ht="25.15" customHeight="true" x14ac:dyDescent="0.2">
      <c r="C949" s="3514"/>
      <c r="D949" s="3501"/>
      <c r="E949" s="2767"/>
      <c r="F949" s="2767"/>
      <c r="G949" s="2767"/>
      <c r="H949" s="3501"/>
      <c r="I949" s="3501"/>
      <c r="J949" s="2767"/>
      <c r="K949" s="2767"/>
      <c r="L949" s="2767"/>
      <c r="M949" s="3501"/>
      <c r="N949" s="3501"/>
      <c r="O949" s="2767"/>
      <c r="P949" s="2767"/>
      <c r="Q949" s="2767"/>
    </row>
    <row r="950" ht="25.15" customHeight="true" x14ac:dyDescent="0.2">
      <c r="C950" s="3514"/>
      <c r="D950" s="3501"/>
      <c r="E950" s="2767"/>
      <c r="F950" s="2767"/>
      <c r="G950" s="2767"/>
      <c r="H950" s="3501"/>
      <c r="I950" s="3501"/>
      <c r="J950" s="2767"/>
      <c r="K950" s="2767"/>
      <c r="L950" s="2767"/>
      <c r="M950" s="3501"/>
      <c r="N950" s="3501"/>
      <c r="O950" s="2767"/>
      <c r="P950" s="2767"/>
      <c r="Q950" s="2767"/>
    </row>
    <row r="951" ht="25.15" customHeight="true" x14ac:dyDescent="0.2">
      <c r="C951" s="3514"/>
      <c r="D951" s="3501"/>
      <c r="E951" s="2767"/>
      <c r="F951" s="2767"/>
      <c r="G951" s="2767"/>
      <c r="H951" s="3501"/>
      <c r="I951" s="3501"/>
      <c r="J951" s="2767"/>
      <c r="K951" s="2767"/>
      <c r="L951" s="2767"/>
      <c r="M951" s="3501"/>
      <c r="N951" s="3501"/>
      <c r="O951" s="2767"/>
      <c r="P951" s="2767"/>
      <c r="Q951" s="2767"/>
    </row>
    <row r="952" ht="25.15" customHeight="true" x14ac:dyDescent="0.2">
      <c r="C952" s="3514"/>
      <c r="D952" s="3501"/>
      <c r="E952" s="2767"/>
      <c r="F952" s="2767"/>
      <c r="G952" s="2767"/>
      <c r="H952" s="3501"/>
      <c r="I952" s="3501"/>
      <c r="J952" s="2767"/>
      <c r="K952" s="2767"/>
      <c r="L952" s="2767"/>
      <c r="M952" s="3501"/>
      <c r="N952" s="3501"/>
      <c r="O952" s="2767"/>
      <c r="P952" s="2767"/>
      <c r="Q952" s="2767"/>
    </row>
    <row r="953" ht="25.15" customHeight="true" x14ac:dyDescent="0.2">
      <c r="C953" s="3514"/>
      <c r="D953" s="3501"/>
      <c r="E953" s="2767"/>
      <c r="F953" s="2767"/>
      <c r="G953" s="2767"/>
      <c r="H953" s="3501"/>
      <c r="I953" s="3501"/>
      <c r="J953" s="2767"/>
      <c r="K953" s="2767"/>
      <c r="L953" s="2767"/>
      <c r="M953" s="3501"/>
      <c r="N953" s="3501"/>
      <c r="O953" s="2767"/>
      <c r="P953" s="2767"/>
      <c r="Q953" s="2767"/>
    </row>
    <row r="954" ht="25.15" customHeight="true" x14ac:dyDescent="0.2">
      <c r="C954" s="3514"/>
      <c r="D954" s="3501"/>
      <c r="E954" s="2767"/>
      <c r="F954" s="2767"/>
      <c r="G954" s="2767"/>
      <c r="H954" s="3501"/>
      <c r="I954" s="3501"/>
      <c r="J954" s="2767"/>
      <c r="K954" s="2767"/>
      <c r="L954" s="2767"/>
      <c r="M954" s="3501"/>
      <c r="N954" s="3501"/>
      <c r="O954" s="2767"/>
      <c r="P954" s="2767"/>
      <c r="Q954" s="2767"/>
    </row>
    <row r="955" ht="25.15" customHeight="true" x14ac:dyDescent="0.2">
      <c r="C955" s="3514"/>
      <c r="D955" s="3501"/>
      <c r="E955" s="2767"/>
      <c r="F955" s="2767"/>
      <c r="G955" s="2767"/>
      <c r="H955" s="3501"/>
      <c r="I955" s="3501"/>
      <c r="J955" s="2767"/>
      <c r="K955" s="2767"/>
      <c r="L955" s="2767"/>
      <c r="M955" s="3501"/>
      <c r="N955" s="3501"/>
      <c r="O955" s="2767"/>
      <c r="P955" s="2767"/>
      <c r="Q955" s="2767"/>
    </row>
    <row r="956" ht="25.15" customHeight="true" x14ac:dyDescent="0.2">
      <c r="C956" s="3514"/>
      <c r="D956" s="3501"/>
      <c r="E956" s="2767"/>
      <c r="F956" s="2767"/>
      <c r="G956" s="2767"/>
      <c r="H956" s="3501"/>
      <c r="I956" s="3501"/>
      <c r="J956" s="2767"/>
      <c r="K956" s="2767"/>
      <c r="L956" s="2767"/>
      <c r="M956" s="3501"/>
      <c r="N956" s="3501"/>
      <c r="O956" s="2767"/>
      <c r="P956" s="2767"/>
      <c r="Q956" s="2767"/>
    </row>
    <row r="957" ht="25.15" customHeight="true" x14ac:dyDescent="0.2">
      <c r="C957" s="3514"/>
      <c r="D957" s="3501"/>
      <c r="E957" s="2767"/>
      <c r="F957" s="2767"/>
      <c r="G957" s="2767"/>
      <c r="H957" s="3501"/>
      <c r="I957" s="3501"/>
      <c r="J957" s="2767"/>
      <c r="K957" s="2767"/>
      <c r="L957" s="2767"/>
      <c r="M957" s="3501"/>
      <c r="N957" s="3501"/>
      <c r="O957" s="2767"/>
      <c r="P957" s="2767"/>
      <c r="Q957" s="2767"/>
    </row>
    <row r="958" ht="25.15" customHeight="true" x14ac:dyDescent="0.2">
      <c r="C958" s="3514"/>
      <c r="D958" s="3501"/>
      <c r="E958" s="2767"/>
      <c r="F958" s="2767"/>
      <c r="G958" s="2767"/>
      <c r="H958" s="3501"/>
      <c r="I958" s="3501"/>
      <c r="J958" s="2767"/>
      <c r="K958" s="2767"/>
      <c r="L958" s="2767"/>
      <c r="M958" s="3501"/>
      <c r="N958" s="3501"/>
      <c r="O958" s="2767"/>
      <c r="P958" s="2767"/>
      <c r="Q958" s="2767"/>
    </row>
    <row r="959" ht="25.15" customHeight="true" x14ac:dyDescent="0.2">
      <c r="C959" s="3514"/>
      <c r="D959" s="3501"/>
      <c r="E959" s="2767"/>
      <c r="F959" s="2767"/>
      <c r="G959" s="2767"/>
      <c r="H959" s="3501"/>
      <c r="I959" s="3501"/>
      <c r="J959" s="2767"/>
      <c r="K959" s="2767"/>
      <c r="L959" s="2767"/>
      <c r="M959" s="3501"/>
      <c r="N959" s="3501"/>
      <c r="O959" s="2767"/>
      <c r="P959" s="2767"/>
      <c r="Q959" s="2767"/>
    </row>
    <row r="960" ht="25.15" customHeight="true" x14ac:dyDescent="0.2">
      <c r="C960" s="3514"/>
      <c r="D960" s="3501"/>
      <c r="E960" s="2767"/>
      <c r="F960" s="2767"/>
      <c r="G960" s="2767"/>
      <c r="H960" s="3501"/>
      <c r="I960" s="3501"/>
      <c r="J960" s="2767"/>
      <c r="K960" s="2767"/>
      <c r="L960" s="2767"/>
      <c r="M960" s="3501"/>
      <c r="N960" s="3501"/>
      <c r="O960" s="2767"/>
      <c r="P960" s="2767"/>
      <c r="Q960" s="2767"/>
    </row>
    <row r="961" ht="25.15" customHeight="true" x14ac:dyDescent="0.2">
      <c r="C961" s="3514"/>
      <c r="D961" s="3501"/>
      <c r="E961" s="2767"/>
      <c r="F961" s="2767"/>
      <c r="G961" s="2767"/>
      <c r="H961" s="3501"/>
      <c r="I961" s="3501"/>
      <c r="J961" s="2767"/>
      <c r="K961" s="2767"/>
      <c r="L961" s="2767"/>
      <c r="M961" s="3501"/>
      <c r="N961" s="3501"/>
      <c r="O961" s="2767"/>
      <c r="P961" s="2767"/>
      <c r="Q961" s="2767"/>
    </row>
    <row r="962" ht="25.15" customHeight="true" x14ac:dyDescent="0.2">
      <c r="C962" s="3514"/>
      <c r="D962" s="3501"/>
      <c r="E962" s="2767"/>
      <c r="F962" s="2767"/>
      <c r="G962" s="2767"/>
      <c r="H962" s="3501"/>
      <c r="I962" s="3501"/>
      <c r="J962" s="2767"/>
      <c r="K962" s="2767"/>
      <c r="L962" s="2767"/>
      <c r="M962" s="3501"/>
      <c r="N962" s="3501"/>
      <c r="O962" s="2767"/>
      <c r="P962" s="2767"/>
      <c r="Q962" s="2767"/>
    </row>
    <row r="963" ht="25.15" customHeight="true" x14ac:dyDescent="0.2">
      <c r="C963" s="3514"/>
      <c r="D963" s="3501"/>
      <c r="E963" s="2767"/>
      <c r="F963" s="2767"/>
      <c r="G963" s="2767"/>
      <c r="H963" s="3501"/>
      <c r="I963" s="3501"/>
      <c r="J963" s="2767"/>
      <c r="K963" s="2767"/>
      <c r="L963" s="2767"/>
      <c r="M963" s="3501"/>
      <c r="N963" s="3501"/>
      <c r="O963" s="2767"/>
      <c r="P963" s="2767"/>
      <c r="Q963" s="2767"/>
    </row>
    <row r="964" ht="25.15" customHeight="true" x14ac:dyDescent="0.2">
      <c r="C964" s="3514"/>
      <c r="D964" s="3501"/>
      <c r="E964" s="2767"/>
      <c r="F964" s="2767"/>
      <c r="G964" s="2767"/>
      <c r="H964" s="3501"/>
      <c r="I964" s="3501"/>
      <c r="J964" s="2767"/>
      <c r="K964" s="2767"/>
      <c r="L964" s="2767"/>
      <c r="M964" s="3501"/>
      <c r="N964" s="3501"/>
      <c r="O964" s="2767"/>
      <c r="P964" s="2767"/>
      <c r="Q964" s="2767"/>
    </row>
    <row r="965" ht="25.15" customHeight="true" x14ac:dyDescent="0.2">
      <c r="C965" s="3514"/>
      <c r="D965" s="3501"/>
      <c r="E965" s="2767"/>
      <c r="F965" s="2767"/>
      <c r="G965" s="2767"/>
      <c r="H965" s="3501"/>
      <c r="I965" s="3501"/>
      <c r="J965" s="2767"/>
      <c r="K965" s="2767"/>
      <c r="L965" s="2767"/>
      <c r="M965" s="3501"/>
      <c r="N965" s="3501"/>
      <c r="O965" s="2767"/>
      <c r="P965" s="2767"/>
      <c r="Q965" s="2767"/>
    </row>
    <row r="966" ht="25.15" customHeight="true" x14ac:dyDescent="0.2">
      <c r="C966" s="3514"/>
      <c r="D966" s="3501"/>
      <c r="E966" s="2767"/>
      <c r="F966" s="2767"/>
      <c r="G966" s="2767"/>
      <c r="H966" s="3501"/>
      <c r="I966" s="3501"/>
      <c r="J966" s="2767"/>
      <c r="K966" s="2767"/>
      <c r="L966" s="2767"/>
      <c r="M966" s="3501"/>
      <c r="N966" s="3501"/>
      <c r="O966" s="2767"/>
      <c r="P966" s="2767"/>
      <c r="Q966" s="2767"/>
    </row>
    <row r="967" ht="25.15" customHeight="true" x14ac:dyDescent="0.2">
      <c r="C967" s="3514"/>
      <c r="D967" s="3501"/>
      <c r="E967" s="2767"/>
      <c r="F967" s="2767"/>
      <c r="G967" s="2767"/>
      <c r="H967" s="3501"/>
      <c r="I967" s="3501"/>
      <c r="J967" s="2767"/>
      <c r="K967" s="2767"/>
      <c r="L967" s="2767"/>
      <c r="M967" s="3501"/>
      <c r="N967" s="3501"/>
      <c r="O967" s="2767"/>
      <c r="P967" s="2767"/>
      <c r="Q967" s="2767"/>
    </row>
    <row r="968" ht="25.15" customHeight="true" x14ac:dyDescent="0.2">
      <c r="C968" s="3514"/>
      <c r="D968" s="3501"/>
      <c r="E968" s="2767"/>
      <c r="F968" s="2767"/>
      <c r="G968" s="2767"/>
      <c r="H968" s="3501"/>
      <c r="I968" s="3501"/>
      <c r="J968" s="2767"/>
      <c r="K968" s="2767"/>
      <c r="L968" s="2767"/>
      <c r="M968" s="3501"/>
      <c r="N968" s="3501"/>
      <c r="O968" s="2767"/>
      <c r="P968" s="2767"/>
      <c r="Q968" s="2767"/>
    </row>
    <row r="969" ht="25.15" customHeight="true" x14ac:dyDescent="0.2">
      <c r="C969" s="3514"/>
      <c r="D969" s="3501"/>
      <c r="E969" s="2767"/>
      <c r="F969" s="2767"/>
      <c r="G969" s="2767"/>
      <c r="H969" s="3501"/>
      <c r="I969" s="3501"/>
      <c r="J969" s="2767"/>
      <c r="K969" s="2767"/>
      <c r="L969" s="2767"/>
      <c r="M969" s="3501"/>
      <c r="N969" s="3501"/>
      <c r="O969" s="2767"/>
      <c r="P969" s="2767"/>
      <c r="Q969" s="2767"/>
    </row>
    <row r="970" ht="25.15" customHeight="true" x14ac:dyDescent="0.2">
      <c r="C970" s="3514"/>
      <c r="D970" s="3501"/>
      <c r="E970" s="2767"/>
      <c r="F970" s="2767"/>
      <c r="G970" s="2767"/>
      <c r="H970" s="3501"/>
      <c r="I970" s="3501"/>
      <c r="J970" s="2767"/>
      <c r="K970" s="2767"/>
      <c r="L970" s="2767"/>
      <c r="M970" s="3501"/>
      <c r="N970" s="3501"/>
      <c r="O970" s="2767"/>
      <c r="P970" s="2767"/>
      <c r="Q970" s="2767"/>
    </row>
    <row r="971" ht="25.15" customHeight="true" x14ac:dyDescent="0.2">
      <c r="C971" s="3514"/>
      <c r="D971" s="3501"/>
      <c r="E971" s="2767"/>
      <c r="F971" s="2767"/>
      <c r="G971" s="2767"/>
      <c r="H971" s="3501"/>
      <c r="I971" s="3501"/>
      <c r="J971" s="2767"/>
      <c r="K971" s="2767"/>
      <c r="L971" s="2767"/>
      <c r="M971" s="3501"/>
      <c r="N971" s="3501"/>
      <c r="O971" s="2767"/>
      <c r="P971" s="2767"/>
      <c r="Q971" s="2767"/>
    </row>
    <row r="972" ht="25.15" customHeight="true" x14ac:dyDescent="0.2">
      <c r="C972" s="3514"/>
      <c r="D972" s="3501"/>
      <c r="E972" s="2767"/>
      <c r="F972" s="2767"/>
      <c r="G972" s="2767"/>
      <c r="H972" s="3501"/>
      <c r="I972" s="3501"/>
      <c r="J972" s="2767"/>
      <c r="K972" s="2767"/>
      <c r="L972" s="2767"/>
      <c r="M972" s="3501"/>
      <c r="N972" s="3501"/>
      <c r="O972" s="2767"/>
      <c r="P972" s="2767"/>
      <c r="Q972" s="2767"/>
    </row>
    <row r="973" ht="25.15" customHeight="true" x14ac:dyDescent="0.2">
      <c r="C973" s="3514"/>
      <c r="D973" s="3501"/>
      <c r="E973" s="2767"/>
      <c r="F973" s="2767"/>
      <c r="G973" s="2767"/>
      <c r="H973" s="3501"/>
      <c r="I973" s="3501"/>
      <c r="J973" s="2767"/>
      <c r="K973" s="2767"/>
      <c r="L973" s="2767"/>
      <c r="M973" s="3501"/>
      <c r="N973" s="3501"/>
      <c r="O973" s="2767"/>
      <c r="P973" s="2767"/>
      <c r="Q973" s="2767"/>
    </row>
    <row r="974" ht="25.15" customHeight="true" x14ac:dyDescent="0.2">
      <c r="C974" s="3514"/>
      <c r="D974" s="3501"/>
      <c r="E974" s="2767"/>
      <c r="F974" s="2767"/>
      <c r="G974" s="2767"/>
      <c r="H974" s="3501"/>
      <c r="I974" s="3501"/>
      <c r="J974" s="2767"/>
      <c r="K974" s="2767"/>
      <c r="L974" s="2767"/>
      <c r="M974" s="3501"/>
      <c r="N974" s="3501"/>
      <c r="O974" s="2767"/>
      <c r="P974" s="2767"/>
      <c r="Q974" s="2767"/>
    </row>
    <row r="975" ht="25.15" customHeight="true" x14ac:dyDescent="0.2">
      <c r="C975" s="3514"/>
      <c r="D975" s="3501"/>
      <c r="E975" s="2767"/>
      <c r="F975" s="2767"/>
      <c r="G975" s="2767"/>
      <c r="H975" s="3501"/>
      <c r="I975" s="3501"/>
      <c r="J975" s="2767"/>
      <c r="K975" s="2767"/>
      <c r="L975" s="2767"/>
      <c r="M975" s="3501"/>
      <c r="N975" s="3501"/>
      <c r="O975" s="2767"/>
      <c r="P975" s="2767"/>
      <c r="Q975" s="2767"/>
    </row>
    <row r="976" ht="25.15" customHeight="true" x14ac:dyDescent="0.2">
      <c r="C976" s="3514"/>
      <c r="D976" s="3501"/>
      <c r="E976" s="2767"/>
      <c r="F976" s="2767"/>
      <c r="G976" s="2767"/>
      <c r="H976" s="3501"/>
      <c r="I976" s="3501"/>
      <c r="J976" s="2767"/>
      <c r="K976" s="2767"/>
      <c r="L976" s="2767"/>
      <c r="M976" s="3501"/>
      <c r="N976" s="3501"/>
      <c r="O976" s="2767"/>
      <c r="P976" s="2767"/>
      <c r="Q976" s="2767"/>
    </row>
    <row r="977" ht="25.15" customHeight="true" x14ac:dyDescent="0.2">
      <c r="C977" s="3514"/>
      <c r="D977" s="3501"/>
      <c r="E977" s="2767"/>
      <c r="F977" s="2767"/>
      <c r="G977" s="2767"/>
      <c r="H977" s="3501"/>
      <c r="I977" s="3501"/>
      <c r="J977" s="2767"/>
      <c r="K977" s="2767"/>
      <c r="L977" s="2767"/>
      <c r="M977" s="3501"/>
      <c r="N977" s="3501"/>
      <c r="O977" s="2767"/>
      <c r="P977" s="2767"/>
      <c r="Q977" s="2767"/>
    </row>
    <row r="978" ht="25.15" customHeight="true" x14ac:dyDescent="0.2">
      <c r="C978" s="3514"/>
      <c r="D978" s="3501"/>
      <c r="E978" s="2767"/>
      <c r="F978" s="2767"/>
      <c r="G978" s="2767"/>
      <c r="H978" s="3501"/>
      <c r="I978" s="3501"/>
      <c r="J978" s="2767"/>
      <c r="K978" s="2767"/>
      <c r="L978" s="2767"/>
      <c r="M978" s="3501"/>
      <c r="N978" s="3501"/>
      <c r="O978" s="2767"/>
      <c r="P978" s="2767"/>
      <c r="Q978" s="2767"/>
    </row>
    <row r="979" ht="25.15" customHeight="true" x14ac:dyDescent="0.2">
      <c r="C979" s="3514"/>
      <c r="D979" s="3501"/>
      <c r="E979" s="2767"/>
      <c r="F979" s="2767"/>
      <c r="G979" s="2767"/>
      <c r="H979" s="3501"/>
      <c r="I979" s="3501"/>
      <c r="J979" s="2767"/>
      <c r="K979" s="2767"/>
      <c r="L979" s="2767"/>
      <c r="M979" s="3501"/>
      <c r="N979" s="3501"/>
      <c r="O979" s="2767"/>
      <c r="P979" s="2767"/>
      <c r="Q979" s="2767"/>
    </row>
    <row r="980" ht="25.15" customHeight="true" x14ac:dyDescent="0.2">
      <c r="C980" s="3514"/>
      <c r="D980" s="3501"/>
      <c r="E980" s="2767"/>
      <c r="F980" s="2767"/>
      <c r="G980" s="2767"/>
      <c r="H980" s="3501"/>
      <c r="I980" s="3501"/>
      <c r="J980" s="2767"/>
      <c r="K980" s="2767"/>
      <c r="L980" s="2767"/>
      <c r="M980" s="3501"/>
      <c r="N980" s="3501"/>
      <c r="O980" s="2767"/>
      <c r="P980" s="2767"/>
      <c r="Q980" s="2767"/>
    </row>
    <row r="981" ht="25.15" customHeight="true" x14ac:dyDescent="0.2">
      <c r="C981" s="3514"/>
      <c r="D981" s="3501"/>
      <c r="E981" s="2767"/>
      <c r="F981" s="2767"/>
      <c r="G981" s="2767"/>
      <c r="H981" s="3501"/>
      <c r="I981" s="3501"/>
      <c r="J981" s="2767"/>
      <c r="K981" s="2767"/>
      <c r="L981" s="2767"/>
      <c r="M981" s="3501"/>
      <c r="N981" s="3501"/>
      <c r="O981" s="2767"/>
      <c r="P981" s="2767"/>
      <c r="Q981" s="2767"/>
    </row>
    <row r="982" ht="25.15" customHeight="true" x14ac:dyDescent="0.2">
      <c r="C982" s="3514"/>
      <c r="D982" s="3501"/>
      <c r="E982" s="2767"/>
      <c r="F982" s="2767"/>
      <c r="G982" s="2767"/>
      <c r="H982" s="3501"/>
      <c r="I982" s="3501"/>
      <c r="J982" s="2767"/>
      <c r="K982" s="2767"/>
      <c r="L982" s="2767"/>
      <c r="M982" s="3501"/>
      <c r="N982" s="3501"/>
      <c r="O982" s="2767"/>
      <c r="P982" s="2767"/>
      <c r="Q982" s="2767"/>
    </row>
    <row r="983" ht="25.15" customHeight="true" x14ac:dyDescent="0.2">
      <c r="C983" s="3514"/>
      <c r="D983" s="3501"/>
      <c r="E983" s="2767"/>
      <c r="F983" s="2767"/>
      <c r="G983" s="2767"/>
      <c r="H983" s="3501"/>
      <c r="I983" s="3501"/>
      <c r="J983" s="2767"/>
      <c r="K983" s="2767"/>
      <c r="L983" s="2767"/>
      <c r="M983" s="3501"/>
      <c r="N983" s="3501"/>
      <c r="O983" s="2767"/>
      <c r="P983" s="2767"/>
      <c r="Q983" s="2767"/>
    </row>
    <row r="984" ht="25.15" customHeight="true" x14ac:dyDescent="0.2">
      <c r="C984" s="3514"/>
      <c r="D984" s="3501"/>
      <c r="E984" s="2767"/>
      <c r="F984" s="2767"/>
      <c r="G984" s="2767"/>
      <c r="H984" s="3501"/>
      <c r="I984" s="3501"/>
      <c r="J984" s="2767"/>
      <c r="K984" s="2767"/>
      <c r="L984" s="2767"/>
      <c r="M984" s="3501"/>
      <c r="N984" s="3501"/>
      <c r="O984" s="2767"/>
      <c r="P984" s="2767"/>
      <c r="Q984" s="2767"/>
    </row>
    <row r="985" ht="25.15" customHeight="true" x14ac:dyDescent="0.2">
      <c r="C985" s="3514"/>
      <c r="D985" s="3501"/>
      <c r="E985" s="2767"/>
      <c r="F985" s="2767"/>
      <c r="G985" s="2767"/>
      <c r="H985" s="3501"/>
      <c r="I985" s="3501"/>
      <c r="J985" s="2767"/>
      <c r="K985" s="2767"/>
      <c r="L985" s="2767"/>
      <c r="M985" s="3501"/>
      <c r="N985" s="3501"/>
      <c r="O985" s="2767"/>
      <c r="P985" s="2767"/>
      <c r="Q985" s="2767"/>
    </row>
    <row r="986" ht="25.15" customHeight="true" x14ac:dyDescent="0.2">
      <c r="C986" s="3514"/>
      <c r="D986" s="3501"/>
      <c r="E986" s="2767"/>
      <c r="F986" s="2767"/>
      <c r="G986" s="2767"/>
      <c r="H986" s="3501"/>
      <c r="I986" s="3501"/>
      <c r="J986" s="2767"/>
      <c r="K986" s="2767"/>
      <c r="L986" s="2767"/>
      <c r="M986" s="3501"/>
      <c r="N986" s="3501"/>
      <c r="O986" s="2767"/>
      <c r="P986" s="2767"/>
      <c r="Q986" s="2767"/>
    </row>
    <row r="987" ht="25.15" customHeight="true" x14ac:dyDescent="0.2">
      <c r="C987" s="3514"/>
      <c r="D987" s="3501"/>
      <c r="E987" s="2767"/>
      <c r="F987" s="2767"/>
      <c r="G987" s="2767"/>
      <c r="H987" s="3501"/>
      <c r="I987" s="3501"/>
      <c r="J987" s="2767"/>
      <c r="K987" s="2767"/>
      <c r="L987" s="2767"/>
      <c r="M987" s="3501"/>
      <c r="N987" s="3501"/>
      <c r="O987" s="2767"/>
      <c r="P987" s="2767"/>
      <c r="Q987" s="2767"/>
    </row>
    <row r="988" ht="25.15" customHeight="true" x14ac:dyDescent="0.2">
      <c r="C988" s="3514"/>
      <c r="D988" s="3501"/>
      <c r="E988" s="2767"/>
      <c r="F988" s="2767"/>
      <c r="G988" s="2767"/>
      <c r="H988" s="3501"/>
      <c r="I988" s="3501"/>
      <c r="J988" s="2767"/>
      <c r="K988" s="2767"/>
      <c r="L988" s="2767"/>
      <c r="M988" s="3501"/>
      <c r="N988" s="3501"/>
      <c r="O988" s="2767"/>
      <c r="P988" s="2767"/>
      <c r="Q988" s="2767"/>
    </row>
    <row r="989" ht="25.15" customHeight="true" x14ac:dyDescent="0.2">
      <c r="C989" s="3514"/>
      <c r="D989" s="3501"/>
      <c r="E989" s="2767"/>
      <c r="F989" s="2767"/>
      <c r="G989" s="2767"/>
      <c r="H989" s="3501"/>
      <c r="I989" s="3501"/>
      <c r="J989" s="2767"/>
      <c r="K989" s="2767"/>
      <c r="L989" s="2767"/>
      <c r="M989" s="3501"/>
      <c r="N989" s="3501"/>
      <c r="O989" s="2767"/>
      <c r="P989" s="2767"/>
      <c r="Q989" s="2767"/>
    </row>
    <row r="990" ht="25.15" customHeight="true" x14ac:dyDescent="0.2">
      <c r="C990" s="3514"/>
      <c r="D990" s="3501"/>
      <c r="E990" s="2767"/>
      <c r="F990" s="2767"/>
      <c r="G990" s="2767"/>
      <c r="H990" s="3501"/>
      <c r="I990" s="3501"/>
      <c r="J990" s="2767"/>
      <c r="K990" s="2767"/>
      <c r="L990" s="2767"/>
      <c r="M990" s="3501"/>
      <c r="N990" s="3501"/>
      <c r="O990" s="2767"/>
      <c r="P990" s="2767"/>
      <c r="Q990" s="2767"/>
    </row>
    <row r="991" ht="25.15" customHeight="true" x14ac:dyDescent="0.2">
      <c r="C991" s="3514"/>
      <c r="D991" s="3501"/>
      <c r="E991" s="2767"/>
      <c r="F991" s="2767"/>
      <c r="G991" s="2767"/>
      <c r="H991" s="3501"/>
      <c r="I991" s="3501"/>
      <c r="J991" s="2767"/>
      <c r="K991" s="2767"/>
      <c r="L991" s="2767"/>
      <c r="M991" s="3501"/>
      <c r="N991" s="3501"/>
      <c r="O991" s="2767"/>
      <c r="P991" s="2767"/>
      <c r="Q991" s="2767"/>
    </row>
    <row r="992" ht="25.15" customHeight="true" x14ac:dyDescent="0.2">
      <c r="C992" s="3514"/>
      <c r="D992" s="3501"/>
      <c r="E992" s="2767"/>
      <c r="F992" s="2767"/>
      <c r="G992" s="2767"/>
      <c r="H992" s="3501"/>
      <c r="I992" s="3501"/>
      <c r="J992" s="2767"/>
      <c r="K992" s="2767"/>
      <c r="L992" s="2767"/>
      <c r="M992" s="3501"/>
      <c r="N992" s="3501"/>
      <c r="O992" s="2767"/>
      <c r="P992" s="2767"/>
      <c r="Q992" s="2767"/>
    </row>
    <row r="993" ht="25.15" customHeight="true" x14ac:dyDescent="0.2">
      <c r="C993" s="3514"/>
      <c r="D993" s="3501"/>
      <c r="E993" s="2767"/>
      <c r="F993" s="2767"/>
      <c r="G993" s="2767"/>
      <c r="H993" s="3501"/>
      <c r="I993" s="3501"/>
      <c r="J993" s="2767"/>
      <c r="K993" s="2767"/>
      <c r="L993" s="2767"/>
      <c r="M993" s="3501"/>
      <c r="N993" s="3501"/>
      <c r="O993" s="2767"/>
      <c r="P993" s="2767"/>
      <c r="Q993" s="2767"/>
    </row>
    <row r="994" ht="25.15" customHeight="true" x14ac:dyDescent="0.2">
      <c r="C994" s="3514"/>
      <c r="D994" s="3501"/>
      <c r="E994" s="2767"/>
      <c r="F994" s="2767"/>
      <c r="G994" s="2767"/>
      <c r="H994" s="3501"/>
      <c r="I994" s="3501"/>
      <c r="J994" s="2767"/>
      <c r="K994" s="2767"/>
      <c r="L994" s="2767"/>
      <c r="M994" s="3501"/>
      <c r="N994" s="3501"/>
      <c r="O994" s="2767"/>
      <c r="P994" s="2767"/>
      <c r="Q994" s="2767"/>
    </row>
    <row r="995" ht="25.15" customHeight="true" x14ac:dyDescent="0.2">
      <c r="C995" s="3514"/>
      <c r="D995" s="3501"/>
      <c r="E995" s="2767"/>
      <c r="F995" s="2767"/>
      <c r="G995" s="2767"/>
      <c r="H995" s="3501"/>
      <c r="I995" s="3501"/>
      <c r="J995" s="2767"/>
      <c r="K995" s="2767"/>
      <c r="L995" s="2767"/>
      <c r="M995" s="3501"/>
      <c r="N995" s="3501"/>
      <c r="O995" s="2767"/>
      <c r="P995" s="2767"/>
      <c r="Q995" s="2767"/>
    </row>
    <row r="996" ht="25.15" customHeight="true" x14ac:dyDescent="0.2">
      <c r="C996" s="3514"/>
      <c r="D996" s="3501"/>
      <c r="E996" s="2767"/>
      <c r="F996" s="2767"/>
      <c r="G996" s="2767"/>
      <c r="H996" s="3501"/>
      <c r="I996" s="3501"/>
      <c r="J996" s="2767"/>
      <c r="K996" s="2767"/>
      <c r="L996" s="2767"/>
      <c r="M996" s="3501"/>
      <c r="N996" s="3501"/>
      <c r="O996" s="2767"/>
      <c r="P996" s="2767"/>
      <c r="Q996" s="2767"/>
    </row>
    <row r="997" ht="25.15" customHeight="true" x14ac:dyDescent="0.2">
      <c r="C997" s="3514"/>
      <c r="D997" s="3501"/>
      <c r="E997" s="2767"/>
      <c r="F997" s="2767"/>
      <c r="G997" s="2767"/>
      <c r="H997" s="3501"/>
      <c r="I997" s="3501"/>
      <c r="J997" s="2767"/>
      <c r="K997" s="2767"/>
      <c r="L997" s="2767"/>
      <c r="M997" s="3501"/>
      <c r="N997" s="3501"/>
      <c r="O997" s="2767"/>
      <c r="P997" s="2767"/>
      <c r="Q997" s="2767"/>
    </row>
    <row r="998" ht="25.15" customHeight="true" x14ac:dyDescent="0.2">
      <c r="C998" s="3514"/>
      <c r="D998" s="3501"/>
      <c r="E998" s="2767"/>
      <c r="F998" s="2767"/>
      <c r="G998" s="2767"/>
      <c r="H998" s="3501"/>
      <c r="I998" s="3501"/>
      <c r="J998" s="2767"/>
      <c r="K998" s="2767"/>
      <c r="L998" s="2767"/>
      <c r="M998" s="3501"/>
      <c r="N998" s="3501"/>
      <c r="O998" s="2767"/>
      <c r="P998" s="2767"/>
      <c r="Q998" s="2767"/>
    </row>
    <row r="999" ht="25.15" customHeight="true" x14ac:dyDescent="0.2">
      <c r="C999" s="3514"/>
      <c r="D999" s="3501"/>
      <c r="E999" s="2767"/>
      <c r="F999" s="2767"/>
      <c r="G999" s="2767"/>
      <c r="H999" s="3501"/>
      <c r="I999" s="3501"/>
      <c r="J999" s="2767"/>
      <c r="K999" s="2767"/>
      <c r="L999" s="2767"/>
      <c r="M999" s="3501"/>
      <c r="N999" s="3501"/>
      <c r="O999" s="2767"/>
      <c r="P999" s="2767"/>
      <c r="Q999" s="2767"/>
    </row>
    <row r="1000" ht="25.15" customHeight="true" x14ac:dyDescent="0.2">
      <c r="C1000" s="3514"/>
      <c r="D1000" s="3501"/>
      <c r="E1000" s="2767"/>
      <c r="F1000" s="2767"/>
      <c r="G1000" s="2767"/>
      <c r="H1000" s="3501"/>
      <c r="I1000" s="3501"/>
      <c r="J1000" s="2767"/>
      <c r="K1000" s="2767"/>
      <c r="L1000" s="2767"/>
      <c r="M1000" s="3501"/>
      <c r="N1000" s="3501"/>
      <c r="O1000" s="2767"/>
      <c r="P1000" s="2767"/>
      <c r="Q1000" s="2767"/>
    </row>
    <row r="1001" ht="25.15" customHeight="true" x14ac:dyDescent="0.2">
      <c r="C1001" s="3514"/>
      <c r="D1001" s="3501"/>
      <c r="E1001" s="2767"/>
      <c r="F1001" s="2767"/>
      <c r="G1001" s="2767"/>
      <c r="H1001" s="3501"/>
      <c r="I1001" s="3501"/>
      <c r="J1001" s="2767"/>
      <c r="K1001" s="2767"/>
      <c r="L1001" s="2767"/>
      <c r="M1001" s="3501"/>
      <c r="N1001" s="3501"/>
      <c r="O1001" s="2767"/>
      <c r="P1001" s="2767"/>
      <c r="Q1001" s="2767"/>
    </row>
    <row r="1002" ht="25.15" customHeight="true" x14ac:dyDescent="0.2">
      <c r="C1002" s="3514"/>
      <c r="D1002" s="3501"/>
      <c r="E1002" s="2767"/>
      <c r="F1002" s="2767"/>
      <c r="G1002" s="2767"/>
      <c r="H1002" s="3501"/>
      <c r="I1002" s="3501"/>
      <c r="J1002" s="2767"/>
      <c r="K1002" s="2767"/>
      <c r="L1002" s="2767"/>
      <c r="M1002" s="3501"/>
      <c r="N1002" s="3501"/>
      <c r="O1002" s="2767"/>
      <c r="P1002" s="2767"/>
      <c r="Q1002" s="2767"/>
    </row>
    <row r="1003" ht="25.15" customHeight="true" x14ac:dyDescent="0.2">
      <c r="C1003" s="3514"/>
      <c r="D1003" s="3501"/>
      <c r="E1003" s="2767"/>
      <c r="F1003" s="2767"/>
      <c r="G1003" s="2767"/>
      <c r="H1003" s="3501"/>
      <c r="I1003" s="3501"/>
      <c r="J1003" s="2767"/>
      <c r="K1003" s="2767"/>
      <c r="L1003" s="2767"/>
      <c r="M1003" s="3501"/>
      <c r="N1003" s="3501"/>
      <c r="O1003" s="2767"/>
      <c r="P1003" s="2767"/>
      <c r="Q1003" s="2767"/>
    </row>
    <row r="1004" ht="25.15" customHeight="true" x14ac:dyDescent="0.2">
      <c r="C1004" s="3514"/>
      <c r="D1004" s="3501"/>
      <c r="E1004" s="2767"/>
      <c r="F1004" s="2767"/>
      <c r="G1004" s="2767"/>
      <c r="H1004" s="3501"/>
      <c r="I1004" s="3501"/>
      <c r="J1004" s="2767"/>
      <c r="K1004" s="2767"/>
      <c r="L1004" s="2767"/>
      <c r="M1004" s="3501"/>
      <c r="N1004" s="3501"/>
      <c r="O1004" s="2767"/>
      <c r="P1004" s="2767"/>
      <c r="Q1004" s="2767"/>
    </row>
    <row r="1005" ht="25.15" customHeight="true" x14ac:dyDescent="0.2">
      <c r="C1005" s="3514"/>
      <c r="D1005" s="3501"/>
      <c r="E1005" s="2767"/>
      <c r="F1005" s="2767"/>
      <c r="G1005" s="2767"/>
      <c r="H1005" s="3501"/>
      <c r="I1005" s="3501"/>
      <c r="J1005" s="2767"/>
      <c r="K1005" s="2767"/>
      <c r="L1005" s="2767"/>
      <c r="M1005" s="3501"/>
      <c r="N1005" s="3501"/>
      <c r="O1005" s="2767"/>
      <c r="P1005" s="2767"/>
      <c r="Q1005" s="2767"/>
    </row>
    <row r="1006" ht="25.15" customHeight="true" x14ac:dyDescent="0.2">
      <c r="C1006" s="3514"/>
      <c r="D1006" s="3501"/>
      <c r="E1006" s="2767"/>
      <c r="F1006" s="2767"/>
      <c r="G1006" s="2767"/>
      <c r="H1006" s="3501"/>
      <c r="I1006" s="3501"/>
      <c r="J1006" s="2767"/>
      <c r="K1006" s="2767"/>
      <c r="L1006" s="2767"/>
      <c r="M1006" s="3501"/>
      <c r="N1006" s="3501"/>
      <c r="O1006" s="2767"/>
      <c r="P1006" s="2767"/>
      <c r="Q1006" s="2767"/>
    </row>
    <row r="1007" ht="25.15" customHeight="true" x14ac:dyDescent="0.2">
      <c r="C1007" s="3514"/>
      <c r="D1007" s="3501"/>
      <c r="E1007" s="2767"/>
      <c r="F1007" s="2767"/>
      <c r="G1007" s="2767"/>
      <c r="H1007" s="3501"/>
      <c r="I1007" s="3501"/>
      <c r="J1007" s="2767"/>
      <c r="K1007" s="2767"/>
      <c r="L1007" s="2767"/>
      <c r="M1007" s="3501"/>
      <c r="N1007" s="3501"/>
      <c r="O1007" s="2767"/>
      <c r="P1007" s="2767"/>
      <c r="Q1007" s="2767"/>
    </row>
    <row r="1008" ht="25.15" customHeight="true" x14ac:dyDescent="0.2">
      <c r="C1008" s="3514"/>
      <c r="D1008" s="3501"/>
      <c r="E1008" s="2767"/>
      <c r="F1008" s="2767"/>
      <c r="G1008" s="2767"/>
      <c r="H1008" s="3501"/>
      <c r="I1008" s="3501"/>
      <c r="J1008" s="2767"/>
      <c r="K1008" s="2767"/>
      <c r="L1008" s="2767"/>
      <c r="M1008" s="3501"/>
      <c r="N1008" s="3501"/>
      <c r="O1008" s="2767"/>
      <c r="P1008" s="2767"/>
      <c r="Q1008" s="2767"/>
    </row>
    <row r="1009" ht="25.15" customHeight="true" x14ac:dyDescent="0.2">
      <c r="C1009" s="3514"/>
      <c r="D1009" s="3501"/>
      <c r="E1009" s="2767"/>
      <c r="F1009" s="2767"/>
      <c r="G1009" s="2767"/>
      <c r="H1009" s="3501"/>
      <c r="I1009" s="3501"/>
      <c r="J1009" s="2767"/>
      <c r="K1009" s="2767"/>
      <c r="L1009" s="2767"/>
      <c r="M1009" s="3501"/>
      <c r="N1009" s="3501"/>
      <c r="O1009" s="2767"/>
      <c r="P1009" s="2767"/>
      <c r="Q1009" s="2767"/>
    </row>
    <row r="1010" ht="25.15" customHeight="true" x14ac:dyDescent="0.2">
      <c r="C1010" s="3514"/>
      <c r="D1010" s="3501"/>
      <c r="E1010" s="2767"/>
      <c r="F1010" s="2767"/>
      <c r="G1010" s="2767"/>
      <c r="H1010" s="3501"/>
      <c r="I1010" s="3501"/>
      <c r="J1010" s="2767"/>
      <c r="K1010" s="2767"/>
      <c r="L1010" s="2767"/>
      <c r="M1010" s="3501"/>
      <c r="N1010" s="3501"/>
      <c r="O1010" s="2767"/>
      <c r="P1010" s="2767"/>
      <c r="Q1010" s="2767"/>
    </row>
    <row r="1011" ht="25.15" customHeight="true" x14ac:dyDescent="0.2">
      <c r="C1011" s="3514"/>
      <c r="D1011" s="3501"/>
      <c r="E1011" s="2767"/>
      <c r="F1011" s="2767"/>
      <c r="G1011" s="2767"/>
      <c r="H1011" s="3501"/>
      <c r="I1011" s="3501"/>
      <c r="J1011" s="2767"/>
      <c r="K1011" s="2767"/>
      <c r="L1011" s="2767"/>
      <c r="M1011" s="3501"/>
      <c r="N1011" s="3501"/>
      <c r="O1011" s="2767"/>
      <c r="P1011" s="2767"/>
      <c r="Q1011" s="2767"/>
    </row>
    <row r="1012" ht="25.15" customHeight="true" x14ac:dyDescent="0.2">
      <c r="C1012" s="3514"/>
      <c r="D1012" s="3501"/>
      <c r="E1012" s="2767"/>
      <c r="F1012" s="2767"/>
      <c r="G1012" s="2767"/>
      <c r="H1012" s="3501"/>
      <c r="I1012" s="3501"/>
      <c r="J1012" s="2767"/>
      <c r="K1012" s="2767"/>
      <c r="L1012" s="2767"/>
      <c r="M1012" s="3501"/>
      <c r="N1012" s="3501"/>
      <c r="O1012" s="2767"/>
      <c r="P1012" s="2767"/>
      <c r="Q1012" s="2767"/>
    </row>
    <row r="1013" ht="25.15" customHeight="true" x14ac:dyDescent="0.2">
      <c r="C1013" s="3514"/>
      <c r="D1013" s="3501"/>
      <c r="E1013" s="2767"/>
      <c r="F1013" s="2767"/>
      <c r="G1013" s="2767"/>
      <c r="H1013" s="3501"/>
      <c r="I1013" s="3501"/>
      <c r="J1013" s="2767"/>
      <c r="K1013" s="2767"/>
      <c r="L1013" s="2767"/>
      <c r="M1013" s="3501"/>
      <c r="N1013" s="3501"/>
      <c r="O1013" s="2767"/>
      <c r="P1013" s="2767"/>
      <c r="Q1013" s="2767"/>
    </row>
    <row r="1014" ht="25.15" customHeight="true" x14ac:dyDescent="0.2">
      <c r="C1014" s="3514"/>
      <c r="D1014" s="3501"/>
      <c r="E1014" s="2767"/>
      <c r="F1014" s="2767"/>
      <c r="G1014" s="2767"/>
      <c r="H1014" s="3501"/>
      <c r="I1014" s="3501"/>
      <c r="J1014" s="2767"/>
      <c r="K1014" s="2767"/>
      <c r="L1014" s="2767"/>
      <c r="M1014" s="3501"/>
      <c r="N1014" s="3501"/>
      <c r="O1014" s="2767"/>
      <c r="P1014" s="2767"/>
      <c r="Q1014" s="2767"/>
    </row>
    <row r="1015" ht="25.15" customHeight="true" x14ac:dyDescent="0.2">
      <c r="C1015" s="3514"/>
      <c r="D1015" s="3501"/>
      <c r="E1015" s="2767"/>
      <c r="F1015" s="2767"/>
      <c r="G1015" s="2767"/>
      <c r="H1015" s="3501"/>
      <c r="I1015" s="3501"/>
      <c r="J1015" s="2767"/>
      <c r="K1015" s="2767"/>
      <c r="L1015" s="2767"/>
      <c r="M1015" s="3501"/>
      <c r="N1015" s="3501"/>
      <c r="O1015" s="2767"/>
      <c r="P1015" s="2767"/>
      <c r="Q1015" s="2767"/>
    </row>
    <row r="1016" ht="25.15" customHeight="true" x14ac:dyDescent="0.2">
      <c r="C1016" s="3514"/>
      <c r="D1016" s="3501"/>
      <c r="E1016" s="2767"/>
      <c r="F1016" s="2767"/>
      <c r="G1016" s="2767"/>
      <c r="H1016" s="3501"/>
      <c r="I1016" s="3501"/>
      <c r="J1016" s="2767"/>
      <c r="K1016" s="2767"/>
      <c r="L1016" s="2767"/>
      <c r="M1016" s="3501"/>
      <c r="N1016" s="3501"/>
      <c r="O1016" s="2767"/>
      <c r="P1016" s="2767"/>
      <c r="Q1016" s="2767"/>
    </row>
    <row r="1017" ht="25.15" customHeight="true" x14ac:dyDescent="0.2">
      <c r="C1017" s="3514"/>
      <c r="D1017" s="3501"/>
      <c r="E1017" s="2767"/>
      <c r="F1017" s="2767"/>
      <c r="G1017" s="2767"/>
      <c r="H1017" s="3501"/>
      <c r="I1017" s="3501"/>
      <c r="J1017" s="2767"/>
      <c r="K1017" s="2767"/>
      <c r="L1017" s="2767"/>
      <c r="M1017" s="3501"/>
      <c r="N1017" s="3501"/>
      <c r="O1017" s="2767"/>
      <c r="P1017" s="2767"/>
      <c r="Q1017" s="2767"/>
    </row>
    <row r="1018" ht="25.15" customHeight="true" x14ac:dyDescent="0.2">
      <c r="C1018" s="3514"/>
      <c r="D1018" s="3501"/>
      <c r="E1018" s="2767"/>
      <c r="F1018" s="2767"/>
      <c r="G1018" s="2767"/>
      <c r="H1018" s="3501"/>
      <c r="I1018" s="3501"/>
      <c r="J1018" s="2767"/>
      <c r="K1018" s="2767"/>
      <c r="L1018" s="2767"/>
      <c r="M1018" s="3501"/>
      <c r="N1018" s="3501"/>
      <c r="O1018" s="2767"/>
      <c r="P1018" s="2767"/>
      <c r="Q1018" s="2767"/>
    </row>
    <row r="1019" ht="25.15" customHeight="true" x14ac:dyDescent="0.2">
      <c r="C1019" s="3514"/>
      <c r="D1019" s="3501"/>
      <c r="E1019" s="2767"/>
      <c r="F1019" s="2767"/>
      <c r="G1019" s="2767"/>
      <c r="H1019" s="3501"/>
      <c r="I1019" s="3501"/>
      <c r="J1019" s="2767"/>
      <c r="K1019" s="2767"/>
      <c r="L1019" s="2767"/>
      <c r="M1019" s="3501"/>
      <c r="N1019" s="3501"/>
      <c r="O1019" s="2767"/>
      <c r="P1019" s="2767"/>
      <c r="Q1019" s="2767"/>
    </row>
    <row r="1020" ht="25.15" customHeight="true" x14ac:dyDescent="0.2">
      <c r="C1020" s="3514"/>
      <c r="D1020" s="3501"/>
      <c r="E1020" s="2767"/>
      <c r="F1020" s="2767"/>
      <c r="G1020" s="2767"/>
      <c r="H1020" s="3501"/>
      <c r="I1020" s="3501"/>
      <c r="J1020" s="2767"/>
      <c r="K1020" s="2767"/>
      <c r="L1020" s="2767"/>
      <c r="M1020" s="3501"/>
      <c r="N1020" s="3501"/>
      <c r="O1020" s="2767"/>
      <c r="P1020" s="2767"/>
      <c r="Q1020" s="2767"/>
    </row>
    <row r="1021" ht="25.15" customHeight="true" x14ac:dyDescent="0.2">
      <c r="C1021" s="3514"/>
      <c r="D1021" s="3501"/>
      <c r="E1021" s="2767"/>
      <c r="F1021" s="2767"/>
      <c r="G1021" s="2767"/>
      <c r="H1021" s="3501"/>
      <c r="I1021" s="3501"/>
      <c r="J1021" s="2767"/>
      <c r="K1021" s="2767"/>
      <c r="L1021" s="2767"/>
      <c r="M1021" s="3501"/>
      <c r="N1021" s="3501"/>
      <c r="O1021" s="2767"/>
      <c r="P1021" s="2767"/>
      <c r="Q1021" s="2767"/>
    </row>
    <row r="1022" ht="25.15" customHeight="true" x14ac:dyDescent="0.2">
      <c r="C1022" s="3514"/>
      <c r="D1022" s="3501"/>
      <c r="E1022" s="2767"/>
      <c r="F1022" s="2767"/>
      <c r="G1022" s="2767"/>
      <c r="H1022" s="3501"/>
      <c r="I1022" s="3501"/>
      <c r="J1022" s="2767"/>
      <c r="K1022" s="2767"/>
      <c r="L1022" s="2767"/>
      <c r="M1022" s="3501"/>
      <c r="N1022" s="3501"/>
      <c r="O1022" s="2767"/>
      <c r="P1022" s="2767"/>
      <c r="Q1022" s="2767"/>
    </row>
    <row r="1023" ht="25.15" customHeight="true" x14ac:dyDescent="0.2">
      <c r="C1023" s="3514"/>
      <c r="D1023" s="3501"/>
      <c r="E1023" s="2767"/>
      <c r="F1023" s="2767"/>
      <c r="G1023" s="2767"/>
      <c r="H1023" s="3501"/>
      <c r="I1023" s="3501"/>
      <c r="J1023" s="2767"/>
      <c r="K1023" s="2767"/>
      <c r="L1023" s="2767"/>
      <c r="M1023" s="3501"/>
      <c r="N1023" s="3501"/>
      <c r="O1023" s="2767"/>
      <c r="P1023" s="2767"/>
      <c r="Q1023" s="2767"/>
    </row>
    <row r="1024" ht="25.15" customHeight="true" x14ac:dyDescent="0.2">
      <c r="C1024" s="3514"/>
      <c r="D1024" s="3501"/>
      <c r="E1024" s="2767"/>
      <c r="F1024" s="2767"/>
      <c r="G1024" s="2767"/>
      <c r="H1024" s="3501"/>
      <c r="I1024" s="3501"/>
      <c r="J1024" s="2767"/>
      <c r="K1024" s="2767"/>
      <c r="L1024" s="2767"/>
      <c r="M1024" s="3501"/>
      <c r="N1024" s="3501"/>
      <c r="O1024" s="2767"/>
      <c r="P1024" s="2767"/>
      <c r="Q1024" s="2767"/>
    </row>
    <row r="1025" customFormat="true" ht="15.95" customHeight="true" x14ac:dyDescent="0.2">
      <c r="A1025" s="3398" t="s">
        <v>411</v>
      </c>
      <c r="B1025" s="3399"/>
      <c r="C1025" s="3400"/>
      <c r="D1025" s="427"/>
      <c r="E1025" s="268"/>
      <c r="F1025" s="268"/>
      <c r="G1025" s="427"/>
      <c r="Y1025" s="252"/>
      <c r="Z1025" s="254"/>
      <c r="AA1025" s="254"/>
      <c r="AB1025" s="254"/>
      <c r="AC1025" s="254"/>
      <c r="AD1025" s="254"/>
      <c r="AE1025" s="254"/>
      <c r="AF1025" s="254"/>
      <c r="AG1025" s="254"/>
      <c r="AH1025" s="254"/>
      <c r="AI1025" s="254"/>
      <c r="AJ1025" s="254"/>
      <c r="AK1025" s="254"/>
      <c r="AL1025" s="254"/>
      <c r="AM1025" s="254"/>
      <c r="AN1025" s="254"/>
      <c r="AO1025" s="254"/>
      <c r="AP1025" s="254"/>
      <c r="AQ1025" s="254"/>
      <c r="AR1025" s="254"/>
      <c r="AS1025" s="254"/>
      <c r="AT1025" s="254"/>
      <c r="AU1025" s="254"/>
      <c r="AV1025" s="254"/>
      <c r="AW1025" s="254"/>
      <c r="AX1025" s="254"/>
      <c r="AY1025" s="254"/>
      <c r="AZ1025" s="254"/>
      <c r="BA1025" s="252"/>
      <c r="BB1025" s="427"/>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customFormat="true" ht="15.95" customHeight="true" x14ac:dyDescent="0.2">
      <c r="A1026" s="3401" t="s">
        <v>546</v>
      </c>
      <c r="B1026" s="3402"/>
      <c r="C1026" s="2756" t="s">
        <v>178</v>
      </c>
      <c r="D1026" s="427"/>
      <c r="E1026" s="268"/>
      <c r="F1026" s="268"/>
      <c r="G1026" s="427"/>
      <c r="Y1026" s="252"/>
      <c r="Z1026" s="254"/>
      <c r="AA1026" s="254"/>
      <c r="AB1026" s="254"/>
      <c r="AC1026" s="254"/>
      <c r="AD1026" s="254"/>
      <c r="AE1026" s="254"/>
      <c r="AF1026" s="254"/>
      <c r="AG1026" s="254"/>
      <c r="AH1026" s="254"/>
      <c r="AI1026" s="254"/>
      <c r="AJ1026" s="254"/>
      <c r="AK1026" s="254"/>
      <c r="AL1026" s="254"/>
      <c r="AM1026" s="254"/>
      <c r="AN1026" s="254"/>
      <c r="AO1026" s="254"/>
      <c r="AP1026" s="254"/>
      <c r="AQ1026" s="254"/>
      <c r="AR1026" s="254"/>
      <c r="AS1026" s="254"/>
      <c r="AT1026" s="254"/>
      <c r="AU1026" s="254"/>
      <c r="AV1026" s="254"/>
      <c r="AW1026" s="254"/>
      <c r="AX1026" s="254"/>
      <c r="AY1026" s="254"/>
      <c r="AZ1026" s="254"/>
      <c r="BA1026" s="252"/>
      <c r="BB1026" s="427"/>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customFormat="true" ht="15.95" hidden="true" customHeight="true" x14ac:dyDescent="0.2">
      <c r="A1027" s="2757" t="s">
        <v>179</v>
      </c>
      <c r="B1027" s="2758" t="s">
        <v>180</v>
      </c>
      <c r="C1027" s="2759">
        <v>12811</v>
      </c>
      <c r="D1027" s="427"/>
      <c r="E1027" s="268"/>
      <c r="F1027" s="268"/>
      <c r="G1027" s="427"/>
      <c r="Y1027" s="252"/>
      <c r="Z1027" s="254"/>
      <c r="AA1027" s="254"/>
      <c r="AB1027" s="254"/>
      <c r="AC1027" s="254"/>
      <c r="AD1027" s="254"/>
      <c r="AE1027" s="254"/>
      <c r="AF1027" s="254"/>
      <c r="AG1027" s="254"/>
      <c r="AH1027" s="254"/>
      <c r="AI1027" s="254"/>
      <c r="AJ1027" s="254"/>
      <c r="AK1027" s="254"/>
      <c r="AL1027" s="254"/>
      <c r="AM1027" s="254"/>
      <c r="AN1027" s="254"/>
      <c r="AO1027" s="254"/>
      <c r="AP1027" s="254"/>
      <c r="AQ1027" s="254"/>
      <c r="AR1027" s="254"/>
      <c r="AS1027" s="254"/>
      <c r="AT1027" s="254"/>
      <c r="AU1027" s="254"/>
      <c r="AV1027" s="254"/>
      <c r="AW1027" s="254"/>
      <c r="AX1027" s="254"/>
      <c r="AY1027" s="254"/>
      <c r="AZ1027" s="254"/>
      <c r="BA1027" s="252"/>
      <c r="BB1027" s="4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customFormat="true" ht="15.95" hidden="true" customHeight="true" x14ac:dyDescent="0.2">
      <c r="A1028" s="2760" t="s">
        <v>181</v>
      </c>
      <c r="B1028" s="2761" t="s">
        <v>180</v>
      </c>
      <c r="C1028" s="2762">
        <v>12811</v>
      </c>
      <c r="D1028" s="427"/>
      <c r="E1028" s="268"/>
      <c r="F1028" s="268"/>
      <c r="G1028" s="427"/>
      <c r="Y1028" s="252"/>
      <c r="Z1028" s="254"/>
      <c r="AA1028" s="254"/>
      <c r="AB1028" s="254"/>
      <c r="AC1028" s="254"/>
      <c r="AD1028" s="254"/>
      <c r="AE1028" s="254"/>
      <c r="AF1028" s="254"/>
      <c r="AG1028" s="254"/>
      <c r="AH1028" s="254"/>
      <c r="AI1028" s="254"/>
      <c r="AJ1028" s="254"/>
      <c r="AK1028" s="254"/>
      <c r="AL1028" s="254"/>
      <c r="AM1028" s="254"/>
      <c r="AN1028" s="254"/>
      <c r="AO1028" s="254"/>
      <c r="AP1028" s="254"/>
      <c r="AQ1028" s="254"/>
      <c r="AR1028" s="254"/>
      <c r="AS1028" s="254"/>
      <c r="AT1028" s="254"/>
      <c r="AU1028" s="254"/>
      <c r="AV1028" s="254"/>
      <c r="AW1028" s="254"/>
      <c r="AX1028" s="254"/>
      <c r="AY1028" s="254"/>
      <c r="AZ1028" s="254"/>
      <c r="BA1028" s="252"/>
      <c r="BB1028" s="427"/>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customFormat="true" ht="15.95" hidden="true" customHeight="true" x14ac:dyDescent="0.2">
      <c r="A1029" s="2760" t="s">
        <v>182</v>
      </c>
      <c r="B1029" s="2761" t="s">
        <v>180</v>
      </c>
      <c r="C1029" s="2762">
        <v>12811</v>
      </c>
      <c r="D1029" s="427"/>
      <c r="E1029" s="268"/>
      <c r="F1029" s="268"/>
      <c r="G1029" s="427"/>
      <c r="Y1029" s="252"/>
      <c r="Z1029" s="254"/>
      <c r="AA1029" s="254"/>
      <c r="AB1029" s="254"/>
      <c r="AC1029" s="254"/>
      <c r="AD1029" s="254"/>
      <c r="AE1029" s="254"/>
      <c r="AF1029" s="254"/>
      <c r="AG1029" s="254"/>
      <c r="AH1029" s="254"/>
      <c r="AI1029" s="254"/>
      <c r="AJ1029" s="254"/>
      <c r="AK1029" s="254"/>
      <c r="AL1029" s="254"/>
      <c r="AM1029" s="254"/>
      <c r="AN1029" s="254"/>
      <c r="AO1029" s="254"/>
      <c r="AP1029" s="254"/>
      <c r="AQ1029" s="254"/>
      <c r="AR1029" s="254"/>
      <c r="AS1029" s="254"/>
      <c r="AT1029" s="254"/>
      <c r="AU1029" s="254"/>
      <c r="AV1029" s="254"/>
      <c r="AW1029" s="254"/>
      <c r="AX1029" s="254"/>
      <c r="AY1029" s="254"/>
      <c r="AZ1029" s="254"/>
      <c r="BA1029" s="252"/>
      <c r="BB1029" s="427"/>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customFormat="true" ht="15.95" hidden="true" customHeight="true" x14ac:dyDescent="0.2">
      <c r="A1030" s="2760" t="s">
        <v>183</v>
      </c>
      <c r="B1030" s="2761" t="s">
        <v>180</v>
      </c>
      <c r="C1030" s="2762">
        <v>12811</v>
      </c>
      <c r="D1030" s="427"/>
      <c r="E1030" s="268"/>
      <c r="F1030" s="268"/>
      <c r="G1030" s="427"/>
      <c r="Y1030" s="252"/>
      <c r="Z1030" s="254"/>
      <c r="AA1030" s="254"/>
      <c r="AB1030" s="254"/>
      <c r="AC1030" s="254"/>
      <c r="AD1030" s="254"/>
      <c r="AE1030" s="254"/>
      <c r="AF1030" s="254"/>
      <c r="AG1030" s="254"/>
      <c r="AH1030" s="254"/>
      <c r="AI1030" s="254"/>
      <c r="AJ1030" s="254"/>
      <c r="AK1030" s="254"/>
      <c r="AL1030" s="254"/>
      <c r="AM1030" s="254"/>
      <c r="AN1030" s="254"/>
      <c r="AO1030" s="254"/>
      <c r="AP1030" s="254"/>
      <c r="AQ1030" s="254"/>
      <c r="AR1030" s="254"/>
      <c r="AS1030" s="254"/>
      <c r="AT1030" s="254"/>
      <c r="AU1030" s="254"/>
      <c r="AV1030" s="254"/>
      <c r="AW1030" s="254"/>
      <c r="AX1030" s="254"/>
      <c r="AY1030" s="254"/>
      <c r="AZ1030" s="254"/>
      <c r="BA1030" s="252"/>
      <c r="BB1030" s="427"/>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customFormat="true" ht="15.95" customHeight="true" x14ac:dyDescent="0.2">
      <c r="A1031" s="3403" t="s">
        <v>184</v>
      </c>
      <c r="B1031" s="2761" t="s">
        <v>185</v>
      </c>
      <c r="C1031" s="2762">
        <v>4262</v>
      </c>
      <c r="D1031" s="427"/>
      <c r="E1031" s="268"/>
      <c r="F1031" s="268"/>
      <c r="G1031" s="427"/>
      <c r="Y1031" s="252"/>
      <c r="Z1031" s="254"/>
      <c r="AA1031" s="254"/>
      <c r="AB1031" s="254"/>
      <c r="AC1031" s="254"/>
      <c r="AD1031" s="254"/>
      <c r="AE1031" s="254"/>
      <c r="AF1031" s="254"/>
      <c r="AG1031" s="254"/>
      <c r="AH1031" s="254"/>
      <c r="AI1031" s="254"/>
      <c r="AJ1031" s="254"/>
      <c r="AK1031" s="254"/>
      <c r="AL1031" s="254"/>
      <c r="AM1031" s="254"/>
      <c r="AN1031" s="254"/>
      <c r="AO1031" s="254"/>
      <c r="AP1031" s="254"/>
      <c r="AQ1031" s="254"/>
      <c r="AR1031" s="254"/>
      <c r="AS1031" s="254"/>
      <c r="AT1031" s="254"/>
      <c r="AU1031" s="254"/>
      <c r="AV1031" s="254"/>
      <c r="AW1031" s="254"/>
      <c r="AX1031" s="254"/>
      <c r="AY1031" s="254"/>
      <c r="AZ1031" s="254"/>
      <c r="BA1031" s="252"/>
      <c r="BB1031" s="427"/>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customFormat="true" ht="15.95" customHeight="true" x14ac:dyDescent="0.2">
      <c r="A1032" s="3403"/>
      <c r="B1032" s="2761" t="s">
        <v>186</v>
      </c>
      <c r="C1032" s="2762">
        <v>8549</v>
      </c>
      <c r="D1032" s="427"/>
      <c r="E1032" s="268"/>
      <c r="F1032" s="268"/>
      <c r="G1032" s="427"/>
      <c r="Y1032" s="252"/>
      <c r="Z1032" s="254"/>
      <c r="AA1032" s="254"/>
      <c r="AB1032" s="254"/>
      <c r="AC1032" s="254"/>
      <c r="AD1032" s="254"/>
      <c r="AE1032" s="254"/>
      <c r="AF1032" s="254"/>
      <c r="AG1032" s="254"/>
      <c r="AH1032" s="254"/>
      <c r="AI1032" s="254"/>
      <c r="AJ1032" s="254"/>
      <c r="AK1032" s="254"/>
      <c r="AL1032" s="254"/>
      <c r="AM1032" s="254"/>
      <c r="AN1032" s="254"/>
      <c r="AO1032" s="254"/>
      <c r="AP1032" s="254"/>
      <c r="AQ1032" s="254"/>
      <c r="AR1032" s="254"/>
      <c r="AS1032" s="254"/>
      <c r="AT1032" s="254"/>
      <c r="AU1032" s="254"/>
      <c r="AV1032" s="254"/>
      <c r="AW1032" s="254"/>
      <c r="AX1032" s="254"/>
      <c r="AY1032" s="254"/>
      <c r="AZ1032" s="254"/>
      <c r="BA1032" s="252"/>
      <c r="BB1032" s="427"/>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843" customFormat="true" ht="15.95" customHeight="true" x14ac:dyDescent="0.2">
      <c r="A1033" s="2763" t="s">
        <v>547</v>
      </c>
      <c r="B1033" s="2764" t="s">
        <v>547</v>
      </c>
      <c r="C1033" s="2765">
        <v>12811</v>
      </c>
      <c r="D1033" s="136"/>
      <c r="E1033" s="136"/>
      <c r="F1033" s="136"/>
      <c r="G1033" s="136"/>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B1033" s="136"/>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customFormat="true" ht="15.95" customHeight="true" x14ac:dyDescent="0.2">
      <c r="A1034" s="3404" t="s">
        <v>548</v>
      </c>
      <c r="B1034" s="3405"/>
      <c r="C1034" s="3406"/>
      <c r="D1034" s="427"/>
      <c r="E1034" s="268"/>
      <c r="F1034" s="268"/>
      <c r="G1034" s="427"/>
      <c r="Y1034" s="252"/>
      <c r="Z1034" s="254"/>
      <c r="AA1034" s="254"/>
      <c r="AB1034" s="254"/>
      <c r="AC1034" s="254"/>
      <c r="AD1034" s="254"/>
      <c r="AE1034" s="254"/>
      <c r="AF1034" s="254"/>
      <c r="AG1034" s="254"/>
      <c r="AH1034" s="254"/>
      <c r="AI1034" s="254"/>
      <c r="AJ1034" s="254"/>
      <c r="AK1034" s="254"/>
      <c r="AL1034" s="254"/>
      <c r="AM1034" s="254"/>
      <c r="AN1034" s="254"/>
      <c r="AO1034" s="254"/>
      <c r="AP1034" s="254"/>
      <c r="AQ1034" s="254"/>
      <c r="AR1034" s="254"/>
      <c r="AS1034" s="254"/>
      <c r="AT1034" s="254"/>
      <c r="AU1034" s="254"/>
      <c r="AV1034" s="254"/>
      <c r="AW1034" s="254"/>
      <c r="AX1034" s="254"/>
      <c r="AY1034" s="254"/>
      <c r="AZ1034" s="254"/>
      <c r="BA1034" s="252"/>
      <c r="BB1034" s="427"/>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6" ht="15" customHeight="true" x14ac:dyDescent="0.25">
      <c r="A1036" s="428" t="s">
        <v>121</v>
      </c>
      <c r="B1036" s="118" t="s">
        <v>122</v>
      </c>
    </row>
    <row r="1037" ht="15" customHeight="true" x14ac:dyDescent="0.2">
      <c r="A1037" s="429" t="str">
        <f>R15</f>
        <v>BOUENZA</v>
      </c>
      <c r="B1037" s="429">
        <f>BR122+BR123</f>
        <v>3617.0448939086136</v>
      </c>
    </row>
    <row r="1038" ht="15" customHeight="true" x14ac:dyDescent="0.2">
      <c r="A1038" s="429" t="str">
        <f>S15</f>
        <v>BRAZZAVILLE</v>
      </c>
      <c r="B1038" s="429">
        <f>BS122+BS123</f>
        <v>20795.438762730115</v>
      </c>
    </row>
    <row r="1039" ht="15" customHeight="true" x14ac:dyDescent="0.2">
      <c r="A1039" s="429" t="str">
        <f>T15</f>
        <v>CUVETTE</v>
      </c>
      <c r="B1039" s="429">
        <f>BT122+BT123</f>
        <v>1908.7535135754101</v>
      </c>
    </row>
    <row r="1040" ht="15" customHeight="true" x14ac:dyDescent="0.2">
      <c r="A1040" s="429" t="str">
        <f>U15</f>
        <v>CUVETTE OUEST</v>
      </c>
      <c r="B1040" s="429">
        <f>BU122+BU123</f>
        <v>834.7149134290695</v>
      </c>
    </row>
    <row r="1041" ht="15" customHeight="true" x14ac:dyDescent="0.2">
      <c r="A1041" s="429" t="str">
        <f>V15</f>
        <v>KOUILOU</v>
      </c>
      <c r="B1041" s="429">
        <f>BV122+BV123</f>
        <v>1246.2445003389862</v>
      </c>
    </row>
    <row r="1042" ht="15" customHeight="true" x14ac:dyDescent="0.2">
      <c r="A1042" s="429" t="str">
        <f>W15</f>
        <v>LEKOUMOU</v>
      </c>
      <c r="B1042" s="429">
        <f>BW122+BW123</f>
        <v>1084.4557436501279</v>
      </c>
    </row>
    <row r="1043" ht="15" customHeight="true" x14ac:dyDescent="0.2">
      <c r="A1043" s="429" t="str">
        <f>X15</f>
        <v>LIKOUALA</v>
      </c>
      <c r="B1043" s="429">
        <f>BX122+XR123</f>
        <v>309.26042063319545</v>
      </c>
    </row>
    <row r="1044" ht="15" customHeight="true" x14ac:dyDescent="0.2">
      <c r="A1044" s="429" t="str">
        <f>Y15</f>
        <v>NIARI</v>
      </c>
      <c r="B1044" s="429">
        <f>BY122+BY123</f>
        <v>2808.2023363877761</v>
      </c>
    </row>
    <row r="1045" ht="15" customHeight="true" x14ac:dyDescent="0.2">
      <c r="A1045" s="429" t="str">
        <f>Z15</f>
        <v>PLATEAUX</v>
      </c>
      <c r="B1045" s="429">
        <f>BZ122+BZ123</f>
        <v>1939.100440964791</v>
      </c>
    </row>
    <row r="1046" ht="15" customHeight="true" x14ac:dyDescent="0.2">
      <c r="A1046" s="268" t="str">
        <f>AA15</f>
        <v>POINTE-NOIRE</v>
      </c>
      <c r="B1046" s="429">
        <f>CA122+CA123</f>
        <v>12906.126660241232</v>
      </c>
    </row>
    <row r="1047" ht="15" customHeight="true" x14ac:dyDescent="0.2">
      <c r="A1047" s="268" t="str">
        <f>AB15</f>
        <v>POOL</v>
      </c>
      <c r="B1047" s="429">
        <f>CB122+CB123</f>
        <v>3689.4166503545389</v>
      </c>
    </row>
    <row r="1048" ht="15" customHeight="true" x14ac:dyDescent="0.2">
      <c r="A1048" s="268" t="str">
        <f>AC15</f>
        <v>SANGHA</v>
      </c>
      <c r="B1048" s="429">
        <f>CC122+CC123</f>
        <v>1049.7701891124987</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B1071" s="429"/>
    </row>
    <row r="1072" ht="15" customHeight="true" x14ac:dyDescent="0.2">
      <c r="A1072" s="429">
        <f>34-COUNTIF(A1037:A1071,"0")</f>
        <v>12</v>
      </c>
      <c r="B1072" s="268" t="s">
        <v>140</v>
      </c>
    </row>
  </sheetData>
  <mergeCells count="2017">
    <mergeCell ref="C1024:D1024"/>
    <mergeCell ref="H1024:I1024"/>
    <mergeCell ref="M1024:N1024"/>
    <mergeCell ref="C1021:D1021"/>
    <mergeCell ref="H1021:I1021"/>
    <mergeCell ref="M1021:N1021"/>
    <mergeCell ref="C1022:D1022"/>
    <mergeCell ref="H1022:I1022"/>
    <mergeCell ref="M1022:N1022"/>
    <mergeCell ref="C1023:D1023"/>
    <mergeCell ref="H1023:I1023"/>
    <mergeCell ref="M1023:N1023"/>
    <mergeCell ref="C1018:D1018"/>
    <mergeCell ref="H1018:I1018"/>
    <mergeCell ref="M1018:N1018"/>
    <mergeCell ref="C1019:D1019"/>
    <mergeCell ref="H1019:I1019"/>
    <mergeCell ref="M1019:N1019"/>
    <mergeCell ref="C1020:D1020"/>
    <mergeCell ref="H1020:I1020"/>
    <mergeCell ref="M1020:N1020"/>
    <mergeCell ref="C1015:D1015"/>
    <mergeCell ref="H1015:I1015"/>
    <mergeCell ref="M1015:N1015"/>
    <mergeCell ref="C1016:D1016"/>
    <mergeCell ref="H1016:I1016"/>
    <mergeCell ref="M1016:N1016"/>
    <mergeCell ref="C1017:D1017"/>
    <mergeCell ref="H1017:I1017"/>
    <mergeCell ref="M1017:N1017"/>
    <mergeCell ref="C1012:D1012"/>
    <mergeCell ref="H1012:I1012"/>
    <mergeCell ref="M1012:N1012"/>
    <mergeCell ref="C1013:D1013"/>
    <mergeCell ref="H1013:I1013"/>
    <mergeCell ref="M1013:N1013"/>
    <mergeCell ref="C1014:D1014"/>
    <mergeCell ref="H1014:I1014"/>
    <mergeCell ref="M1014:N1014"/>
    <mergeCell ref="C1009:D1009"/>
    <mergeCell ref="H1009:I1009"/>
    <mergeCell ref="M1009:N1009"/>
    <mergeCell ref="C1010:D1010"/>
    <mergeCell ref="H1010:I1010"/>
    <mergeCell ref="M1010:N1010"/>
    <mergeCell ref="C1011:D1011"/>
    <mergeCell ref="H1011:I1011"/>
    <mergeCell ref="M1011:N1011"/>
    <mergeCell ref="C1006:D1006"/>
    <mergeCell ref="H1006:I1006"/>
    <mergeCell ref="M1006:N1006"/>
    <mergeCell ref="C1007:D1007"/>
    <mergeCell ref="H1007:I1007"/>
    <mergeCell ref="M1007:N1007"/>
    <mergeCell ref="C1008:D1008"/>
    <mergeCell ref="H1008:I1008"/>
    <mergeCell ref="M1008:N1008"/>
    <mergeCell ref="C1003:D1003"/>
    <mergeCell ref="H1003:I1003"/>
    <mergeCell ref="M1003:N1003"/>
    <mergeCell ref="C1004:D1004"/>
    <mergeCell ref="H1004:I1004"/>
    <mergeCell ref="M1004:N1004"/>
    <mergeCell ref="C1005:D1005"/>
    <mergeCell ref="H1005:I1005"/>
    <mergeCell ref="M1005:N1005"/>
    <mergeCell ref="C1000:D1000"/>
    <mergeCell ref="H1000:I1000"/>
    <mergeCell ref="M1000:N1000"/>
    <mergeCell ref="C1001:D1001"/>
    <mergeCell ref="H1001:I1001"/>
    <mergeCell ref="M1001:N1001"/>
    <mergeCell ref="C1002:D1002"/>
    <mergeCell ref="H1002:I1002"/>
    <mergeCell ref="M1002:N1002"/>
    <mergeCell ref="C997:D997"/>
    <mergeCell ref="H997:I997"/>
    <mergeCell ref="M997:N997"/>
    <mergeCell ref="C998:D998"/>
    <mergeCell ref="H998:I998"/>
    <mergeCell ref="M998:N998"/>
    <mergeCell ref="C999:D999"/>
    <mergeCell ref="H999:I999"/>
    <mergeCell ref="M999:N999"/>
    <mergeCell ref="C994:D994"/>
    <mergeCell ref="H994:I994"/>
    <mergeCell ref="M994:N994"/>
    <mergeCell ref="C995:D995"/>
    <mergeCell ref="H995:I995"/>
    <mergeCell ref="M995:N995"/>
    <mergeCell ref="C996:D996"/>
    <mergeCell ref="H996:I996"/>
    <mergeCell ref="M996:N996"/>
    <mergeCell ref="C991:D991"/>
    <mergeCell ref="H991:I991"/>
    <mergeCell ref="M991:N991"/>
    <mergeCell ref="C992:D992"/>
    <mergeCell ref="H992:I992"/>
    <mergeCell ref="M992:N992"/>
    <mergeCell ref="C993:D993"/>
    <mergeCell ref="H993:I993"/>
    <mergeCell ref="M993:N993"/>
    <mergeCell ref="C988:D988"/>
    <mergeCell ref="H988:I988"/>
    <mergeCell ref="M988:N988"/>
    <mergeCell ref="C989:D989"/>
    <mergeCell ref="H989:I989"/>
    <mergeCell ref="M989:N989"/>
    <mergeCell ref="C990:D990"/>
    <mergeCell ref="H990:I990"/>
    <mergeCell ref="M990:N990"/>
    <mergeCell ref="C985:D985"/>
    <mergeCell ref="H985:I985"/>
    <mergeCell ref="M985:N985"/>
    <mergeCell ref="C986:D986"/>
    <mergeCell ref="H986:I986"/>
    <mergeCell ref="M986:N986"/>
    <mergeCell ref="C987:D987"/>
    <mergeCell ref="H987:I987"/>
    <mergeCell ref="M987:N987"/>
    <mergeCell ref="C982:D982"/>
    <mergeCell ref="H982:I982"/>
    <mergeCell ref="M982:N982"/>
    <mergeCell ref="C983:D983"/>
    <mergeCell ref="H983:I983"/>
    <mergeCell ref="M983:N983"/>
    <mergeCell ref="C984:D984"/>
    <mergeCell ref="H984:I984"/>
    <mergeCell ref="M984:N984"/>
    <mergeCell ref="C979:D979"/>
    <mergeCell ref="H979:I979"/>
    <mergeCell ref="M979:N979"/>
    <mergeCell ref="C980:D980"/>
    <mergeCell ref="H980:I980"/>
    <mergeCell ref="M980:N980"/>
    <mergeCell ref="C981:D981"/>
    <mergeCell ref="H981:I981"/>
    <mergeCell ref="M981:N981"/>
    <mergeCell ref="C976:D976"/>
    <mergeCell ref="H976:I976"/>
    <mergeCell ref="M976:N976"/>
    <mergeCell ref="C977:D977"/>
    <mergeCell ref="H977:I977"/>
    <mergeCell ref="M977:N977"/>
    <mergeCell ref="C978:D978"/>
    <mergeCell ref="H978:I978"/>
    <mergeCell ref="M978:N978"/>
    <mergeCell ref="C973:D973"/>
    <mergeCell ref="H973:I973"/>
    <mergeCell ref="M973:N973"/>
    <mergeCell ref="C974:D974"/>
    <mergeCell ref="H974:I974"/>
    <mergeCell ref="M974:N974"/>
    <mergeCell ref="C975:D975"/>
    <mergeCell ref="H975:I975"/>
    <mergeCell ref="M975:N975"/>
    <mergeCell ref="C970:D970"/>
    <mergeCell ref="H970:I970"/>
    <mergeCell ref="M970:N970"/>
    <mergeCell ref="C971:D971"/>
    <mergeCell ref="H971:I971"/>
    <mergeCell ref="M971:N971"/>
    <mergeCell ref="C972:D972"/>
    <mergeCell ref="H972:I972"/>
    <mergeCell ref="M972:N972"/>
    <mergeCell ref="C967:D967"/>
    <mergeCell ref="H967:I967"/>
    <mergeCell ref="M967:N967"/>
    <mergeCell ref="C968:D968"/>
    <mergeCell ref="H968:I968"/>
    <mergeCell ref="M968:N968"/>
    <mergeCell ref="C969:D969"/>
    <mergeCell ref="H969:I969"/>
    <mergeCell ref="M969:N969"/>
    <mergeCell ref="C964:D964"/>
    <mergeCell ref="H964:I964"/>
    <mergeCell ref="M964:N964"/>
    <mergeCell ref="C965:D965"/>
    <mergeCell ref="H965:I965"/>
    <mergeCell ref="M965:N965"/>
    <mergeCell ref="C966:D966"/>
    <mergeCell ref="H966:I966"/>
    <mergeCell ref="M966:N966"/>
    <mergeCell ref="C961:D961"/>
    <mergeCell ref="H961:I961"/>
    <mergeCell ref="M961:N961"/>
    <mergeCell ref="C962:D962"/>
    <mergeCell ref="H962:I962"/>
    <mergeCell ref="M962:N962"/>
    <mergeCell ref="C963:D963"/>
    <mergeCell ref="H963:I963"/>
    <mergeCell ref="M963:N963"/>
    <mergeCell ref="C958:D958"/>
    <mergeCell ref="H958:I958"/>
    <mergeCell ref="M958:N958"/>
    <mergeCell ref="C959:D959"/>
    <mergeCell ref="H959:I959"/>
    <mergeCell ref="M959:N959"/>
    <mergeCell ref="C960:D960"/>
    <mergeCell ref="H960:I960"/>
    <mergeCell ref="M960:N960"/>
    <mergeCell ref="C955:D955"/>
    <mergeCell ref="H955:I955"/>
    <mergeCell ref="M955:N955"/>
    <mergeCell ref="C956:D956"/>
    <mergeCell ref="H956:I956"/>
    <mergeCell ref="M956:N956"/>
    <mergeCell ref="C957:D957"/>
    <mergeCell ref="H957:I957"/>
    <mergeCell ref="M957:N957"/>
    <mergeCell ref="C952:D952"/>
    <mergeCell ref="H952:I952"/>
    <mergeCell ref="M952:N952"/>
    <mergeCell ref="C953:D953"/>
    <mergeCell ref="H953:I953"/>
    <mergeCell ref="M953:N953"/>
    <mergeCell ref="C954:D954"/>
    <mergeCell ref="H954:I954"/>
    <mergeCell ref="M954:N954"/>
    <mergeCell ref="C949:D949"/>
    <mergeCell ref="H949:I949"/>
    <mergeCell ref="M949:N949"/>
    <mergeCell ref="C950:D950"/>
    <mergeCell ref="H950:I950"/>
    <mergeCell ref="M950:N950"/>
    <mergeCell ref="C951:D951"/>
    <mergeCell ref="H951:I951"/>
    <mergeCell ref="M951:N951"/>
    <mergeCell ref="C946:D946"/>
    <mergeCell ref="H946:I946"/>
    <mergeCell ref="M946:N946"/>
    <mergeCell ref="C947:D947"/>
    <mergeCell ref="H947:I947"/>
    <mergeCell ref="M947:N947"/>
    <mergeCell ref="C948:D948"/>
    <mergeCell ref="H948:I948"/>
    <mergeCell ref="M948:N948"/>
    <mergeCell ref="C943:D943"/>
    <mergeCell ref="H943:I943"/>
    <mergeCell ref="M943:N943"/>
    <mergeCell ref="C944:D944"/>
    <mergeCell ref="H944:I944"/>
    <mergeCell ref="M944:N944"/>
    <mergeCell ref="C945:D945"/>
    <mergeCell ref="H945:I945"/>
    <mergeCell ref="M945:N945"/>
    <mergeCell ref="C940:D940"/>
    <mergeCell ref="H940:I940"/>
    <mergeCell ref="M940:N940"/>
    <mergeCell ref="C941:D941"/>
    <mergeCell ref="H941:I941"/>
    <mergeCell ref="M941:N941"/>
    <mergeCell ref="C942:D942"/>
    <mergeCell ref="H942:I942"/>
    <mergeCell ref="M942:N942"/>
    <mergeCell ref="C937:D937"/>
    <mergeCell ref="H937:I937"/>
    <mergeCell ref="M937:N937"/>
    <mergeCell ref="C938:D938"/>
    <mergeCell ref="H938:I938"/>
    <mergeCell ref="M938:N938"/>
    <mergeCell ref="C939:D939"/>
    <mergeCell ref="H939:I939"/>
    <mergeCell ref="M939:N939"/>
    <mergeCell ref="C934:D934"/>
    <mergeCell ref="H934:I934"/>
    <mergeCell ref="M934:N934"/>
    <mergeCell ref="C935:D935"/>
    <mergeCell ref="H935:I935"/>
    <mergeCell ref="M935:N935"/>
    <mergeCell ref="C936:D936"/>
    <mergeCell ref="H936:I936"/>
    <mergeCell ref="M936:N936"/>
    <mergeCell ref="C931:D931"/>
    <mergeCell ref="H931:I931"/>
    <mergeCell ref="M931:N931"/>
    <mergeCell ref="C932:D932"/>
    <mergeCell ref="H932:I932"/>
    <mergeCell ref="M932:N932"/>
    <mergeCell ref="C933:D933"/>
    <mergeCell ref="H933:I933"/>
    <mergeCell ref="M933:N933"/>
    <mergeCell ref="C928:D928"/>
    <mergeCell ref="H928:I928"/>
    <mergeCell ref="M928:N928"/>
    <mergeCell ref="C929:D929"/>
    <mergeCell ref="H929:I929"/>
    <mergeCell ref="M929:N929"/>
    <mergeCell ref="C930:D930"/>
    <mergeCell ref="H930:I930"/>
    <mergeCell ref="M930:N930"/>
    <mergeCell ref="C925:D925"/>
    <mergeCell ref="H925:I925"/>
    <mergeCell ref="M925:N925"/>
    <mergeCell ref="C926:D926"/>
    <mergeCell ref="H926:I926"/>
    <mergeCell ref="M926:N926"/>
    <mergeCell ref="C927:D927"/>
    <mergeCell ref="H927:I927"/>
    <mergeCell ref="M927:N927"/>
    <mergeCell ref="C922:D922"/>
    <mergeCell ref="H922:I922"/>
    <mergeCell ref="M922:N922"/>
    <mergeCell ref="C923:D923"/>
    <mergeCell ref="H923:I923"/>
    <mergeCell ref="M923:N923"/>
    <mergeCell ref="C924:D924"/>
    <mergeCell ref="H924:I924"/>
    <mergeCell ref="M924:N924"/>
    <mergeCell ref="C919:D919"/>
    <mergeCell ref="H919:I919"/>
    <mergeCell ref="M919:N919"/>
    <mergeCell ref="C920:D920"/>
    <mergeCell ref="H920:I920"/>
    <mergeCell ref="M920:N920"/>
    <mergeCell ref="C921:D921"/>
    <mergeCell ref="H921:I921"/>
    <mergeCell ref="M921:N921"/>
    <mergeCell ref="C916:D916"/>
    <mergeCell ref="H916:I916"/>
    <mergeCell ref="M916:N916"/>
    <mergeCell ref="C917:D917"/>
    <mergeCell ref="H917:I917"/>
    <mergeCell ref="M917:N917"/>
    <mergeCell ref="C918:D918"/>
    <mergeCell ref="H918:I918"/>
    <mergeCell ref="M918:N918"/>
    <mergeCell ref="C913:D913"/>
    <mergeCell ref="H913:I913"/>
    <mergeCell ref="M913:N913"/>
    <mergeCell ref="C914:D914"/>
    <mergeCell ref="H914:I914"/>
    <mergeCell ref="M914:N914"/>
    <mergeCell ref="C915:D915"/>
    <mergeCell ref="H915:I915"/>
    <mergeCell ref="M915:N915"/>
    <mergeCell ref="C910:D910"/>
    <mergeCell ref="H910:I910"/>
    <mergeCell ref="M910:N910"/>
    <mergeCell ref="C911:D911"/>
    <mergeCell ref="H911:I911"/>
    <mergeCell ref="M911:N911"/>
    <mergeCell ref="C912:D912"/>
    <mergeCell ref="H912:I912"/>
    <mergeCell ref="M912:N912"/>
    <mergeCell ref="C907:D907"/>
    <mergeCell ref="H907:I907"/>
    <mergeCell ref="M907:N907"/>
    <mergeCell ref="C908:D908"/>
    <mergeCell ref="H908:I908"/>
    <mergeCell ref="M908:N908"/>
    <mergeCell ref="C909:D909"/>
    <mergeCell ref="H909:I909"/>
    <mergeCell ref="M909:N909"/>
    <mergeCell ref="C904:D904"/>
    <mergeCell ref="H904:I904"/>
    <mergeCell ref="M904:N904"/>
    <mergeCell ref="C905:D905"/>
    <mergeCell ref="H905:I905"/>
    <mergeCell ref="M905:N905"/>
    <mergeCell ref="C906:D906"/>
    <mergeCell ref="H906:I906"/>
    <mergeCell ref="M906:N906"/>
    <mergeCell ref="C901:D901"/>
    <mergeCell ref="H901:I901"/>
    <mergeCell ref="M901:N901"/>
    <mergeCell ref="C902:D902"/>
    <mergeCell ref="H902:I902"/>
    <mergeCell ref="M902:N902"/>
    <mergeCell ref="C903:D903"/>
    <mergeCell ref="H903:I903"/>
    <mergeCell ref="M903:N903"/>
    <mergeCell ref="C898:D898"/>
    <mergeCell ref="H898:I898"/>
    <mergeCell ref="M898:N898"/>
    <mergeCell ref="C899:D899"/>
    <mergeCell ref="H899:I899"/>
    <mergeCell ref="M899:N899"/>
    <mergeCell ref="C900:D900"/>
    <mergeCell ref="H900:I900"/>
    <mergeCell ref="M900:N900"/>
    <mergeCell ref="C895:D895"/>
    <mergeCell ref="H895:I895"/>
    <mergeCell ref="M895:N895"/>
    <mergeCell ref="C896:D896"/>
    <mergeCell ref="H896:I896"/>
    <mergeCell ref="M896:N896"/>
    <mergeCell ref="C897:D897"/>
    <mergeCell ref="H897:I897"/>
    <mergeCell ref="M897:N897"/>
    <mergeCell ref="C892:D892"/>
    <mergeCell ref="H892:I892"/>
    <mergeCell ref="M892:N892"/>
    <mergeCell ref="C893:D893"/>
    <mergeCell ref="H893:I893"/>
    <mergeCell ref="M893:N893"/>
    <mergeCell ref="C894:D894"/>
    <mergeCell ref="H894:I894"/>
    <mergeCell ref="M894:N894"/>
    <mergeCell ref="C889:D889"/>
    <mergeCell ref="H889:I889"/>
    <mergeCell ref="M889:N889"/>
    <mergeCell ref="C890:D890"/>
    <mergeCell ref="H890:I890"/>
    <mergeCell ref="M890:N890"/>
    <mergeCell ref="C891:D891"/>
    <mergeCell ref="H891:I891"/>
    <mergeCell ref="M891:N891"/>
    <mergeCell ref="C886:D886"/>
    <mergeCell ref="H886:I886"/>
    <mergeCell ref="M886:N886"/>
    <mergeCell ref="C887:D887"/>
    <mergeCell ref="H887:I887"/>
    <mergeCell ref="M887:N887"/>
    <mergeCell ref="C888:D888"/>
    <mergeCell ref="H888:I888"/>
    <mergeCell ref="M888:N888"/>
    <mergeCell ref="C883:D883"/>
    <mergeCell ref="H883:I883"/>
    <mergeCell ref="M883:N883"/>
    <mergeCell ref="C884:D884"/>
    <mergeCell ref="H884:I884"/>
    <mergeCell ref="M884:N884"/>
    <mergeCell ref="C885:D885"/>
    <mergeCell ref="H885:I885"/>
    <mergeCell ref="M885:N885"/>
    <mergeCell ref="C880:D880"/>
    <mergeCell ref="H880:I880"/>
    <mergeCell ref="M880:N880"/>
    <mergeCell ref="C881:D881"/>
    <mergeCell ref="H881:I881"/>
    <mergeCell ref="M881:N881"/>
    <mergeCell ref="C882:D882"/>
    <mergeCell ref="H882:I882"/>
    <mergeCell ref="M882:N882"/>
    <mergeCell ref="C877:D877"/>
    <mergeCell ref="H877:I877"/>
    <mergeCell ref="M877:N877"/>
    <mergeCell ref="C878:D878"/>
    <mergeCell ref="H878:I878"/>
    <mergeCell ref="M878:N878"/>
    <mergeCell ref="C879:D879"/>
    <mergeCell ref="H879:I879"/>
    <mergeCell ref="M879:N879"/>
    <mergeCell ref="C874:D874"/>
    <mergeCell ref="H874:I874"/>
    <mergeCell ref="M874:N874"/>
    <mergeCell ref="C875:D875"/>
    <mergeCell ref="H875:I875"/>
    <mergeCell ref="M875:N875"/>
    <mergeCell ref="C876:D876"/>
    <mergeCell ref="H876:I876"/>
    <mergeCell ref="M876:N876"/>
    <mergeCell ref="C871:D871"/>
    <mergeCell ref="H871:I871"/>
    <mergeCell ref="M871:N871"/>
    <mergeCell ref="C872:D872"/>
    <mergeCell ref="H872:I872"/>
    <mergeCell ref="M872:N872"/>
    <mergeCell ref="C873:D873"/>
    <mergeCell ref="H873:I873"/>
    <mergeCell ref="M873:N873"/>
    <mergeCell ref="C868:D868"/>
    <mergeCell ref="H868:I868"/>
    <mergeCell ref="M868:N868"/>
    <mergeCell ref="C869:D869"/>
    <mergeCell ref="H869:I869"/>
    <mergeCell ref="M869:N869"/>
    <mergeCell ref="C870:D870"/>
    <mergeCell ref="H870:I870"/>
    <mergeCell ref="M870:N870"/>
    <mergeCell ref="C865:D865"/>
    <mergeCell ref="H865:I865"/>
    <mergeCell ref="M865:N865"/>
    <mergeCell ref="C866:D866"/>
    <mergeCell ref="H866:I866"/>
    <mergeCell ref="M866:N866"/>
    <mergeCell ref="C867:D867"/>
    <mergeCell ref="H867:I867"/>
    <mergeCell ref="M867:N867"/>
    <mergeCell ref="C862:D862"/>
    <mergeCell ref="H862:I862"/>
    <mergeCell ref="M862:N862"/>
    <mergeCell ref="C863:D863"/>
    <mergeCell ref="H863:I863"/>
    <mergeCell ref="M863:N863"/>
    <mergeCell ref="C864:D864"/>
    <mergeCell ref="H864:I864"/>
    <mergeCell ref="M864:N864"/>
    <mergeCell ref="C859:D859"/>
    <mergeCell ref="H859:I859"/>
    <mergeCell ref="M859:N859"/>
    <mergeCell ref="C860:D860"/>
    <mergeCell ref="H860:I860"/>
    <mergeCell ref="M860:N860"/>
    <mergeCell ref="C861:D861"/>
    <mergeCell ref="H861:I861"/>
    <mergeCell ref="M861:N861"/>
    <mergeCell ref="C856:D856"/>
    <mergeCell ref="H856:I856"/>
    <mergeCell ref="M856:N856"/>
    <mergeCell ref="C857:D857"/>
    <mergeCell ref="H857:I857"/>
    <mergeCell ref="M857:N857"/>
    <mergeCell ref="C858:D858"/>
    <mergeCell ref="H858:I858"/>
    <mergeCell ref="M858:N858"/>
    <mergeCell ref="C853:D853"/>
    <mergeCell ref="H853:I853"/>
    <mergeCell ref="M853:N853"/>
    <mergeCell ref="C854:D854"/>
    <mergeCell ref="H854:I854"/>
    <mergeCell ref="M854:N854"/>
    <mergeCell ref="C855:D855"/>
    <mergeCell ref="H855:I855"/>
    <mergeCell ref="M855:N855"/>
    <mergeCell ref="C850:D850"/>
    <mergeCell ref="H850:I850"/>
    <mergeCell ref="M850:N850"/>
    <mergeCell ref="C851:D851"/>
    <mergeCell ref="H851:I851"/>
    <mergeCell ref="M851:N851"/>
    <mergeCell ref="C852:D852"/>
    <mergeCell ref="H852:I852"/>
    <mergeCell ref="M852:N852"/>
    <mergeCell ref="C847:D847"/>
    <mergeCell ref="H847:I847"/>
    <mergeCell ref="M847:N847"/>
    <mergeCell ref="C848:D848"/>
    <mergeCell ref="H848:I848"/>
    <mergeCell ref="M848:N848"/>
    <mergeCell ref="C849:D849"/>
    <mergeCell ref="H849:I849"/>
    <mergeCell ref="M849:N849"/>
    <mergeCell ref="C844:D844"/>
    <mergeCell ref="H844:I844"/>
    <mergeCell ref="M844:N844"/>
    <mergeCell ref="C845:D845"/>
    <mergeCell ref="H845:I845"/>
    <mergeCell ref="M845:N845"/>
    <mergeCell ref="C846:D846"/>
    <mergeCell ref="H846:I846"/>
    <mergeCell ref="M846:N846"/>
    <mergeCell ref="C841:D841"/>
    <mergeCell ref="H841:I841"/>
    <mergeCell ref="M841:N841"/>
    <mergeCell ref="C842:D842"/>
    <mergeCell ref="H842:I842"/>
    <mergeCell ref="M842:N842"/>
    <mergeCell ref="C843:D843"/>
    <mergeCell ref="H843:I843"/>
    <mergeCell ref="M843:N843"/>
    <mergeCell ref="C838:D838"/>
    <mergeCell ref="H838:I838"/>
    <mergeCell ref="M838:N838"/>
    <mergeCell ref="C839:D839"/>
    <mergeCell ref="H839:I839"/>
    <mergeCell ref="M839:N839"/>
    <mergeCell ref="C840:D840"/>
    <mergeCell ref="H840:I840"/>
    <mergeCell ref="M840:N840"/>
    <mergeCell ref="C835:D835"/>
    <mergeCell ref="H835:I835"/>
    <mergeCell ref="M835:N835"/>
    <mergeCell ref="C836:D836"/>
    <mergeCell ref="H836:I836"/>
    <mergeCell ref="M836:N836"/>
    <mergeCell ref="C837:D837"/>
    <mergeCell ref="H837:I837"/>
    <mergeCell ref="M837:N837"/>
    <mergeCell ref="C832:D832"/>
    <mergeCell ref="H832:I832"/>
    <mergeCell ref="M832:N832"/>
    <mergeCell ref="C833:D833"/>
    <mergeCell ref="H833:I833"/>
    <mergeCell ref="M833:N833"/>
    <mergeCell ref="C834:D834"/>
    <mergeCell ref="H834:I834"/>
    <mergeCell ref="M834:N834"/>
    <mergeCell ref="C829:D829"/>
    <mergeCell ref="H829:I829"/>
    <mergeCell ref="M829:N829"/>
    <mergeCell ref="C830:D830"/>
    <mergeCell ref="H830:I830"/>
    <mergeCell ref="M830:N830"/>
    <mergeCell ref="C831:D831"/>
    <mergeCell ref="H831:I831"/>
    <mergeCell ref="M831:N831"/>
    <mergeCell ref="C826:D826"/>
    <mergeCell ref="H826:I826"/>
    <mergeCell ref="M826:N826"/>
    <mergeCell ref="C827:D827"/>
    <mergeCell ref="H827:I827"/>
    <mergeCell ref="M827:N827"/>
    <mergeCell ref="C828:D828"/>
    <mergeCell ref="H828:I828"/>
    <mergeCell ref="M828:N828"/>
    <mergeCell ref="C823:D823"/>
    <mergeCell ref="H823:I823"/>
    <mergeCell ref="M823:N823"/>
    <mergeCell ref="C824:D824"/>
    <mergeCell ref="H824:I824"/>
    <mergeCell ref="M824:N824"/>
    <mergeCell ref="C825:D825"/>
    <mergeCell ref="H825:I825"/>
    <mergeCell ref="M825:N825"/>
    <mergeCell ref="C820:D820"/>
    <mergeCell ref="H820:I820"/>
    <mergeCell ref="M820:N820"/>
    <mergeCell ref="C821:D821"/>
    <mergeCell ref="H821:I821"/>
    <mergeCell ref="M821:N821"/>
    <mergeCell ref="C822:D822"/>
    <mergeCell ref="H822:I822"/>
    <mergeCell ref="M822:N822"/>
    <mergeCell ref="C817:D817"/>
    <mergeCell ref="H817:I817"/>
    <mergeCell ref="M817:N817"/>
    <mergeCell ref="C818:D818"/>
    <mergeCell ref="H818:I818"/>
    <mergeCell ref="M818:N818"/>
    <mergeCell ref="C819:D819"/>
    <mergeCell ref="H819:I819"/>
    <mergeCell ref="M819:N819"/>
    <mergeCell ref="C814:D814"/>
    <mergeCell ref="H814:I814"/>
    <mergeCell ref="M814:N814"/>
    <mergeCell ref="C815:D815"/>
    <mergeCell ref="H815:I815"/>
    <mergeCell ref="M815:N815"/>
    <mergeCell ref="C816:D816"/>
    <mergeCell ref="H816:I816"/>
    <mergeCell ref="M816:N816"/>
    <mergeCell ref="C811:D811"/>
    <mergeCell ref="H811:I811"/>
    <mergeCell ref="M811:N811"/>
    <mergeCell ref="C812:D812"/>
    <mergeCell ref="H812:I812"/>
    <mergeCell ref="M812:N812"/>
    <mergeCell ref="C813:D813"/>
    <mergeCell ref="H813:I813"/>
    <mergeCell ref="M813:N813"/>
    <mergeCell ref="C808:D808"/>
    <mergeCell ref="H808:I808"/>
    <mergeCell ref="M808:N808"/>
    <mergeCell ref="C809:D809"/>
    <mergeCell ref="H809:I809"/>
    <mergeCell ref="M809:N809"/>
    <mergeCell ref="C810:D810"/>
    <mergeCell ref="H810:I810"/>
    <mergeCell ref="M810:N810"/>
    <mergeCell ref="C805:D805"/>
    <mergeCell ref="H805:I805"/>
    <mergeCell ref="M805:N805"/>
    <mergeCell ref="C806:D806"/>
    <mergeCell ref="H806:I806"/>
    <mergeCell ref="M806:N806"/>
    <mergeCell ref="C807:D807"/>
    <mergeCell ref="H807:I807"/>
    <mergeCell ref="M807:N807"/>
    <mergeCell ref="C802:D802"/>
    <mergeCell ref="H802:I802"/>
    <mergeCell ref="M802:N802"/>
    <mergeCell ref="C803:D803"/>
    <mergeCell ref="H803:I803"/>
    <mergeCell ref="M803:N803"/>
    <mergeCell ref="C804:D804"/>
    <mergeCell ref="H804:I804"/>
    <mergeCell ref="M804:N804"/>
    <mergeCell ref="C799:D799"/>
    <mergeCell ref="H799:I799"/>
    <mergeCell ref="M799:N799"/>
    <mergeCell ref="C800:D800"/>
    <mergeCell ref="H800:I800"/>
    <mergeCell ref="M800:N800"/>
    <mergeCell ref="C801:D801"/>
    <mergeCell ref="H801:I801"/>
    <mergeCell ref="M801:N801"/>
    <mergeCell ref="C796:D796"/>
    <mergeCell ref="H796:I796"/>
    <mergeCell ref="M796:N796"/>
    <mergeCell ref="C797:D797"/>
    <mergeCell ref="H797:I797"/>
    <mergeCell ref="M797:N797"/>
    <mergeCell ref="C798:D798"/>
    <mergeCell ref="H798:I798"/>
    <mergeCell ref="M798:N798"/>
    <mergeCell ref="C793:D793"/>
    <mergeCell ref="H793:I793"/>
    <mergeCell ref="M793:N793"/>
    <mergeCell ref="C794:D794"/>
    <mergeCell ref="H794:I794"/>
    <mergeCell ref="M794:N794"/>
    <mergeCell ref="C795:D795"/>
    <mergeCell ref="H795:I795"/>
    <mergeCell ref="M795:N795"/>
    <mergeCell ref="C790:D790"/>
    <mergeCell ref="H790:I790"/>
    <mergeCell ref="M790:N790"/>
    <mergeCell ref="C791:D791"/>
    <mergeCell ref="H791:I791"/>
    <mergeCell ref="M791:N791"/>
    <mergeCell ref="C792:D792"/>
    <mergeCell ref="H792:I792"/>
    <mergeCell ref="M792:N792"/>
    <mergeCell ref="C787:D787"/>
    <mergeCell ref="H787:I787"/>
    <mergeCell ref="M787:N787"/>
    <mergeCell ref="C788:D788"/>
    <mergeCell ref="H788:I788"/>
    <mergeCell ref="M788:N788"/>
    <mergeCell ref="C789:D789"/>
    <mergeCell ref="H789:I789"/>
    <mergeCell ref="M789:N789"/>
    <mergeCell ref="C784:D784"/>
    <mergeCell ref="H784:I784"/>
    <mergeCell ref="M784:N784"/>
    <mergeCell ref="C785:D785"/>
    <mergeCell ref="H785:I785"/>
    <mergeCell ref="M785:N785"/>
    <mergeCell ref="C786:D786"/>
    <mergeCell ref="H786:I786"/>
    <mergeCell ref="M786:N786"/>
    <mergeCell ref="C781:D781"/>
    <mergeCell ref="H781:I781"/>
    <mergeCell ref="M781:N781"/>
    <mergeCell ref="C782:D782"/>
    <mergeCell ref="H782:I782"/>
    <mergeCell ref="M782:N782"/>
    <mergeCell ref="C783:D783"/>
    <mergeCell ref="H783:I783"/>
    <mergeCell ref="M783:N783"/>
    <mergeCell ref="C778:D778"/>
    <mergeCell ref="H778:I778"/>
    <mergeCell ref="M778:N778"/>
    <mergeCell ref="C779:D779"/>
    <mergeCell ref="H779:I779"/>
    <mergeCell ref="M779:N779"/>
    <mergeCell ref="C780:D780"/>
    <mergeCell ref="H780:I780"/>
    <mergeCell ref="M780:N780"/>
    <mergeCell ref="C775:D775"/>
    <mergeCell ref="H775:I775"/>
    <mergeCell ref="M775:N775"/>
    <mergeCell ref="C776:D776"/>
    <mergeCell ref="H776:I776"/>
    <mergeCell ref="M776:N776"/>
    <mergeCell ref="C777:D777"/>
    <mergeCell ref="H777:I777"/>
    <mergeCell ref="M777:N777"/>
    <mergeCell ref="C772:D772"/>
    <mergeCell ref="H772:I772"/>
    <mergeCell ref="M772:N772"/>
    <mergeCell ref="C773:D773"/>
    <mergeCell ref="H773:I773"/>
    <mergeCell ref="M773:N773"/>
    <mergeCell ref="C774:D774"/>
    <mergeCell ref="H774:I774"/>
    <mergeCell ref="M774:N774"/>
    <mergeCell ref="C769:D769"/>
    <mergeCell ref="H769:I769"/>
    <mergeCell ref="M769:N769"/>
    <mergeCell ref="C770:D770"/>
    <mergeCell ref="H770:I770"/>
    <mergeCell ref="M770:N770"/>
    <mergeCell ref="C771:D771"/>
    <mergeCell ref="H771:I771"/>
    <mergeCell ref="M771:N771"/>
    <mergeCell ref="C766:D766"/>
    <mergeCell ref="H766:I766"/>
    <mergeCell ref="M766:N766"/>
    <mergeCell ref="C767:D767"/>
    <mergeCell ref="H767:I767"/>
    <mergeCell ref="M767:N767"/>
    <mergeCell ref="C768:D768"/>
    <mergeCell ref="H768:I768"/>
    <mergeCell ref="M768:N768"/>
    <mergeCell ref="C763:D763"/>
    <mergeCell ref="H763:I763"/>
    <mergeCell ref="M763:N763"/>
    <mergeCell ref="C764:D764"/>
    <mergeCell ref="H764:I764"/>
    <mergeCell ref="M764:N764"/>
    <mergeCell ref="C765:D765"/>
    <mergeCell ref="H765:I765"/>
    <mergeCell ref="M765:N765"/>
    <mergeCell ref="C760:D760"/>
    <mergeCell ref="H760:I760"/>
    <mergeCell ref="M760:N760"/>
    <mergeCell ref="C761:D761"/>
    <mergeCell ref="H761:I761"/>
    <mergeCell ref="M761:N761"/>
    <mergeCell ref="C762:D762"/>
    <mergeCell ref="H762:I762"/>
    <mergeCell ref="M762:N762"/>
    <mergeCell ref="C757:D757"/>
    <mergeCell ref="H757:I757"/>
    <mergeCell ref="M757:N757"/>
    <mergeCell ref="C758:D758"/>
    <mergeCell ref="H758:I758"/>
    <mergeCell ref="M758:N758"/>
    <mergeCell ref="C759:D759"/>
    <mergeCell ref="H759:I759"/>
    <mergeCell ref="M759:N759"/>
    <mergeCell ref="C754:D754"/>
    <mergeCell ref="H754:I754"/>
    <mergeCell ref="M754:N754"/>
    <mergeCell ref="C755:D755"/>
    <mergeCell ref="H755:I755"/>
    <mergeCell ref="M755:N755"/>
    <mergeCell ref="C756:D756"/>
    <mergeCell ref="H756:I756"/>
    <mergeCell ref="M756:N756"/>
    <mergeCell ref="C751:D751"/>
    <mergeCell ref="H751:I751"/>
    <mergeCell ref="M751:N751"/>
    <mergeCell ref="C752:D752"/>
    <mergeCell ref="H752:I752"/>
    <mergeCell ref="M752:N752"/>
    <mergeCell ref="C753:D753"/>
    <mergeCell ref="H753:I753"/>
    <mergeCell ref="M753:N753"/>
    <mergeCell ref="C748:D748"/>
    <mergeCell ref="H748:I748"/>
    <mergeCell ref="M748:N748"/>
    <mergeCell ref="C749:D749"/>
    <mergeCell ref="H749:I749"/>
    <mergeCell ref="M749:N749"/>
    <mergeCell ref="C750:D750"/>
    <mergeCell ref="H750:I750"/>
    <mergeCell ref="M750:N750"/>
    <mergeCell ref="C745:D745"/>
    <mergeCell ref="H745:I745"/>
    <mergeCell ref="M745:N745"/>
    <mergeCell ref="C746:D746"/>
    <mergeCell ref="H746:I746"/>
    <mergeCell ref="M746:N746"/>
    <mergeCell ref="C747:D747"/>
    <mergeCell ref="H747:I747"/>
    <mergeCell ref="M747:N747"/>
    <mergeCell ref="C742:D742"/>
    <mergeCell ref="H742:I742"/>
    <mergeCell ref="M742:N742"/>
    <mergeCell ref="C743:D743"/>
    <mergeCell ref="H743:I743"/>
    <mergeCell ref="M743:N743"/>
    <mergeCell ref="C744:D744"/>
    <mergeCell ref="H744:I744"/>
    <mergeCell ref="M744:N744"/>
    <mergeCell ref="C739:D739"/>
    <mergeCell ref="H739:I739"/>
    <mergeCell ref="M739:N739"/>
    <mergeCell ref="C740:D740"/>
    <mergeCell ref="H740:I740"/>
    <mergeCell ref="M740:N740"/>
    <mergeCell ref="C741:D741"/>
    <mergeCell ref="H741:I741"/>
    <mergeCell ref="M741:N741"/>
    <mergeCell ref="C736:D736"/>
    <mergeCell ref="H736:I736"/>
    <mergeCell ref="M736:N736"/>
    <mergeCell ref="C737:D737"/>
    <mergeCell ref="H737:I737"/>
    <mergeCell ref="M737:N737"/>
    <mergeCell ref="C738:D738"/>
    <mergeCell ref="H738:I738"/>
    <mergeCell ref="M738:N738"/>
    <mergeCell ref="C733:D733"/>
    <mergeCell ref="H733:I733"/>
    <mergeCell ref="M733:N733"/>
    <mergeCell ref="C734:D734"/>
    <mergeCell ref="H734:I734"/>
    <mergeCell ref="M734:N734"/>
    <mergeCell ref="C735:D735"/>
    <mergeCell ref="H735:I735"/>
    <mergeCell ref="M735:N735"/>
    <mergeCell ref="C730:D730"/>
    <mergeCell ref="H730:I730"/>
    <mergeCell ref="M730:N730"/>
    <mergeCell ref="C731:D731"/>
    <mergeCell ref="H731:I731"/>
    <mergeCell ref="M731:N731"/>
    <mergeCell ref="C732:D732"/>
    <mergeCell ref="H732:I732"/>
    <mergeCell ref="M732:N732"/>
    <mergeCell ref="C727:D727"/>
    <mergeCell ref="H727:I727"/>
    <mergeCell ref="M727:N727"/>
    <mergeCell ref="C728:D728"/>
    <mergeCell ref="H728:I728"/>
    <mergeCell ref="M728:N728"/>
    <mergeCell ref="C729:D729"/>
    <mergeCell ref="H729:I729"/>
    <mergeCell ref="M729:N729"/>
    <mergeCell ref="C724:D724"/>
    <mergeCell ref="H724:I724"/>
    <mergeCell ref="M724:N724"/>
    <mergeCell ref="C725:D725"/>
    <mergeCell ref="H725:I725"/>
    <mergeCell ref="M725:N725"/>
    <mergeCell ref="C726:D726"/>
    <mergeCell ref="H726:I726"/>
    <mergeCell ref="M726:N726"/>
    <mergeCell ref="C721:D721"/>
    <mergeCell ref="H721:I721"/>
    <mergeCell ref="M721:N721"/>
    <mergeCell ref="C722:D722"/>
    <mergeCell ref="H722:I722"/>
    <mergeCell ref="M722:N722"/>
    <mergeCell ref="C723:D723"/>
    <mergeCell ref="H723:I723"/>
    <mergeCell ref="M723:N723"/>
    <mergeCell ref="C718:D718"/>
    <mergeCell ref="H718:I718"/>
    <mergeCell ref="M718:N718"/>
    <mergeCell ref="C719:D719"/>
    <mergeCell ref="H719:I719"/>
    <mergeCell ref="M719:N719"/>
    <mergeCell ref="C720:D720"/>
    <mergeCell ref="H720:I720"/>
    <mergeCell ref="M720:N720"/>
    <mergeCell ref="C715:D715"/>
    <mergeCell ref="H715:I715"/>
    <mergeCell ref="M715:N715"/>
    <mergeCell ref="C716:D716"/>
    <mergeCell ref="H716:I716"/>
    <mergeCell ref="M716:N716"/>
    <mergeCell ref="C717:D717"/>
    <mergeCell ref="H717:I717"/>
    <mergeCell ref="M717:N717"/>
    <mergeCell ref="C712:D712"/>
    <mergeCell ref="H712:I712"/>
    <mergeCell ref="M712:N712"/>
    <mergeCell ref="C713:D713"/>
    <mergeCell ref="H713:I713"/>
    <mergeCell ref="M713:N713"/>
    <mergeCell ref="C714:D714"/>
    <mergeCell ref="H714:I714"/>
    <mergeCell ref="M714:N714"/>
    <mergeCell ref="C709:D709"/>
    <mergeCell ref="H709:I709"/>
    <mergeCell ref="M709:N709"/>
    <mergeCell ref="C710:D710"/>
    <mergeCell ref="H710:I710"/>
    <mergeCell ref="M710:N710"/>
    <mergeCell ref="C711:D711"/>
    <mergeCell ref="H711:I711"/>
    <mergeCell ref="M711:N711"/>
    <mergeCell ref="C706:D706"/>
    <mergeCell ref="H706:I706"/>
    <mergeCell ref="M706:N706"/>
    <mergeCell ref="C707:D707"/>
    <mergeCell ref="H707:I707"/>
    <mergeCell ref="M707:N707"/>
    <mergeCell ref="C708:D708"/>
    <mergeCell ref="H708:I708"/>
    <mergeCell ref="M708:N708"/>
    <mergeCell ref="C703:D703"/>
    <mergeCell ref="H703:I703"/>
    <mergeCell ref="M703:N703"/>
    <mergeCell ref="C704:D704"/>
    <mergeCell ref="H704:I704"/>
    <mergeCell ref="M704:N704"/>
    <mergeCell ref="C705:D705"/>
    <mergeCell ref="H705:I705"/>
    <mergeCell ref="M705:N705"/>
    <mergeCell ref="C700:D700"/>
    <mergeCell ref="H700:I700"/>
    <mergeCell ref="M700:N700"/>
    <mergeCell ref="C701:D701"/>
    <mergeCell ref="H701:I701"/>
    <mergeCell ref="M701:N701"/>
    <mergeCell ref="C702:D702"/>
    <mergeCell ref="H702:I702"/>
    <mergeCell ref="M702:N702"/>
    <mergeCell ref="C697:D697"/>
    <mergeCell ref="H697:I697"/>
    <mergeCell ref="M697:N697"/>
    <mergeCell ref="C698:D698"/>
    <mergeCell ref="H698:I698"/>
    <mergeCell ref="M698:N698"/>
    <mergeCell ref="C699:D699"/>
    <mergeCell ref="H699:I699"/>
    <mergeCell ref="M699:N699"/>
    <mergeCell ref="C694:D694"/>
    <mergeCell ref="H694:I694"/>
    <mergeCell ref="M694:N694"/>
    <mergeCell ref="C695:D695"/>
    <mergeCell ref="H695:I695"/>
    <mergeCell ref="M695:N695"/>
    <mergeCell ref="C696:D696"/>
    <mergeCell ref="H696:I696"/>
    <mergeCell ref="M696:N696"/>
    <mergeCell ref="C691:D691"/>
    <mergeCell ref="H691:I691"/>
    <mergeCell ref="M691:N691"/>
    <mergeCell ref="C692:D692"/>
    <mergeCell ref="H692:I692"/>
    <mergeCell ref="M692:N692"/>
    <mergeCell ref="C693:D693"/>
    <mergeCell ref="H693:I693"/>
    <mergeCell ref="M693:N693"/>
    <mergeCell ref="C688:D688"/>
    <mergeCell ref="H688:I688"/>
    <mergeCell ref="M688:N688"/>
    <mergeCell ref="C689:D689"/>
    <mergeCell ref="H689:I689"/>
    <mergeCell ref="M689:N689"/>
    <mergeCell ref="C690:D690"/>
    <mergeCell ref="H690:I690"/>
    <mergeCell ref="M690:N690"/>
    <mergeCell ref="C685:D685"/>
    <mergeCell ref="H685:I685"/>
    <mergeCell ref="M685:O685"/>
    <mergeCell ref="C686:D686"/>
    <mergeCell ref="H686:I686"/>
    <mergeCell ref="M686:N686"/>
    <mergeCell ref="C687:D687"/>
    <mergeCell ref="H687:I687"/>
    <mergeCell ref="M687:N687"/>
    <mergeCell ref="C682:D682"/>
    <mergeCell ref="H682:I682"/>
    <mergeCell ref="M682:N682"/>
    <mergeCell ref="C683:D683"/>
    <mergeCell ref="H683:I683"/>
    <mergeCell ref="M683:N683"/>
    <mergeCell ref="C684:D684"/>
    <mergeCell ref="H684:I684"/>
    <mergeCell ref="M684:N684"/>
    <mergeCell ref="C679:D679"/>
    <mergeCell ref="H679:I679"/>
    <mergeCell ref="M679:N679"/>
    <mergeCell ref="C680:D680"/>
    <mergeCell ref="H680:I680"/>
    <mergeCell ref="M680:N680"/>
    <mergeCell ref="C681:D681"/>
    <mergeCell ref="H681:I681"/>
    <mergeCell ref="M681:N681"/>
    <mergeCell ref="C676:D676"/>
    <mergeCell ref="H676:J676"/>
    <mergeCell ref="M676:N676"/>
    <mergeCell ref="C677:D677"/>
    <mergeCell ref="H677:I677"/>
    <mergeCell ref="M677:N677"/>
    <mergeCell ref="C678:D678"/>
    <mergeCell ref="H678:I678"/>
    <mergeCell ref="M678:N678"/>
    <mergeCell ref="C673:D673"/>
    <mergeCell ref="H673:I673"/>
    <mergeCell ref="M673:N673"/>
    <mergeCell ref="C674:D674"/>
    <mergeCell ref="H674:I674"/>
    <mergeCell ref="M674:N674"/>
    <mergeCell ref="C675:D675"/>
    <mergeCell ref="H675:I675"/>
    <mergeCell ref="M675:N675"/>
    <mergeCell ref="C670:D670"/>
    <mergeCell ref="H670:I670"/>
    <mergeCell ref="M670:N670"/>
    <mergeCell ref="C671:D671"/>
    <mergeCell ref="H671:I671"/>
    <mergeCell ref="M671:N671"/>
    <mergeCell ref="C672:D672"/>
    <mergeCell ref="H672:I672"/>
    <mergeCell ref="M672:N672"/>
    <mergeCell ref="C667:D667"/>
    <mergeCell ref="H667:I667"/>
    <mergeCell ref="M667:N667"/>
    <mergeCell ref="C668:D668"/>
    <mergeCell ref="H668:I668"/>
    <mergeCell ref="M668:N668"/>
    <mergeCell ref="C669:D669"/>
    <mergeCell ref="H669:I669"/>
    <mergeCell ref="M669:N669"/>
    <mergeCell ref="C664:D664"/>
    <mergeCell ref="H664:I664"/>
    <mergeCell ref="M664:N664"/>
    <mergeCell ref="C665:D665"/>
    <mergeCell ref="H665:I665"/>
    <mergeCell ref="M665:N665"/>
    <mergeCell ref="C666:D666"/>
    <mergeCell ref="H666:I666"/>
    <mergeCell ref="M666:N666"/>
    <mergeCell ref="C661:D661"/>
    <mergeCell ref="H661:I661"/>
    <mergeCell ref="M661:N661"/>
    <mergeCell ref="C662:D662"/>
    <mergeCell ref="H662:I662"/>
    <mergeCell ref="M662:N662"/>
    <mergeCell ref="C663:D663"/>
    <mergeCell ref="H663:I663"/>
    <mergeCell ref="M663:N663"/>
    <mergeCell ref="C658:D658"/>
    <mergeCell ref="H658:I658"/>
    <mergeCell ref="M658:N658"/>
    <mergeCell ref="C659:D659"/>
    <mergeCell ref="H659:I659"/>
    <mergeCell ref="M659:N659"/>
    <mergeCell ref="C660:D660"/>
    <mergeCell ref="H660:I660"/>
    <mergeCell ref="M660:N660"/>
    <mergeCell ref="C655:D655"/>
    <mergeCell ref="H655:I655"/>
    <mergeCell ref="M655:N655"/>
    <mergeCell ref="C656:D656"/>
    <mergeCell ref="H656:I656"/>
    <mergeCell ref="M656:N656"/>
    <mergeCell ref="C657:D657"/>
    <mergeCell ref="H657:I657"/>
    <mergeCell ref="M657:N657"/>
    <mergeCell ref="C652:D652"/>
    <mergeCell ref="H652:I652"/>
    <mergeCell ref="M652:N652"/>
    <mergeCell ref="C653:D653"/>
    <mergeCell ref="H653:I653"/>
    <mergeCell ref="M653:N653"/>
    <mergeCell ref="C654:D654"/>
    <mergeCell ref="H654:I654"/>
    <mergeCell ref="M654:N654"/>
    <mergeCell ref="C649:D649"/>
    <mergeCell ref="H649:I649"/>
    <mergeCell ref="M649:N649"/>
    <mergeCell ref="C650:D650"/>
    <mergeCell ref="H650:I650"/>
    <mergeCell ref="M650:N650"/>
    <mergeCell ref="C651:D651"/>
    <mergeCell ref="H651:I651"/>
    <mergeCell ref="M651:N651"/>
    <mergeCell ref="C646:D646"/>
    <mergeCell ref="H646:I646"/>
    <mergeCell ref="M646:N646"/>
    <mergeCell ref="C647:D647"/>
    <mergeCell ref="H647:I647"/>
    <mergeCell ref="M647:N647"/>
    <mergeCell ref="C648:D648"/>
    <mergeCell ref="H648:I648"/>
    <mergeCell ref="M648:N648"/>
    <mergeCell ref="C643:D643"/>
    <mergeCell ref="H643:I643"/>
    <mergeCell ref="M643:N643"/>
    <mergeCell ref="C644:D644"/>
    <mergeCell ref="H644:I644"/>
    <mergeCell ref="M644:N644"/>
    <mergeCell ref="C645:D645"/>
    <mergeCell ref="H645:I645"/>
    <mergeCell ref="M645:N645"/>
    <mergeCell ref="C640:D640"/>
    <mergeCell ref="H640:I640"/>
    <mergeCell ref="M640:N640"/>
    <mergeCell ref="C641:D641"/>
    <mergeCell ref="H641:I641"/>
    <mergeCell ref="M641:N641"/>
    <mergeCell ref="C642:D642"/>
    <mergeCell ref="H642:I642"/>
    <mergeCell ref="M642:N642"/>
    <mergeCell ref="C637:D637"/>
    <mergeCell ref="H637:I637"/>
    <mergeCell ref="M637:N637"/>
    <mergeCell ref="C638:D638"/>
    <mergeCell ref="H638:I638"/>
    <mergeCell ref="M638:N638"/>
    <mergeCell ref="C639:D639"/>
    <mergeCell ref="H639:I639"/>
    <mergeCell ref="M639:N639"/>
    <mergeCell ref="C634:D634"/>
    <mergeCell ref="H634:I634"/>
    <mergeCell ref="M634:N634"/>
    <mergeCell ref="C635:D635"/>
    <mergeCell ref="H635:I635"/>
    <mergeCell ref="M635:N635"/>
    <mergeCell ref="C636:D636"/>
    <mergeCell ref="H636:I636"/>
    <mergeCell ref="M636:N636"/>
    <mergeCell ref="C631:D631"/>
    <mergeCell ref="H631:I631"/>
    <mergeCell ref="M631:N631"/>
    <mergeCell ref="C632:D632"/>
    <mergeCell ref="H632:I632"/>
    <mergeCell ref="M632:N632"/>
    <mergeCell ref="C633:D633"/>
    <mergeCell ref="H633:I633"/>
    <mergeCell ref="M633:N633"/>
    <mergeCell ref="C628:E628"/>
    <mergeCell ref="H628:I628"/>
    <mergeCell ref="M628:N628"/>
    <mergeCell ref="C629:D629"/>
    <mergeCell ref="H629:I629"/>
    <mergeCell ref="M629:N629"/>
    <mergeCell ref="C630:D630"/>
    <mergeCell ref="H630:I630"/>
    <mergeCell ref="M630:N630"/>
    <mergeCell ref="C625:D625"/>
    <mergeCell ref="H625:I625"/>
    <mergeCell ref="M625:N625"/>
    <mergeCell ref="C626:D626"/>
    <mergeCell ref="H626:I626"/>
    <mergeCell ref="M626:N626"/>
    <mergeCell ref="C627:D627"/>
    <mergeCell ref="H627:I627"/>
    <mergeCell ref="M627:N627"/>
    <mergeCell ref="C622:D622"/>
    <mergeCell ref="H622:I622"/>
    <mergeCell ref="M622:N622"/>
    <mergeCell ref="C623:D623"/>
    <mergeCell ref="H623:I623"/>
    <mergeCell ref="M623:N623"/>
    <mergeCell ref="C624:D624"/>
    <mergeCell ref="H624:I624"/>
    <mergeCell ref="M624:N624"/>
    <mergeCell ref="C619:D619"/>
    <mergeCell ref="H619:I619"/>
    <mergeCell ref="M619:N619"/>
    <mergeCell ref="C620:D620"/>
    <mergeCell ref="H620:I620"/>
    <mergeCell ref="M620:N620"/>
    <mergeCell ref="C621:D621"/>
    <mergeCell ref="H621:I621"/>
    <mergeCell ref="M621:N621"/>
    <mergeCell ref="C616:D616"/>
    <mergeCell ref="H616:I616"/>
    <mergeCell ref="M616:N616"/>
    <mergeCell ref="C617:D617"/>
    <mergeCell ref="H617:I617"/>
    <mergeCell ref="M617:N617"/>
    <mergeCell ref="C618:D618"/>
    <mergeCell ref="H618:I618"/>
    <mergeCell ref="M618:N618"/>
    <mergeCell ref="C613:D613"/>
    <mergeCell ref="H613:I613"/>
    <mergeCell ref="M613:N613"/>
    <mergeCell ref="C614:D614"/>
    <mergeCell ref="H614:I614"/>
    <mergeCell ref="M614:N614"/>
    <mergeCell ref="C615:D615"/>
    <mergeCell ref="H615:I615"/>
    <mergeCell ref="M615:N615"/>
    <mergeCell ref="C610:D610"/>
    <mergeCell ref="H610:I610"/>
    <mergeCell ref="M610:N610"/>
    <mergeCell ref="C611:D611"/>
    <mergeCell ref="H611:I611"/>
    <mergeCell ref="M611:N611"/>
    <mergeCell ref="C612:D612"/>
    <mergeCell ref="H612:I612"/>
    <mergeCell ref="M612:N612"/>
    <mergeCell ref="C607:D607"/>
    <mergeCell ref="H607:I607"/>
    <mergeCell ref="M607:N607"/>
    <mergeCell ref="C608:D608"/>
    <mergeCell ref="H608:I608"/>
    <mergeCell ref="M608:N608"/>
    <mergeCell ref="C609:D609"/>
    <mergeCell ref="H609:I609"/>
    <mergeCell ref="M609:N609"/>
    <mergeCell ref="C604:D604"/>
    <mergeCell ref="H604:I604"/>
    <mergeCell ref="M604:N604"/>
    <mergeCell ref="C605:D605"/>
    <mergeCell ref="H605:I605"/>
    <mergeCell ref="M605:N605"/>
    <mergeCell ref="C606:D606"/>
    <mergeCell ref="H606:I606"/>
    <mergeCell ref="M606:N606"/>
    <mergeCell ref="C601:D601"/>
    <mergeCell ref="H601:I601"/>
    <mergeCell ref="M601:N601"/>
    <mergeCell ref="C602:D602"/>
    <mergeCell ref="H602:I602"/>
    <mergeCell ref="M602:N602"/>
    <mergeCell ref="C603:D603"/>
    <mergeCell ref="H603:I603"/>
    <mergeCell ref="M603:N603"/>
    <mergeCell ref="C598:D598"/>
    <mergeCell ref="H598:I598"/>
    <mergeCell ref="M598:N598"/>
    <mergeCell ref="C599:D599"/>
    <mergeCell ref="H599:I599"/>
    <mergeCell ref="M599:N599"/>
    <mergeCell ref="C600:D600"/>
    <mergeCell ref="H600:I600"/>
    <mergeCell ref="M600:N600"/>
    <mergeCell ref="C595:D595"/>
    <mergeCell ref="H595:I595"/>
    <mergeCell ref="M595:N595"/>
    <mergeCell ref="C596:D596"/>
    <mergeCell ref="H596:I596"/>
    <mergeCell ref="M596:N596"/>
    <mergeCell ref="C597:D597"/>
    <mergeCell ref="H597:I597"/>
    <mergeCell ref="M597:N597"/>
    <mergeCell ref="C591:D591"/>
    <mergeCell ref="H591:I591"/>
    <mergeCell ref="M591:N591"/>
    <mergeCell ref="C592:D592"/>
    <mergeCell ref="H592:I592"/>
    <mergeCell ref="M592:O592"/>
    <mergeCell ref="C593:D593"/>
    <mergeCell ref="H593:I593"/>
    <mergeCell ref="M593:N594"/>
    <mergeCell ref="C594:D594"/>
    <mergeCell ref="H594:I594"/>
    <mergeCell ref="C587:D587"/>
    <mergeCell ref="H587:I588"/>
    <mergeCell ref="M587:N588"/>
    <mergeCell ref="C588:D588"/>
    <mergeCell ref="C589:D589"/>
    <mergeCell ref="H589:I589"/>
    <mergeCell ref="M589:N589"/>
    <mergeCell ref="C590:D590"/>
    <mergeCell ref="H590:I590"/>
    <mergeCell ref="M590:N590"/>
    <mergeCell ref="C584:D584"/>
    <mergeCell ref="H584:I584"/>
    <mergeCell ref="M584:N584"/>
    <mergeCell ref="C585:D585"/>
    <mergeCell ref="H585:I585"/>
    <mergeCell ref="M585:N585"/>
    <mergeCell ref="C586:D586"/>
    <mergeCell ref="H586:J586"/>
    <mergeCell ref="M586:Q586"/>
    <mergeCell ref="O587:Q587"/>
    <mergeCell ref="C580:D580"/>
    <mergeCell ref="H580:L580"/>
    <mergeCell ref="M580:N580"/>
    <mergeCell ref="C581:D581"/>
    <mergeCell ref="H581:I582"/>
    <mergeCell ref="M581:N581"/>
    <mergeCell ref="C582:D582"/>
    <mergeCell ref="M582:N582"/>
    <mergeCell ref="C583:D583"/>
    <mergeCell ref="H583:I583"/>
    <mergeCell ref="M583:N583"/>
    <mergeCell ref="C577:D577"/>
    <mergeCell ref="H577:I577"/>
    <mergeCell ref="M577:N577"/>
    <mergeCell ref="C578:D578"/>
    <mergeCell ref="H578:I578"/>
    <mergeCell ref="M578:N578"/>
    <mergeCell ref="C579:D579"/>
    <mergeCell ref="H579:I579"/>
    <mergeCell ref="M579:N579"/>
    <mergeCell ref="J581:L581"/>
    <mergeCell ref="C574:D574"/>
    <mergeCell ref="H574:I574"/>
    <mergeCell ref="M574:N574"/>
    <mergeCell ref="C575:D575"/>
    <mergeCell ref="H575:I575"/>
    <mergeCell ref="M575:N575"/>
    <mergeCell ref="C576:D576"/>
    <mergeCell ref="H576:I576"/>
    <mergeCell ref="M576:N576"/>
    <mergeCell ref="C571:D571"/>
    <mergeCell ref="H571:I571"/>
    <mergeCell ref="M571:N571"/>
    <mergeCell ref="C572:D572"/>
    <mergeCell ref="H572:I572"/>
    <mergeCell ref="M572:N572"/>
    <mergeCell ref="C573:D573"/>
    <mergeCell ref="H573:I573"/>
    <mergeCell ref="M573:N573"/>
    <mergeCell ref="C568:D568"/>
    <mergeCell ref="H568:I568"/>
    <mergeCell ref="M568:N568"/>
    <mergeCell ref="C569:D569"/>
    <mergeCell ref="H569:I569"/>
    <mergeCell ref="M569:N569"/>
    <mergeCell ref="C570:D570"/>
    <mergeCell ref="H570:I570"/>
    <mergeCell ref="M570:N570"/>
    <mergeCell ref="C565:D565"/>
    <mergeCell ref="H565:I565"/>
    <mergeCell ref="M565:N565"/>
    <mergeCell ref="C566:D566"/>
    <mergeCell ref="H566:I566"/>
    <mergeCell ref="M566:N566"/>
    <mergeCell ref="C567:D567"/>
    <mergeCell ref="H567:I567"/>
    <mergeCell ref="M567:N567"/>
    <mergeCell ref="C563:D563"/>
    <mergeCell ref="H563:I563"/>
    <mergeCell ref="M563:N563"/>
    <mergeCell ref="C564:D564"/>
    <mergeCell ref="H564:I564"/>
    <mergeCell ref="M564:N564"/>
    <mergeCell ref="C553:D553"/>
    <mergeCell ref="H553:I553"/>
    <mergeCell ref="M553:N553"/>
    <mergeCell ref="C554:E554"/>
    <mergeCell ref="H554:I554"/>
    <mergeCell ref="M554:N554"/>
    <mergeCell ref="C555:D556"/>
    <mergeCell ref="H555:I555"/>
    <mergeCell ref="M555:N555"/>
    <mergeCell ref="H556:I556"/>
    <mergeCell ref="M556:N556"/>
    <mergeCell ref="C557:D557"/>
    <mergeCell ref="H557:I557"/>
    <mergeCell ref="M557:N557"/>
    <mergeCell ref="C558:D558"/>
    <mergeCell ref="H558:I558"/>
    <mergeCell ref="M558:N558"/>
    <mergeCell ref="C559:D559"/>
    <mergeCell ref="H559:I559"/>
    <mergeCell ref="M559:N559"/>
    <mergeCell ref="C560:D560"/>
    <mergeCell ref="H560:I560"/>
    <mergeCell ref="M560:N560"/>
    <mergeCell ref="C551:D551"/>
    <mergeCell ref="H551:I551"/>
    <mergeCell ref="M551:N551"/>
    <mergeCell ref="C552:D552"/>
    <mergeCell ref="H552:I552"/>
    <mergeCell ref="M552:N552"/>
    <mergeCell ref="C546:D546"/>
    <mergeCell ref="H546:I546"/>
    <mergeCell ref="M546:N546"/>
    <mergeCell ref="C547:D547"/>
    <mergeCell ref="H547:I547"/>
    <mergeCell ref="M547:N547"/>
    <mergeCell ref="C548:G548"/>
    <mergeCell ref="H548:I548"/>
    <mergeCell ref="M548:N548"/>
    <mergeCell ref="C562:D562"/>
    <mergeCell ref="H562:I562"/>
    <mergeCell ref="M562:N562"/>
    <mergeCell ref="C544:D544"/>
    <mergeCell ref="H544:I544"/>
    <mergeCell ref="M544:N544"/>
    <mergeCell ref="C545:D545"/>
    <mergeCell ref="H545:I545"/>
    <mergeCell ref="M545:N545"/>
    <mergeCell ref="C540:D540"/>
    <mergeCell ref="H540:I540"/>
    <mergeCell ref="M540:N540"/>
    <mergeCell ref="C541:D541"/>
    <mergeCell ref="H541:I541"/>
    <mergeCell ref="M541:N541"/>
    <mergeCell ref="C542:D542"/>
    <mergeCell ref="H542:I542"/>
    <mergeCell ref="M542:N542"/>
    <mergeCell ref="C549:D550"/>
    <mergeCell ref="H549:I549"/>
    <mergeCell ref="M549:N549"/>
    <mergeCell ref="H550:I550"/>
    <mergeCell ref="M550:N550"/>
    <mergeCell ref="C538:D538"/>
    <mergeCell ref="H538:I538"/>
    <mergeCell ref="M538:N538"/>
    <mergeCell ref="C539:D539"/>
    <mergeCell ref="H539:I539"/>
    <mergeCell ref="M539:N539"/>
    <mergeCell ref="C534:D534"/>
    <mergeCell ref="H534:I534"/>
    <mergeCell ref="M534:N534"/>
    <mergeCell ref="C535:D535"/>
    <mergeCell ref="H535:I535"/>
    <mergeCell ref="M535:N535"/>
    <mergeCell ref="C536:D536"/>
    <mergeCell ref="H536:I536"/>
    <mergeCell ref="M536:N536"/>
    <mergeCell ref="C543:D543"/>
    <mergeCell ref="H543:I543"/>
    <mergeCell ref="M543:N543"/>
    <mergeCell ref="C532:D532"/>
    <mergeCell ref="H532:I532"/>
    <mergeCell ref="M532:N532"/>
    <mergeCell ref="C533:D533"/>
    <mergeCell ref="H533:I533"/>
    <mergeCell ref="M533:N533"/>
    <mergeCell ref="C528:D528"/>
    <mergeCell ref="H528:I528"/>
    <mergeCell ref="M528:N528"/>
    <mergeCell ref="C529:D529"/>
    <mergeCell ref="H529:I529"/>
    <mergeCell ref="M529:N529"/>
    <mergeCell ref="C530:D530"/>
    <mergeCell ref="H530:I530"/>
    <mergeCell ref="M530:N530"/>
    <mergeCell ref="C537:D537"/>
    <mergeCell ref="H537:I537"/>
    <mergeCell ref="M537:N537"/>
    <mergeCell ref="C526:D526"/>
    <mergeCell ref="H526:I526"/>
    <mergeCell ref="M526:N526"/>
    <mergeCell ref="C527:D527"/>
    <mergeCell ref="H527:I527"/>
    <mergeCell ref="M527:N527"/>
    <mergeCell ref="C522:D522"/>
    <mergeCell ref="H522:I522"/>
    <mergeCell ref="M522:N522"/>
    <mergeCell ref="C523:D523"/>
    <mergeCell ref="H523:I523"/>
    <mergeCell ref="M523:N523"/>
    <mergeCell ref="C524:D524"/>
    <mergeCell ref="H524:I524"/>
    <mergeCell ref="M524:N524"/>
    <mergeCell ref="C531:D531"/>
    <mergeCell ref="H531:I531"/>
    <mergeCell ref="M531:N531"/>
    <mergeCell ref="C520:D520"/>
    <mergeCell ref="H520:I520"/>
    <mergeCell ref="M520:N520"/>
    <mergeCell ref="C521:D521"/>
    <mergeCell ref="H521:I521"/>
    <mergeCell ref="M521:N521"/>
    <mergeCell ref="C516:D516"/>
    <mergeCell ref="H516:I516"/>
    <mergeCell ref="M516:N516"/>
    <mergeCell ref="C517:D517"/>
    <mergeCell ref="H517:I517"/>
    <mergeCell ref="M517:N517"/>
    <mergeCell ref="C518:D518"/>
    <mergeCell ref="H518:I518"/>
    <mergeCell ref="M518:N518"/>
    <mergeCell ref="C525:D525"/>
    <mergeCell ref="H525:I525"/>
    <mergeCell ref="M525:N525"/>
    <mergeCell ref="C514:D514"/>
    <mergeCell ref="H514:I514"/>
    <mergeCell ref="M514:N514"/>
    <mergeCell ref="C515:D515"/>
    <mergeCell ref="H515:I515"/>
    <mergeCell ref="M515:N515"/>
    <mergeCell ref="C510:D510"/>
    <mergeCell ref="H510:I510"/>
    <mergeCell ref="M510:N510"/>
    <mergeCell ref="C511:D511"/>
    <mergeCell ref="H511:I511"/>
    <mergeCell ref="M511:N511"/>
    <mergeCell ref="C512:D512"/>
    <mergeCell ref="H512:I512"/>
    <mergeCell ref="M512:N512"/>
    <mergeCell ref="C519:D519"/>
    <mergeCell ref="H519:I519"/>
    <mergeCell ref="M519:N519"/>
    <mergeCell ref="C508:D508"/>
    <mergeCell ref="H508:I508"/>
    <mergeCell ref="M508:N508"/>
    <mergeCell ref="C509:D509"/>
    <mergeCell ref="H509:I509"/>
    <mergeCell ref="M509:N509"/>
    <mergeCell ref="C504:D504"/>
    <mergeCell ref="H504:I504"/>
    <mergeCell ref="M504:N504"/>
    <mergeCell ref="C505:D505"/>
    <mergeCell ref="H505:I505"/>
    <mergeCell ref="M505:N505"/>
    <mergeCell ref="C506:D506"/>
    <mergeCell ref="H506:I506"/>
    <mergeCell ref="M506:N506"/>
    <mergeCell ref="C513:D513"/>
    <mergeCell ref="H513:I513"/>
    <mergeCell ref="M513:N513"/>
    <mergeCell ref="C502:D502"/>
    <mergeCell ref="H502:I502"/>
    <mergeCell ref="M502:N502"/>
    <mergeCell ref="C503:D503"/>
    <mergeCell ref="H503:I503"/>
    <mergeCell ref="M503:N503"/>
    <mergeCell ref="C498:D498"/>
    <mergeCell ref="H498:I498"/>
    <mergeCell ref="M498:N498"/>
    <mergeCell ref="C499:D499"/>
    <mergeCell ref="H499:I499"/>
    <mergeCell ref="M499:N499"/>
    <mergeCell ref="C500:D500"/>
    <mergeCell ref="H500:I500"/>
    <mergeCell ref="M500:N500"/>
    <mergeCell ref="C507:D507"/>
    <mergeCell ref="H507:I507"/>
    <mergeCell ref="M507:N507"/>
    <mergeCell ref="C496:D496"/>
    <mergeCell ref="H496:I496"/>
    <mergeCell ref="M496:N496"/>
    <mergeCell ref="C497:D497"/>
    <mergeCell ref="H497:I497"/>
    <mergeCell ref="M497:N497"/>
    <mergeCell ref="C492:D492"/>
    <mergeCell ref="H492:I492"/>
    <mergeCell ref="M492:N492"/>
    <mergeCell ref="C493:D493"/>
    <mergeCell ref="H493:I493"/>
    <mergeCell ref="M493:N493"/>
    <mergeCell ref="C494:D494"/>
    <mergeCell ref="H494:I494"/>
    <mergeCell ref="M494:O494"/>
    <mergeCell ref="C501:D501"/>
    <mergeCell ref="H501:I501"/>
    <mergeCell ref="M501:N501"/>
    <mergeCell ref="C490:D490"/>
    <mergeCell ref="H490:I490"/>
    <mergeCell ref="M490:N490"/>
    <mergeCell ref="C491:D491"/>
    <mergeCell ref="H491:J491"/>
    <mergeCell ref="M491:N491"/>
    <mergeCell ref="C486:D486"/>
    <mergeCell ref="H486:I486"/>
    <mergeCell ref="M486:N486"/>
    <mergeCell ref="C487:D487"/>
    <mergeCell ref="H487:I487"/>
    <mergeCell ref="M487:N487"/>
    <mergeCell ref="C488:D488"/>
    <mergeCell ref="H488:I488"/>
    <mergeCell ref="M488:N488"/>
    <mergeCell ref="C495:D495"/>
    <mergeCell ref="H495:I495"/>
    <mergeCell ref="M495:N495"/>
    <mergeCell ref="C484:D484"/>
    <mergeCell ref="H484:I484"/>
    <mergeCell ref="M484:N484"/>
    <mergeCell ref="C485:D485"/>
    <mergeCell ref="H485:I485"/>
    <mergeCell ref="M485:N485"/>
    <mergeCell ref="C480:D480"/>
    <mergeCell ref="H480:I480"/>
    <mergeCell ref="M480:N480"/>
    <mergeCell ref="C481:D481"/>
    <mergeCell ref="H481:I481"/>
    <mergeCell ref="M481:N481"/>
    <mergeCell ref="C482:D482"/>
    <mergeCell ref="H482:I482"/>
    <mergeCell ref="M482:N482"/>
    <mergeCell ref="C489:D489"/>
    <mergeCell ref="H489:I489"/>
    <mergeCell ref="M489:N489"/>
    <mergeCell ref="C478:D478"/>
    <mergeCell ref="H478:I478"/>
    <mergeCell ref="M478:N478"/>
    <mergeCell ref="C479:D479"/>
    <mergeCell ref="H479:I479"/>
    <mergeCell ref="M479:N479"/>
    <mergeCell ref="C474:D474"/>
    <mergeCell ref="H474:I474"/>
    <mergeCell ref="M474:N474"/>
    <mergeCell ref="C475:E475"/>
    <mergeCell ref="H475:I475"/>
    <mergeCell ref="M475:N475"/>
    <mergeCell ref="C476:D476"/>
    <mergeCell ref="H476:I476"/>
    <mergeCell ref="M476:N476"/>
    <mergeCell ref="C483:D483"/>
    <mergeCell ref="H483:I483"/>
    <mergeCell ref="M483:N483"/>
    <mergeCell ref="C472:D472"/>
    <mergeCell ref="H472:I472"/>
    <mergeCell ref="M472:N472"/>
    <mergeCell ref="C473:D473"/>
    <mergeCell ref="H473:I473"/>
    <mergeCell ref="M473:N473"/>
    <mergeCell ref="C468:D468"/>
    <mergeCell ref="H468:I468"/>
    <mergeCell ref="M468:N468"/>
    <mergeCell ref="C469:D469"/>
    <mergeCell ref="H469:I469"/>
    <mergeCell ref="M469:N469"/>
    <mergeCell ref="C470:D470"/>
    <mergeCell ref="H470:I470"/>
    <mergeCell ref="M470:N470"/>
    <mergeCell ref="C477:D477"/>
    <mergeCell ref="H477:I477"/>
    <mergeCell ref="M477:N477"/>
    <mergeCell ref="C466:D466"/>
    <mergeCell ref="H466:I466"/>
    <mergeCell ref="M466:N466"/>
    <mergeCell ref="C467:D467"/>
    <mergeCell ref="H467:I467"/>
    <mergeCell ref="M467:N467"/>
    <mergeCell ref="C462:D462"/>
    <mergeCell ref="H462:I462"/>
    <mergeCell ref="M462:N462"/>
    <mergeCell ref="C463:D463"/>
    <mergeCell ref="H463:I463"/>
    <mergeCell ref="M463:N463"/>
    <mergeCell ref="C464:D464"/>
    <mergeCell ref="H464:I464"/>
    <mergeCell ref="M464:N464"/>
    <mergeCell ref="C471:D471"/>
    <mergeCell ref="H471:I471"/>
    <mergeCell ref="M471:N471"/>
    <mergeCell ref="C460:D460"/>
    <mergeCell ref="H460:I460"/>
    <mergeCell ref="M460:N460"/>
    <mergeCell ref="C461:D461"/>
    <mergeCell ref="H461:I461"/>
    <mergeCell ref="M461:N461"/>
    <mergeCell ref="C456:D456"/>
    <mergeCell ref="H456:I456"/>
    <mergeCell ref="M456:N456"/>
    <mergeCell ref="C457:D457"/>
    <mergeCell ref="H457:I457"/>
    <mergeCell ref="M457:N457"/>
    <mergeCell ref="C458:D458"/>
    <mergeCell ref="H458:I458"/>
    <mergeCell ref="M458:N458"/>
    <mergeCell ref="C465:D465"/>
    <mergeCell ref="H465:I465"/>
    <mergeCell ref="M465:N465"/>
    <mergeCell ref="C454:D454"/>
    <mergeCell ref="H454:I454"/>
    <mergeCell ref="M454:N454"/>
    <mergeCell ref="C455:D455"/>
    <mergeCell ref="H455:I455"/>
    <mergeCell ref="M455:N455"/>
    <mergeCell ref="C450:D450"/>
    <mergeCell ref="H450:I450"/>
    <mergeCell ref="M450:N450"/>
    <mergeCell ref="C451:D451"/>
    <mergeCell ref="H451:I451"/>
    <mergeCell ref="M451:N451"/>
    <mergeCell ref="C452:D452"/>
    <mergeCell ref="H452:I452"/>
    <mergeCell ref="M452:N452"/>
    <mergeCell ref="C459:D459"/>
    <mergeCell ref="H459:I459"/>
    <mergeCell ref="M459:N459"/>
    <mergeCell ref="C448:D448"/>
    <mergeCell ref="H448:I448"/>
    <mergeCell ref="M448:N448"/>
    <mergeCell ref="C449:D449"/>
    <mergeCell ref="H449:I449"/>
    <mergeCell ref="M449:N449"/>
    <mergeCell ref="C444:D444"/>
    <mergeCell ref="H444:I444"/>
    <mergeCell ref="M444:N444"/>
    <mergeCell ref="C445:D445"/>
    <mergeCell ref="H445:I445"/>
    <mergeCell ref="M445:N445"/>
    <mergeCell ref="C446:D446"/>
    <mergeCell ref="H446:I446"/>
    <mergeCell ref="M446:N446"/>
    <mergeCell ref="C453:D453"/>
    <mergeCell ref="H453:I453"/>
    <mergeCell ref="M453:N453"/>
    <mergeCell ref="C442:D442"/>
    <mergeCell ref="H442:I442"/>
    <mergeCell ref="M442:N442"/>
    <mergeCell ref="C443:D443"/>
    <mergeCell ref="H443:I443"/>
    <mergeCell ref="M443:N443"/>
    <mergeCell ref="C438:D438"/>
    <mergeCell ref="H438:I438"/>
    <mergeCell ref="M438:N438"/>
    <mergeCell ref="C439:D439"/>
    <mergeCell ref="H439:I439"/>
    <mergeCell ref="M439:N439"/>
    <mergeCell ref="C440:D440"/>
    <mergeCell ref="H440:I440"/>
    <mergeCell ref="M440:N440"/>
    <mergeCell ref="C447:D447"/>
    <mergeCell ref="H447:I447"/>
    <mergeCell ref="M447:N447"/>
    <mergeCell ref="C436:D436"/>
    <mergeCell ref="H436:I436"/>
    <mergeCell ref="M436:N436"/>
    <mergeCell ref="C437:D437"/>
    <mergeCell ref="H437:I437"/>
    <mergeCell ref="M437:N437"/>
    <mergeCell ref="C432:D432"/>
    <mergeCell ref="H432:I432"/>
    <mergeCell ref="M432:N432"/>
    <mergeCell ref="C433:D433"/>
    <mergeCell ref="H433:I433"/>
    <mergeCell ref="M433:N433"/>
    <mergeCell ref="C434:D434"/>
    <mergeCell ref="H434:I434"/>
    <mergeCell ref="M434:N434"/>
    <mergeCell ref="C441:D441"/>
    <mergeCell ref="H441:I441"/>
    <mergeCell ref="M441:N441"/>
    <mergeCell ref="C430:D430"/>
    <mergeCell ref="H430:I430"/>
    <mergeCell ref="M430:N430"/>
    <mergeCell ref="C431:D431"/>
    <mergeCell ref="H431:I431"/>
    <mergeCell ref="M431:N431"/>
    <mergeCell ref="C426:D426"/>
    <mergeCell ref="H426:I426"/>
    <mergeCell ref="M426:N426"/>
    <mergeCell ref="C427:D427"/>
    <mergeCell ref="H427:I427"/>
    <mergeCell ref="M427:N427"/>
    <mergeCell ref="C428:D428"/>
    <mergeCell ref="H428:I428"/>
    <mergeCell ref="M428:N428"/>
    <mergeCell ref="C435:D435"/>
    <mergeCell ref="H435:I435"/>
    <mergeCell ref="M435:N435"/>
    <mergeCell ref="C424:D424"/>
    <mergeCell ref="H424:I424"/>
    <mergeCell ref="M424:N424"/>
    <mergeCell ref="C425:D425"/>
    <mergeCell ref="H425:I425"/>
    <mergeCell ref="M425:N425"/>
    <mergeCell ref="C420:D420"/>
    <mergeCell ref="H420:I420"/>
    <mergeCell ref="M420:N420"/>
    <mergeCell ref="C421:D421"/>
    <mergeCell ref="H421:I421"/>
    <mergeCell ref="M421:N421"/>
    <mergeCell ref="C422:D422"/>
    <mergeCell ref="H422:I422"/>
    <mergeCell ref="M422:N422"/>
    <mergeCell ref="C429:D429"/>
    <mergeCell ref="H429:I429"/>
    <mergeCell ref="M429:N429"/>
    <mergeCell ref="C418:D418"/>
    <mergeCell ref="H418:I418"/>
    <mergeCell ref="M418:N418"/>
    <mergeCell ref="C419:D419"/>
    <mergeCell ref="H419:I419"/>
    <mergeCell ref="M419:N419"/>
    <mergeCell ref="C414:D414"/>
    <mergeCell ref="H414:I414"/>
    <mergeCell ref="M414:N414"/>
    <mergeCell ref="C415:D415"/>
    <mergeCell ref="H415:I415"/>
    <mergeCell ref="M415:N415"/>
    <mergeCell ref="C416:D416"/>
    <mergeCell ref="H416:I416"/>
    <mergeCell ref="M416:N416"/>
    <mergeCell ref="C423:D423"/>
    <mergeCell ref="H423:I423"/>
    <mergeCell ref="M423:N423"/>
    <mergeCell ref="C413:D413"/>
    <mergeCell ref="H413:I413"/>
    <mergeCell ref="M413:N413"/>
    <mergeCell ref="H407:I407"/>
    <mergeCell ref="M407:N407"/>
    <mergeCell ref="C408:D408"/>
    <mergeCell ref="H408:I408"/>
    <mergeCell ref="M408:N408"/>
    <mergeCell ref="C409:D409"/>
    <mergeCell ref="H409:I409"/>
    <mergeCell ref="M409:N409"/>
    <mergeCell ref="C410:D410"/>
    <mergeCell ref="H410:I410"/>
    <mergeCell ref="M410:N410"/>
    <mergeCell ref="C407:D407"/>
    <mergeCell ref="C417:D417"/>
    <mergeCell ref="H417:I417"/>
    <mergeCell ref="M417:N417"/>
    <mergeCell ref="C403:D403"/>
    <mergeCell ref="H403:I403"/>
    <mergeCell ref="M403:N403"/>
    <mergeCell ref="C404:D404"/>
    <mergeCell ref="H404:I404"/>
    <mergeCell ref="M404:N404"/>
    <mergeCell ref="C405:D405"/>
    <mergeCell ref="H405:I405"/>
    <mergeCell ref="M405:N405"/>
    <mergeCell ref="C406:D406"/>
    <mergeCell ref="H406:I406"/>
    <mergeCell ref="M406:N406"/>
    <mergeCell ref="C411:D411"/>
    <mergeCell ref="H411:I411"/>
    <mergeCell ref="M411:N411"/>
    <mergeCell ref="C412:D412"/>
    <mergeCell ref="H412:I412"/>
    <mergeCell ref="M412:N412"/>
    <mergeCell ref="BC14:BG14"/>
    <mergeCell ref="BH14:BL14"/>
    <mergeCell ref="BM14:BQ14"/>
    <mergeCell ref="A58:A72"/>
    <mergeCell ref="A153:A165"/>
    <mergeCell ref="A231:A235"/>
    <mergeCell ref="BA58:BA72"/>
    <mergeCell ref="BA153:BA165"/>
    <mergeCell ref="BA231:BA235"/>
    <mergeCell ref="A16:A17"/>
    <mergeCell ref="BA16:BA17"/>
    <mergeCell ref="A18:A21"/>
    <mergeCell ref="BA18:BA21"/>
    <mergeCell ref="A22:A23"/>
    <mergeCell ref="BA22:BA23"/>
    <mergeCell ref="C14:G14"/>
    <mergeCell ref="H14:L14"/>
    <mergeCell ref="M14: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41:A42"/>
    <mergeCell ref="BA41:BA42"/>
    <mergeCell ref="A43:A44"/>
    <mergeCell ref="BA43:BA44"/>
    <mergeCell ref="A45:A46"/>
    <mergeCell ref="BA45:BA46"/>
    <mergeCell ref="A35:A36"/>
    <mergeCell ref="BA35:BA36"/>
    <mergeCell ref="A37:A38"/>
    <mergeCell ref="BA37:BA38"/>
    <mergeCell ref="A39:A40"/>
    <mergeCell ref="BA39:BA40"/>
    <mergeCell ref="C56:G56"/>
    <mergeCell ref="H56:L56"/>
    <mergeCell ref="M56:Q56"/>
    <mergeCell ref="BC56:BG56"/>
    <mergeCell ref="BH56:BL56"/>
    <mergeCell ref="BM56:BQ56"/>
    <mergeCell ref="A47:A49"/>
    <mergeCell ref="BA47:BA49"/>
    <mergeCell ref="A50:A52"/>
    <mergeCell ref="BA50:BA52"/>
    <mergeCell ref="A53:A55"/>
    <mergeCell ref="BA53:BA55"/>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C220:BG220"/>
    <mergeCell ref="BH220:BL220"/>
    <mergeCell ref="BM220:BQ220"/>
    <mergeCell ref="A222:A224"/>
    <mergeCell ref="BA222:BA224"/>
    <mergeCell ref="A225:A226"/>
    <mergeCell ref="BA225:BA226"/>
    <mergeCell ref="A148:A150"/>
    <mergeCell ref="BA148:BA150"/>
    <mergeCell ref="A151:A152"/>
    <mergeCell ref="BA151:BA152"/>
    <mergeCell ref="A208:B208"/>
    <mergeCell ref="C220:G220"/>
    <mergeCell ref="H220:L220"/>
    <mergeCell ref="M220:Q220"/>
    <mergeCell ref="BC259:BG259"/>
    <mergeCell ref="BH259:BL259"/>
    <mergeCell ref="BM259:BQ259"/>
    <mergeCell ref="A227:A230"/>
    <mergeCell ref="BA227:BA230"/>
    <mergeCell ref="A251:B251"/>
    <mergeCell ref="A253:B253"/>
    <mergeCell ref="A254:B254"/>
    <mergeCell ref="A255:B255"/>
    <mergeCell ref="A261:A263"/>
    <mergeCell ref="BA261:BA263"/>
    <mergeCell ref="A264:A267"/>
    <mergeCell ref="BA264:BA267"/>
    <mergeCell ref="A268:A270"/>
    <mergeCell ref="BA268:BA270"/>
    <mergeCell ref="C259:G259"/>
    <mergeCell ref="H259:L259"/>
    <mergeCell ref="M259:Q259"/>
    <mergeCell ref="C339:G339"/>
    <mergeCell ref="H339:L339"/>
    <mergeCell ref="M339:Q339"/>
    <mergeCell ref="BC339:BG339"/>
    <mergeCell ref="BH339:BL339"/>
    <mergeCell ref="BM339:BQ339"/>
    <mergeCell ref="A271:A273"/>
    <mergeCell ref="BA271:BA273"/>
    <mergeCell ref="A274:A276"/>
    <mergeCell ref="BA274:BA276"/>
    <mergeCell ref="A277:A284"/>
    <mergeCell ref="BA277:BA284"/>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A1025:C1025"/>
    <mergeCell ref="A1026:B1026"/>
    <mergeCell ref="A1031:A1032"/>
    <mergeCell ref="A1034:C1034"/>
    <mergeCell ref="A353:A354"/>
    <mergeCell ref="BA353:BA354"/>
    <mergeCell ref="C399:F399"/>
    <mergeCell ref="H399:K399"/>
    <mergeCell ref="M399:P399"/>
    <mergeCell ref="B402:B445"/>
    <mergeCell ref="E549:G549"/>
    <mergeCell ref="C561:D561"/>
    <mergeCell ref="H561:I561"/>
    <mergeCell ref="M561:N561"/>
    <mergeCell ref="C400:E400"/>
    <mergeCell ref="H400:J400"/>
    <mergeCell ref="M400:O400"/>
    <mergeCell ref="C401:D402"/>
    <mergeCell ref="H401:I402"/>
    <mergeCell ref="M401:N402"/>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805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805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805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805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805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805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805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805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805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805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806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806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806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806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806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806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806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806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806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806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807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807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807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807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807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807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807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807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807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807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808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8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809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809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809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809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809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809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809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810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10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10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10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10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10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10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1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1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1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1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1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1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1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2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2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2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U294"/>
  <sheetViews>
    <sheetView workbookViewId="0"/>
  </sheetViews>
  <sheetFormatPr defaultRowHeight="12.75" x14ac:dyDescent="0.2"/>
  <sheetData>
    <row r="1">
      <c r="A1" t="s">
        <v>550</v>
      </c>
      <c r="B1" t="s">
        <v>552</v>
      </c>
      <c r="C1" t="s">
        <v>553</v>
      </c>
      <c r="D1" t="s">
        <v>559</v>
      </c>
      <c r="E1" t="s">
        <v>560</v>
      </c>
      <c r="F1" t="s">
        <v>561</v>
      </c>
      <c r="G1" t="s">
        <v>562</v>
      </c>
      <c r="H1" t="s">
        <v>585</v>
      </c>
      <c r="I1" t="s">
        <v>586</v>
      </c>
      <c r="J1" t="s">
        <v>587</v>
      </c>
      <c r="K1" t="s">
        <v>588</v>
      </c>
      <c r="L1" t="s">
        <v>589</v>
      </c>
      <c r="M1" t="s">
        <v>590</v>
      </c>
      <c r="N1" t="s">
        <v>591</v>
      </c>
      <c r="O1" t="s">
        <v>592</v>
      </c>
      <c r="P1" t="s">
        <v>593</v>
      </c>
      <c r="Q1" t="s">
        <v>594</v>
      </c>
      <c r="R1" t="s">
        <v>595</v>
      </c>
      <c r="S1" t="s">
        <v>596</v>
      </c>
      <c r="T1" t="s">
        <v>597</v>
      </c>
      <c r="U1" t="s">
        <v>598</v>
      </c>
      <c r="V1" t="s">
        <v>599</v>
      </c>
      <c r="W1" t="s">
        <v>600</v>
      </c>
      <c r="X1" t="s">
        <v>601</v>
      </c>
      <c r="Y1" t="s">
        <v>602</v>
      </c>
      <c r="Z1" t="s">
        <v>603</v>
      </c>
      <c r="AA1" t="s">
        <v>604</v>
      </c>
      <c r="AB1" t="s">
        <v>605</v>
      </c>
      <c r="AC1" t="s">
        <v>606</v>
      </c>
      <c r="AD1" t="s">
        <v>607</v>
      </c>
      <c r="AE1" t="s">
        <v>608</v>
      </c>
      <c r="AF1" t="s">
        <v>609</v>
      </c>
      <c r="AG1" t="s">
        <v>610</v>
      </c>
      <c r="AH1" t="s">
        <v>611</v>
      </c>
      <c r="AI1" t="s">
        <v>612</v>
      </c>
      <c r="AJ1" t="s">
        <v>613</v>
      </c>
      <c r="AK1" t="s">
        <v>614</v>
      </c>
      <c r="AL1" t="s">
        <v>615</v>
      </c>
      <c r="AM1" t="s">
        <v>616</v>
      </c>
      <c r="AN1" t="s">
        <v>617</v>
      </c>
      <c r="AO1" t="s">
        <v>618</v>
      </c>
      <c r="AP1" t="s">
        <v>619</v>
      </c>
      <c r="AQ1" t="s">
        <v>620</v>
      </c>
      <c r="AR1" t="s">
        <v>621</v>
      </c>
      <c r="AS1" t="s">
        <v>622</v>
      </c>
      <c r="AT1" t="s">
        <v>623</v>
      </c>
      <c r="AU1" t="s">
        <v>624</v>
      </c>
      <c r="AV1" t="s">
        <v>625</v>
      </c>
      <c r="AW1" t="s">
        <v>626</v>
      </c>
      <c r="AX1" t="s">
        <v>627</v>
      </c>
      <c r="AY1" t="s">
        <v>628</v>
      </c>
      <c r="AZ1" t="s">
        <v>629</v>
      </c>
      <c r="BA1" t="s">
        <v>630</v>
      </c>
      <c r="BB1" t="s">
        <v>631</v>
      </c>
      <c r="BC1" t="s">
        <v>632</v>
      </c>
      <c r="BD1" t="s">
        <v>633</v>
      </c>
      <c r="BE1" t="s">
        <v>634</v>
      </c>
      <c r="BF1" t="s">
        <v>635</v>
      </c>
      <c r="BG1" t="s">
        <v>636</v>
      </c>
      <c r="BH1" t="s">
        <v>637</v>
      </c>
      <c r="BI1" t="s">
        <v>638</v>
      </c>
      <c r="BJ1" t="s">
        <v>639</v>
      </c>
      <c r="BK1" t="s">
        <v>640</v>
      </c>
      <c r="BL1" t="s">
        <v>641</v>
      </c>
      <c r="BM1" t="s">
        <v>642</v>
      </c>
      <c r="BN1" t="s">
        <v>643</v>
      </c>
      <c r="BO1" t="s">
        <v>644</v>
      </c>
      <c r="BP1" t="s">
        <v>645</v>
      </c>
      <c r="BQ1" t="s">
        <v>646</v>
      </c>
      <c r="BR1" t="s">
        <v>647</v>
      </c>
      <c r="BS1" t="s">
        <v>648</v>
      </c>
      <c r="BT1" t="s">
        <v>649</v>
      </c>
      <c r="BU1" t="s">
        <v>650</v>
      </c>
    </row>
    <row r="2">
      <c r="A2" t="s">
        <v>551</v>
      </c>
      <c r="B2">
        <v>2003</v>
      </c>
      <c r="C2" t="s">
        <v>554</v>
      </c>
      <c r="D2">
        <v>16</v>
      </c>
      <c r="E2" t="s">
        <v>13</v>
      </c>
      <c r="F2" t="s">
        <v>14</v>
      </c>
      <c r="G2" t="s">
        <v>563</v>
      </c>
      <c r="H2">
        <v>56.074712518570138</v>
      </c>
      <c r="I2">
        <v>59.770274286020303</v>
      </c>
      <c r="J2">
        <v>61.016897013334543</v>
      </c>
      <c r="K2">
        <v>72.901941184263748</v>
      </c>
      <c r="L2">
        <v>70.476722151399798</v>
      </c>
      <c r="M2">
        <v>56.82255812995389</v>
      </c>
      <c r="N2">
        <v>58.753335179356583</v>
      </c>
      <c r="O2">
        <v>62.059155603153307</v>
      </c>
      <c r="P2">
        <v>68.519034313348229</v>
      </c>
      <c r="Q2">
        <v>89.787255829264652</v>
      </c>
      <c r="R2">
        <v>41.436117161422402</v>
      </c>
      <c r="S2">
        <v>28.395112576165971</v>
      </c>
      <c r="T2">
        <v>30.416794542146221</v>
      </c>
      <c r="U2">
        <v>22.968265551041821</v>
      </c>
      <c r="V2">
        <v>54.172381922279428</v>
      </c>
      <c r="W2" t="s">
        <v>180</v>
      </c>
      <c r="X2" t="s">
        <v>180</v>
      </c>
      <c r="Y2" t="s">
        <v>180</v>
      </c>
      <c r="Z2" t="s">
        <v>180</v>
      </c>
      <c r="AA2" t="s">
        <v>180</v>
      </c>
      <c r="AB2" t="s">
        <v>180</v>
      </c>
      <c r="AC2" t="s">
        <v>180</v>
      </c>
      <c r="AD2" t="s">
        <v>180</v>
      </c>
      <c r="AE2" t="s">
        <v>180</v>
      </c>
      <c r="AF2" t="s">
        <v>180</v>
      </c>
      <c r="AG2" t="s">
        <v>180</v>
      </c>
      <c r="AH2" t="s">
        <v>180</v>
      </c>
      <c r="AI2"/>
      <c r="AJ2"/>
      <c r="AK2"/>
      <c r="AL2"/>
      <c r="AM2"/>
      <c r="AN2"/>
      <c r="AO2"/>
      <c r="AP2"/>
      <c r="AQ2"/>
      <c r="AR2"/>
      <c r="AS2"/>
      <c r="AT2"/>
      <c r="AU2"/>
      <c r="AV2"/>
      <c r="AW2"/>
      <c r="AX2"/>
      <c r="AY2"/>
      <c r="AZ2"/>
      <c r="BA2"/>
      <c r="BB2"/>
      <c r="BC2"/>
      <c r="BD2"/>
      <c r="BE2"/>
      <c r="BF2"/>
      <c r="BG2"/>
      <c r="BH2"/>
      <c r="BI2"/>
      <c r="BJ2"/>
      <c r="BK2"/>
      <c r="BL2"/>
      <c r="BM2"/>
      <c r="BN2"/>
      <c r="BO2"/>
      <c r="BP2"/>
      <c r="BQ2"/>
      <c r="BR2"/>
      <c r="BS2"/>
      <c r="BT2"/>
      <c r="BU2"/>
    </row>
    <row r="3">
      <c r="A3" t="s">
        <v>551</v>
      </c>
      <c r="B3">
        <v>2003</v>
      </c>
      <c r="C3" t="s">
        <v>554</v>
      </c>
      <c r="D3">
        <v>17</v>
      </c>
      <c r="E3" t="s">
        <v>13</v>
      </c>
      <c r="F3" t="s">
        <v>51</v>
      </c>
      <c r="G3" t="s">
        <v>180</v>
      </c>
      <c r="H3">
        <v>43.925287481429862</v>
      </c>
      <c r="I3">
        <v>40.229725713979697</v>
      </c>
      <c r="J3">
        <v>38.983102986665457</v>
      </c>
      <c r="K3">
        <v>27.098058815736248</v>
      </c>
      <c r="L3">
        <v>29.523277848600209</v>
      </c>
      <c r="M3">
        <v>43.177441870046103</v>
      </c>
      <c r="N3">
        <v>41.246664820643417</v>
      </c>
      <c r="O3">
        <v>37.940844396846693</v>
      </c>
      <c r="P3">
        <v>31.480965686651771</v>
      </c>
      <c r="Q3">
        <v>10.212744170735361</v>
      </c>
      <c r="R3">
        <v>58.563882838577598</v>
      </c>
      <c r="S3">
        <v>71.604887423834029</v>
      </c>
      <c r="T3">
        <v>69.583205457853765</v>
      </c>
      <c r="U3">
        <v>77.031734448958176</v>
      </c>
      <c r="V3">
        <v>45.827618077720572</v>
      </c>
      <c r="W3" t="s">
        <v>180</v>
      </c>
      <c r="X3" t="s">
        <v>180</v>
      </c>
      <c r="Y3" t="s">
        <v>180</v>
      </c>
      <c r="Z3" t="s">
        <v>180</v>
      </c>
      <c r="AA3" t="s">
        <v>180</v>
      </c>
      <c r="AB3" t="s">
        <v>180</v>
      </c>
      <c r="AC3" t="s">
        <v>180</v>
      </c>
      <c r="AD3" t="s">
        <v>180</v>
      </c>
      <c r="AE3" t="s">
        <v>180</v>
      </c>
      <c r="AF3" t="s">
        <v>180</v>
      </c>
      <c r="AG3" t="s">
        <v>180</v>
      </c>
      <c r="AH3" t="s">
        <v>180</v>
      </c>
      <c r="AI3"/>
      <c r="AJ3"/>
      <c r="AK3"/>
      <c r="AL3"/>
      <c r="AM3"/>
      <c r="AN3"/>
      <c r="AO3"/>
      <c r="AP3"/>
      <c r="AQ3"/>
      <c r="AR3"/>
      <c r="AS3"/>
      <c r="AT3"/>
      <c r="AU3"/>
      <c r="AV3"/>
      <c r="AW3"/>
      <c r="AX3"/>
      <c r="AY3"/>
      <c r="AZ3"/>
      <c r="BA3"/>
      <c r="BB3"/>
      <c r="BC3"/>
      <c r="BD3"/>
      <c r="BE3"/>
      <c r="BF3"/>
      <c r="BG3"/>
      <c r="BH3"/>
      <c r="BI3"/>
      <c r="BJ3"/>
      <c r="BK3"/>
      <c r="BL3"/>
      <c r="BM3"/>
      <c r="BN3"/>
      <c r="BO3"/>
      <c r="BP3"/>
      <c r="BQ3"/>
      <c r="BR3"/>
      <c r="BS3"/>
      <c r="BT3"/>
      <c r="BU3"/>
    </row>
    <row r="4">
      <c r="A4" t="s">
        <v>551</v>
      </c>
      <c r="B4">
        <v>2003</v>
      </c>
      <c r="C4" t="s">
        <v>554</v>
      </c>
      <c r="D4">
        <v>18</v>
      </c>
      <c r="E4" t="s">
        <v>60</v>
      </c>
      <c r="F4" t="s">
        <v>15</v>
      </c>
      <c r="G4" t="s">
        <v>564</v>
      </c>
      <c r="H4">
        <v>51.563513588079537</v>
      </c>
      <c r="I4">
        <v>56.93039659041149</v>
      </c>
      <c r="J4">
        <v>55.316186364461267</v>
      </c>
      <c r="K4">
        <v>57.531425823556823</v>
      </c>
      <c r="L4">
        <v>47.650192893760646</v>
      </c>
      <c r="M4">
        <v>52.554750287614887</v>
      </c>
      <c r="N4">
        <v>55.37274286364709</v>
      </c>
      <c r="O4">
        <v>56.674863784459752</v>
      </c>
      <c r="P4">
        <v>58.841931221719769</v>
      </c>
      <c r="Q4">
        <v>63.076226999971759</v>
      </c>
      <c r="R4">
        <v>27.458041513237681</v>
      </c>
      <c r="S4">
        <v>15.58959888530849</v>
      </c>
      <c r="T4">
        <v>17.439019614338019</v>
      </c>
      <c r="U4">
        <v>18.906758514405059</v>
      </c>
      <c r="V4">
        <v>32.229644343435353</v>
      </c>
      <c r="W4" t="s">
        <v>180</v>
      </c>
      <c r="X4" t="s">
        <v>180</v>
      </c>
      <c r="Y4" t="s">
        <v>180</v>
      </c>
      <c r="Z4" t="s">
        <v>180</v>
      </c>
      <c r="AA4" t="s">
        <v>180</v>
      </c>
      <c r="AB4" t="s">
        <v>180</v>
      </c>
      <c r="AC4" t="s">
        <v>180</v>
      </c>
      <c r="AD4" t="s">
        <v>180</v>
      </c>
      <c r="AE4" t="s">
        <v>180</v>
      </c>
      <c r="AF4" t="s">
        <v>180</v>
      </c>
      <c r="AG4" t="s">
        <v>180</v>
      </c>
      <c r="AH4" t="s">
        <v>180</v>
      </c>
      <c r="AI4"/>
      <c r="AJ4"/>
      <c r="AK4"/>
      <c r="AL4"/>
      <c r="AM4"/>
      <c r="AN4"/>
      <c r="AO4"/>
      <c r="AP4"/>
      <c r="AQ4"/>
      <c r="AR4"/>
      <c r="AS4"/>
      <c r="AT4"/>
      <c r="AU4"/>
      <c r="AV4"/>
      <c r="AW4"/>
      <c r="AX4"/>
      <c r="AY4"/>
      <c r="AZ4"/>
      <c r="BA4"/>
      <c r="BB4"/>
      <c r="BC4"/>
      <c r="BD4"/>
      <c r="BE4"/>
      <c r="BF4"/>
      <c r="BG4"/>
      <c r="BH4"/>
      <c r="BI4"/>
      <c r="BJ4"/>
      <c r="BK4"/>
      <c r="BL4"/>
      <c r="BM4"/>
      <c r="BN4"/>
      <c r="BO4"/>
      <c r="BP4"/>
      <c r="BQ4"/>
      <c r="BR4"/>
      <c r="BS4"/>
      <c r="BT4"/>
      <c r="BU4"/>
    </row>
    <row r="5">
      <c r="A5" t="s">
        <v>551</v>
      </c>
      <c r="B5">
        <v>2003</v>
      </c>
      <c r="C5" t="s">
        <v>554</v>
      </c>
      <c r="D5">
        <v>19</v>
      </c>
      <c r="E5" t="s">
        <v>60</v>
      </c>
      <c r="F5" t="s">
        <v>16</v>
      </c>
      <c r="G5" t="s">
        <v>565</v>
      </c>
      <c r="H5">
        <v>4.5111989304905924</v>
      </c>
      <c r="I5">
        <v>2.8398776956088079</v>
      </c>
      <c r="J5">
        <v>5.7007106488732733</v>
      </c>
      <c r="K5">
        <v>15.37051536070693</v>
      </c>
      <c r="L5">
        <v>22.826529257639141</v>
      </c>
      <c r="M5">
        <v>4.2678078423389927</v>
      </c>
      <c r="N5">
        <v>3.380592315709491</v>
      </c>
      <c r="O5">
        <v>5.3842918186935673</v>
      </c>
      <c r="P5">
        <v>9.6771030916284513</v>
      </c>
      <c r="Q5">
        <v>26.7110288292929</v>
      </c>
      <c r="R5">
        <v>13.978075648184721</v>
      </c>
      <c r="S5">
        <v>12.805513690857479</v>
      </c>
      <c r="T5">
        <v>12.9777749278082</v>
      </c>
      <c r="U5">
        <v>4.0615070366367583</v>
      </c>
      <c r="V5">
        <v>21.942737578844088</v>
      </c>
      <c r="W5" t="s">
        <v>180</v>
      </c>
      <c r="X5" t="s">
        <v>180</v>
      </c>
      <c r="Y5" t="s">
        <v>180</v>
      </c>
      <c r="Z5" t="s">
        <v>180</v>
      </c>
      <c r="AA5" t="s">
        <v>180</v>
      </c>
      <c r="AB5" t="s">
        <v>180</v>
      </c>
      <c r="AC5" t="s">
        <v>180</v>
      </c>
      <c r="AD5" t="s">
        <v>180</v>
      </c>
      <c r="AE5" t="s">
        <v>180</v>
      </c>
      <c r="AF5" t="s">
        <v>180</v>
      </c>
      <c r="AG5" t="s">
        <v>180</v>
      </c>
      <c r="AH5" t="s">
        <v>180</v>
      </c>
      <c r="AI5"/>
      <c r="AJ5"/>
      <c r="AK5"/>
      <c r="AL5"/>
      <c r="AM5"/>
      <c r="AN5"/>
      <c r="AO5"/>
      <c r="AP5"/>
      <c r="AQ5"/>
      <c r="AR5"/>
      <c r="AS5"/>
      <c r="AT5"/>
      <c r="AU5"/>
      <c r="AV5"/>
      <c r="AW5"/>
      <c r="AX5"/>
      <c r="AY5"/>
      <c r="AZ5"/>
      <c r="BA5"/>
      <c r="BB5"/>
      <c r="BC5"/>
      <c r="BD5"/>
      <c r="BE5"/>
      <c r="BF5"/>
      <c r="BG5"/>
      <c r="BH5"/>
      <c r="BI5"/>
      <c r="BJ5"/>
      <c r="BK5"/>
      <c r="BL5"/>
      <c r="BM5"/>
      <c r="BN5"/>
      <c r="BO5"/>
      <c r="BP5"/>
      <c r="BQ5"/>
      <c r="BR5"/>
      <c r="BS5"/>
      <c r="BT5"/>
      <c r="BU5"/>
    </row>
    <row r="6">
      <c r="A6" t="s">
        <v>551</v>
      </c>
      <c r="B6">
        <v>2003</v>
      </c>
      <c r="C6" t="s">
        <v>554</v>
      </c>
      <c r="D6">
        <v>20</v>
      </c>
      <c r="E6" t="s">
        <v>60</v>
      </c>
      <c r="F6" t="s">
        <v>22</v>
      </c>
      <c r="G6" t="s">
        <v>566</v>
      </c>
      <c r="H6">
        <v>43.882630760746693</v>
      </c>
      <c r="I6">
        <v>40.229725713979697</v>
      </c>
      <c r="J6">
        <v>38.983102986665457</v>
      </c>
      <c r="K6">
        <v>27.098058815736259</v>
      </c>
      <c r="L6">
        <v>29.469520018733771</v>
      </c>
      <c r="M6">
        <v>43.129514107405967</v>
      </c>
      <c r="N6">
        <v>41.246664820643417</v>
      </c>
      <c r="O6">
        <v>37.940844396846693</v>
      </c>
      <c r="P6">
        <v>31.480965686651778</v>
      </c>
      <c r="Q6">
        <v>10.212744170735339</v>
      </c>
      <c r="R6">
        <v>58.563882838577612</v>
      </c>
      <c r="S6">
        <v>71.604887423834029</v>
      </c>
      <c r="T6">
        <v>69.583205457853779</v>
      </c>
      <c r="U6">
        <v>76.699265930075612</v>
      </c>
      <c r="V6">
        <v>45.659022849831587</v>
      </c>
      <c r="W6" t="s">
        <v>180</v>
      </c>
      <c r="X6" t="s">
        <v>180</v>
      </c>
      <c r="Y6" t="s">
        <v>180</v>
      </c>
      <c r="Z6" t="s">
        <v>180</v>
      </c>
      <c r="AA6" t="s">
        <v>180</v>
      </c>
      <c r="AB6" t="s">
        <v>180</v>
      </c>
      <c r="AC6" t="s">
        <v>180</v>
      </c>
      <c r="AD6" t="s">
        <v>180</v>
      </c>
      <c r="AE6" t="s">
        <v>180</v>
      </c>
      <c r="AF6" t="s">
        <v>180</v>
      </c>
      <c r="AG6" t="s">
        <v>180</v>
      </c>
      <c r="AH6" t="s">
        <v>180</v>
      </c>
      <c r="AI6"/>
      <c r="AJ6"/>
      <c r="AK6"/>
      <c r="AL6"/>
      <c r="AM6"/>
      <c r="AN6"/>
      <c r="AO6"/>
      <c r="AP6"/>
      <c r="AQ6"/>
      <c r="AR6"/>
      <c r="AS6"/>
      <c r="AT6"/>
      <c r="AU6"/>
      <c r="AV6"/>
      <c r="AW6"/>
      <c r="AX6"/>
      <c r="AY6"/>
      <c r="AZ6"/>
      <c r="BA6"/>
      <c r="BB6"/>
      <c r="BC6"/>
      <c r="BD6"/>
      <c r="BE6"/>
      <c r="BF6"/>
      <c r="BG6"/>
      <c r="BH6"/>
      <c r="BI6"/>
      <c r="BJ6"/>
      <c r="BK6"/>
      <c r="BL6"/>
      <c r="BM6"/>
      <c r="BN6"/>
      <c r="BO6"/>
      <c r="BP6"/>
      <c r="BQ6"/>
      <c r="BR6"/>
      <c r="BS6"/>
      <c r="BT6"/>
      <c r="BU6"/>
    </row>
    <row r="7">
      <c r="A7" t="s">
        <v>551</v>
      </c>
      <c r="B7">
        <v>2003</v>
      </c>
      <c r="C7" t="s">
        <v>554</v>
      </c>
      <c r="D7">
        <v>21</v>
      </c>
      <c r="E7" t="s">
        <v>60</v>
      </c>
      <c r="F7" t="s">
        <v>17</v>
      </c>
      <c r="G7" t="s">
        <v>567</v>
      </c>
      <c r="H7">
        <v>0.042656720683178703</v>
      </c>
      <c r="I7">
        <v>0</v>
      </c>
      <c r="J7">
        <v>0</v>
      </c>
      <c r="K7">
        <v>0</v>
      </c>
      <c r="L7">
        <v>0.053757829866434098</v>
      </c>
      <c r="M7">
        <v>0.047927762640153797</v>
      </c>
      <c r="N7">
        <v>0</v>
      </c>
      <c r="O7">
        <v>0</v>
      </c>
      <c r="P7">
        <v>0</v>
      </c>
      <c r="Q7">
        <v>0</v>
      </c>
      <c r="R7">
        <v>0</v>
      </c>
      <c r="S7">
        <v>0</v>
      </c>
      <c r="T7">
        <v>0</v>
      </c>
      <c r="U7">
        <v>0.33246851888257428</v>
      </c>
      <c r="V7">
        <v>0.16859522788896239</v>
      </c>
      <c r="W7" t="s">
        <v>180</v>
      </c>
      <c r="X7" t="s">
        <v>180</v>
      </c>
      <c r="Y7" t="s">
        <v>180</v>
      </c>
      <c r="Z7" t="s">
        <v>180</v>
      </c>
      <c r="AA7" t="s">
        <v>180</v>
      </c>
      <c r="AB7" t="s">
        <v>180</v>
      </c>
      <c r="AC7" t="s">
        <v>180</v>
      </c>
      <c r="AD7" t="s">
        <v>180</v>
      </c>
      <c r="AE7" t="s">
        <v>180</v>
      </c>
      <c r="AF7" t="s">
        <v>180</v>
      </c>
      <c r="AG7" t="s">
        <v>180</v>
      </c>
      <c r="AH7" t="s">
        <v>180</v>
      </c>
      <c r="AI7"/>
      <c r="AJ7"/>
      <c r="AK7"/>
      <c r="AL7"/>
      <c r="AM7"/>
      <c r="AN7"/>
      <c r="AO7"/>
      <c r="AP7"/>
      <c r="AQ7"/>
      <c r="AR7"/>
      <c r="AS7"/>
      <c r="AT7"/>
      <c r="AU7"/>
      <c r="AV7"/>
      <c r="AW7"/>
      <c r="AX7"/>
      <c r="AY7"/>
      <c r="AZ7"/>
      <c r="BA7"/>
      <c r="BB7"/>
      <c r="BC7"/>
      <c r="BD7"/>
      <c r="BE7"/>
      <c r="BF7"/>
      <c r="BG7"/>
      <c r="BH7"/>
      <c r="BI7"/>
      <c r="BJ7"/>
      <c r="BK7"/>
      <c r="BL7"/>
      <c r="BM7"/>
      <c r="BN7"/>
      <c r="BO7"/>
      <c r="BP7"/>
      <c r="BQ7"/>
      <c r="BR7"/>
      <c r="BS7"/>
      <c r="BT7"/>
      <c r="BU7"/>
    </row>
    <row r="8">
      <c r="A8" t="s">
        <v>551</v>
      </c>
      <c r="B8">
        <v>2003</v>
      </c>
      <c r="C8" t="s">
        <v>554</v>
      </c>
      <c r="D8">
        <v>22</v>
      </c>
      <c r="E8" t="s">
        <v>54</v>
      </c>
      <c r="F8" t="s">
        <v>49</v>
      </c>
      <c r="G8" t="s">
        <v>180</v>
      </c>
      <c r="H8">
        <v>8.0449791499093806</v>
      </c>
      <c r="I8">
        <v>4.7513211701506766</v>
      </c>
      <c r="J8">
        <v>9.3428393246995984</v>
      </c>
      <c r="K8">
        <v>21.083821789953561</v>
      </c>
      <c r="L8">
        <v>32.388749874891523</v>
      </c>
      <c r="M8">
        <v>7.5107633003400922</v>
      </c>
      <c r="N8">
        <v>5.753873044635748</v>
      </c>
      <c r="O8">
        <v>8.6760636144072567</v>
      </c>
      <c r="P8">
        <v>14.12323333013356</v>
      </c>
      <c r="Q8">
        <v>29.749242899332369</v>
      </c>
      <c r="R8">
        <v>33.734038336001483</v>
      </c>
      <c r="S8">
        <v>45.097597892977028</v>
      </c>
      <c r="T8">
        <v>42.666477921682016</v>
      </c>
      <c r="U8">
        <v>17.68312469050381</v>
      </c>
      <c r="V8">
        <v>40.505395554371432</v>
      </c>
      <c r="W8" t="s">
        <v>180</v>
      </c>
      <c r="X8" t="s">
        <v>180</v>
      </c>
      <c r="Y8" t="s">
        <v>180</v>
      </c>
      <c r="Z8" t="s">
        <v>180</v>
      </c>
      <c r="AA8" t="s">
        <v>180</v>
      </c>
      <c r="AB8" t="s">
        <v>180</v>
      </c>
      <c r="AC8" t="s">
        <v>180</v>
      </c>
      <c r="AD8" t="s">
        <v>180</v>
      </c>
      <c r="AE8" t="s">
        <v>180</v>
      </c>
      <c r="AF8" t="s">
        <v>180</v>
      </c>
      <c r="AG8" t="s">
        <v>180</v>
      </c>
      <c r="AH8" t="s">
        <v>180</v>
      </c>
      <c r="AI8"/>
      <c r="AJ8"/>
      <c r="AK8"/>
      <c r="AL8"/>
      <c r="AM8"/>
      <c r="AN8"/>
      <c r="AO8"/>
      <c r="AP8"/>
      <c r="AQ8"/>
      <c r="AR8"/>
      <c r="AS8"/>
      <c r="AT8"/>
      <c r="AU8"/>
      <c r="AV8"/>
      <c r="AW8"/>
      <c r="AX8"/>
      <c r="AY8"/>
      <c r="AZ8"/>
      <c r="BA8"/>
      <c r="BB8"/>
      <c r="BC8"/>
      <c r="BD8"/>
      <c r="BE8"/>
      <c r="BF8"/>
      <c r="BG8"/>
      <c r="BH8"/>
      <c r="BI8"/>
      <c r="BJ8"/>
      <c r="BK8"/>
      <c r="BL8"/>
      <c r="BM8"/>
      <c r="BN8"/>
      <c r="BO8"/>
      <c r="BP8"/>
      <c r="BQ8"/>
      <c r="BR8"/>
      <c r="BS8"/>
      <c r="BT8"/>
      <c r="BU8"/>
    </row>
    <row r="9">
      <c r="A9" t="s">
        <v>551</v>
      </c>
      <c r="B9">
        <v>2003</v>
      </c>
      <c r="C9" t="s">
        <v>554</v>
      </c>
      <c r="D9">
        <v>23</v>
      </c>
      <c r="E9" t="s">
        <v>54</v>
      </c>
      <c r="F9" t="s">
        <v>48</v>
      </c>
      <c r="G9" t="s">
        <v>180</v>
      </c>
      <c r="H9">
        <v>91.955020850090619</v>
      </c>
      <c r="I9">
        <v>95.248678829849325</v>
      </c>
      <c r="J9">
        <v>90.657160675300403</v>
      </c>
      <c r="K9">
        <v>78.916178210046439</v>
      </c>
      <c r="L9">
        <v>67.611250125108484</v>
      </c>
      <c r="M9">
        <v>92.489236699659898</v>
      </c>
      <c r="N9">
        <v>94.246126955364247</v>
      </c>
      <c r="O9">
        <v>91.323936385592745</v>
      </c>
      <c r="P9">
        <v>85.876766669866427</v>
      </c>
      <c r="Q9">
        <v>70.250757100667641</v>
      </c>
      <c r="R9">
        <v>66.265961663998525</v>
      </c>
      <c r="S9">
        <v>54.902402107022972</v>
      </c>
      <c r="T9">
        <v>57.333522078317984</v>
      </c>
      <c r="U9">
        <v>82.316875309496183</v>
      </c>
      <c r="V9">
        <v>59.494604445628561</v>
      </c>
      <c r="W9" t="s">
        <v>180</v>
      </c>
      <c r="X9" t="s">
        <v>180</v>
      </c>
      <c r="Y9" t="s">
        <v>180</v>
      </c>
      <c r="Z9" t="s">
        <v>180</v>
      </c>
      <c r="AA9" t="s">
        <v>180</v>
      </c>
      <c r="AB9" t="s">
        <v>180</v>
      </c>
      <c r="AC9" t="s">
        <v>180</v>
      </c>
      <c r="AD9" t="s">
        <v>180</v>
      </c>
      <c r="AE9" t="s">
        <v>180</v>
      </c>
      <c r="AF9" t="s">
        <v>180</v>
      </c>
      <c r="AG9" t="s">
        <v>180</v>
      </c>
      <c r="AH9" t="s">
        <v>180</v>
      </c>
      <c r="AI9"/>
      <c r="AJ9"/>
      <c r="AK9"/>
      <c r="AL9"/>
      <c r="AM9"/>
      <c r="AN9"/>
      <c r="AO9"/>
      <c r="AP9"/>
      <c r="AQ9"/>
      <c r="AR9"/>
      <c r="AS9"/>
      <c r="AT9"/>
      <c r="AU9"/>
      <c r="AV9"/>
      <c r="AW9"/>
      <c r="AX9"/>
      <c r="AY9"/>
      <c r="AZ9"/>
      <c r="BA9"/>
      <c r="BB9"/>
      <c r="BC9"/>
      <c r="BD9"/>
      <c r="BE9"/>
      <c r="BF9"/>
      <c r="BG9"/>
      <c r="BH9"/>
      <c r="BI9"/>
      <c r="BJ9"/>
      <c r="BK9"/>
      <c r="BL9"/>
      <c r="BM9"/>
      <c r="BN9"/>
      <c r="BO9"/>
      <c r="BP9"/>
      <c r="BQ9"/>
      <c r="BR9"/>
      <c r="BS9"/>
      <c r="BT9"/>
      <c r="BU9"/>
    </row>
    <row r="10">
      <c r="A10" t="s">
        <v>551</v>
      </c>
      <c r="B10">
        <v>2003</v>
      </c>
      <c r="C10" t="s">
        <v>554</v>
      </c>
      <c r="D10">
        <v>29</v>
      </c>
      <c r="E10" t="s">
        <v>57</v>
      </c>
      <c r="F10" t="s">
        <v>49</v>
      </c>
      <c r="G10" t="s">
        <v>568</v>
      </c>
      <c r="H10">
        <v>53.566342119657783</v>
      </c>
      <c r="I10">
        <v>48.871519906427913</v>
      </c>
      <c r="J10">
        <v>48.999494792720689</v>
      </c>
      <c r="K10">
        <v>51.706057145111963</v>
      </c>
      <c r="L10">
        <v>32.962597269613852</v>
      </c>
      <c r="M10">
        <v>54.258422923518587</v>
      </c>
      <c r="N10">
        <v>50.746011011482338</v>
      </c>
      <c r="O10">
        <v>46.91927164086578</v>
      </c>
      <c r="P10">
        <v>54.318494339358423</v>
      </c>
      <c r="Q10">
        <v>53.374555652385133</v>
      </c>
      <c r="R10">
        <v>11.25424209303751</v>
      </c>
      <c r="S10">
        <v>2.333350792711359</v>
      </c>
      <c r="T10">
        <v>4.3753942460314867</v>
      </c>
      <c r="U10">
        <v>3.2663459411845479</v>
      </c>
      <c r="V10">
        <v>0.95357649239969489</v>
      </c>
      <c r="W10" t="s">
        <v>180</v>
      </c>
      <c r="X10" t="s">
        <v>180</v>
      </c>
      <c r="Y10" t="s">
        <v>180</v>
      </c>
      <c r="Z10" t="s">
        <v>180</v>
      </c>
      <c r="AA10" t="s">
        <v>180</v>
      </c>
      <c r="AB10" t="s">
        <v>180</v>
      </c>
      <c r="AC10" t="s">
        <v>180</v>
      </c>
      <c r="AD10" t="s">
        <v>180</v>
      </c>
      <c r="AE10" t="s">
        <v>180</v>
      </c>
      <c r="AF10" t="s">
        <v>180</v>
      </c>
      <c r="AG10" t="s">
        <v>180</v>
      </c>
      <c r="AH10" t="s">
        <v>180</v>
      </c>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row>
    <row r="11">
      <c r="A11" t="s">
        <v>551</v>
      </c>
      <c r="B11">
        <v>2003</v>
      </c>
      <c r="C11" t="s">
        <v>554</v>
      </c>
      <c r="D11">
        <v>30</v>
      </c>
      <c r="E11" t="s">
        <v>57</v>
      </c>
      <c r="F11" t="s">
        <v>48</v>
      </c>
      <c r="G11" t="s">
        <v>180</v>
      </c>
      <c r="H11">
        <v>46.433657880342231</v>
      </c>
      <c r="I11">
        <v>51.12848009357208</v>
      </c>
      <c r="J11">
        <v>51.000505207279311</v>
      </c>
      <c r="K11">
        <v>48.293942854888037</v>
      </c>
      <c r="L11">
        <v>67.037402730386148</v>
      </c>
      <c r="M11">
        <v>45.741577076481413</v>
      </c>
      <c r="N11">
        <v>49.253988988517662</v>
      </c>
      <c r="O11">
        <v>53.08072835913422</v>
      </c>
      <c r="P11">
        <v>45.681505660641577</v>
      </c>
      <c r="Q11">
        <v>46.625444347614867</v>
      </c>
      <c r="R11">
        <v>88.745757906962481</v>
      </c>
      <c r="S11">
        <v>97.666649207288643</v>
      </c>
      <c r="T11">
        <v>95.624605753968524</v>
      </c>
      <c r="U11">
        <v>96.733654058815461</v>
      </c>
      <c r="V11">
        <v>99.046423507600295</v>
      </c>
      <c r="W11" t="s">
        <v>180</v>
      </c>
      <c r="X11" t="s">
        <v>180</v>
      </c>
      <c r="Y11" t="s">
        <v>180</v>
      </c>
      <c r="Z11" t="s">
        <v>180</v>
      </c>
      <c r="AA11" t="s">
        <v>180</v>
      </c>
      <c r="AB11" t="s">
        <v>180</v>
      </c>
      <c r="AC11" t="s">
        <v>180</v>
      </c>
      <c r="AD11" t="s">
        <v>180</v>
      </c>
      <c r="AE11" t="s">
        <v>180</v>
      </c>
      <c r="AF11" t="s">
        <v>180</v>
      </c>
      <c r="AG11" t="s">
        <v>180</v>
      </c>
      <c r="AH11" t="s">
        <v>180</v>
      </c>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row>
    <row r="12">
      <c r="A12" t="s">
        <v>551</v>
      </c>
      <c r="B12">
        <v>2003</v>
      </c>
      <c r="C12" t="s">
        <v>554</v>
      </c>
      <c r="D12">
        <v>31</v>
      </c>
      <c r="E12" t="s">
        <v>104</v>
      </c>
      <c r="F12" t="s">
        <v>49</v>
      </c>
      <c r="G12" t="s">
        <v>569</v>
      </c>
      <c r="H12">
        <v>40.720213753464783</v>
      </c>
      <c r="I12">
        <v>29.11037442856853</v>
      </c>
      <c r="J12">
        <v>24.337002928050151</v>
      </c>
      <c r="K12">
        <v>19.461810580327569</v>
      </c>
      <c r="L12">
        <v>10.571340487571531</v>
      </c>
      <c r="M12">
        <v>41.834274726753151</v>
      </c>
      <c r="N12">
        <v>30.175658698822541</v>
      </c>
      <c r="O12">
        <v>24.83374953674199</v>
      </c>
      <c r="P12">
        <v>23.771630943726869</v>
      </c>
      <c r="Q12">
        <v>16.40833610131963</v>
      </c>
      <c r="R12">
        <v>5.1167981467928803</v>
      </c>
      <c r="S12">
        <v>0.32274025171740939</v>
      </c>
      <c r="T12">
        <v>2.01660052871298</v>
      </c>
      <c r="U12">
        <v>0</v>
      </c>
      <c r="V12">
        <v>0</v>
      </c>
      <c r="W12" t="s">
        <v>180</v>
      </c>
      <c r="X12" t="s">
        <v>180</v>
      </c>
      <c r="Y12" t="s">
        <v>180</v>
      </c>
      <c r="Z12" t="s">
        <v>180</v>
      </c>
      <c r="AA12" t="s">
        <v>180</v>
      </c>
      <c r="AB12" t="s">
        <v>180</v>
      </c>
      <c r="AC12" t="s">
        <v>180</v>
      </c>
      <c r="AD12" t="s">
        <v>180</v>
      </c>
      <c r="AE12" t="s">
        <v>180</v>
      </c>
      <c r="AF12" t="s">
        <v>180</v>
      </c>
      <c r="AG12" t="s">
        <v>180</v>
      </c>
      <c r="AH12" t="s">
        <v>180</v>
      </c>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row>
    <row r="13">
      <c r="A13" t="s">
        <v>551</v>
      </c>
      <c r="B13">
        <v>2003</v>
      </c>
      <c r="C13" t="s">
        <v>554</v>
      </c>
      <c r="D13">
        <v>32</v>
      </c>
      <c r="E13" t="s">
        <v>104</v>
      </c>
      <c r="F13" t="s">
        <v>48</v>
      </c>
      <c r="G13" t="s">
        <v>180</v>
      </c>
      <c r="H13">
        <v>59.279786246535217</v>
      </c>
      <c r="I13">
        <v>70.889625571431466</v>
      </c>
      <c r="J13">
        <v>75.66299707194986</v>
      </c>
      <c r="K13">
        <v>80.53818941967242</v>
      </c>
      <c r="L13">
        <v>89.428659512428467</v>
      </c>
      <c r="M13">
        <v>58.165725273246849</v>
      </c>
      <c r="N13">
        <v>69.824341301177455</v>
      </c>
      <c r="O13">
        <v>75.16625046325801</v>
      </c>
      <c r="P13">
        <v>76.228369056273124</v>
      </c>
      <c r="Q13">
        <v>83.591663898680366</v>
      </c>
      <c r="R13">
        <v>94.883201853207126</v>
      </c>
      <c r="S13">
        <v>99.67725974828258</v>
      </c>
      <c r="T13">
        <v>97.983399471287029</v>
      </c>
      <c r="U13">
        <v>100</v>
      </c>
      <c r="V13">
        <v>100</v>
      </c>
      <c r="W13" t="s">
        <v>180</v>
      </c>
      <c r="X13" t="s">
        <v>180</v>
      </c>
      <c r="Y13" t="s">
        <v>180</v>
      </c>
      <c r="Z13" t="s">
        <v>180</v>
      </c>
      <c r="AA13" t="s">
        <v>180</v>
      </c>
      <c r="AB13" t="s">
        <v>180</v>
      </c>
      <c r="AC13" t="s">
        <v>180</v>
      </c>
      <c r="AD13" t="s">
        <v>180</v>
      </c>
      <c r="AE13" t="s">
        <v>180</v>
      </c>
      <c r="AF13" t="s">
        <v>180</v>
      </c>
      <c r="AG13" t="s">
        <v>180</v>
      </c>
      <c r="AH13" t="s">
        <v>180</v>
      </c>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row>
    <row r="14">
      <c r="A14" t="s">
        <v>551</v>
      </c>
      <c r="B14">
        <v>2003</v>
      </c>
      <c r="C14" t="s">
        <v>554</v>
      </c>
      <c r="D14">
        <v>41</v>
      </c>
      <c r="E14" t="s">
        <v>56</v>
      </c>
      <c r="F14" t="s">
        <v>49</v>
      </c>
      <c r="G14" t="s">
        <v>180</v>
      </c>
      <c r="H14">
        <v>13.62484018184024</v>
      </c>
      <c r="I14">
        <v>5.4057293408031644</v>
      </c>
      <c r="J14">
        <v>8.8469913931765074</v>
      </c>
      <c r="K14">
        <v>21.99079829670935</v>
      </c>
      <c r="L14">
        <v>32.914445250374357</v>
      </c>
      <c r="M14">
        <v>13.780936502663531</v>
      </c>
      <c r="N14">
        <v>5.9646011522456774</v>
      </c>
      <c r="O14">
        <v>8.7467832155870138</v>
      </c>
      <c r="P14">
        <v>13.23915156101773</v>
      </c>
      <c r="Q14">
        <v>28.763739146602809</v>
      </c>
      <c r="R14">
        <v>37.031413177548259</v>
      </c>
      <c r="S14">
        <v>56.843413364380233</v>
      </c>
      <c r="T14">
        <v>39.444176630951297</v>
      </c>
      <c r="U14">
        <v>32.971276501658487</v>
      </c>
      <c r="V14">
        <v>39.526050489872169</v>
      </c>
      <c r="W14" t="s">
        <v>180</v>
      </c>
      <c r="X14" t="s">
        <v>180</v>
      </c>
      <c r="Y14" t="s">
        <v>180</v>
      </c>
      <c r="Z14" t="s">
        <v>180</v>
      </c>
      <c r="AA14" t="s">
        <v>180</v>
      </c>
      <c r="AB14" t="s">
        <v>180</v>
      </c>
      <c r="AC14" t="s">
        <v>180</v>
      </c>
      <c r="AD14" t="s">
        <v>180</v>
      </c>
      <c r="AE14" t="s">
        <v>180</v>
      </c>
      <c r="AF14" t="s">
        <v>180</v>
      </c>
      <c r="AG14" t="s">
        <v>180</v>
      </c>
      <c r="AH14" t="s">
        <v>180</v>
      </c>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row>
    <row r="15">
      <c r="A15" t="s">
        <v>551</v>
      </c>
      <c r="B15">
        <v>2003</v>
      </c>
      <c r="C15" t="s">
        <v>554</v>
      </c>
      <c r="D15">
        <v>42</v>
      </c>
      <c r="E15" t="s">
        <v>56</v>
      </c>
      <c r="F15" t="s">
        <v>48</v>
      </c>
      <c r="G15" t="s">
        <v>570</v>
      </c>
      <c r="H15">
        <v>86.375159818159759</v>
      </c>
      <c r="I15">
        <v>94.594270659196837</v>
      </c>
      <c r="J15">
        <v>91.153008606823491</v>
      </c>
      <c r="K15">
        <v>78.009201703290657</v>
      </c>
      <c r="L15">
        <v>67.085554749625643</v>
      </c>
      <c r="M15">
        <v>86.219063497336464</v>
      </c>
      <c r="N15">
        <v>94.035398847754323</v>
      </c>
      <c r="O15">
        <v>91.253216784412984</v>
      </c>
      <c r="P15">
        <v>86.760848438982279</v>
      </c>
      <c r="Q15">
        <v>71.236260853397198</v>
      </c>
      <c r="R15">
        <v>62.968586822451726</v>
      </c>
      <c r="S15">
        <v>43.156586635619767</v>
      </c>
      <c r="T15">
        <v>60.555823369048703</v>
      </c>
      <c r="U15">
        <v>67.028723498341506</v>
      </c>
      <c r="V15">
        <v>60.473949510127831</v>
      </c>
      <c r="W15" t="s">
        <v>180</v>
      </c>
      <c r="X15" t="s">
        <v>180</v>
      </c>
      <c r="Y15" t="s">
        <v>180</v>
      </c>
      <c r="Z15" t="s">
        <v>180</v>
      </c>
      <c r="AA15" t="s">
        <v>180</v>
      </c>
      <c r="AB15" t="s">
        <v>180</v>
      </c>
      <c r="AC15" t="s">
        <v>180</v>
      </c>
      <c r="AD15" t="s">
        <v>180</v>
      </c>
      <c r="AE15" t="s">
        <v>180</v>
      </c>
      <c r="AF15" t="s">
        <v>180</v>
      </c>
      <c r="AG15" t="s">
        <v>180</v>
      </c>
      <c r="AH15" t="s">
        <v>180</v>
      </c>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row>
    <row r="16">
      <c r="A16" t="s">
        <v>551</v>
      </c>
      <c r="B16">
        <v>2003</v>
      </c>
      <c r="C16" t="s">
        <v>554</v>
      </c>
      <c r="D16">
        <v>58</v>
      </c>
      <c r="E16" t="s">
        <v>157</v>
      </c>
      <c r="F16" t="s">
        <v>158</v>
      </c>
      <c r="G16" t="s">
        <v>180</v>
      </c>
      <c r="H16">
        <v>72.46544800879127</v>
      </c>
      <c r="I16">
        <v>48.348403738081103</v>
      </c>
      <c r="J16">
        <v>38.282273114108918</v>
      </c>
      <c r="K16">
        <v>24.699579505594549</v>
      </c>
      <c r="L16">
        <v>12.80054568124144</v>
      </c>
      <c r="M16">
        <v>73.582788782758641</v>
      </c>
      <c r="N16">
        <v>51.174542580018972</v>
      </c>
      <c r="O16">
        <v>39.380716178540801</v>
      </c>
      <c r="P16">
        <v>33.036805112766679</v>
      </c>
      <c r="Q16">
        <v>17.032956424221791</v>
      </c>
      <c r="R16">
        <v>7.2627296031183048</v>
      </c>
      <c r="S16">
        <v>0.5750125881588255</v>
      </c>
      <c r="T16">
        <v>4.9042404054332609</v>
      </c>
      <c r="U16">
        <v>0</v>
      </c>
      <c r="V16">
        <v>0</v>
      </c>
      <c r="W16" t="s">
        <v>180</v>
      </c>
      <c r="X16" t="s">
        <v>180</v>
      </c>
      <c r="Y16" t="s">
        <v>180</v>
      </c>
      <c r="Z16" t="s">
        <v>180</v>
      </c>
      <c r="AA16" t="s">
        <v>180</v>
      </c>
      <c r="AB16" t="s">
        <v>180</v>
      </c>
      <c r="AC16" t="s">
        <v>180</v>
      </c>
      <c r="AD16" t="s">
        <v>180</v>
      </c>
      <c r="AE16" t="s">
        <v>180</v>
      </c>
      <c r="AF16" t="s">
        <v>180</v>
      </c>
      <c r="AG16" t="s">
        <v>180</v>
      </c>
      <c r="AH16" t="s">
        <v>180</v>
      </c>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row>
    <row r="17">
      <c r="A17" t="s">
        <v>551</v>
      </c>
      <c r="B17">
        <v>2003</v>
      </c>
      <c r="C17" t="s">
        <v>554</v>
      </c>
      <c r="D17">
        <v>59</v>
      </c>
      <c r="E17" t="s">
        <v>157</v>
      </c>
      <c r="F17" t="s">
        <v>159</v>
      </c>
      <c r="G17" t="s">
        <v>180</v>
      </c>
      <c r="H17">
        <v>22.860892943014321</v>
      </c>
      <c r="I17">
        <v>32.820596046777901</v>
      </c>
      <c r="J17">
        <v>38.794269451708963</v>
      </c>
      <c r="K17">
        <v>40.922160265495762</v>
      </c>
      <c r="L17">
        <v>27.11295749445517</v>
      </c>
      <c r="M17">
        <v>21.852977696865551</v>
      </c>
      <c r="N17">
        <v>34.885017119817697</v>
      </c>
      <c r="O17">
        <v>35.022648366111071</v>
      </c>
      <c r="P17">
        <v>42.452736002705663</v>
      </c>
      <c r="Q17">
        <v>38.373422076043127</v>
      </c>
      <c r="R17">
        <v>8.711423542046246</v>
      </c>
      <c r="S17">
        <v>3.5822193383199332</v>
      </c>
      <c r="T17">
        <v>5.7364318276453279</v>
      </c>
      <c r="U17">
        <v>8.6258541548529806</v>
      </c>
      <c r="V17">
        <v>1.1474434828522071</v>
      </c>
      <c r="W17" t="s">
        <v>180</v>
      </c>
      <c r="X17" t="s">
        <v>180</v>
      </c>
      <c r="Y17" t="s">
        <v>180</v>
      </c>
      <c r="Z17" t="s">
        <v>180</v>
      </c>
      <c r="AA17" t="s">
        <v>180</v>
      </c>
      <c r="AB17" t="s">
        <v>180</v>
      </c>
      <c r="AC17" t="s">
        <v>180</v>
      </c>
      <c r="AD17" t="s">
        <v>180</v>
      </c>
      <c r="AE17" t="s">
        <v>180</v>
      </c>
      <c r="AF17" t="s">
        <v>180</v>
      </c>
      <c r="AG17" t="s">
        <v>180</v>
      </c>
      <c r="AH17" t="s">
        <v>180</v>
      </c>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row>
    <row r="18">
      <c r="A18" t="s">
        <v>551</v>
      </c>
      <c r="B18">
        <v>2003</v>
      </c>
      <c r="C18" t="s">
        <v>554</v>
      </c>
      <c r="D18">
        <v>60</v>
      </c>
      <c r="E18" t="s">
        <v>157</v>
      </c>
      <c r="F18" t="s">
        <v>160</v>
      </c>
      <c r="G18" t="s">
        <v>180</v>
      </c>
      <c r="H18">
        <v>2.233274263140721</v>
      </c>
      <c r="I18">
        <v>3.2028481390548378</v>
      </c>
      <c r="J18">
        <v>4.2682877797593246</v>
      </c>
      <c r="K18">
        <v>2.5234748770748219</v>
      </c>
      <c r="L18">
        <v>4.1518422423935206</v>
      </c>
      <c r="M18">
        <v>2.109081876928359</v>
      </c>
      <c r="N18">
        <v>3.2772257270514822</v>
      </c>
      <c r="O18">
        <v>4.0385883908607489</v>
      </c>
      <c r="P18">
        <v>2.7522383598968849</v>
      </c>
      <c r="Q18">
        <v>4.1843534233761606</v>
      </c>
      <c r="R18">
        <v>2.2694990415464198</v>
      </c>
      <c r="S18">
        <v>6.8020846515394906</v>
      </c>
      <c r="T18">
        <v>1.5284590631801489</v>
      </c>
      <c r="U18">
        <v>0.8328296685981279</v>
      </c>
      <c r="V18">
        <v>1.915389536545353</v>
      </c>
      <c r="W18" t="s">
        <v>180</v>
      </c>
      <c r="X18" t="s">
        <v>180</v>
      </c>
      <c r="Y18" t="s">
        <v>180</v>
      </c>
      <c r="Z18" t="s">
        <v>180</v>
      </c>
      <c r="AA18" t="s">
        <v>180</v>
      </c>
      <c r="AB18" t="s">
        <v>180</v>
      </c>
      <c r="AC18" t="s">
        <v>180</v>
      </c>
      <c r="AD18" t="s">
        <v>180</v>
      </c>
      <c r="AE18" t="s">
        <v>180</v>
      </c>
      <c r="AF18" t="s">
        <v>180</v>
      </c>
      <c r="AG18" t="s">
        <v>180</v>
      </c>
      <c r="AH18" t="s">
        <v>180</v>
      </c>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row>
    <row r="19">
      <c r="A19" t="s">
        <v>551</v>
      </c>
      <c r="B19">
        <v>2003</v>
      </c>
      <c r="C19" t="s">
        <v>554</v>
      </c>
      <c r="D19">
        <v>61</v>
      </c>
      <c r="E19" t="s">
        <v>157</v>
      </c>
      <c r="F19" t="s">
        <v>161</v>
      </c>
      <c r="G19" t="s">
        <v>180</v>
      </c>
      <c r="H19">
        <v>2.191628820028618</v>
      </c>
      <c r="I19">
        <v>13.486923444103279</v>
      </c>
      <c r="J19">
        <v>12.26873083132085</v>
      </c>
      <c r="K19">
        <v>18.117107786485001</v>
      </c>
      <c r="L19">
        <v>31.968677678520489</v>
      </c>
      <c r="M19">
        <v>2.4010051399479182</v>
      </c>
      <c r="N19">
        <v>8.9671901031499921</v>
      </c>
      <c r="O19">
        <v>17.943599854482461</v>
      </c>
      <c r="P19">
        <v>14.211461252351951</v>
      </c>
      <c r="Q19">
        <v>29.106976507689652</v>
      </c>
      <c r="R19">
        <v>20.135273593015</v>
      </c>
      <c r="S19">
        <v>21.885188499143471</v>
      </c>
      <c r="T19">
        <v>23.211772324614049</v>
      </c>
      <c r="U19">
        <v>30.49600103270771</v>
      </c>
      <c r="V19">
        <v>29.781027605493069</v>
      </c>
      <c r="W19" t="s">
        <v>180</v>
      </c>
      <c r="X19" t="s">
        <v>180</v>
      </c>
      <c r="Y19" t="s">
        <v>180</v>
      </c>
      <c r="Z19" t="s">
        <v>180</v>
      </c>
      <c r="AA19" t="s">
        <v>180</v>
      </c>
      <c r="AB19" t="s">
        <v>180</v>
      </c>
      <c r="AC19" t="s">
        <v>180</v>
      </c>
      <c r="AD19" t="s">
        <v>180</v>
      </c>
      <c r="AE19" t="s">
        <v>180</v>
      </c>
      <c r="AF19" t="s">
        <v>180</v>
      </c>
      <c r="AG19" t="s">
        <v>180</v>
      </c>
      <c r="AH19" t="s">
        <v>180</v>
      </c>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row>
    <row r="20">
      <c r="A20" t="s">
        <v>551</v>
      </c>
      <c r="B20">
        <v>2003</v>
      </c>
      <c r="C20" t="s">
        <v>554</v>
      </c>
      <c r="D20">
        <v>62</v>
      </c>
      <c r="E20" t="s">
        <v>157</v>
      </c>
      <c r="F20" t="s">
        <v>162</v>
      </c>
      <c r="G20" t="s">
        <v>180</v>
      </c>
      <c r="H20">
        <v>0.16035340771950321</v>
      </c>
      <c r="I20">
        <v>0.72963988122571677</v>
      </c>
      <c r="J20">
        <v>4.020001027009072</v>
      </c>
      <c r="K20">
        <v>7.477915019220557</v>
      </c>
      <c r="L20">
        <v>14.601700514026721</v>
      </c>
      <c r="M20">
        <v>0</v>
      </c>
      <c r="N20">
        <v>0.36091397827778271</v>
      </c>
      <c r="O20">
        <v>1.588199982776032</v>
      </c>
      <c r="P20">
        <v>4.7751503258796681</v>
      </c>
      <c r="Q20">
        <v>6.7947897613261334</v>
      </c>
      <c r="R20">
        <v>41.186010056862528</v>
      </c>
      <c r="S20">
        <v>49.409634879448603</v>
      </c>
      <c r="T20">
        <v>26.028347868896802</v>
      </c>
      <c r="U20">
        <v>38.470998536287368</v>
      </c>
      <c r="V20">
        <v>34.612667660623423</v>
      </c>
      <c r="W20" t="s">
        <v>180</v>
      </c>
      <c r="X20" t="s">
        <v>180</v>
      </c>
      <c r="Y20" t="s">
        <v>180</v>
      </c>
      <c r="Z20" t="s">
        <v>180</v>
      </c>
      <c r="AA20" t="s">
        <v>180</v>
      </c>
      <c r="AB20" t="s">
        <v>180</v>
      </c>
      <c r="AC20" t="s">
        <v>180</v>
      </c>
      <c r="AD20" t="s">
        <v>180</v>
      </c>
      <c r="AE20" t="s">
        <v>180</v>
      </c>
      <c r="AF20" t="s">
        <v>180</v>
      </c>
      <c r="AG20" t="s">
        <v>180</v>
      </c>
      <c r="AH20" t="s">
        <v>180</v>
      </c>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row>
    <row r="21">
      <c r="A21" t="s">
        <v>551</v>
      </c>
      <c r="B21">
        <v>2003</v>
      </c>
      <c r="C21" t="s">
        <v>554</v>
      </c>
      <c r="D21">
        <v>63</v>
      </c>
      <c r="E21" t="s">
        <v>157</v>
      </c>
      <c r="F21" t="s">
        <v>163</v>
      </c>
      <c r="G21" t="s">
        <v>180</v>
      </c>
      <c r="H21">
        <v>0</v>
      </c>
      <c r="I21">
        <v>0.19849963612372509</v>
      </c>
      <c r="J21">
        <v>0.84306689155239589</v>
      </c>
      <c r="K21">
        <v>2.7480008771283919</v>
      </c>
      <c r="L21">
        <v>2.0640235988379589</v>
      </c>
      <c r="M21">
        <v>0</v>
      </c>
      <c r="N21">
        <v>0</v>
      </c>
      <c r="O21">
        <v>1.0674226176116119</v>
      </c>
      <c r="P21">
        <v>1.39558699681295</v>
      </c>
      <c r="Q21">
        <v>2.8582456699085301</v>
      </c>
      <c r="R21">
        <v>1.6520350717469401</v>
      </c>
      <c r="S21">
        <v>0.95046927522948488</v>
      </c>
      <c r="T21">
        <v>2.5966885690311381</v>
      </c>
      <c r="U21">
        <v>4.0650158877138463</v>
      </c>
      <c r="V21">
        <v>1.269868404241091</v>
      </c>
      <c r="W21" t="s">
        <v>180</v>
      </c>
      <c r="X21" t="s">
        <v>180</v>
      </c>
      <c r="Y21" t="s">
        <v>180</v>
      </c>
      <c r="Z21" t="s">
        <v>180</v>
      </c>
      <c r="AA21" t="s">
        <v>180</v>
      </c>
      <c r="AB21" t="s">
        <v>180</v>
      </c>
      <c r="AC21" t="s">
        <v>180</v>
      </c>
      <c r="AD21" t="s">
        <v>180</v>
      </c>
      <c r="AE21" t="s">
        <v>180</v>
      </c>
      <c r="AF21" t="s">
        <v>180</v>
      </c>
      <c r="AG21" t="s">
        <v>180</v>
      </c>
      <c r="AH21" t="s">
        <v>180</v>
      </c>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row>
    <row r="22">
      <c r="A22" t="s">
        <v>551</v>
      </c>
      <c r="B22">
        <v>2003</v>
      </c>
      <c r="C22" t="s">
        <v>554</v>
      </c>
      <c r="D22">
        <v>64</v>
      </c>
      <c r="E22" t="s">
        <v>157</v>
      </c>
      <c r="F22" t="s">
        <v>164</v>
      </c>
      <c r="G22" t="s">
        <v>180</v>
      </c>
      <c r="H22">
        <v>0.049424732833327899</v>
      </c>
      <c r="I22">
        <v>0</v>
      </c>
      <c r="J22">
        <v>0</v>
      </c>
      <c r="K22">
        <v>0</v>
      </c>
      <c r="L22">
        <v>0.059973431318399197</v>
      </c>
      <c r="M22">
        <v>0.054146503499540199</v>
      </c>
      <c r="N22">
        <v>0</v>
      </c>
      <c r="O22">
        <v>0</v>
      </c>
      <c r="P22">
        <v>0</v>
      </c>
      <c r="Q22">
        <v>0</v>
      </c>
      <c r="R22">
        <v>0</v>
      </c>
      <c r="S22">
        <v>0</v>
      </c>
      <c r="T22">
        <v>0</v>
      </c>
      <c r="U22">
        <v>0.87378845177682796</v>
      </c>
      <c r="V22">
        <v>0.20142739862664499</v>
      </c>
      <c r="W22" t="s">
        <v>180</v>
      </c>
      <c r="X22" t="s">
        <v>180</v>
      </c>
      <c r="Y22" t="s">
        <v>180</v>
      </c>
      <c r="Z22" t="s">
        <v>180</v>
      </c>
      <c r="AA22" t="s">
        <v>180</v>
      </c>
      <c r="AB22" t="s">
        <v>180</v>
      </c>
      <c r="AC22" t="s">
        <v>180</v>
      </c>
      <c r="AD22" t="s">
        <v>180</v>
      </c>
      <c r="AE22" t="s">
        <v>180</v>
      </c>
      <c r="AF22" t="s">
        <v>180</v>
      </c>
      <c r="AG22" t="s">
        <v>180</v>
      </c>
      <c r="AH22" t="s">
        <v>180</v>
      </c>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row>
    <row r="23">
      <c r="A23" t="s">
        <v>551</v>
      </c>
      <c r="B23">
        <v>2003</v>
      </c>
      <c r="C23" t="s">
        <v>554</v>
      </c>
      <c r="D23">
        <v>65</v>
      </c>
      <c r="E23" t="s">
        <v>157</v>
      </c>
      <c r="F23" t="s">
        <v>165</v>
      </c>
      <c r="G23" t="s">
        <v>180</v>
      </c>
      <c r="H23">
        <v>0.0389778244722414</v>
      </c>
      <c r="I23">
        <v>1.2130891146334359</v>
      </c>
      <c r="J23">
        <v>1.5233709045404691</v>
      </c>
      <c r="K23">
        <v>3.5117616690009239</v>
      </c>
      <c r="L23">
        <v>7.2402793592062977</v>
      </c>
      <c r="M23">
        <v>0</v>
      </c>
      <c r="N23">
        <v>1.335110491684069</v>
      </c>
      <c r="O23">
        <v>0.95882460961726734</v>
      </c>
      <c r="P23">
        <v>1.3760219495862001</v>
      </c>
      <c r="Q23">
        <v>1.6492561374346091</v>
      </c>
      <c r="R23">
        <v>18.78302909166457</v>
      </c>
      <c r="S23">
        <v>16.7953907681602</v>
      </c>
      <c r="T23">
        <v>35.994059941199282</v>
      </c>
      <c r="U23">
        <v>16.635512268063142</v>
      </c>
      <c r="V23">
        <v>31.072175911618221</v>
      </c>
      <c r="W23" t="s">
        <v>180</v>
      </c>
      <c r="X23" t="s">
        <v>180</v>
      </c>
      <c r="Y23" t="s">
        <v>180</v>
      </c>
      <c r="Z23" t="s">
        <v>180</v>
      </c>
      <c r="AA23" t="s">
        <v>180</v>
      </c>
      <c r="AB23" t="s">
        <v>180</v>
      </c>
      <c r="AC23" t="s">
        <v>180</v>
      </c>
      <c r="AD23" t="s">
        <v>180</v>
      </c>
      <c r="AE23" t="s">
        <v>180</v>
      </c>
      <c r="AF23" t="s">
        <v>180</v>
      </c>
      <c r="AG23" t="s">
        <v>180</v>
      </c>
      <c r="AH23" t="s">
        <v>180</v>
      </c>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row>
    <row r="24">
      <c r="A24" t="s">
        <v>551</v>
      </c>
      <c r="B24">
        <v>2003</v>
      </c>
      <c r="C24" t="s">
        <v>554</v>
      </c>
      <c r="D24">
        <v>122</v>
      </c>
      <c r="E24" t="s">
        <v>18</v>
      </c>
      <c r="F24" t="s">
        <v>14</v>
      </c>
      <c r="G24" t="s">
        <v>571</v>
      </c>
      <c r="H24">
        <v>45.579506473387383</v>
      </c>
      <c r="I24">
        <v>48.971465938064703</v>
      </c>
      <c r="J24">
        <v>44.211409406688723</v>
      </c>
      <c r="K24">
        <v>34.072329774969752</v>
      </c>
      <c r="L24">
        <v>50.915686635101792</v>
      </c>
      <c r="M24">
        <v>57.68732147417672</v>
      </c>
      <c r="N24">
        <v>45.101896239041793</v>
      </c>
      <c r="O24">
        <v>43.895330449200827</v>
      </c>
      <c r="P24">
        <v>33.15022508916843</v>
      </c>
      <c r="Q24">
        <v>53.68329315489688</v>
      </c>
      <c r="R24">
        <v>31.146109338604681</v>
      </c>
      <c r="S24">
        <v>29.47245542939292</v>
      </c>
      <c r="T24">
        <v>9.9327775047128171</v>
      </c>
      <c r="U24">
        <v>12.8106079276545</v>
      </c>
      <c r="V24">
        <v>51.839837687123527</v>
      </c>
      <c r="W24" t="s">
        <v>180</v>
      </c>
      <c r="X24" t="s">
        <v>180</v>
      </c>
      <c r="Y24" t="s">
        <v>180</v>
      </c>
      <c r="Z24" t="s">
        <v>180</v>
      </c>
      <c r="AA24" t="s">
        <v>180</v>
      </c>
      <c r="AB24" t="s">
        <v>180</v>
      </c>
      <c r="AC24" t="s">
        <v>180</v>
      </c>
      <c r="AD24" t="s">
        <v>180</v>
      </c>
      <c r="AE24" t="s">
        <v>180</v>
      </c>
      <c r="AF24" t="s">
        <v>180</v>
      </c>
      <c r="AG24" t="s">
        <v>180</v>
      </c>
      <c r="AH24" t="s">
        <v>180</v>
      </c>
      <c r="AI24"/>
      <c r="AJ24"/>
      <c r="AK24"/>
      <c r="AL24"/>
      <c r="AM24"/>
      <c r="AN24"/>
      <c r="AO24"/>
      <c r="AP24"/>
      <c r="AQ24"/>
      <c r="AR24"/>
      <c r="AS24"/>
      <c r="AT24"/>
      <c r="AU24">
        <v>27721.843995094299</v>
      </c>
      <c r="AV24">
        <v>29865.690385818481</v>
      </c>
      <c r="AW24">
        <v>26955.802124023441</v>
      </c>
      <c r="AX24">
        <v>20743.565509796139</v>
      </c>
      <c r="AY24">
        <v>31028.049156188961</v>
      </c>
      <c r="AZ24">
        <v>31707.04049491882</v>
      </c>
      <c r="BA24">
        <v>24703.71139335632</v>
      </c>
      <c r="BB24">
        <v>24041.536380767819</v>
      </c>
      <c r="BC24">
        <v>18243.841533660889</v>
      </c>
      <c r="BD24">
        <v>29464.003711700439</v>
      </c>
      <c r="BE24">
        <v>1878.1899862289431</v>
      </c>
      <c r="BF24">
        <v>1777.703674316406</v>
      </c>
      <c r="BG24">
        <v>599.87946796417236</v>
      </c>
      <c r="BH24">
        <v>774.15497303009033</v>
      </c>
      <c r="BI24">
        <v>3124.889554977417</v>
      </c>
      <c r="BJ24"/>
      <c r="BK24"/>
      <c r="BL24"/>
      <c r="BM24"/>
      <c r="BN24"/>
      <c r="BO24"/>
      <c r="BP24"/>
      <c r="BQ24"/>
      <c r="BR24"/>
      <c r="BS24"/>
      <c r="BT24"/>
      <c r="BU24"/>
    </row>
    <row r="25">
      <c r="A25" t="s">
        <v>551</v>
      </c>
      <c r="B25">
        <v>2003</v>
      </c>
      <c r="C25" t="s">
        <v>554</v>
      </c>
      <c r="D25">
        <v>123</v>
      </c>
      <c r="E25" t="s">
        <v>18</v>
      </c>
      <c r="F25" t="s">
        <v>51</v>
      </c>
      <c r="G25" t="s">
        <v>180</v>
      </c>
      <c r="H25">
        <v>54.420493526612617</v>
      </c>
      <c r="I25">
        <v>51.028534061935297</v>
      </c>
      <c r="J25">
        <v>55.78859059331127</v>
      </c>
      <c r="K25">
        <v>65.927670225030255</v>
      </c>
      <c r="L25">
        <v>49.084313364898222</v>
      </c>
      <c r="M25">
        <v>42.31267852582328</v>
      </c>
      <c r="N25">
        <v>54.898103760958207</v>
      </c>
      <c r="O25">
        <v>56.104669550799173</v>
      </c>
      <c r="P25">
        <v>66.84977491083157</v>
      </c>
      <c r="Q25">
        <v>46.31670684510312</v>
      </c>
      <c r="R25">
        <v>68.853890661395326</v>
      </c>
      <c r="S25">
        <v>70.527544570607077</v>
      </c>
      <c r="T25">
        <v>90.067222495287183</v>
      </c>
      <c r="U25">
        <v>87.189392072345498</v>
      </c>
      <c r="V25">
        <v>48.160162312876473</v>
      </c>
      <c r="W25" t="s">
        <v>180</v>
      </c>
      <c r="X25" t="s">
        <v>180</v>
      </c>
      <c r="Y25" t="s">
        <v>180</v>
      </c>
      <c r="Z25" t="s">
        <v>180</v>
      </c>
      <c r="AA25" t="s">
        <v>180</v>
      </c>
      <c r="AB25" t="s">
        <v>180</v>
      </c>
      <c r="AC25" t="s">
        <v>180</v>
      </c>
      <c r="AD25" t="s">
        <v>180</v>
      </c>
      <c r="AE25" t="s">
        <v>180</v>
      </c>
      <c r="AF25" t="s">
        <v>180</v>
      </c>
      <c r="AG25" t="s">
        <v>180</v>
      </c>
      <c r="AH25" t="s">
        <v>180</v>
      </c>
      <c r="AI25"/>
      <c r="AJ25"/>
      <c r="AK25"/>
      <c r="AL25"/>
      <c r="AM25"/>
      <c r="AN25"/>
      <c r="AO25"/>
      <c r="AP25"/>
      <c r="AQ25"/>
      <c r="AR25"/>
      <c r="AS25"/>
      <c r="AT25"/>
      <c r="AU25">
        <v>33099.007611274719</v>
      </c>
      <c r="AV25">
        <v>31120.211942672729</v>
      </c>
      <c r="AW25">
        <v>34014.437200546257</v>
      </c>
      <c r="AX25">
        <v>40137.406372070313</v>
      </c>
      <c r="AY25">
        <v>29912.00921630859</v>
      </c>
      <c r="AZ25">
        <v>23256.580080032349</v>
      </c>
      <c r="BA25">
        <v>30069.39894866943</v>
      </c>
      <c r="BB25">
        <v>30728.609178543091</v>
      </c>
      <c r="BC25">
        <v>36789.997556686401</v>
      </c>
      <c r="BD25">
        <v>25420.862659454349</v>
      </c>
      <c r="BE25">
        <v>4152.0655612945557</v>
      </c>
      <c r="BF25">
        <v>4254.0424032211304</v>
      </c>
      <c r="BG25">
        <v>5439.5135183334351</v>
      </c>
      <c r="BH25">
        <v>5268.9225873947144</v>
      </c>
      <c r="BI25">
        <v>2903.0798492431641</v>
      </c>
      <c r="BJ25"/>
      <c r="BK25"/>
      <c r="BL25"/>
      <c r="BM25"/>
      <c r="BN25"/>
      <c r="BO25"/>
      <c r="BP25"/>
      <c r="BQ25"/>
      <c r="BR25"/>
      <c r="BS25"/>
      <c r="BT25"/>
      <c r="BU25"/>
    </row>
    <row r="26">
      <c r="A26" t="s">
        <v>551</v>
      </c>
      <c r="B26">
        <v>2003</v>
      </c>
      <c r="C26" t="s">
        <v>554</v>
      </c>
      <c r="D26">
        <v>124</v>
      </c>
      <c r="E26" t="s">
        <v>50</v>
      </c>
      <c r="F26" t="s">
        <v>15</v>
      </c>
      <c r="G26" t="s">
        <v>572</v>
      </c>
      <c r="H26">
        <v>29.079752754760701</v>
      </c>
      <c r="I26">
        <v>23.68411240726628</v>
      </c>
      <c r="J26">
        <v>21.880737180008669</v>
      </c>
      <c r="K26">
        <v>14.41601971722096</v>
      </c>
      <c r="L26">
        <v>34.55551662506776</v>
      </c>
      <c r="M26">
        <v>31.845950127185919</v>
      </c>
      <c r="N26">
        <v>22.47965005552523</v>
      </c>
      <c r="O26">
        <v>20.793117393546328</v>
      </c>
      <c r="P26">
        <v>14.07054269036518</v>
      </c>
      <c r="Q26">
        <v>37.265211156685233</v>
      </c>
      <c r="R26">
        <v>27.29715897341595</v>
      </c>
      <c r="S26">
        <v>20.896292485801691</v>
      </c>
      <c r="T26">
        <v>8.4343775416842188</v>
      </c>
      <c r="U26">
        <v>5.5393192348200788</v>
      </c>
      <c r="V26">
        <v>33.998038717622833</v>
      </c>
      <c r="W26" t="s">
        <v>180</v>
      </c>
      <c r="X26" t="s">
        <v>180</v>
      </c>
      <c r="Y26" t="s">
        <v>180</v>
      </c>
      <c r="Z26" t="s">
        <v>180</v>
      </c>
      <c r="AA26" t="s">
        <v>180</v>
      </c>
      <c r="AB26" t="s">
        <v>180</v>
      </c>
      <c r="AC26" t="s">
        <v>180</v>
      </c>
      <c r="AD26" t="s">
        <v>180</v>
      </c>
      <c r="AE26" t="s">
        <v>180</v>
      </c>
      <c r="AF26" t="s">
        <v>180</v>
      </c>
      <c r="AG26" t="s">
        <v>180</v>
      </c>
      <c r="AH26" t="s">
        <v>180</v>
      </c>
      <c r="AI26"/>
      <c r="AJ26"/>
      <c r="AK26"/>
      <c r="AL26"/>
      <c r="AM26"/>
      <c r="AN26"/>
      <c r="AO26"/>
      <c r="AP26"/>
      <c r="AQ26"/>
      <c r="AR26"/>
      <c r="AS26"/>
      <c r="AT26"/>
      <c r="AU26">
        <v>20308.155446052551</v>
      </c>
      <c r="AV26">
        <v>18004.73558807373</v>
      </c>
      <c r="AW26">
        <v>14611.677393913271</v>
      </c>
      <c r="AX26">
        <v>9634.3982238769531</v>
      </c>
      <c r="AY26">
        <v>20003.6123046875</v>
      </c>
      <c r="AZ26">
        <v>21250.433019638062</v>
      </c>
      <c r="BA26">
        <v>14912.483797073361</v>
      </c>
      <c r="BB26">
        <v>12465.786720275881</v>
      </c>
      <c r="BC26">
        <v>8687.5953216552734</v>
      </c>
      <c r="BD26">
        <v>18904.658489227291</v>
      </c>
      <c r="BE26">
        <v>1637.742518424988</v>
      </c>
      <c r="BF26">
        <v>1455.978519439697</v>
      </c>
      <c r="BG26">
        <v>495.4257287979126</v>
      </c>
      <c r="BH26">
        <v>267.46732425689697</v>
      </c>
      <c r="BI26">
        <v>2485.0075178146358</v>
      </c>
      <c r="BJ26"/>
      <c r="BK26"/>
      <c r="BL26"/>
      <c r="BM26"/>
      <c r="BN26"/>
      <c r="BO26"/>
      <c r="BP26"/>
      <c r="BQ26"/>
      <c r="BR26"/>
      <c r="BS26"/>
      <c r="BT26"/>
      <c r="BU26"/>
    </row>
    <row r="27">
      <c r="A27" t="s">
        <v>551</v>
      </c>
      <c r="B27">
        <v>2003</v>
      </c>
      <c r="C27" t="s">
        <v>554</v>
      </c>
      <c r="D27">
        <v>125</v>
      </c>
      <c r="E27" t="s">
        <v>50</v>
      </c>
      <c r="F27" t="s">
        <v>16</v>
      </c>
      <c r="G27" t="s">
        <v>573</v>
      </c>
      <c r="H27">
        <v>16.499753718626689</v>
      </c>
      <c r="I27">
        <v>25.287353530798431</v>
      </c>
      <c r="J27">
        <v>22.330672226680051</v>
      </c>
      <c r="K27">
        <v>19.65631005774879</v>
      </c>
      <c r="L27">
        <v>16.360170010034029</v>
      </c>
      <c r="M27">
        <v>25.841371346990801</v>
      </c>
      <c r="N27">
        <v>22.622246183516548</v>
      </c>
      <c r="O27">
        <v>23.102213055654509</v>
      </c>
      <c r="P27">
        <v>19.07968239880325</v>
      </c>
      <c r="Q27">
        <v>16.418081998211662</v>
      </c>
      <c r="R27">
        <v>3.8489503651887311</v>
      </c>
      <c r="S27">
        <v>8.5761629435912248</v>
      </c>
      <c r="T27">
        <v>1.4983999630285989</v>
      </c>
      <c r="U27">
        <v>7.2712886928344229</v>
      </c>
      <c r="V27">
        <v>17.841798969500712</v>
      </c>
      <c r="W27" t="s">
        <v>180</v>
      </c>
      <c r="X27" t="s">
        <v>180</v>
      </c>
      <c r="Y27" t="s">
        <v>180</v>
      </c>
      <c r="Z27" t="s">
        <v>180</v>
      </c>
      <c r="AA27" t="s">
        <v>180</v>
      </c>
      <c r="AB27" t="s">
        <v>180</v>
      </c>
      <c r="AC27" t="s">
        <v>180</v>
      </c>
      <c r="AD27" t="s">
        <v>180</v>
      </c>
      <c r="AE27" t="s">
        <v>180</v>
      </c>
      <c r="AF27" t="s">
        <v>180</v>
      </c>
      <c r="AG27" t="s">
        <v>180</v>
      </c>
      <c r="AH27" t="s">
        <v>180</v>
      </c>
      <c r="AI27"/>
      <c r="AJ27"/>
      <c r="AK27"/>
      <c r="AL27"/>
      <c r="AM27"/>
      <c r="AN27"/>
      <c r="AO27"/>
      <c r="AP27"/>
      <c r="AQ27"/>
      <c r="AR27"/>
      <c r="AS27"/>
      <c r="AT27"/>
      <c r="AU27">
        <v>6111.4507064819336</v>
      </c>
      <c r="AV27">
        <v>10617.75024604797</v>
      </c>
      <c r="AW27">
        <v>10341.08820438385</v>
      </c>
      <c r="AX27">
        <v>9927.3116607666016</v>
      </c>
      <c r="AY27">
        <v>7667.8529319763184</v>
      </c>
      <c r="AZ27">
        <v>9132.6997566223145</v>
      </c>
      <c r="BA27">
        <v>8239.4421424865723</v>
      </c>
      <c r="BB27">
        <v>9575.2084312438965</v>
      </c>
      <c r="BC27">
        <v>8727.0544357299805</v>
      </c>
      <c r="BD27">
        <v>7202.761302947998</v>
      </c>
      <c r="BE27">
        <v>227.11268615722659</v>
      </c>
      <c r="BF27">
        <v>310.15156936645508</v>
      </c>
      <c r="BG27">
        <v>104.45373916625979</v>
      </c>
      <c r="BH27">
        <v>506.68764877319342</v>
      </c>
      <c r="BI27">
        <v>639.88203716278076</v>
      </c>
      <c r="BJ27"/>
      <c r="BK27"/>
      <c r="BL27"/>
      <c r="BM27"/>
      <c r="BN27"/>
      <c r="BO27"/>
      <c r="BP27"/>
      <c r="BQ27"/>
      <c r="BR27"/>
      <c r="BS27"/>
      <c r="BT27"/>
      <c r="BU27"/>
    </row>
    <row r="28">
      <c r="A28" t="s">
        <v>551</v>
      </c>
      <c r="B28">
        <v>2003</v>
      </c>
      <c r="C28" t="s">
        <v>554</v>
      </c>
      <c r="D28">
        <v>126</v>
      </c>
      <c r="E28" t="s">
        <v>50</v>
      </c>
      <c r="F28" t="s">
        <v>22</v>
      </c>
      <c r="G28" t="s">
        <v>574</v>
      </c>
      <c r="H28">
        <v>46.093582914517093</v>
      </c>
      <c r="I28">
        <v>48.389985495867172</v>
      </c>
      <c r="J28">
        <v>54.338185214481094</v>
      </c>
      <c r="K28">
        <v>65.650399450459503</v>
      </c>
      <c r="L28">
        <v>48.392805471582683</v>
      </c>
      <c r="M28">
        <v>36.575997398580981</v>
      </c>
      <c r="N28">
        <v>54.226131110143491</v>
      </c>
      <c r="O28">
        <v>54.946300332206633</v>
      </c>
      <c r="P28">
        <v>66.544398508144582</v>
      </c>
      <c r="Q28">
        <v>45.543938469868721</v>
      </c>
      <c r="R28">
        <v>49.932291119807637</v>
      </c>
      <c r="S28">
        <v>51.666959306083903</v>
      </c>
      <c r="T28">
        <v>88.579632404786167</v>
      </c>
      <c r="U28">
        <v>82.765339559968879</v>
      </c>
      <c r="V28">
        <v>36.373461761518953</v>
      </c>
      <c r="W28" t="s">
        <v>180</v>
      </c>
      <c r="X28" t="s">
        <v>180</v>
      </c>
      <c r="Y28" t="s">
        <v>180</v>
      </c>
      <c r="Z28" t="s">
        <v>180</v>
      </c>
      <c r="AA28" t="s">
        <v>180</v>
      </c>
      <c r="AB28" t="s">
        <v>180</v>
      </c>
      <c r="AC28" t="s">
        <v>180</v>
      </c>
      <c r="AD28" t="s">
        <v>180</v>
      </c>
      <c r="AE28" t="s">
        <v>180</v>
      </c>
      <c r="AF28" t="s">
        <v>180</v>
      </c>
      <c r="AG28" t="s">
        <v>180</v>
      </c>
      <c r="AH28" t="s">
        <v>180</v>
      </c>
      <c r="AI28"/>
      <c r="AJ28"/>
      <c r="AK28"/>
      <c r="AL28"/>
      <c r="AM28"/>
      <c r="AN28"/>
      <c r="AO28"/>
      <c r="AP28"/>
      <c r="AQ28"/>
      <c r="AR28"/>
      <c r="AS28"/>
      <c r="AT28"/>
      <c r="AU28">
        <v>28142.945845603939</v>
      </c>
      <c r="AV28">
        <v>29543.87184715271</v>
      </c>
      <c r="AW28">
        <v>33159.173719406128</v>
      </c>
      <c r="AX28">
        <v>39971.878170013428</v>
      </c>
      <c r="AY28">
        <v>29513.814945220951</v>
      </c>
      <c r="AZ28">
        <v>20179.440795898441</v>
      </c>
      <c r="BA28">
        <v>29711.766201019291</v>
      </c>
      <c r="BB28">
        <v>30117.342325210571</v>
      </c>
      <c r="BC28">
        <v>36624.469354629517</v>
      </c>
      <c r="BD28">
        <v>25022.668388366699</v>
      </c>
      <c r="BE28">
        <v>3013.5679092407231</v>
      </c>
      <c r="BF28">
        <v>3118.602637290955</v>
      </c>
      <c r="BG28">
        <v>5349.6721067428589</v>
      </c>
      <c r="BH28">
        <v>5001.5736627578744</v>
      </c>
      <c r="BI28">
        <v>2192.5811462402339</v>
      </c>
      <c r="BJ28"/>
      <c r="BK28"/>
      <c r="BL28"/>
      <c r="BM28"/>
      <c r="BN28"/>
      <c r="BO28"/>
      <c r="BP28"/>
      <c r="BQ28"/>
      <c r="BR28"/>
      <c r="BS28"/>
      <c r="BT28"/>
      <c r="BU28"/>
    </row>
    <row r="29">
      <c r="A29" t="s">
        <v>551</v>
      </c>
      <c r="B29">
        <v>2003</v>
      </c>
      <c r="C29" t="s">
        <v>554</v>
      </c>
      <c r="D29">
        <v>127</v>
      </c>
      <c r="E29" t="s">
        <v>50</v>
      </c>
      <c r="F29" t="s">
        <v>19</v>
      </c>
      <c r="G29" t="s">
        <v>575</v>
      </c>
      <c r="H29">
        <v>8.3269106120955261</v>
      </c>
      <c r="I29">
        <v>2.6385485660681192</v>
      </c>
      <c r="J29">
        <v>1.4504053788302</v>
      </c>
      <c r="K29">
        <v>0.27727077457075278</v>
      </c>
      <c r="L29">
        <v>0.69150789331554829</v>
      </c>
      <c r="M29">
        <v>5.7366811272423091</v>
      </c>
      <c r="N29">
        <v>0.67197265081471491</v>
      </c>
      <c r="O29">
        <v>1.1583692185925309</v>
      </c>
      <c r="P29">
        <v>0.30537640268699479</v>
      </c>
      <c r="Q29">
        <v>0.77276837523439168</v>
      </c>
      <c r="R29">
        <v>18.921599541587678</v>
      </c>
      <c r="S29">
        <v>18.860585264523181</v>
      </c>
      <c r="T29">
        <v>1.4875900905010091</v>
      </c>
      <c r="U29">
        <v>4.4240525123766119</v>
      </c>
      <c r="V29">
        <v>11.786700551357519</v>
      </c>
      <c r="W29" t="s">
        <v>180</v>
      </c>
      <c r="X29" t="s">
        <v>180</v>
      </c>
      <c r="Y29" t="s">
        <v>180</v>
      </c>
      <c r="Z29" t="s">
        <v>180</v>
      </c>
      <c r="AA29" t="s">
        <v>180</v>
      </c>
      <c r="AB29" t="s">
        <v>180</v>
      </c>
      <c r="AC29" t="s">
        <v>180</v>
      </c>
      <c r="AD29" t="s">
        <v>180</v>
      </c>
      <c r="AE29" t="s">
        <v>180</v>
      </c>
      <c r="AF29" t="s">
        <v>180</v>
      </c>
      <c r="AG29" t="s">
        <v>180</v>
      </c>
      <c r="AH29" t="s">
        <v>180</v>
      </c>
      <c r="AI29"/>
      <c r="AJ29"/>
      <c r="AK29"/>
      <c r="AL29"/>
      <c r="AM29"/>
      <c r="AN29"/>
      <c r="AO29"/>
      <c r="AP29"/>
      <c r="AQ29"/>
      <c r="AR29"/>
      <c r="AS29"/>
      <c r="AT29"/>
      <c r="AU29">
        <v>4956.0617656707764</v>
      </c>
      <c r="AV29">
        <v>1576.34009552002</v>
      </c>
      <c r="AW29">
        <v>855.26348114013672</v>
      </c>
      <c r="AX29">
        <v>165.52820205688479</v>
      </c>
      <c r="AY29">
        <v>398.19427108764648</v>
      </c>
      <c r="AZ29">
        <v>3077.1392841339111</v>
      </c>
      <c r="BA29">
        <v>357.63274765014648</v>
      </c>
      <c r="BB29">
        <v>611.26685333251953</v>
      </c>
      <c r="BC29">
        <v>165.52820205688479</v>
      </c>
      <c r="BD29">
        <v>398.19427108764648</v>
      </c>
      <c r="BE29">
        <v>1138.497652053833</v>
      </c>
      <c r="BF29">
        <v>1135.439765930176</v>
      </c>
      <c r="BG29">
        <v>89.841411590576172</v>
      </c>
      <c r="BH29">
        <v>267.34892463684082</v>
      </c>
      <c r="BI29">
        <v>710.49870300292969</v>
      </c>
      <c r="BJ29"/>
      <c r="BK29"/>
      <c r="BL29"/>
      <c r="BM29"/>
      <c r="BN29"/>
      <c r="BO29"/>
      <c r="BP29"/>
      <c r="BQ29"/>
      <c r="BR29"/>
      <c r="BS29"/>
      <c r="BT29"/>
      <c r="BU29"/>
    </row>
    <row r="30">
      <c r="A30" t="s">
        <v>551</v>
      </c>
      <c r="B30">
        <v>2003</v>
      </c>
      <c r="C30" t="s">
        <v>554</v>
      </c>
      <c r="D30">
        <v>128</v>
      </c>
      <c r="E30" t="s">
        <v>166</v>
      </c>
      <c r="F30" t="s">
        <v>49</v>
      </c>
      <c r="G30" t="s">
        <v>576</v>
      </c>
      <c r="H30">
        <v>36.199939392192491</v>
      </c>
      <c r="I30">
        <v>51.636913550392592</v>
      </c>
      <c r="J30">
        <v>50.508844948294403</v>
      </c>
      <c r="K30">
        <v>57.689950137160061</v>
      </c>
      <c r="L30">
        <v>32.131885262164303</v>
      </c>
      <c r="M30">
        <v>44.795581917524963</v>
      </c>
      <c r="N30">
        <v>50.158082187094251</v>
      </c>
      <c r="O30">
        <v>52.630229273225822</v>
      </c>
      <c r="P30">
        <v>57.5552122119297</v>
      </c>
      <c r="Q30">
        <v>30.583224376416691</v>
      </c>
      <c r="R30">
        <v>12.357724437890131</v>
      </c>
      <c r="S30">
        <v>29.098908857923679</v>
      </c>
      <c r="T30">
        <v>15.085407503768719</v>
      </c>
      <c r="U30">
        <v>56.759903463580009</v>
      </c>
      <c r="V30">
        <v>34.417158242631658</v>
      </c>
      <c r="W30" t="s">
        <v>180</v>
      </c>
      <c r="X30" t="s">
        <v>180</v>
      </c>
      <c r="Y30" t="s">
        <v>180</v>
      </c>
      <c r="Z30" t="s">
        <v>180</v>
      </c>
      <c r="AA30" t="s">
        <v>180</v>
      </c>
      <c r="AB30" t="s">
        <v>180</v>
      </c>
      <c r="AC30" t="s">
        <v>180</v>
      </c>
      <c r="AD30" t="s">
        <v>180</v>
      </c>
      <c r="AE30" t="s">
        <v>180</v>
      </c>
      <c r="AF30" t="s">
        <v>180</v>
      </c>
      <c r="AG30" t="s">
        <v>180</v>
      </c>
      <c r="AH30" t="s">
        <v>180</v>
      </c>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row>
    <row r="31">
      <c r="A31" t="s">
        <v>551</v>
      </c>
      <c r="B31">
        <v>2003</v>
      </c>
      <c r="C31" t="s">
        <v>554</v>
      </c>
      <c r="D31">
        <v>129</v>
      </c>
      <c r="E31" t="s">
        <v>166</v>
      </c>
      <c r="F31" t="s">
        <v>48</v>
      </c>
      <c r="G31" t="s">
        <v>180</v>
      </c>
      <c r="H31">
        <v>63.800060607807509</v>
      </c>
      <c r="I31">
        <v>48.363086449607408</v>
      </c>
      <c r="J31">
        <v>49.491155051705597</v>
      </c>
      <c r="K31">
        <v>42.310049862839939</v>
      </c>
      <c r="L31">
        <v>67.868114737835711</v>
      </c>
      <c r="M31">
        <v>55.204418082475037</v>
      </c>
      <c r="N31">
        <v>49.841917812905749</v>
      </c>
      <c r="O31">
        <v>47.369770726774178</v>
      </c>
      <c r="P31">
        <v>42.4447877880703</v>
      </c>
      <c r="Q31">
        <v>69.416775623583305</v>
      </c>
      <c r="R31">
        <v>87.642275562109873</v>
      </c>
      <c r="S31">
        <v>70.901091142076325</v>
      </c>
      <c r="T31">
        <v>84.914592496231279</v>
      </c>
      <c r="U31">
        <v>43.240096536419983</v>
      </c>
      <c r="V31">
        <v>65.582841757368342</v>
      </c>
      <c r="W31" t="s">
        <v>180</v>
      </c>
      <c r="X31" t="s">
        <v>180</v>
      </c>
      <c r="Y31" t="s">
        <v>180</v>
      </c>
      <c r="Z31" t="s">
        <v>180</v>
      </c>
      <c r="AA31" t="s">
        <v>180</v>
      </c>
      <c r="AB31" t="s">
        <v>180</v>
      </c>
      <c r="AC31" t="s">
        <v>180</v>
      </c>
      <c r="AD31" t="s">
        <v>180</v>
      </c>
      <c r="AE31" t="s">
        <v>180</v>
      </c>
      <c r="AF31" t="s">
        <v>180</v>
      </c>
      <c r="AG31" t="s">
        <v>180</v>
      </c>
      <c r="AH31" t="s">
        <v>180</v>
      </c>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row>
    <row r="32">
      <c r="A32" t="s">
        <v>551</v>
      </c>
      <c r="B32">
        <v>2003</v>
      </c>
      <c r="C32" t="s">
        <v>554</v>
      </c>
      <c r="D32">
        <v>135</v>
      </c>
      <c r="E32" t="s">
        <v>45</v>
      </c>
      <c r="F32" t="s">
        <v>44</v>
      </c>
      <c r="G32" t="s">
        <v>577</v>
      </c>
      <c r="H32">
        <v>1.322437050829385</v>
      </c>
      <c r="I32">
        <v>0.97922741326585439</v>
      </c>
      <c r="J32">
        <v>0.43644392628263368</v>
      </c>
      <c r="K32">
        <v>4.5265874316119197</v>
      </c>
      <c r="L32">
        <v>15.33534991383439</v>
      </c>
      <c r="M32">
        <v>1.583986752187019</v>
      </c>
      <c r="N32">
        <v>0.94491055335834784</v>
      </c>
      <c r="O32">
        <v>1.3850560204643581</v>
      </c>
      <c r="P32">
        <v>4.4302695356744231</v>
      </c>
      <c r="Q32">
        <v>16.70871866372778</v>
      </c>
      <c r="R32">
        <v>0.22113128608960581</v>
      </c>
      <c r="S32">
        <v>0</v>
      </c>
      <c r="T32">
        <v>0</v>
      </c>
      <c r="U32">
        <v>0</v>
      </c>
      <c r="V32">
        <v>0</v>
      </c>
      <c r="W32" t="s">
        <v>180</v>
      </c>
      <c r="X32" t="s">
        <v>180</v>
      </c>
      <c r="Y32" t="s">
        <v>180</v>
      </c>
      <c r="Z32" t="s">
        <v>180</v>
      </c>
      <c r="AA32" t="s">
        <v>180</v>
      </c>
      <c r="AB32" t="s">
        <v>180</v>
      </c>
      <c r="AC32" t="s">
        <v>180</v>
      </c>
      <c r="AD32" t="s">
        <v>180</v>
      </c>
      <c r="AE32" t="s">
        <v>180</v>
      </c>
      <c r="AF32" t="s">
        <v>180</v>
      </c>
      <c r="AG32" t="s">
        <v>180</v>
      </c>
      <c r="AH32" t="s">
        <v>180</v>
      </c>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row>
    <row r="33">
      <c r="A33" t="s">
        <v>551</v>
      </c>
      <c r="B33">
        <v>2003</v>
      </c>
      <c r="C33" t="s">
        <v>554</v>
      </c>
      <c r="D33">
        <v>136</v>
      </c>
      <c r="E33" t="s">
        <v>45</v>
      </c>
      <c r="F33" t="s">
        <v>43</v>
      </c>
      <c r="G33" t="s">
        <v>578</v>
      </c>
      <c r="H33">
        <v>0.42407321700440032</v>
      </c>
      <c r="I33">
        <v>1.7160757042115009</v>
      </c>
      <c r="J33">
        <v>2.339898857615696</v>
      </c>
      <c r="K33">
        <v>6.6750521651664467</v>
      </c>
      <c r="L33">
        <v>9.3321553158836341</v>
      </c>
      <c r="M33">
        <v>0.91704757412398408</v>
      </c>
      <c r="N33">
        <v>2.9342239257658891</v>
      </c>
      <c r="O33">
        <v>1.897488068487752</v>
      </c>
      <c r="P33">
        <v>7.798733441590608</v>
      </c>
      <c r="Q33">
        <v>9.1820957981957072</v>
      </c>
      <c r="R33">
        <v>0</v>
      </c>
      <c r="S33">
        <v>0</v>
      </c>
      <c r="T33">
        <v>0</v>
      </c>
      <c r="U33">
        <v>0</v>
      </c>
      <c r="V33">
        <v>0</v>
      </c>
      <c r="W33" t="s">
        <v>180</v>
      </c>
      <c r="X33" t="s">
        <v>180</v>
      </c>
      <c r="Y33" t="s">
        <v>180</v>
      </c>
      <c r="Z33" t="s">
        <v>180</v>
      </c>
      <c r="AA33" t="s">
        <v>180</v>
      </c>
      <c r="AB33" t="s">
        <v>180</v>
      </c>
      <c r="AC33" t="s">
        <v>180</v>
      </c>
      <c r="AD33" t="s">
        <v>180</v>
      </c>
      <c r="AE33" t="s">
        <v>180</v>
      </c>
      <c r="AF33" t="s">
        <v>180</v>
      </c>
      <c r="AG33" t="s">
        <v>180</v>
      </c>
      <c r="AH33" t="s">
        <v>180</v>
      </c>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row>
    <row r="34">
      <c r="A34" t="s">
        <v>551</v>
      </c>
      <c r="B34">
        <v>2003</v>
      </c>
      <c r="C34" t="s">
        <v>554</v>
      </c>
      <c r="D34">
        <v>137</v>
      </c>
      <c r="E34" t="s">
        <v>45</v>
      </c>
      <c r="F34" t="s">
        <v>42</v>
      </c>
      <c r="G34" t="s">
        <v>579</v>
      </c>
      <c r="H34">
        <v>43.832996205553592</v>
      </c>
      <c r="I34">
        <v>46.276162820587338</v>
      </c>
      <c r="J34">
        <v>41.435066622790387</v>
      </c>
      <c r="K34">
        <v>22.870690178191381</v>
      </c>
      <c r="L34">
        <v>26.248181405383761</v>
      </c>
      <c r="M34">
        <v>55.18628714786572</v>
      </c>
      <c r="N34">
        <v>41.222761759917553</v>
      </c>
      <c r="O34">
        <v>40.612786360248727</v>
      </c>
      <c r="P34">
        <v>20.921222111903401</v>
      </c>
      <c r="Q34">
        <v>27.7924786929734</v>
      </c>
      <c r="R34">
        <v>30.924978052515069</v>
      </c>
      <c r="S34">
        <v>29.47245542939292</v>
      </c>
      <c r="T34">
        <v>9.9327775047128171</v>
      </c>
      <c r="U34">
        <v>12.8106079276545</v>
      </c>
      <c r="V34">
        <v>51.839837687123527</v>
      </c>
      <c r="W34" t="s">
        <v>180</v>
      </c>
      <c r="X34" t="s">
        <v>180</v>
      </c>
      <c r="Y34" t="s">
        <v>180</v>
      </c>
      <c r="Z34" t="s">
        <v>180</v>
      </c>
      <c r="AA34" t="s">
        <v>180</v>
      </c>
      <c r="AB34" t="s">
        <v>180</v>
      </c>
      <c r="AC34" t="s">
        <v>180</v>
      </c>
      <c r="AD34" t="s">
        <v>180</v>
      </c>
      <c r="AE34" t="s">
        <v>180</v>
      </c>
      <c r="AF34" t="s">
        <v>180</v>
      </c>
      <c r="AG34" t="s">
        <v>180</v>
      </c>
      <c r="AH34" t="s">
        <v>180</v>
      </c>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row>
    <row r="35">
      <c r="A35" t="s">
        <v>551</v>
      </c>
      <c r="B35">
        <v>2003</v>
      </c>
      <c r="C35" t="s">
        <v>554</v>
      </c>
      <c r="D35">
        <v>138</v>
      </c>
      <c r="E35" t="s">
        <v>45</v>
      </c>
      <c r="F35" t="s">
        <v>41</v>
      </c>
      <c r="G35" t="s">
        <v>180</v>
      </c>
      <c r="H35">
        <v>46.271870752064373</v>
      </c>
      <c r="I35">
        <v>48.44377260833032</v>
      </c>
      <c r="J35">
        <v>54.385834936428878</v>
      </c>
      <c r="K35">
        <v>65.655781986488208</v>
      </c>
      <c r="L35">
        <v>48.430893788806458</v>
      </c>
      <c r="M35">
        <v>36.714176731463191</v>
      </c>
      <c r="N35">
        <v>54.24516887116112</v>
      </c>
      <c r="O35">
        <v>54.988611072059911</v>
      </c>
      <c r="P35">
        <v>66.54899959732829</v>
      </c>
      <c r="Q35">
        <v>45.591198526662673</v>
      </c>
      <c r="R35">
        <v>49.974132696222682</v>
      </c>
      <c r="S35">
        <v>51.703148594148473</v>
      </c>
      <c r="T35">
        <v>88.579632404786182</v>
      </c>
      <c r="U35">
        <v>82.765339559968893</v>
      </c>
      <c r="V35">
        <v>36.373461761518953</v>
      </c>
      <c r="W35" t="s">
        <v>180</v>
      </c>
      <c r="X35" t="s">
        <v>180</v>
      </c>
      <c r="Y35" t="s">
        <v>180</v>
      </c>
      <c r="Z35" t="s">
        <v>180</v>
      </c>
      <c r="AA35" t="s">
        <v>180</v>
      </c>
      <c r="AB35" t="s">
        <v>180</v>
      </c>
      <c r="AC35" t="s">
        <v>180</v>
      </c>
      <c r="AD35" t="s">
        <v>180</v>
      </c>
      <c r="AE35" t="s">
        <v>180</v>
      </c>
      <c r="AF35" t="s">
        <v>180</v>
      </c>
      <c r="AG35" t="s">
        <v>180</v>
      </c>
      <c r="AH35" t="s">
        <v>180</v>
      </c>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row>
    <row r="36">
      <c r="A36" t="s">
        <v>551</v>
      </c>
      <c r="B36">
        <v>2003</v>
      </c>
      <c r="C36" t="s">
        <v>554</v>
      </c>
      <c r="D36">
        <v>139</v>
      </c>
      <c r="E36" t="s">
        <v>45</v>
      </c>
      <c r="F36" t="s">
        <v>19</v>
      </c>
      <c r="G36" t="s">
        <v>180</v>
      </c>
      <c r="H36">
        <v>8.148622774548242</v>
      </c>
      <c r="I36">
        <v>2.5847614536049748</v>
      </c>
      <c r="J36">
        <v>1.402755656882396</v>
      </c>
      <c r="K36">
        <v>0.27188823854204558</v>
      </c>
      <c r="L36">
        <v>0.65341957609176304</v>
      </c>
      <c r="M36">
        <v>5.5985017943600868</v>
      </c>
      <c r="N36">
        <v>0.6529348897970938</v>
      </c>
      <c r="O36">
        <v>1.116058478739252</v>
      </c>
      <c r="P36">
        <v>0.30077531350328368</v>
      </c>
      <c r="Q36">
        <v>0.72550831844043795</v>
      </c>
      <c r="R36">
        <v>18.87975796517264</v>
      </c>
      <c r="S36">
        <v>18.8243959764586</v>
      </c>
      <c r="T36">
        <v>1.4875900905010091</v>
      </c>
      <c r="U36">
        <v>4.4240525123766119</v>
      </c>
      <c r="V36">
        <v>11.786700551357519</v>
      </c>
      <c r="W36" t="s">
        <v>180</v>
      </c>
      <c r="X36" t="s">
        <v>180</v>
      </c>
      <c r="Y36" t="s">
        <v>180</v>
      </c>
      <c r="Z36" t="s">
        <v>180</v>
      </c>
      <c r="AA36" t="s">
        <v>180</v>
      </c>
      <c r="AB36" t="s">
        <v>180</v>
      </c>
      <c r="AC36" t="s">
        <v>180</v>
      </c>
      <c r="AD36" t="s">
        <v>180</v>
      </c>
      <c r="AE36" t="s">
        <v>180</v>
      </c>
      <c r="AF36" t="s">
        <v>180</v>
      </c>
      <c r="AG36" t="s">
        <v>180</v>
      </c>
      <c r="AH36" t="s">
        <v>180</v>
      </c>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row>
    <row r="37">
      <c r="A37" t="s">
        <v>551</v>
      </c>
      <c r="B37">
        <v>2003</v>
      </c>
      <c r="C37" t="s">
        <v>554</v>
      </c>
      <c r="D37">
        <v>148</v>
      </c>
      <c r="E37" t="s">
        <v>109</v>
      </c>
      <c r="F37" t="s">
        <v>49</v>
      </c>
      <c r="G37" t="s">
        <v>180</v>
      </c>
      <c r="H37">
        <v>22.231184648787249</v>
      </c>
      <c r="I37">
        <v>38.023387981983497</v>
      </c>
      <c r="J37">
        <v>27.96214545888898</v>
      </c>
      <c r="K37">
        <v>24.28586223705183</v>
      </c>
      <c r="L37">
        <v>16.262581493174739</v>
      </c>
      <c r="M37">
        <v>36.554806311902468</v>
      </c>
      <c r="N37">
        <v>33.183747217759432</v>
      </c>
      <c r="O37">
        <v>28.022834336164259</v>
      </c>
      <c r="P37">
        <v>23.375073900605031</v>
      </c>
      <c r="Q37">
        <v>15.92089471412624</v>
      </c>
      <c r="R37">
        <v>6.1011847248425246</v>
      </c>
      <c r="S37">
        <v>11.44126984393009</v>
      </c>
      <c r="T37">
        <v>1.7295403594905681</v>
      </c>
      <c r="U37">
        <v>10.94782165603732</v>
      </c>
      <c r="V37">
        <v>23.430696401298949</v>
      </c>
      <c r="W37" t="s">
        <v>180</v>
      </c>
      <c r="X37" t="s">
        <v>180</v>
      </c>
      <c r="Y37" t="s">
        <v>180</v>
      </c>
      <c r="Z37" t="s">
        <v>180</v>
      </c>
      <c r="AA37" t="s">
        <v>180</v>
      </c>
      <c r="AB37" t="s">
        <v>180</v>
      </c>
      <c r="AC37" t="s">
        <v>180</v>
      </c>
      <c r="AD37" t="s">
        <v>180</v>
      </c>
      <c r="AE37" t="s">
        <v>180</v>
      </c>
      <c r="AF37" t="s">
        <v>180</v>
      </c>
      <c r="AG37" t="s">
        <v>180</v>
      </c>
      <c r="AH37" t="s">
        <v>180</v>
      </c>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row>
    <row r="38">
      <c r="A38" t="s">
        <v>551</v>
      </c>
      <c r="B38">
        <v>2003</v>
      </c>
      <c r="C38" t="s">
        <v>554</v>
      </c>
      <c r="D38">
        <v>149</v>
      </c>
      <c r="E38" t="s">
        <v>109</v>
      </c>
      <c r="F38" t="s">
        <v>48</v>
      </c>
      <c r="G38" t="s">
        <v>180</v>
      </c>
      <c r="H38">
        <v>39.181030460009339</v>
      </c>
      <c r="I38">
        <v>35.612670735732813</v>
      </c>
      <c r="J38">
        <v>27.398743287455659</v>
      </c>
      <c r="K38">
        <v>17.811352579933221</v>
      </c>
      <c r="L38">
        <v>34.349392751374609</v>
      </c>
      <c r="M38">
        <v>45.048791067868308</v>
      </c>
      <c r="N38">
        <v>32.974578162347818</v>
      </c>
      <c r="O38">
        <v>25.221916300747939</v>
      </c>
      <c r="P38">
        <v>17.238231136883801</v>
      </c>
      <c r="Q38">
        <v>36.136712156139353</v>
      </c>
      <c r="R38">
        <v>43.270240860078488</v>
      </c>
      <c r="S38">
        <v>27.877282957456529</v>
      </c>
      <c r="T38">
        <v>9.7354489625312866</v>
      </c>
      <c r="U38">
        <v>8.3401280901457184</v>
      </c>
      <c r="V38">
        <v>44.647836509869578</v>
      </c>
      <c r="W38" t="s">
        <v>180</v>
      </c>
      <c r="X38" t="s">
        <v>180</v>
      </c>
      <c r="Y38" t="s">
        <v>180</v>
      </c>
      <c r="Z38" t="s">
        <v>180</v>
      </c>
      <c r="AA38" t="s">
        <v>180</v>
      </c>
      <c r="AB38" t="s">
        <v>180</v>
      </c>
      <c r="AC38" t="s">
        <v>180</v>
      </c>
      <c r="AD38" t="s">
        <v>180</v>
      </c>
      <c r="AE38" t="s">
        <v>180</v>
      </c>
      <c r="AF38" t="s">
        <v>180</v>
      </c>
      <c r="AG38" t="s">
        <v>180</v>
      </c>
      <c r="AH38" t="s">
        <v>180</v>
      </c>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row>
    <row r="39">
      <c r="A39" t="s">
        <v>551</v>
      </c>
      <c r="B39">
        <v>2003</v>
      </c>
      <c r="C39" t="s">
        <v>554</v>
      </c>
      <c r="D39">
        <v>150</v>
      </c>
      <c r="E39" t="s">
        <v>109</v>
      </c>
      <c r="F39" t="s">
        <v>111</v>
      </c>
      <c r="G39" t="s">
        <v>180</v>
      </c>
      <c r="H39">
        <v>38.587784891203412</v>
      </c>
      <c r="I39">
        <v>26.363941282283701</v>
      </c>
      <c r="J39">
        <v>44.639111253655358</v>
      </c>
      <c r="K39">
        <v>57.902785183014949</v>
      </c>
      <c r="L39">
        <v>49.388025755450649</v>
      </c>
      <c r="M39">
        <v>18.396402620229232</v>
      </c>
      <c r="N39">
        <v>33.841674619892757</v>
      </c>
      <c r="O39">
        <v>46.755249363087813</v>
      </c>
      <c r="P39">
        <v>59.386694962511157</v>
      </c>
      <c r="Q39">
        <v>47.94239312973442</v>
      </c>
      <c r="R39">
        <v>50.628574415078987</v>
      </c>
      <c r="S39">
        <v>60.68144719861337</v>
      </c>
      <c r="T39">
        <v>88.53501067797815</v>
      </c>
      <c r="U39">
        <v>80.712050253816969</v>
      </c>
      <c r="V39">
        <v>31.92146708883147</v>
      </c>
      <c r="W39" t="s">
        <v>180</v>
      </c>
      <c r="X39" t="s">
        <v>180</v>
      </c>
      <c r="Y39" t="s">
        <v>180</v>
      </c>
      <c r="Z39" t="s">
        <v>180</v>
      </c>
      <c r="AA39" t="s">
        <v>180</v>
      </c>
      <c r="AB39" t="s">
        <v>180</v>
      </c>
      <c r="AC39" t="s">
        <v>180</v>
      </c>
      <c r="AD39" t="s">
        <v>180</v>
      </c>
      <c r="AE39" t="s">
        <v>180</v>
      </c>
      <c r="AF39" t="s">
        <v>180</v>
      </c>
      <c r="AG39" t="s">
        <v>180</v>
      </c>
      <c r="AH39" t="s">
        <v>180</v>
      </c>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row>
    <row r="40">
      <c r="A40" t="s">
        <v>551</v>
      </c>
      <c r="B40">
        <v>2003</v>
      </c>
      <c r="C40" t="s">
        <v>554</v>
      </c>
      <c r="D40">
        <v>151</v>
      </c>
      <c r="E40" t="s">
        <v>110</v>
      </c>
      <c r="F40" t="s">
        <v>49</v>
      </c>
      <c r="G40" t="s">
        <v>180</v>
      </c>
      <c r="H40">
        <v>64.908253260491932</v>
      </c>
      <c r="I40">
        <v>50.751447714200673</v>
      </c>
      <c r="J40">
        <v>49.642328688645428</v>
      </c>
      <c r="K40">
        <v>43.901930025178963</v>
      </c>
      <c r="L40">
        <v>70.410050012618569</v>
      </c>
      <c r="M40">
        <v>57.076233598954239</v>
      </c>
      <c r="N40">
        <v>52.668469041164123</v>
      </c>
      <c r="O40">
        <v>47.872392578635477</v>
      </c>
      <c r="P40">
        <v>45.098815010087137</v>
      </c>
      <c r="Q40">
        <v>71.958056730704143</v>
      </c>
      <c r="R40">
        <v>92.495158322399405</v>
      </c>
      <c r="S40">
        <v>66.790588187019267</v>
      </c>
      <c r="T40">
        <v>96.566491084312986</v>
      </c>
      <c r="U40">
        <v>32.922278505955141</v>
      </c>
      <c r="V40">
        <v>57.060517875759821</v>
      </c>
      <c r="W40" t="s">
        <v>180</v>
      </c>
      <c r="X40" t="s">
        <v>180</v>
      </c>
      <c r="Y40" t="s">
        <v>180</v>
      </c>
      <c r="Z40" t="s">
        <v>180</v>
      </c>
      <c r="AA40" t="s">
        <v>180</v>
      </c>
      <c r="AB40" t="s">
        <v>180</v>
      </c>
      <c r="AC40" t="s">
        <v>180</v>
      </c>
      <c r="AD40" t="s">
        <v>180</v>
      </c>
      <c r="AE40" t="s">
        <v>180</v>
      </c>
      <c r="AF40" t="s">
        <v>180</v>
      </c>
      <c r="AG40" t="s">
        <v>180</v>
      </c>
      <c r="AH40" t="s">
        <v>180</v>
      </c>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row>
    <row r="41">
      <c r="A41" t="s">
        <v>551</v>
      </c>
      <c r="B41">
        <v>2003</v>
      </c>
      <c r="C41" t="s">
        <v>554</v>
      </c>
      <c r="D41">
        <v>152</v>
      </c>
      <c r="E41" t="s">
        <v>110</v>
      </c>
      <c r="F41" t="s">
        <v>48</v>
      </c>
      <c r="G41" t="s">
        <v>180</v>
      </c>
      <c r="H41">
        <v>35.091746739508068</v>
      </c>
      <c r="I41">
        <v>49.248552285799327</v>
      </c>
      <c r="J41">
        <v>50.357671311354572</v>
      </c>
      <c r="K41">
        <v>56.098069974821037</v>
      </c>
      <c r="L41">
        <v>29.589949987381441</v>
      </c>
      <c r="M41">
        <v>42.923766401045761</v>
      </c>
      <c r="N41">
        <v>47.33153095883587</v>
      </c>
      <c r="O41">
        <v>52.127607421364523</v>
      </c>
      <c r="P41">
        <v>54.901184989912863</v>
      </c>
      <c r="Q41">
        <v>28.04194326929586</v>
      </c>
      <c r="R41">
        <v>7.5048416776005906</v>
      </c>
      <c r="S41">
        <v>33.209411812980733</v>
      </c>
      <c r="T41">
        <v>3.43350891568701</v>
      </c>
      <c r="U41">
        <v>67.077721494044852</v>
      </c>
      <c r="V41">
        <v>42.939482124240193</v>
      </c>
      <c r="W41" t="s">
        <v>180</v>
      </c>
      <c r="X41" t="s">
        <v>180</v>
      </c>
      <c r="Y41" t="s">
        <v>180</v>
      </c>
      <c r="Z41" t="s">
        <v>180</v>
      </c>
      <c r="AA41" t="s">
        <v>180</v>
      </c>
      <c r="AB41" t="s">
        <v>180</v>
      </c>
      <c r="AC41" t="s">
        <v>180</v>
      </c>
      <c r="AD41" t="s">
        <v>180</v>
      </c>
      <c r="AE41" t="s">
        <v>180</v>
      </c>
      <c r="AF41" t="s">
        <v>180</v>
      </c>
      <c r="AG41" t="s">
        <v>180</v>
      </c>
      <c r="AH41" t="s">
        <v>180</v>
      </c>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row>
    <row r="42">
      <c r="A42" t="s">
        <v>551</v>
      </c>
      <c r="B42">
        <v>2003</v>
      </c>
      <c r="C42" t="s">
        <v>554</v>
      </c>
      <c r="D42">
        <v>153</v>
      </c>
      <c r="E42" t="s">
        <v>167</v>
      </c>
      <c r="F42" t="s">
        <v>168</v>
      </c>
      <c r="G42" t="s">
        <v>180</v>
      </c>
      <c r="H42">
        <v>1.6034673972035169</v>
      </c>
      <c r="I42">
        <v>1.1017397652548659</v>
      </c>
      <c r="J42">
        <v>0.60806650664037587</v>
      </c>
      <c r="K42">
        <v>8.1520496415329546</v>
      </c>
      <c r="L42">
        <v>25.087730904569032</v>
      </c>
      <c r="M42">
        <v>1.588168892334987</v>
      </c>
      <c r="N42">
        <v>1.126973800226668</v>
      </c>
      <c r="O42">
        <v>2.0407458778037939</v>
      </c>
      <c r="P42">
        <v>8.3011439414966279</v>
      </c>
      <c r="Q42">
        <v>26.672864824691231</v>
      </c>
      <c r="R42">
        <v>0.22113128608960581</v>
      </c>
      <c r="S42">
        <v>0</v>
      </c>
      <c r="T42">
        <v>0</v>
      </c>
      <c r="U42">
        <v>0</v>
      </c>
      <c r="V42">
        <v>0</v>
      </c>
      <c r="W42" t="s">
        <v>180</v>
      </c>
      <c r="X42" t="s">
        <v>180</v>
      </c>
      <c r="Y42" t="s">
        <v>180</v>
      </c>
      <c r="Z42" t="s">
        <v>180</v>
      </c>
      <c r="AA42" t="s">
        <v>180</v>
      </c>
      <c r="AB42" t="s">
        <v>180</v>
      </c>
      <c r="AC42" t="s">
        <v>180</v>
      </c>
      <c r="AD42" t="s">
        <v>180</v>
      </c>
      <c r="AE42" t="s">
        <v>180</v>
      </c>
      <c r="AF42" t="s">
        <v>180</v>
      </c>
      <c r="AG42" t="s">
        <v>180</v>
      </c>
      <c r="AH42" t="s">
        <v>180</v>
      </c>
      <c r="AI42"/>
      <c r="AJ42"/>
      <c r="AK42"/>
      <c r="AL42"/>
      <c r="AM42"/>
      <c r="AN42"/>
      <c r="AO42"/>
      <c r="AP42"/>
      <c r="AQ42"/>
      <c r="AR42"/>
      <c r="AS42"/>
      <c r="AT42"/>
      <c r="AU42">
        <v>804.31747627258301</v>
      </c>
      <c r="AV42">
        <v>597.190673828125</v>
      </c>
      <c r="AW42">
        <v>266.10090637207031</v>
      </c>
      <c r="AX42">
        <v>2755.8304214477539</v>
      </c>
      <c r="AY42">
        <v>9345.3711891174316</v>
      </c>
      <c r="AZ42">
        <v>870.61646842956543</v>
      </c>
      <c r="BA42">
        <v>517.55690002441406</v>
      </c>
      <c r="BB42">
        <v>758.59719848632813</v>
      </c>
      <c r="BC42">
        <v>2438.1474075317378</v>
      </c>
      <c r="BD42">
        <v>9170.5579109191895</v>
      </c>
      <c r="BE42">
        <v>13.334781646728519</v>
      </c>
      <c r="BF42">
        <v>0</v>
      </c>
      <c r="BG42">
        <v>0</v>
      </c>
      <c r="BH42">
        <v>0</v>
      </c>
      <c r="BI42">
        <v>0</v>
      </c>
      <c r="BJ42"/>
      <c r="BK42"/>
      <c r="BL42"/>
      <c r="BM42"/>
      <c r="BN42"/>
      <c r="BO42"/>
      <c r="BP42"/>
      <c r="BQ42"/>
      <c r="BR42"/>
      <c r="BS42"/>
      <c r="BT42"/>
      <c r="BU42"/>
    </row>
    <row r="43">
      <c r="A43" t="s">
        <v>551</v>
      </c>
      <c r="B43">
        <v>2003</v>
      </c>
      <c r="C43" t="s">
        <v>554</v>
      </c>
      <c r="D43">
        <v>154</v>
      </c>
      <c r="E43" t="s">
        <v>167</v>
      </c>
      <c r="F43" t="s">
        <v>169</v>
      </c>
      <c r="G43" t="s">
        <v>180</v>
      </c>
      <c r="H43">
        <v>0.51419277542723441</v>
      </c>
      <c r="I43">
        <v>1.930776056617864</v>
      </c>
      <c r="J43">
        <v>3.2600158658658751</v>
      </c>
      <c r="K43">
        <v>12.021275946255511</v>
      </c>
      <c r="L43">
        <v>15.2668574659209</v>
      </c>
      <c r="M43">
        <v>0.91946882005425801</v>
      </c>
      <c r="N43">
        <v>3.499583613055834</v>
      </c>
      <c r="O43">
        <v>2.795764862023435</v>
      </c>
      <c r="P43">
        <v>14.612747224227711</v>
      </c>
      <c r="Q43">
        <v>14.657784654924489</v>
      </c>
      <c r="R43">
        <v>0</v>
      </c>
      <c r="S43">
        <v>0</v>
      </c>
      <c r="T43">
        <v>0</v>
      </c>
      <c r="U43">
        <v>0</v>
      </c>
      <c r="V43">
        <v>0</v>
      </c>
      <c r="W43" t="s">
        <v>180</v>
      </c>
      <c r="X43" t="s">
        <v>180</v>
      </c>
      <c r="Y43" t="s">
        <v>180</v>
      </c>
      <c r="Z43" t="s">
        <v>180</v>
      </c>
      <c r="AA43" t="s">
        <v>180</v>
      </c>
      <c r="AB43" t="s">
        <v>180</v>
      </c>
      <c r="AC43" t="s">
        <v>180</v>
      </c>
      <c r="AD43" t="s">
        <v>180</v>
      </c>
      <c r="AE43" t="s">
        <v>180</v>
      </c>
      <c r="AF43" t="s">
        <v>180</v>
      </c>
      <c r="AG43" t="s">
        <v>180</v>
      </c>
      <c r="AH43" t="s">
        <v>180</v>
      </c>
      <c r="AI43"/>
      <c r="AJ43"/>
      <c r="AK43"/>
      <c r="AL43"/>
      <c r="AM43"/>
      <c r="AN43"/>
      <c r="AO43"/>
      <c r="AP43"/>
      <c r="AQ43"/>
      <c r="AR43"/>
      <c r="AS43"/>
      <c r="AT43"/>
      <c r="AU43">
        <v>257.92494201660162</v>
      </c>
      <c r="AV43">
        <v>1046.564252853394</v>
      </c>
      <c r="AW43">
        <v>1426.6419334411621</v>
      </c>
      <c r="AX43">
        <v>4063.8366317749019</v>
      </c>
      <c r="AY43">
        <v>5687.0208969116211</v>
      </c>
      <c r="AZ43">
        <v>504.04254913330078</v>
      </c>
      <c r="BA43">
        <v>1607.1657085418699</v>
      </c>
      <c r="BB43">
        <v>1039.2569770812991</v>
      </c>
      <c r="BC43">
        <v>4291.9424133300781</v>
      </c>
      <c r="BD43">
        <v>5039.5810089111328</v>
      </c>
      <c r="BE43">
        <v>0</v>
      </c>
      <c r="BF43">
        <v>0</v>
      </c>
      <c r="BG43">
        <v>0</v>
      </c>
      <c r="BH43">
        <v>0</v>
      </c>
      <c r="BI43">
        <v>0</v>
      </c>
      <c r="BJ43"/>
      <c r="BK43"/>
      <c r="BL43"/>
      <c r="BM43"/>
      <c r="BN43"/>
      <c r="BO43"/>
      <c r="BP43"/>
      <c r="BQ43"/>
      <c r="BR43"/>
      <c r="BS43"/>
      <c r="BT43"/>
      <c r="BU43"/>
    </row>
    <row r="44">
      <c r="A44" t="s">
        <v>551</v>
      </c>
      <c r="B44">
        <v>2003</v>
      </c>
      <c r="C44" t="s">
        <v>554</v>
      </c>
      <c r="D44">
        <v>155</v>
      </c>
      <c r="E44" t="s">
        <v>167</v>
      </c>
      <c r="F44" t="s">
        <v>170</v>
      </c>
      <c r="G44" t="s">
        <v>180</v>
      </c>
      <c r="H44">
        <v>1.9148568644559889</v>
      </c>
      <c r="I44">
        <v>1.190496834698124</v>
      </c>
      <c r="J44">
        <v>2.5142196257644982</v>
      </c>
      <c r="K44">
        <v>2.6942929791503238</v>
      </c>
      <c r="L44">
        <v>9.3030107817754946</v>
      </c>
      <c r="M44">
        <v>0.71687515752212494</v>
      </c>
      <c r="N44">
        <v>2.5641992826716198</v>
      </c>
      <c r="O44">
        <v>2.1378676885316241</v>
      </c>
      <c r="P44">
        <v>2.16196449072297</v>
      </c>
      <c r="Q44">
        <v>9.9084747338997108</v>
      </c>
      <c r="R44">
        <v>1.903560745966604</v>
      </c>
      <c r="S44">
        <v>8.6574773344616656</v>
      </c>
      <c r="T44">
        <v>0</v>
      </c>
      <c r="U44">
        <v>11.299144382527119</v>
      </c>
      <c r="V44">
        <v>0.46853354161420457</v>
      </c>
      <c r="W44" t="s">
        <v>180</v>
      </c>
      <c r="X44" t="s">
        <v>180</v>
      </c>
      <c r="Y44" t="s">
        <v>180</v>
      </c>
      <c r="Z44" t="s">
        <v>180</v>
      </c>
      <c r="AA44" t="s">
        <v>180</v>
      </c>
      <c r="AB44" t="s">
        <v>180</v>
      </c>
      <c r="AC44" t="s">
        <v>180</v>
      </c>
      <c r="AD44" t="s">
        <v>180</v>
      </c>
      <c r="AE44" t="s">
        <v>180</v>
      </c>
      <c r="AF44" t="s">
        <v>180</v>
      </c>
      <c r="AG44" t="s">
        <v>180</v>
      </c>
      <c r="AH44" t="s">
        <v>180</v>
      </c>
      <c r="AI44"/>
      <c r="AJ44"/>
      <c r="AK44"/>
      <c r="AL44"/>
      <c r="AM44"/>
      <c r="AN44"/>
      <c r="AO44"/>
      <c r="AP44"/>
      <c r="AQ44"/>
      <c r="AR44"/>
      <c r="AS44"/>
      <c r="AT44"/>
      <c r="AU44">
        <v>960.51397323608398</v>
      </c>
      <c r="AV44">
        <v>645.30084991455078</v>
      </c>
      <c r="AW44">
        <v>1100.2680034637449</v>
      </c>
      <c r="AX44">
        <v>910.81567001342773</v>
      </c>
      <c r="AY44">
        <v>3465.4425010681148</v>
      </c>
      <c r="AZ44">
        <v>392.98296356201172</v>
      </c>
      <c r="BA44">
        <v>1177.595283508301</v>
      </c>
      <c r="BB44">
        <v>794.69984817504883</v>
      </c>
      <c r="BC44">
        <v>634.99538803100586</v>
      </c>
      <c r="BD44">
        <v>3406.6922302246089</v>
      </c>
      <c r="BE44">
        <v>114.7895774841309</v>
      </c>
      <c r="BF44">
        <v>358.578125</v>
      </c>
      <c r="BG44">
        <v>0</v>
      </c>
      <c r="BH44">
        <v>179.2890625</v>
      </c>
      <c r="BI44">
        <v>22.71851921081543</v>
      </c>
      <c r="BJ44"/>
      <c r="BK44"/>
      <c r="BL44"/>
      <c r="BM44"/>
      <c r="BN44"/>
      <c r="BO44"/>
      <c r="BP44"/>
      <c r="BQ44"/>
      <c r="BR44"/>
      <c r="BS44"/>
      <c r="BT44"/>
      <c r="BU44"/>
    </row>
    <row r="45">
      <c r="A45" t="s">
        <v>551</v>
      </c>
      <c r="B45">
        <v>2003</v>
      </c>
      <c r="C45" t="s">
        <v>554</v>
      </c>
      <c r="D45">
        <v>156</v>
      </c>
      <c r="E45" t="s">
        <v>167</v>
      </c>
      <c r="F45" t="s">
        <v>171</v>
      </c>
      <c r="G45" t="s">
        <v>180</v>
      </c>
      <c r="H45">
        <v>51.233064462514243</v>
      </c>
      <c r="I45">
        <v>50.875333913248802</v>
      </c>
      <c r="J45">
        <v>55.214333107984302</v>
      </c>
      <c r="K45">
        <v>38.494130857908729</v>
      </c>
      <c r="L45">
        <v>33.637470885260022</v>
      </c>
      <c r="M45">
        <v>54.615118251320659</v>
      </c>
      <c r="N45">
        <v>46.601271788953177</v>
      </c>
      <c r="O45">
        <v>57.701138912094549</v>
      </c>
      <c r="P45">
        <v>37.038827872916869</v>
      </c>
      <c r="Q45">
        <v>34.45788526293579</v>
      </c>
      <c r="R45">
        <v>29.021417306548461</v>
      </c>
      <c r="S45">
        <v>34.263236994622162</v>
      </c>
      <c r="T45">
        <v>66.140319539485816</v>
      </c>
      <c r="U45">
        <v>37.489603200546327</v>
      </c>
      <c r="V45">
        <v>63.977373199076659</v>
      </c>
      <c r="W45" t="s">
        <v>180</v>
      </c>
      <c r="X45" t="s">
        <v>180</v>
      </c>
      <c r="Y45" t="s">
        <v>180</v>
      </c>
      <c r="Z45" t="s">
        <v>180</v>
      </c>
      <c r="AA45" t="s">
        <v>180</v>
      </c>
      <c r="AB45" t="s">
        <v>180</v>
      </c>
      <c r="AC45" t="s">
        <v>180</v>
      </c>
      <c r="AD45" t="s">
        <v>180</v>
      </c>
      <c r="AE45" t="s">
        <v>180</v>
      </c>
      <c r="AF45" t="s">
        <v>180</v>
      </c>
      <c r="AG45" t="s">
        <v>180</v>
      </c>
      <c r="AH45" t="s">
        <v>180</v>
      </c>
      <c r="AI45"/>
      <c r="AJ45"/>
      <c r="AK45"/>
      <c r="AL45"/>
      <c r="AM45"/>
      <c r="AN45"/>
      <c r="AO45"/>
      <c r="AP45"/>
      <c r="AQ45"/>
      <c r="AR45"/>
      <c r="AS45"/>
      <c r="AT45"/>
      <c r="AU45">
        <v>25699.087603569031</v>
      </c>
      <c r="AV45">
        <v>27576.634609222408</v>
      </c>
      <c r="AW45">
        <v>24162.79128074646</v>
      </c>
      <c r="AX45">
        <v>13013.08278656006</v>
      </c>
      <c r="AY45">
        <v>12530.214569091801</v>
      </c>
      <c r="AZ45">
        <v>29939.398513793949</v>
      </c>
      <c r="BA45">
        <v>21401.393501281738</v>
      </c>
      <c r="BB45">
        <v>21448.98235702515</v>
      </c>
      <c r="BC45">
        <v>10878.75632476807</v>
      </c>
      <c r="BD45">
        <v>11847.17256164551</v>
      </c>
      <c r="BE45">
        <v>1750.065627098083</v>
      </c>
      <c r="BF45">
        <v>1419.125549316406</v>
      </c>
      <c r="BG45">
        <v>599.87946796417236</v>
      </c>
      <c r="BH45">
        <v>594.86591053009033</v>
      </c>
      <c r="BI45">
        <v>3102.171035766602</v>
      </c>
      <c r="BJ45"/>
      <c r="BK45"/>
      <c r="BL45"/>
      <c r="BM45"/>
      <c r="BN45"/>
      <c r="BO45"/>
      <c r="BP45"/>
      <c r="BQ45"/>
      <c r="BR45"/>
      <c r="BS45"/>
      <c r="BT45"/>
      <c r="BU45"/>
    </row>
    <row r="46">
      <c r="A46" t="s">
        <v>551</v>
      </c>
      <c r="B46">
        <v>2003</v>
      </c>
      <c r="C46" t="s">
        <v>554</v>
      </c>
      <c r="D46">
        <v>157</v>
      </c>
      <c r="E46" t="s">
        <v>167</v>
      </c>
      <c r="F46" t="s">
        <v>172</v>
      </c>
      <c r="G46" t="s">
        <v>180</v>
      </c>
      <c r="H46">
        <v>27.794841870519061</v>
      </c>
      <c r="I46">
        <v>35.018577630907672</v>
      </c>
      <c r="J46">
        <v>28.489731664136841</v>
      </c>
      <c r="K46">
        <v>31.57170501391683</v>
      </c>
      <c r="L46">
        <v>13.47234068068205</v>
      </c>
      <c r="M46">
        <v>29.33795198842331</v>
      </c>
      <c r="N46">
        <v>38.495635811160547</v>
      </c>
      <c r="O46">
        <v>25.64106571295688</v>
      </c>
      <c r="P46">
        <v>32.134616049970433</v>
      </c>
      <c r="Q46">
        <v>10.98156548333656</v>
      </c>
      <c r="R46">
        <v>46.909074419174942</v>
      </c>
      <c r="S46">
        <v>20.397704413281421</v>
      </c>
      <c r="T46">
        <v>13.751441548111391</v>
      </c>
      <c r="U46">
        <v>15.435189750485939</v>
      </c>
      <c r="V46">
        <v>10.98438591070475</v>
      </c>
      <c r="W46" t="s">
        <v>180</v>
      </c>
      <c r="X46" t="s">
        <v>180</v>
      </c>
      <c r="Y46" t="s">
        <v>180</v>
      </c>
      <c r="Z46" t="s">
        <v>180</v>
      </c>
      <c r="AA46" t="s">
        <v>180</v>
      </c>
      <c r="AB46" t="s">
        <v>180</v>
      </c>
      <c r="AC46" t="s">
        <v>180</v>
      </c>
      <c r="AD46" t="s">
        <v>180</v>
      </c>
      <c r="AE46" t="s">
        <v>180</v>
      </c>
      <c r="AF46" t="s">
        <v>180</v>
      </c>
      <c r="AG46" t="s">
        <v>180</v>
      </c>
      <c r="AH46" t="s">
        <v>180</v>
      </c>
      <c r="AI46"/>
      <c r="AJ46"/>
      <c r="AK46"/>
      <c r="AL46"/>
      <c r="AM46"/>
      <c r="AN46"/>
      <c r="AO46"/>
      <c r="AP46"/>
      <c r="AQ46"/>
      <c r="AR46"/>
      <c r="AS46"/>
      <c r="AT46"/>
      <c r="AU46">
        <v>13942.20868206024</v>
      </c>
      <c r="AV46">
        <v>18981.585880279541</v>
      </c>
      <c r="AW46">
        <v>12467.62210273743</v>
      </c>
      <c r="AX46">
        <v>10672.931221008301</v>
      </c>
      <c r="AY46">
        <v>5018.5497016906738</v>
      </c>
      <c r="AZ46">
        <v>16082.73797225952</v>
      </c>
      <c r="BA46">
        <v>17678.922021865841</v>
      </c>
      <c r="BB46">
        <v>9531.4369258880615</v>
      </c>
      <c r="BC46">
        <v>9438.3293876647949</v>
      </c>
      <c r="BD46">
        <v>3775.6380081176758</v>
      </c>
      <c r="BE46">
        <v>2828.7370624542241</v>
      </c>
      <c r="BF46">
        <v>844.83855056762695</v>
      </c>
      <c r="BG46">
        <v>124.7228240966797</v>
      </c>
      <c r="BH46">
        <v>244.91772174835211</v>
      </c>
      <c r="BI46">
        <v>532.61711311340332</v>
      </c>
      <c r="BJ46"/>
      <c r="BK46"/>
      <c r="BL46"/>
      <c r="BM46"/>
      <c r="BN46"/>
      <c r="BO46"/>
      <c r="BP46"/>
      <c r="BQ46"/>
      <c r="BR46"/>
      <c r="BS46"/>
      <c r="BT46"/>
      <c r="BU46"/>
    </row>
    <row r="47">
      <c r="A47" t="s">
        <v>551</v>
      </c>
      <c r="B47">
        <v>2003</v>
      </c>
      <c r="C47" t="s">
        <v>554</v>
      </c>
      <c r="D47">
        <v>158</v>
      </c>
      <c r="E47" t="s">
        <v>167</v>
      </c>
      <c r="F47" t="s">
        <v>173</v>
      </c>
      <c r="G47" t="s">
        <v>180</v>
      </c>
      <c r="H47">
        <v>5.4106884894789902</v>
      </c>
      <c r="I47">
        <v>5.7158448687089596</v>
      </c>
      <c r="J47">
        <v>5.8773594496268133</v>
      </c>
      <c r="K47">
        <v>4.1710035916967039</v>
      </c>
      <c r="L47">
        <v>0.81886760602359365</v>
      </c>
      <c r="M47">
        <v>5.6274523593938097</v>
      </c>
      <c r="N47">
        <v>4.8846077760242332</v>
      </c>
      <c r="O47">
        <v>6.3779064149107292</v>
      </c>
      <c r="P47">
        <v>3.4425146530406159</v>
      </c>
      <c r="Q47">
        <v>0.83802275110554447</v>
      </c>
      <c r="R47">
        <v>1.619199799874913</v>
      </c>
      <c r="S47">
        <v>3.92604917111731</v>
      </c>
      <c r="T47">
        <v>10.202682900217249</v>
      </c>
      <c r="U47">
        <v>17.495449878333439</v>
      </c>
      <c r="V47">
        <v>9.7094111823025706</v>
      </c>
      <c r="W47" t="s">
        <v>180</v>
      </c>
      <c r="X47" t="s">
        <v>180</v>
      </c>
      <c r="Y47" t="s">
        <v>180</v>
      </c>
      <c r="Z47" t="s">
        <v>180</v>
      </c>
      <c r="AA47" t="s">
        <v>180</v>
      </c>
      <c r="AB47" t="s">
        <v>180</v>
      </c>
      <c r="AC47" t="s">
        <v>180</v>
      </c>
      <c r="AD47" t="s">
        <v>180</v>
      </c>
      <c r="AE47" t="s">
        <v>180</v>
      </c>
      <c r="AF47" t="s">
        <v>180</v>
      </c>
      <c r="AG47" t="s">
        <v>180</v>
      </c>
      <c r="AH47" t="s">
        <v>180</v>
      </c>
      <c r="AI47"/>
      <c r="AJ47"/>
      <c r="AK47"/>
      <c r="AL47"/>
      <c r="AM47"/>
      <c r="AN47"/>
      <c r="AO47"/>
      <c r="AP47"/>
      <c r="AQ47"/>
      <c r="AR47"/>
      <c r="AS47"/>
      <c r="AT47"/>
      <c r="AU47">
        <v>2714.0628604888921</v>
      </c>
      <c r="AV47">
        <v>3098.2354965209961</v>
      </c>
      <c r="AW47">
        <v>2572.038846969604</v>
      </c>
      <c r="AX47">
        <v>1410.0231342315669</v>
      </c>
      <c r="AY47">
        <v>305.03443145751947</v>
      </c>
      <c r="AZ47">
        <v>3084.906600952148</v>
      </c>
      <c r="BA47">
        <v>2243.2309055328369</v>
      </c>
      <c r="BB47">
        <v>2370.8301906585689</v>
      </c>
      <c r="BC47">
        <v>1011.108617782593</v>
      </c>
      <c r="BD47">
        <v>288.12563705444342</v>
      </c>
      <c r="BE47">
        <v>97.641885757446289</v>
      </c>
      <c r="BF47">
        <v>162.61034202575681</v>
      </c>
      <c r="BG47">
        <v>92.536293029785156</v>
      </c>
      <c r="BH47">
        <v>277.60887908935553</v>
      </c>
      <c r="BI47">
        <v>470.79541778564447</v>
      </c>
      <c r="BJ47"/>
      <c r="BK47"/>
      <c r="BL47"/>
      <c r="BM47"/>
      <c r="BN47"/>
      <c r="BO47"/>
      <c r="BP47"/>
      <c r="BQ47"/>
      <c r="BR47"/>
      <c r="BS47"/>
      <c r="BT47"/>
      <c r="BU47"/>
    </row>
    <row r="48">
      <c r="A48" t="s">
        <v>551</v>
      </c>
      <c r="B48">
        <v>2003</v>
      </c>
      <c r="C48" t="s">
        <v>554</v>
      </c>
      <c r="D48">
        <v>159</v>
      </c>
      <c r="E48" t="s">
        <v>167</v>
      </c>
      <c r="F48" t="s">
        <v>174</v>
      </c>
      <c r="G48" t="s">
        <v>180</v>
      </c>
      <c r="H48">
        <v>9.8802819710046812</v>
      </c>
      <c r="I48">
        <v>2.90814415380488</v>
      </c>
      <c r="J48">
        <v>1.9543604128383181</v>
      </c>
      <c r="K48">
        <v>0.48965063660648911</v>
      </c>
      <c r="L48">
        <v>1.068956012407605</v>
      </c>
      <c r="M48">
        <v>5.6132833063205467</v>
      </c>
      <c r="N48">
        <v>0.77874092043943033</v>
      </c>
      <c r="O48">
        <v>1.6444040574701879</v>
      </c>
      <c r="P48">
        <v>0.56357274683501746</v>
      </c>
      <c r="Q48">
        <v>1.158160939591371</v>
      </c>
      <c r="R48">
        <v>18.87975796517264</v>
      </c>
      <c r="S48">
        <v>27.413953481370221</v>
      </c>
      <c r="T48">
        <v>9.9055560121855422</v>
      </c>
      <c r="U48">
        <v>16.84884765340901</v>
      </c>
      <c r="V48">
        <v>14.652912478194621</v>
      </c>
      <c r="W48" t="s">
        <v>180</v>
      </c>
      <c r="X48" t="s">
        <v>180</v>
      </c>
      <c r="Y48" t="s">
        <v>180</v>
      </c>
      <c r="Z48" t="s">
        <v>180</v>
      </c>
      <c r="AA48" t="s">
        <v>180</v>
      </c>
      <c r="AB48" t="s">
        <v>180</v>
      </c>
      <c r="AC48" t="s">
        <v>180</v>
      </c>
      <c r="AD48" t="s">
        <v>180</v>
      </c>
      <c r="AE48" t="s">
        <v>180</v>
      </c>
      <c r="AF48" t="s">
        <v>180</v>
      </c>
      <c r="AG48" t="s">
        <v>180</v>
      </c>
      <c r="AH48" t="s">
        <v>180</v>
      </c>
      <c r="AI48"/>
      <c r="AJ48"/>
      <c r="AK48"/>
      <c r="AL48"/>
      <c r="AM48"/>
      <c r="AN48"/>
      <c r="AO48"/>
      <c r="AP48"/>
      <c r="AQ48"/>
      <c r="AR48"/>
      <c r="AS48"/>
      <c r="AT48"/>
      <c r="AU48">
        <v>4956.0617656707764</v>
      </c>
      <c r="AV48">
        <v>1576.34009552002</v>
      </c>
      <c r="AW48">
        <v>855.26348114013672</v>
      </c>
      <c r="AX48">
        <v>165.52820205688479</v>
      </c>
      <c r="AY48">
        <v>398.19427108764648</v>
      </c>
      <c r="AZ48">
        <v>3077.1392841339111</v>
      </c>
      <c r="BA48">
        <v>357.63274765014648</v>
      </c>
      <c r="BB48">
        <v>611.26685333251953</v>
      </c>
      <c r="BC48">
        <v>165.52820205688479</v>
      </c>
      <c r="BD48">
        <v>398.19427108764648</v>
      </c>
      <c r="BE48">
        <v>1138.497652053833</v>
      </c>
      <c r="BF48">
        <v>1135.439765930176</v>
      </c>
      <c r="BG48">
        <v>89.841411590576172</v>
      </c>
      <c r="BH48">
        <v>267.34892463684082</v>
      </c>
      <c r="BI48">
        <v>710.49870300292969</v>
      </c>
      <c r="BJ48"/>
      <c r="BK48"/>
      <c r="BL48"/>
      <c r="BM48"/>
      <c r="BN48"/>
      <c r="BO48"/>
      <c r="BP48"/>
      <c r="BQ48"/>
      <c r="BR48"/>
      <c r="BS48"/>
      <c r="BT48"/>
      <c r="BU48"/>
    </row>
    <row r="49">
      <c r="A49" t="s">
        <v>551</v>
      </c>
      <c r="B49">
        <v>2003</v>
      </c>
      <c r="C49" t="s">
        <v>554</v>
      </c>
      <c r="D49">
        <v>160</v>
      </c>
      <c r="E49" t="s">
        <v>167</v>
      </c>
      <c r="F49" t="s">
        <v>46</v>
      </c>
      <c r="G49" t="s">
        <v>180</v>
      </c>
      <c r="H49">
        <v>1.648606169396289</v>
      </c>
      <c r="I49">
        <v>1.259086776758835</v>
      </c>
      <c r="J49">
        <v>2.0819133671429859</v>
      </c>
      <c r="K49">
        <v>2.4058913329324541</v>
      </c>
      <c r="L49">
        <v>1.3447656633613081</v>
      </c>
      <c r="M49">
        <v>1.581681224630312</v>
      </c>
      <c r="N49">
        <v>2.0489870074684902</v>
      </c>
      <c r="O49">
        <v>1.6611064742087991</v>
      </c>
      <c r="P49">
        <v>1.7446130207897641</v>
      </c>
      <c r="Q49">
        <v>1.325241349515297</v>
      </c>
      <c r="R49">
        <v>1.44585847717282</v>
      </c>
      <c r="S49">
        <v>5.3415786051472232</v>
      </c>
      <c r="T49">
        <v>0</v>
      </c>
      <c r="U49">
        <v>1.4317651346981619</v>
      </c>
      <c r="V49">
        <v>0.20738368810719179</v>
      </c>
      <c r="W49" t="s">
        <v>180</v>
      </c>
      <c r="X49" t="s">
        <v>180</v>
      </c>
      <c r="Y49" t="s">
        <v>180</v>
      </c>
      <c r="Z49" t="s">
        <v>180</v>
      </c>
      <c r="AA49" t="s">
        <v>180</v>
      </c>
      <c r="AB49" t="s">
        <v>180</v>
      </c>
      <c r="AC49" t="s">
        <v>180</v>
      </c>
      <c r="AD49" t="s">
        <v>180</v>
      </c>
      <c r="AE49" t="s">
        <v>180</v>
      </c>
      <c r="AF49" t="s">
        <v>180</v>
      </c>
      <c r="AG49" t="s">
        <v>180</v>
      </c>
      <c r="AH49" t="s">
        <v>180</v>
      </c>
      <c r="AI49"/>
      <c r="AJ49"/>
      <c r="AK49"/>
      <c r="AL49"/>
      <c r="AM49"/>
      <c r="AN49"/>
      <c r="AO49"/>
      <c r="AP49"/>
      <c r="AQ49"/>
      <c r="AR49"/>
      <c r="AS49"/>
      <c r="AT49"/>
      <c r="AU49">
        <v>826.95959758758545</v>
      </c>
      <c r="AV49">
        <v>682.47956943511963</v>
      </c>
      <c r="AW49">
        <v>911.08296203613281</v>
      </c>
      <c r="AX49">
        <v>813.32043075561523</v>
      </c>
      <c r="AY49">
        <v>500.93547058105469</v>
      </c>
      <c r="AZ49">
        <v>867.06000137329102</v>
      </c>
      <c r="BA49">
        <v>940.9867057800293</v>
      </c>
      <c r="BB49">
        <v>617.47556686401367</v>
      </c>
      <c r="BC49">
        <v>512.41416168212891</v>
      </c>
      <c r="BD49">
        <v>455.63919067382813</v>
      </c>
      <c r="BE49">
        <v>87.188961029052734</v>
      </c>
      <c r="BF49">
        <v>221.2391862869263</v>
      </c>
      <c r="BG49">
        <v>0</v>
      </c>
      <c r="BH49">
        <v>22.71851921081543</v>
      </c>
      <c r="BI49">
        <v>10.05573749542236</v>
      </c>
      <c r="BJ49"/>
      <c r="BK49"/>
      <c r="BL49"/>
      <c r="BM49"/>
      <c r="BN49"/>
      <c r="BO49"/>
      <c r="BP49"/>
      <c r="BQ49"/>
      <c r="BR49"/>
      <c r="BS49"/>
      <c r="BT49"/>
      <c r="BU49"/>
    </row>
    <row r="50">
      <c r="A50" t="s">
        <v>551</v>
      </c>
      <c r="B50">
        <v>2005</v>
      </c>
      <c r="C50" t="s">
        <v>555</v>
      </c>
      <c r="D50">
        <v>16</v>
      </c>
      <c r="E50" t="s">
        <v>13</v>
      </c>
      <c r="F50" t="s">
        <v>14</v>
      </c>
      <c r="G50" t="s">
        <v>563</v>
      </c>
      <c r="H50">
        <v>29.829477825732699</v>
      </c>
      <c r="I50">
        <v>37.302717577598003</v>
      </c>
      <c r="J50">
        <v>73.17566416942131</v>
      </c>
      <c r="K50">
        <v>92.942088595717379</v>
      </c>
      <c r="L50">
        <v>96.059653323836315</v>
      </c>
      <c r="M50">
        <v>89.381435476673914</v>
      </c>
      <c r="N50">
        <v>94.006676971773231</v>
      </c>
      <c r="O50">
        <v>95.135888382056535</v>
      </c>
      <c r="P50">
        <v>96.412296709732331</v>
      </c>
      <c r="Q50">
        <v>97.345443276161504</v>
      </c>
      <c r="R50">
        <v>27.03660335507421</v>
      </c>
      <c r="S50">
        <v>32.623641238542547</v>
      </c>
      <c r="T50">
        <v>31.114250852173019</v>
      </c>
      <c r="U50">
        <v>28.710718938750421</v>
      </c>
      <c r="V50">
        <v>52.041040675142028</v>
      </c>
      <c r="W50" t="s">
        <v>248</v>
      </c>
      <c r="X50" t="s">
        <v>249</v>
      </c>
      <c r="Y50" t="s">
        <v>250</v>
      </c>
      <c r="Z50" t="s">
        <v>251</v>
      </c>
      <c r="AA50" t="s">
        <v>180</v>
      </c>
      <c r="AB50" t="s">
        <v>180</v>
      </c>
      <c r="AC50" t="s">
        <v>180</v>
      </c>
      <c r="AD50" t="s">
        <v>180</v>
      </c>
      <c r="AE50" t="s">
        <v>180</v>
      </c>
      <c r="AF50" t="s">
        <v>180</v>
      </c>
      <c r="AG50" t="s">
        <v>180</v>
      </c>
      <c r="AH50" t="s">
        <v>180</v>
      </c>
      <c r="AI50">
        <v>96.468802204219031</v>
      </c>
      <c r="AJ50">
        <v>48.669253607585439</v>
      </c>
      <c r="AK50">
        <v>92.494035699377619</v>
      </c>
      <c r="AL50">
        <v>34.923485793811167</v>
      </c>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row>
    <row r="51">
      <c r="A51" t="s">
        <v>551</v>
      </c>
      <c r="B51">
        <v>2005</v>
      </c>
      <c r="C51" t="s">
        <v>555</v>
      </c>
      <c r="D51">
        <v>17</v>
      </c>
      <c r="E51" t="s">
        <v>13</v>
      </c>
      <c r="F51" t="s">
        <v>51</v>
      </c>
      <c r="G51" t="s">
        <v>180</v>
      </c>
      <c r="H51">
        <v>70.170522174267319</v>
      </c>
      <c r="I51">
        <v>62.697282422401777</v>
      </c>
      <c r="J51">
        <v>26.824335830578551</v>
      </c>
      <c r="K51">
        <v>7.0579114042826463</v>
      </c>
      <c r="L51">
        <v>3.9403466761636481</v>
      </c>
      <c r="M51">
        <v>10.618564523326119</v>
      </c>
      <c r="N51">
        <v>5.9933230282267944</v>
      </c>
      <c r="O51">
        <v>4.8641116179435038</v>
      </c>
      <c r="P51">
        <v>3.587703290267664</v>
      </c>
      <c r="Q51">
        <v>2.6545567238385379</v>
      </c>
      <c r="R51">
        <v>72.963396644925766</v>
      </c>
      <c r="S51">
        <v>67.376358761457539</v>
      </c>
      <c r="T51">
        <v>68.885749147826957</v>
      </c>
      <c r="U51">
        <v>71.289281061249596</v>
      </c>
      <c r="V51">
        <v>47.958959324857979</v>
      </c>
      <c r="W51" t="s">
        <v>248</v>
      </c>
      <c r="X51" t="s">
        <v>249</v>
      </c>
      <c r="Y51" t="s">
        <v>250</v>
      </c>
      <c r="Z51" t="s">
        <v>251</v>
      </c>
      <c r="AA51" t="s">
        <v>180</v>
      </c>
      <c r="AB51" t="s">
        <v>180</v>
      </c>
      <c r="AC51" t="s">
        <v>180</v>
      </c>
      <c r="AD51" t="s">
        <v>180</v>
      </c>
      <c r="AE51" t="s">
        <v>180</v>
      </c>
      <c r="AF51" t="s">
        <v>180</v>
      </c>
      <c r="AG51" t="s">
        <v>180</v>
      </c>
      <c r="AH51" t="s">
        <v>180</v>
      </c>
      <c r="AI51">
        <v>3.5311977957810332</v>
      </c>
      <c r="AJ51">
        <v>51.330746392414383</v>
      </c>
      <c r="AK51">
        <v>7.5059643006225487</v>
      </c>
      <c r="AL51">
        <v>65.076514206188691</v>
      </c>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row>
    <row r="52">
      <c r="A52" t="s">
        <v>551</v>
      </c>
      <c r="B52">
        <v>2005</v>
      </c>
      <c r="C52" t="s">
        <v>555</v>
      </c>
      <c r="D52">
        <v>18</v>
      </c>
      <c r="E52" t="s">
        <v>60</v>
      </c>
      <c r="F52" t="s">
        <v>15</v>
      </c>
      <c r="G52" t="s">
        <v>564</v>
      </c>
      <c r="H52">
        <v>23.505408118959721</v>
      </c>
      <c r="I52">
        <v>28.25191855023796</v>
      </c>
      <c r="J52">
        <v>61.768631657340251</v>
      </c>
      <c r="K52">
        <v>81.634665933347549</v>
      </c>
      <c r="L52">
        <v>90.881235587343895</v>
      </c>
      <c r="M52">
        <v>78.02051662549141</v>
      </c>
      <c r="N52">
        <v>78.26224504326602</v>
      </c>
      <c r="O52">
        <v>86.206396395129673</v>
      </c>
      <c r="P52">
        <v>89.562523067173387</v>
      </c>
      <c r="Q52">
        <v>93.166451684190307</v>
      </c>
      <c r="R52">
        <v>20.330425719395318</v>
      </c>
      <c r="S52">
        <v>26.645900062171481</v>
      </c>
      <c r="T52">
        <v>19.64826920865611</v>
      </c>
      <c r="U52">
        <v>23.843548066508379</v>
      </c>
      <c r="V52">
        <v>41.957211718823828</v>
      </c>
      <c r="W52" t="s">
        <v>248</v>
      </c>
      <c r="X52" t="s">
        <v>249</v>
      </c>
      <c r="Y52" t="s">
        <v>250</v>
      </c>
      <c r="Z52" t="s">
        <v>251</v>
      </c>
      <c r="AA52" t="s">
        <v>180</v>
      </c>
      <c r="AB52" t="s">
        <v>180</v>
      </c>
      <c r="AC52" t="s">
        <v>180</v>
      </c>
      <c r="AD52" t="s">
        <v>180</v>
      </c>
      <c r="AE52" t="s">
        <v>180</v>
      </c>
      <c r="AF52" t="s">
        <v>180</v>
      </c>
      <c r="AG52" t="s">
        <v>180</v>
      </c>
      <c r="AH52" t="s">
        <v>180</v>
      </c>
      <c r="AI52">
        <v>84.412039896628087</v>
      </c>
      <c r="AJ52">
        <v>40.157274971793179</v>
      </c>
      <c r="AK52">
        <v>86.894612561725353</v>
      </c>
      <c r="AL52">
        <v>27.978895784674069</v>
      </c>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row>
    <row r="53">
      <c r="A53" t="s">
        <v>551</v>
      </c>
      <c r="B53">
        <v>2005</v>
      </c>
      <c r="C53" t="s">
        <v>555</v>
      </c>
      <c r="D53">
        <v>19</v>
      </c>
      <c r="E53" t="s">
        <v>60</v>
      </c>
      <c r="F53" t="s">
        <v>16</v>
      </c>
      <c r="G53" t="s">
        <v>565</v>
      </c>
      <c r="H53">
        <v>6.3240697067729537</v>
      </c>
      <c r="I53">
        <v>9.050799027360048</v>
      </c>
      <c r="J53">
        <v>11.40703251208118</v>
      </c>
      <c r="K53">
        <v>11.30742266236985</v>
      </c>
      <c r="L53">
        <v>5.178417736492448</v>
      </c>
      <c r="M53">
        <v>11.36091885118257</v>
      </c>
      <c r="N53">
        <v>15.744431928507231</v>
      </c>
      <c r="O53">
        <v>8.9294919869268394</v>
      </c>
      <c r="P53">
        <v>6.8497736425589517</v>
      </c>
      <c r="Q53">
        <v>4.1789915919711724</v>
      </c>
      <c r="R53">
        <v>6.7061776356788982</v>
      </c>
      <c r="S53">
        <v>5.9777411763710537</v>
      </c>
      <c r="T53">
        <v>11.46598164351691</v>
      </c>
      <c r="U53">
        <v>4.8671708722420579</v>
      </c>
      <c r="V53">
        <v>10.083828956318211</v>
      </c>
      <c r="W53" t="s">
        <v>248</v>
      </c>
      <c r="X53" t="s">
        <v>249</v>
      </c>
      <c r="Y53" t="s">
        <v>250</v>
      </c>
      <c r="Z53" t="s">
        <v>251</v>
      </c>
      <c r="AA53" t="s">
        <v>180</v>
      </c>
      <c r="AB53" t="s">
        <v>180</v>
      </c>
      <c r="AC53" t="s">
        <v>180</v>
      </c>
      <c r="AD53" t="s">
        <v>180</v>
      </c>
      <c r="AE53" t="s">
        <v>180</v>
      </c>
      <c r="AF53" t="s">
        <v>180</v>
      </c>
      <c r="AG53" t="s">
        <v>180</v>
      </c>
      <c r="AH53" t="s">
        <v>180</v>
      </c>
      <c r="AI53">
        <v>12.056762307590979</v>
      </c>
      <c r="AJ53">
        <v>8.5119786357923104</v>
      </c>
      <c r="AK53">
        <v>5.5994231376523116</v>
      </c>
      <c r="AL53">
        <v>6.9445900091370696</v>
      </c>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row>
    <row r="54">
      <c r="A54" t="s">
        <v>551</v>
      </c>
      <c r="B54">
        <v>2005</v>
      </c>
      <c r="C54" t="s">
        <v>555</v>
      </c>
      <c r="D54">
        <v>20</v>
      </c>
      <c r="E54" t="s">
        <v>60</v>
      </c>
      <c r="F54" t="s">
        <v>22</v>
      </c>
      <c r="G54" t="s">
        <v>566</v>
      </c>
      <c r="H54">
        <v>46.196830978184451</v>
      </c>
      <c r="I54">
        <v>45.79496187785417</v>
      </c>
      <c r="J54">
        <v>21.177854257240359</v>
      </c>
      <c r="K54">
        <v>6.63578905091763</v>
      </c>
      <c r="L54">
        <v>3.940346676163657</v>
      </c>
      <c r="M54">
        <v>10.388758318073929</v>
      </c>
      <c r="N54">
        <v>5.9933230282267491</v>
      </c>
      <c r="O54">
        <v>4.8641116179434878</v>
      </c>
      <c r="P54">
        <v>3.5877032902676609</v>
      </c>
      <c r="Q54">
        <v>2.654556723838521</v>
      </c>
      <c r="R54">
        <v>48.238121226207191</v>
      </c>
      <c r="S54">
        <v>44.941793260016773</v>
      </c>
      <c r="T54">
        <v>48.539934401659792</v>
      </c>
      <c r="U54">
        <v>50.909384917754423</v>
      </c>
      <c r="V54">
        <v>37.469511760569503</v>
      </c>
      <c r="W54" t="s">
        <v>248</v>
      </c>
      <c r="X54" t="s">
        <v>249</v>
      </c>
      <c r="Y54" t="s">
        <v>250</v>
      </c>
      <c r="Z54" t="s">
        <v>251</v>
      </c>
      <c r="AA54" t="s">
        <v>180</v>
      </c>
      <c r="AB54" t="s">
        <v>180</v>
      </c>
      <c r="AC54" t="s">
        <v>180</v>
      </c>
      <c r="AD54" t="s">
        <v>180</v>
      </c>
      <c r="AE54" t="s">
        <v>180</v>
      </c>
      <c r="AF54" t="s">
        <v>180</v>
      </c>
      <c r="AG54" t="s">
        <v>180</v>
      </c>
      <c r="AH54" t="s">
        <v>180</v>
      </c>
      <c r="AI54">
        <v>3.5311977957809351</v>
      </c>
      <c r="AJ54">
        <v>32.114088762998733</v>
      </c>
      <c r="AK54">
        <v>7.4348497039325627</v>
      </c>
      <c r="AL54">
        <v>48.202540470994123</v>
      </c>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row>
    <row r="55">
      <c r="A55" t="s">
        <v>551</v>
      </c>
      <c r="B55">
        <v>2005</v>
      </c>
      <c r="C55" t="s">
        <v>555</v>
      </c>
      <c r="D55">
        <v>21</v>
      </c>
      <c r="E55" t="s">
        <v>60</v>
      </c>
      <c r="F55" t="s">
        <v>17</v>
      </c>
      <c r="G55" t="s">
        <v>567</v>
      </c>
      <c r="H55">
        <v>23.973691196082861</v>
      </c>
      <c r="I55">
        <v>16.90232054454782</v>
      </c>
      <c r="J55">
        <v>5.6464815733382077</v>
      </c>
      <c r="K55">
        <v>0.42212235336497111</v>
      </c>
      <c r="L55">
        <v>0</v>
      </c>
      <c r="M55">
        <v>0.2298062052520862</v>
      </c>
      <c r="N55">
        <v>0</v>
      </c>
      <c r="O55">
        <v>0</v>
      </c>
      <c r="P55">
        <v>0</v>
      </c>
      <c r="Q55">
        <v>0</v>
      </c>
      <c r="R55">
        <v>24.725275418718589</v>
      </c>
      <c r="S55">
        <v>22.434565501440701</v>
      </c>
      <c r="T55">
        <v>20.345814746167189</v>
      </c>
      <c r="U55">
        <v>20.379896143495149</v>
      </c>
      <c r="V55">
        <v>10.48944756428846</v>
      </c>
      <c r="W55" t="s">
        <v>248</v>
      </c>
      <c r="X55" t="s">
        <v>249</v>
      </c>
      <c r="Y55" t="s">
        <v>250</v>
      </c>
      <c r="Z55" t="s">
        <v>251</v>
      </c>
      <c r="AA55" t="s">
        <v>180</v>
      </c>
      <c r="AB55" t="s">
        <v>180</v>
      </c>
      <c r="AC55" t="s">
        <v>180</v>
      </c>
      <c r="AD55" t="s">
        <v>180</v>
      </c>
      <c r="AE55" t="s">
        <v>180</v>
      </c>
      <c r="AF55" t="s">
        <v>180</v>
      </c>
      <c r="AG55" t="s">
        <v>180</v>
      </c>
      <c r="AH55" t="s">
        <v>180</v>
      </c>
      <c r="AI55">
        <v>0</v>
      </c>
      <c r="AJ55">
        <v>19.216657629415771</v>
      </c>
      <c r="AK55">
        <v>0.071114596689771797</v>
      </c>
      <c r="AL55">
        <v>16.873973735194738</v>
      </c>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row>
    <row r="56">
      <c r="A56" t="s">
        <v>551</v>
      </c>
      <c r="B56">
        <v>2005</v>
      </c>
      <c r="C56" t="s">
        <v>555</v>
      </c>
      <c r="D56">
        <v>22</v>
      </c>
      <c r="E56" t="s">
        <v>54</v>
      </c>
      <c r="F56" t="s">
        <v>49</v>
      </c>
      <c r="G56" t="s">
        <v>180</v>
      </c>
      <c r="H56">
        <v>21.200738892309509</v>
      </c>
      <c r="I56">
        <v>24.26310900414256</v>
      </c>
      <c r="J56">
        <v>15.58856027007946</v>
      </c>
      <c r="K56">
        <v>12.166094858869871</v>
      </c>
      <c r="L56">
        <v>5.3908353375323621</v>
      </c>
      <c r="M56">
        <v>12.71060236456759</v>
      </c>
      <c r="N56">
        <v>16.74820601650956</v>
      </c>
      <c r="O56">
        <v>9.3860394208617279</v>
      </c>
      <c r="P56">
        <v>7.1046680520240129</v>
      </c>
      <c r="Q56">
        <v>4.2929503953417676</v>
      </c>
      <c r="R56">
        <v>24.804068571802642</v>
      </c>
      <c r="S56">
        <v>18.323341446352011</v>
      </c>
      <c r="T56">
        <v>36.851221962543661</v>
      </c>
      <c r="U56">
        <v>16.952452088104661</v>
      </c>
      <c r="V56">
        <v>19.376685833907349</v>
      </c>
      <c r="W56" t="s">
        <v>248</v>
      </c>
      <c r="X56" t="s">
        <v>249</v>
      </c>
      <c r="Y56" t="s">
        <v>250</v>
      </c>
      <c r="Z56" t="s">
        <v>251</v>
      </c>
      <c r="AA56" t="s">
        <v>180</v>
      </c>
      <c r="AB56" t="s">
        <v>180</v>
      </c>
      <c r="AC56" t="s">
        <v>180</v>
      </c>
      <c r="AD56" t="s">
        <v>180</v>
      </c>
      <c r="AE56" t="s">
        <v>180</v>
      </c>
      <c r="AF56" t="s">
        <v>180</v>
      </c>
      <c r="AG56" t="s">
        <v>180</v>
      </c>
      <c r="AH56" t="s">
        <v>180</v>
      </c>
      <c r="AI56">
        <v>12.498094754061</v>
      </c>
      <c r="AJ56">
        <v>17.48943738571257</v>
      </c>
      <c r="AK56">
        <v>6.0538207629424372</v>
      </c>
      <c r="AL56">
        <v>19.885157083511199</v>
      </c>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row>
    <row r="57">
      <c r="A57" t="s">
        <v>551</v>
      </c>
      <c r="B57">
        <v>2005</v>
      </c>
      <c r="C57" t="s">
        <v>555</v>
      </c>
      <c r="D57">
        <v>23</v>
      </c>
      <c r="E57" t="s">
        <v>54</v>
      </c>
      <c r="F57" t="s">
        <v>48</v>
      </c>
      <c r="G57" t="s">
        <v>180</v>
      </c>
      <c r="H57">
        <v>78.799261107690398</v>
      </c>
      <c r="I57">
        <v>75.736890995857465</v>
      </c>
      <c r="J57">
        <v>84.411439729920701</v>
      </c>
      <c r="K57">
        <v>87.833905141130145</v>
      </c>
      <c r="L57">
        <v>94.609164662467663</v>
      </c>
      <c r="M57">
        <v>87.289397635432479</v>
      </c>
      <c r="N57">
        <v>83.251793983490458</v>
      </c>
      <c r="O57">
        <v>90.613960579138237</v>
      </c>
      <c r="P57">
        <v>92.895331947976004</v>
      </c>
      <c r="Q57">
        <v>95.707049604658209</v>
      </c>
      <c r="R57">
        <v>75.195931428197412</v>
      </c>
      <c r="S57">
        <v>81.676658553647968</v>
      </c>
      <c r="T57">
        <v>63.148778037456353</v>
      </c>
      <c r="U57">
        <v>83.047547911895364</v>
      </c>
      <c r="V57">
        <v>80.623314166092669</v>
      </c>
      <c r="W57" t="s">
        <v>248</v>
      </c>
      <c r="X57" t="s">
        <v>249</v>
      </c>
      <c r="Y57" t="s">
        <v>250</v>
      </c>
      <c r="Z57" t="s">
        <v>251</v>
      </c>
      <c r="AA57" t="s">
        <v>180</v>
      </c>
      <c r="AB57" t="s">
        <v>180</v>
      </c>
      <c r="AC57" t="s">
        <v>180</v>
      </c>
      <c r="AD57" t="s">
        <v>180</v>
      </c>
      <c r="AE57" t="s">
        <v>180</v>
      </c>
      <c r="AF57" t="s">
        <v>180</v>
      </c>
      <c r="AG57" t="s">
        <v>180</v>
      </c>
      <c r="AH57" t="s">
        <v>180</v>
      </c>
      <c r="AI57">
        <v>87.501905245939042</v>
      </c>
      <c r="AJ57">
        <v>82.510562614287537</v>
      </c>
      <c r="AK57">
        <v>93.946179237057621</v>
      </c>
      <c r="AL57">
        <v>80.114842916488698</v>
      </c>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row>
    <row r="58">
      <c r="A58" t="s">
        <v>551</v>
      </c>
      <c r="B58">
        <v>2005</v>
      </c>
      <c r="C58" t="s">
        <v>555</v>
      </c>
      <c r="D58">
        <v>29</v>
      </c>
      <c r="E58" t="s">
        <v>57</v>
      </c>
      <c r="F58" t="s">
        <v>49</v>
      </c>
      <c r="G58" t="s">
        <v>568</v>
      </c>
      <c r="H58">
        <v>3.844175384930093</v>
      </c>
      <c r="I58">
        <v>14.464091889383409</v>
      </c>
      <c r="J58">
        <v>55.343294901281403</v>
      </c>
      <c r="K58">
        <v>82.584964959743544</v>
      </c>
      <c r="L58">
        <v>89.017660613640274</v>
      </c>
      <c r="M58">
        <v>73.172139949311045</v>
      </c>
      <c r="N58">
        <v>84.436221882094245</v>
      </c>
      <c r="O58">
        <v>88.43890455306439</v>
      </c>
      <c r="P58">
        <v>91.904428729665923</v>
      </c>
      <c r="Q58">
        <v>91.496713851641445</v>
      </c>
      <c r="R58">
        <v>4.7005451135979408</v>
      </c>
      <c r="S58">
        <v>3.3159800964007808</v>
      </c>
      <c r="T58">
        <v>4.7129855108633114</v>
      </c>
      <c r="U58">
        <v>8.388617861139263</v>
      </c>
      <c r="V58">
        <v>20.862649474464419</v>
      </c>
      <c r="W58" t="s">
        <v>248</v>
      </c>
      <c r="X58" t="s">
        <v>249</v>
      </c>
      <c r="Y58" t="s">
        <v>250</v>
      </c>
      <c r="Z58" t="s">
        <v>251</v>
      </c>
      <c r="AA58" t="s">
        <v>180</v>
      </c>
      <c r="AB58" t="s">
        <v>180</v>
      </c>
      <c r="AC58" t="s">
        <v>180</v>
      </c>
      <c r="AD58" t="s">
        <v>180</v>
      </c>
      <c r="AE58" t="s">
        <v>180</v>
      </c>
      <c r="AF58" t="s">
        <v>180</v>
      </c>
      <c r="AG58" t="s">
        <v>180</v>
      </c>
      <c r="AH58" t="s">
        <v>180</v>
      </c>
      <c r="AI58">
        <v>88.414351711859453</v>
      </c>
      <c r="AJ58">
        <v>13.127295776108459</v>
      </c>
      <c r="AK58">
        <v>86.847261639139845</v>
      </c>
      <c r="AL58">
        <v>15.20870795201462</v>
      </c>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row>
    <row r="59">
      <c r="A59" t="s">
        <v>551</v>
      </c>
      <c r="B59">
        <v>2005</v>
      </c>
      <c r="C59" t="s">
        <v>555</v>
      </c>
      <c r="D59">
        <v>30</v>
      </c>
      <c r="E59" t="s">
        <v>57</v>
      </c>
      <c r="F59" t="s">
        <v>48</v>
      </c>
      <c r="G59" t="s">
        <v>180</v>
      </c>
      <c r="H59">
        <v>96.155824615069974</v>
      </c>
      <c r="I59">
        <v>85.535908110616518</v>
      </c>
      <c r="J59">
        <v>44.656705098718483</v>
      </c>
      <c r="K59">
        <v>17.41503504025653</v>
      </c>
      <c r="L59">
        <v>10.98233938635974</v>
      </c>
      <c r="M59">
        <v>26.827860050688979</v>
      </c>
      <c r="N59">
        <v>15.5637781179057</v>
      </c>
      <c r="O59">
        <v>11.561095446935591</v>
      </c>
      <c r="P59">
        <v>8.0955712703340623</v>
      </c>
      <c r="Q59">
        <v>8.5032861483585904</v>
      </c>
      <c r="R59">
        <v>95.299454886401989</v>
      </c>
      <c r="S59">
        <v>96.684019903599221</v>
      </c>
      <c r="T59">
        <v>95.287014489136666</v>
      </c>
      <c r="U59">
        <v>91.611382138860762</v>
      </c>
      <c r="V59">
        <v>79.137350525535538</v>
      </c>
      <c r="W59" t="s">
        <v>248</v>
      </c>
      <c r="X59" t="s">
        <v>249</v>
      </c>
      <c r="Y59" t="s">
        <v>250</v>
      </c>
      <c r="Z59" t="s">
        <v>251</v>
      </c>
      <c r="AA59" t="s">
        <v>180</v>
      </c>
      <c r="AB59" t="s">
        <v>180</v>
      </c>
      <c r="AC59" t="s">
        <v>180</v>
      </c>
      <c r="AD59" t="s">
        <v>180</v>
      </c>
      <c r="AE59" t="s">
        <v>180</v>
      </c>
      <c r="AF59" t="s">
        <v>180</v>
      </c>
      <c r="AG59" t="s">
        <v>180</v>
      </c>
      <c r="AH59" t="s">
        <v>180</v>
      </c>
      <c r="AI59">
        <v>11.5856482881406</v>
      </c>
      <c r="AJ59">
        <v>86.87270422389129</v>
      </c>
      <c r="AK59">
        <v>13.15273836086036</v>
      </c>
      <c r="AL59">
        <v>84.791292047985252</v>
      </c>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row>
    <row r="60">
      <c r="A60" t="s">
        <v>551</v>
      </c>
      <c r="B60">
        <v>2005</v>
      </c>
      <c r="C60" t="s">
        <v>555</v>
      </c>
      <c r="D60">
        <v>31</v>
      </c>
      <c r="E60" t="s">
        <v>104</v>
      </c>
      <c r="F60" t="s">
        <v>49</v>
      </c>
      <c r="G60" t="s">
        <v>569</v>
      </c>
      <c r="H60">
        <v>0.088128542282946407</v>
      </c>
      <c r="I60">
        <v>1.366842636413458</v>
      </c>
      <c r="J60">
        <v>15.057874981977021</v>
      </c>
      <c r="K60">
        <v>40.8029521959728</v>
      </c>
      <c r="L60">
        <v>71.348356981651932</v>
      </c>
      <c r="M60">
        <v>14.23905070594987</v>
      </c>
      <c r="N60">
        <v>27.931899334307939</v>
      </c>
      <c r="O60">
        <v>45.233740643892382</v>
      </c>
      <c r="P60">
        <v>64.967294911030351</v>
      </c>
      <c r="Q60">
        <v>79.489364487575415</v>
      </c>
      <c r="R60">
        <v>0.1839428078016756</v>
      </c>
      <c r="S60">
        <v>0</v>
      </c>
      <c r="T60">
        <v>0</v>
      </c>
      <c r="U60">
        <v>0</v>
      </c>
      <c r="V60">
        <v>14.42797437973541</v>
      </c>
      <c r="W60" t="s">
        <v>248</v>
      </c>
      <c r="X60" t="s">
        <v>249</v>
      </c>
      <c r="Y60" t="s">
        <v>250</v>
      </c>
      <c r="Z60" t="s">
        <v>251</v>
      </c>
      <c r="AA60" t="s">
        <v>180</v>
      </c>
      <c r="AB60" t="s">
        <v>180</v>
      </c>
      <c r="AC60" t="s">
        <v>180</v>
      </c>
      <c r="AD60" t="s">
        <v>180</v>
      </c>
      <c r="AE60" t="s">
        <v>180</v>
      </c>
      <c r="AF60" t="s">
        <v>180</v>
      </c>
      <c r="AG60" t="s">
        <v>180</v>
      </c>
      <c r="AH60" t="s">
        <v>180</v>
      </c>
      <c r="AI60">
        <v>50.113863227239349</v>
      </c>
      <c r="AJ60">
        <v>3.3404637090122091</v>
      </c>
      <c r="AK60">
        <v>43.962048121762379</v>
      </c>
      <c r="AL60">
        <v>7.1273649037151356</v>
      </c>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row>
    <row r="61">
      <c r="A61" t="s">
        <v>551</v>
      </c>
      <c r="B61">
        <v>2005</v>
      </c>
      <c r="C61" t="s">
        <v>555</v>
      </c>
      <c r="D61">
        <v>32</v>
      </c>
      <c r="E61" t="s">
        <v>104</v>
      </c>
      <c r="F61" t="s">
        <v>48</v>
      </c>
      <c r="G61" t="s">
        <v>180</v>
      </c>
      <c r="H61">
        <v>99.911871457717055</v>
      </c>
      <c r="I61">
        <v>98.633157363586548</v>
      </c>
      <c r="J61">
        <v>84.942125018022978</v>
      </c>
      <c r="K61">
        <v>59.197047804027306</v>
      </c>
      <c r="L61">
        <v>28.651643018348089</v>
      </c>
      <c r="M61">
        <v>85.760949294050121</v>
      </c>
      <c r="N61">
        <v>72.068100665692086</v>
      </c>
      <c r="O61">
        <v>54.766259356107668</v>
      </c>
      <c r="P61">
        <v>35.032705088969657</v>
      </c>
      <c r="Q61">
        <v>20.510635512424589</v>
      </c>
      <c r="R61">
        <v>99.816057192198301</v>
      </c>
      <c r="S61">
        <v>100</v>
      </c>
      <c r="T61">
        <v>100</v>
      </c>
      <c r="U61">
        <v>100</v>
      </c>
      <c r="V61">
        <v>85.572025620264512</v>
      </c>
      <c r="W61" t="s">
        <v>248</v>
      </c>
      <c r="X61" t="s">
        <v>249</v>
      </c>
      <c r="Y61" t="s">
        <v>250</v>
      </c>
      <c r="Z61" t="s">
        <v>251</v>
      </c>
      <c r="AA61" t="s">
        <v>180</v>
      </c>
      <c r="AB61" t="s">
        <v>180</v>
      </c>
      <c r="AC61" t="s">
        <v>180</v>
      </c>
      <c r="AD61" t="s">
        <v>180</v>
      </c>
      <c r="AE61" t="s">
        <v>180</v>
      </c>
      <c r="AF61" t="s">
        <v>180</v>
      </c>
      <c r="AG61" t="s">
        <v>180</v>
      </c>
      <c r="AH61" t="s">
        <v>180</v>
      </c>
      <c r="AI61">
        <v>49.886136772760892</v>
      </c>
      <c r="AJ61">
        <v>96.659536290987745</v>
      </c>
      <c r="AK61">
        <v>56.03795187823799</v>
      </c>
      <c r="AL61">
        <v>92.872635096284696</v>
      </c>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row>
    <row r="62">
      <c r="A62" t="s">
        <v>551</v>
      </c>
      <c r="B62">
        <v>2005</v>
      </c>
      <c r="C62" t="s">
        <v>555</v>
      </c>
      <c r="D62">
        <v>35</v>
      </c>
      <c r="E62" t="s">
        <v>55</v>
      </c>
      <c r="F62" t="s">
        <v>49</v>
      </c>
      <c r="G62" t="s">
        <v>180</v>
      </c>
      <c r="H62">
        <v>9.440042359614834</v>
      </c>
      <c r="I62">
        <v>8.5081310401674592</v>
      </c>
      <c r="J62">
        <v>21.218729549049609</v>
      </c>
      <c r="K62">
        <v>43.9712261730728</v>
      </c>
      <c r="L62">
        <v>74.47314985717361</v>
      </c>
      <c r="M62">
        <v>19.136274549226911</v>
      </c>
      <c r="N62">
        <v>29.981411328490989</v>
      </c>
      <c r="O62">
        <v>46.743240668084347</v>
      </c>
      <c r="P62">
        <v>66.867325312363903</v>
      </c>
      <c r="Q62">
        <v>82.246584726055843</v>
      </c>
      <c r="R62">
        <v>6.7067024784293343</v>
      </c>
      <c r="S62">
        <v>12.20207848915031</v>
      </c>
      <c r="T62">
        <v>6.2613054116414224</v>
      </c>
      <c r="U62">
        <v>8.9745122084064732</v>
      </c>
      <c r="V62">
        <v>26.88490564044762</v>
      </c>
      <c r="W62" t="s">
        <v>248</v>
      </c>
      <c r="X62" t="s">
        <v>249</v>
      </c>
      <c r="Y62" t="s">
        <v>250</v>
      </c>
      <c r="Z62" t="s">
        <v>251</v>
      </c>
      <c r="AA62" t="s">
        <v>180</v>
      </c>
      <c r="AB62" t="s">
        <v>180</v>
      </c>
      <c r="AC62" t="s">
        <v>180</v>
      </c>
      <c r="AD62" t="s">
        <v>180</v>
      </c>
      <c r="AE62" t="s">
        <v>180</v>
      </c>
      <c r="AF62" t="s">
        <v>180</v>
      </c>
      <c r="AG62" t="s">
        <v>180</v>
      </c>
      <c r="AH62" t="s">
        <v>180</v>
      </c>
      <c r="AI62">
        <v>51.321257214248881</v>
      </c>
      <c r="AJ62">
        <v>18.0039540271904</v>
      </c>
      <c r="AK62">
        <v>48.276807244899807</v>
      </c>
      <c r="AL62">
        <v>12.98226327596635</v>
      </c>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row>
    <row r="63">
      <c r="A63" t="s">
        <v>551</v>
      </c>
      <c r="B63">
        <v>2005</v>
      </c>
      <c r="C63" t="s">
        <v>555</v>
      </c>
      <c r="D63">
        <v>36</v>
      </c>
      <c r="E63" t="s">
        <v>55</v>
      </c>
      <c r="F63" t="s">
        <v>48</v>
      </c>
      <c r="G63" t="s">
        <v>180</v>
      </c>
      <c r="H63">
        <v>90.559957640385221</v>
      </c>
      <c r="I63">
        <v>91.491868959832516</v>
      </c>
      <c r="J63">
        <v>78.781270450950331</v>
      </c>
      <c r="K63">
        <v>56.028773826927313</v>
      </c>
      <c r="L63">
        <v>25.526850142826419</v>
      </c>
      <c r="M63">
        <v>80.863725450773117</v>
      </c>
      <c r="N63">
        <v>70.018588671508994</v>
      </c>
      <c r="O63">
        <v>53.256759331915703</v>
      </c>
      <c r="P63">
        <v>33.132674687636083</v>
      </c>
      <c r="Q63">
        <v>17.753415273944182</v>
      </c>
      <c r="R63">
        <v>93.293297521570636</v>
      </c>
      <c r="S63">
        <v>87.797921510849719</v>
      </c>
      <c r="T63">
        <v>93.738694588358555</v>
      </c>
      <c r="U63">
        <v>91.025487791593534</v>
      </c>
      <c r="V63">
        <v>73.11509435955233</v>
      </c>
      <c r="W63" t="s">
        <v>248</v>
      </c>
      <c r="X63" t="s">
        <v>249</v>
      </c>
      <c r="Y63" t="s">
        <v>250</v>
      </c>
      <c r="Z63" t="s">
        <v>251</v>
      </c>
      <c r="AA63" t="s">
        <v>180</v>
      </c>
      <c r="AB63" t="s">
        <v>180</v>
      </c>
      <c r="AC63" t="s">
        <v>180</v>
      </c>
      <c r="AD63" t="s">
        <v>180</v>
      </c>
      <c r="AE63" t="s">
        <v>180</v>
      </c>
      <c r="AF63" t="s">
        <v>180</v>
      </c>
      <c r="AG63" t="s">
        <v>180</v>
      </c>
      <c r="AH63" t="s">
        <v>180</v>
      </c>
      <c r="AI63">
        <v>48.678742785751368</v>
      </c>
      <c r="AJ63">
        <v>81.996045972809355</v>
      </c>
      <c r="AK63">
        <v>51.723192755100513</v>
      </c>
      <c r="AL63">
        <v>87.017736724033426</v>
      </c>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row>
    <row r="64">
      <c r="A64" t="s">
        <v>551</v>
      </c>
      <c r="B64">
        <v>2005</v>
      </c>
      <c r="C64" t="s">
        <v>555</v>
      </c>
      <c r="D64">
        <v>37</v>
      </c>
      <c r="E64" t="s">
        <v>156</v>
      </c>
      <c r="F64" t="s">
        <v>49</v>
      </c>
      <c r="G64" t="s">
        <v>580</v>
      </c>
      <c r="H64">
        <v>18.555361206764552</v>
      </c>
      <c r="I64">
        <v>15.48888677943955</v>
      </c>
      <c r="J64">
        <v>26.5879399349569</v>
      </c>
      <c r="K64">
        <v>46.850333515463568</v>
      </c>
      <c r="L64">
        <v>76.821091170771993</v>
      </c>
      <c r="M64">
        <v>20.15103484521153</v>
      </c>
      <c r="N64">
        <v>31.438126287720412</v>
      </c>
      <c r="O64">
        <v>48.545622116559009</v>
      </c>
      <c r="P64">
        <v>68.869508257840124</v>
      </c>
      <c r="Q64">
        <v>84.041992177868892</v>
      </c>
      <c r="R64">
        <v>15.63444035171992</v>
      </c>
      <c r="S64">
        <v>20.63755900484923</v>
      </c>
      <c r="T64">
        <v>10.38783121327139</v>
      </c>
      <c r="U64">
        <v>22.75571286763801</v>
      </c>
      <c r="V64">
        <v>45.450361106943873</v>
      </c>
      <c r="W64" t="s">
        <v>248</v>
      </c>
      <c r="X64" t="s">
        <v>249</v>
      </c>
      <c r="Y64" t="s">
        <v>250</v>
      </c>
      <c r="Z64" t="s">
        <v>251</v>
      </c>
      <c r="AA64" t="s">
        <v>180</v>
      </c>
      <c r="AB64" t="s">
        <v>180</v>
      </c>
      <c r="AC64" t="s">
        <v>180</v>
      </c>
      <c r="AD64" t="s">
        <v>180</v>
      </c>
      <c r="AE64" t="s">
        <v>180</v>
      </c>
      <c r="AF64" t="s">
        <v>180</v>
      </c>
      <c r="AG64" t="s">
        <v>180</v>
      </c>
      <c r="AH64" t="s">
        <v>180</v>
      </c>
      <c r="AI64">
        <v>53.044228880047868</v>
      </c>
      <c r="AJ64">
        <v>30.792339664085208</v>
      </c>
      <c r="AK64">
        <v>51.01222457880823</v>
      </c>
      <c r="AL64">
        <v>27.79968875867424</v>
      </c>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row>
    <row r="65">
      <c r="A65" t="s">
        <v>551</v>
      </c>
      <c r="B65">
        <v>2005</v>
      </c>
      <c r="C65" t="s">
        <v>555</v>
      </c>
      <c r="D65">
        <v>38</v>
      </c>
      <c r="E65" t="s">
        <v>156</v>
      </c>
      <c r="F65" t="s">
        <v>48</v>
      </c>
      <c r="G65" t="s">
        <v>180</v>
      </c>
      <c r="H65">
        <v>81.444638793235384</v>
      </c>
      <c r="I65">
        <v>84.511113220560532</v>
      </c>
      <c r="J65">
        <v>73.412060065043178</v>
      </c>
      <c r="K65">
        <v>53.149666484536539</v>
      </c>
      <c r="L65">
        <v>23.178908829228089</v>
      </c>
      <c r="M65">
        <v>79.848965154788445</v>
      </c>
      <c r="N65">
        <v>68.561873712279493</v>
      </c>
      <c r="O65">
        <v>51.454377883440998</v>
      </c>
      <c r="P65">
        <v>31.13049174215984</v>
      </c>
      <c r="Q65">
        <v>15.958007822131099</v>
      </c>
      <c r="R65">
        <v>84.365559648280069</v>
      </c>
      <c r="S65">
        <v>79.362440995150777</v>
      </c>
      <c r="T65">
        <v>89.612168786728617</v>
      </c>
      <c r="U65">
        <v>77.244287132362004</v>
      </c>
      <c r="V65">
        <v>54.549638893056077</v>
      </c>
      <c r="W65" t="s">
        <v>248</v>
      </c>
      <c r="X65" t="s">
        <v>249</v>
      </c>
      <c r="Y65" t="s">
        <v>250</v>
      </c>
      <c r="Z65" t="s">
        <v>251</v>
      </c>
      <c r="AA65" t="s">
        <v>180</v>
      </c>
      <c r="AB65" t="s">
        <v>180</v>
      </c>
      <c r="AC65" t="s">
        <v>180</v>
      </c>
      <c r="AD65" t="s">
        <v>180</v>
      </c>
      <c r="AE65" t="s">
        <v>180</v>
      </c>
      <c r="AF65" t="s">
        <v>180</v>
      </c>
      <c r="AG65" t="s">
        <v>180</v>
      </c>
      <c r="AH65" t="s">
        <v>180</v>
      </c>
      <c r="AI65">
        <v>46.955771119952352</v>
      </c>
      <c r="AJ65">
        <v>69.207660335914909</v>
      </c>
      <c r="AK65">
        <v>48.987775421191863</v>
      </c>
      <c r="AL65">
        <v>72.20031124132575</v>
      </c>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row>
    <row r="66">
      <c r="A66" t="s">
        <v>551</v>
      </c>
      <c r="B66">
        <v>2005</v>
      </c>
      <c r="C66" t="s">
        <v>555</v>
      </c>
      <c r="D66">
        <v>41</v>
      </c>
      <c r="E66" t="s">
        <v>56</v>
      </c>
      <c r="F66" t="s">
        <v>49</v>
      </c>
      <c r="G66" t="s">
        <v>180</v>
      </c>
      <c r="H66">
        <v>31.21916132153283</v>
      </c>
      <c r="I66">
        <v>30.84844602827669</v>
      </c>
      <c r="J66">
        <v>18.887801179364491</v>
      </c>
      <c r="K66">
        <v>14.12124338186716</v>
      </c>
      <c r="L66">
        <v>6.5885570098380866</v>
      </c>
      <c r="M66">
        <v>12.585698398896881</v>
      </c>
      <c r="N66">
        <v>17.379983995511751</v>
      </c>
      <c r="O66">
        <v>10.474876896474001</v>
      </c>
      <c r="P66">
        <v>7.8448912750767894</v>
      </c>
      <c r="Q66">
        <v>5.6240823571238598</v>
      </c>
      <c r="R66">
        <v>29.461981023133252</v>
      </c>
      <c r="S66">
        <v>30.804432339750729</v>
      </c>
      <c r="T66">
        <v>40.390111101976977</v>
      </c>
      <c r="U66">
        <v>27.354962853717499</v>
      </c>
      <c r="V66">
        <v>26.35435591572335</v>
      </c>
      <c r="W66" t="s">
        <v>248</v>
      </c>
      <c r="X66" t="s">
        <v>249</v>
      </c>
      <c r="Y66" t="s">
        <v>250</v>
      </c>
      <c r="Z66" t="s">
        <v>251</v>
      </c>
      <c r="AA66" t="s">
        <v>180</v>
      </c>
      <c r="AB66" t="s">
        <v>180</v>
      </c>
      <c r="AC66" t="s">
        <v>180</v>
      </c>
      <c r="AD66" t="s">
        <v>180</v>
      </c>
      <c r="AE66" t="s">
        <v>180</v>
      </c>
      <c r="AF66" t="s">
        <v>180</v>
      </c>
      <c r="AG66" t="s">
        <v>180</v>
      </c>
      <c r="AH66" t="s">
        <v>180</v>
      </c>
      <c r="AI66">
        <v>13.844334904883031</v>
      </c>
      <c r="AJ66">
        <v>25.91754330278598</v>
      </c>
      <c r="AK66">
        <v>6.3273580735373338</v>
      </c>
      <c r="AL66">
        <v>29.562222725766961</v>
      </c>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row>
    <row r="67">
      <c r="A67" t="s">
        <v>551</v>
      </c>
      <c r="B67">
        <v>2005</v>
      </c>
      <c r="C67" t="s">
        <v>555</v>
      </c>
      <c r="D67">
        <v>42</v>
      </c>
      <c r="E67" t="s">
        <v>56</v>
      </c>
      <c r="F67" t="s">
        <v>48</v>
      </c>
      <c r="G67" t="s">
        <v>570</v>
      </c>
      <c r="H67">
        <v>68.780838678467205</v>
      </c>
      <c r="I67">
        <v>69.151553971723132</v>
      </c>
      <c r="J67">
        <v>81.112198820635442</v>
      </c>
      <c r="K67">
        <v>85.878756618132783</v>
      </c>
      <c r="L67">
        <v>93.411442990161916</v>
      </c>
      <c r="M67">
        <v>87.414301601103134</v>
      </c>
      <c r="N67">
        <v>82.620016004488278</v>
      </c>
      <c r="O67">
        <v>89.525123103525985</v>
      </c>
      <c r="P67">
        <v>92.155108724923238</v>
      </c>
      <c r="Q67">
        <v>94.375917642876161</v>
      </c>
      <c r="R67">
        <v>70.538018976866738</v>
      </c>
      <c r="S67">
        <v>69.195567660249452</v>
      </c>
      <c r="T67">
        <v>59.609888898023009</v>
      </c>
      <c r="U67">
        <v>72.645037146282576</v>
      </c>
      <c r="V67">
        <v>73.645644084276626</v>
      </c>
      <c r="W67" t="s">
        <v>248</v>
      </c>
      <c r="X67" t="s">
        <v>249</v>
      </c>
      <c r="Y67" t="s">
        <v>250</v>
      </c>
      <c r="Z67" t="s">
        <v>251</v>
      </c>
      <c r="AA67" t="s">
        <v>180</v>
      </c>
      <c r="AB67" t="s">
        <v>180</v>
      </c>
      <c r="AC67" t="s">
        <v>180</v>
      </c>
      <c r="AD67" t="s">
        <v>180</v>
      </c>
      <c r="AE67" t="s">
        <v>180</v>
      </c>
      <c r="AF67" t="s">
        <v>180</v>
      </c>
      <c r="AG67" t="s">
        <v>180</v>
      </c>
      <c r="AH67" t="s">
        <v>180</v>
      </c>
      <c r="AI67">
        <v>86.155665095117044</v>
      </c>
      <c r="AJ67">
        <v>74.082456697213843</v>
      </c>
      <c r="AK67">
        <v>93.672641926462774</v>
      </c>
      <c r="AL67">
        <v>70.437777274233</v>
      </c>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row>
    <row r="68">
      <c r="A68" t="s">
        <v>551</v>
      </c>
      <c r="B68">
        <v>2005</v>
      </c>
      <c r="C68" t="s">
        <v>555</v>
      </c>
      <c r="D68">
        <v>58</v>
      </c>
      <c r="E68" t="s">
        <v>252</v>
      </c>
      <c r="F68" t="s">
        <v>253</v>
      </c>
      <c r="G68" t="s">
        <v>180</v>
      </c>
      <c r="H68">
        <v>0</v>
      </c>
      <c r="I68">
        <v>0.21526816687719741</v>
      </c>
      <c r="J68">
        <v>1.1841924267275861</v>
      </c>
      <c r="K68">
        <v>3.4928254092096318</v>
      </c>
      <c r="L68">
        <v>8.6560251202300798</v>
      </c>
      <c r="M68">
        <v>1.3143440144572689</v>
      </c>
      <c r="N68">
        <v>2.4692350811672612</v>
      </c>
      <c r="O68">
        <v>3.052066033016259</v>
      </c>
      <c r="P68">
        <v>4.3839474147507351</v>
      </c>
      <c r="Q68">
        <v>12.24056713704103</v>
      </c>
      <c r="R68">
        <v>0</v>
      </c>
      <c r="S68">
        <v>0</v>
      </c>
      <c r="T68">
        <v>0</v>
      </c>
      <c r="U68">
        <v>0</v>
      </c>
      <c r="V68">
        <v>2.591810445836578</v>
      </c>
      <c r="W68" t="s">
        <v>248</v>
      </c>
      <c r="X68" t="s">
        <v>249</v>
      </c>
      <c r="Y68" t="s">
        <v>250</v>
      </c>
      <c r="Z68" t="s">
        <v>251</v>
      </c>
      <c r="AA68" t="s">
        <v>180</v>
      </c>
      <c r="AB68" t="s">
        <v>180</v>
      </c>
      <c r="AC68" t="s">
        <v>180</v>
      </c>
      <c r="AD68" t="s">
        <v>180</v>
      </c>
      <c r="AE68" t="s">
        <v>180</v>
      </c>
      <c r="AF68" t="s">
        <v>180</v>
      </c>
      <c r="AG68" t="s">
        <v>180</v>
      </c>
      <c r="AH68" t="s">
        <v>180</v>
      </c>
      <c r="AI68">
        <v>4.7685738188059448</v>
      </c>
      <c r="AJ68">
        <v>0.5977992977665888</v>
      </c>
      <c r="AK68">
        <v>5.8556423451503896</v>
      </c>
      <c r="AL68">
        <v>0.53884215380999789</v>
      </c>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row>
    <row r="69">
      <c r="A69" t="s">
        <v>551</v>
      </c>
      <c r="B69">
        <v>2005</v>
      </c>
      <c r="C69" t="s">
        <v>555</v>
      </c>
      <c r="D69">
        <v>59</v>
      </c>
      <c r="E69" t="s">
        <v>252</v>
      </c>
      <c r="F69" t="s">
        <v>254</v>
      </c>
      <c r="G69" t="s">
        <v>180</v>
      </c>
      <c r="H69">
        <v>0.088128542282946407</v>
      </c>
      <c r="I69">
        <v>1.15157446953626</v>
      </c>
      <c r="J69">
        <v>13.873682555249429</v>
      </c>
      <c r="K69">
        <v>37.310126786763149</v>
      </c>
      <c r="L69">
        <v>62.69233186142187</v>
      </c>
      <c r="M69">
        <v>12.924706691492601</v>
      </c>
      <c r="N69">
        <v>25.46266425314067</v>
      </c>
      <c r="O69">
        <v>42.181674610876108</v>
      </c>
      <c r="P69">
        <v>60.583347496279671</v>
      </c>
      <c r="Q69">
        <v>67.248797350534389</v>
      </c>
      <c r="R69">
        <v>0.1839428078016756</v>
      </c>
      <c r="S69">
        <v>0</v>
      </c>
      <c r="T69">
        <v>0</v>
      </c>
      <c r="U69">
        <v>0</v>
      </c>
      <c r="V69">
        <v>11.83616393389884</v>
      </c>
      <c r="W69" t="s">
        <v>248</v>
      </c>
      <c r="X69" t="s">
        <v>249</v>
      </c>
      <c r="Y69" t="s">
        <v>250</v>
      </c>
      <c r="Z69" t="s">
        <v>251</v>
      </c>
      <c r="AA69" t="s">
        <v>180</v>
      </c>
      <c r="AB69" t="s">
        <v>180</v>
      </c>
      <c r="AC69" t="s">
        <v>180</v>
      </c>
      <c r="AD69" t="s">
        <v>180</v>
      </c>
      <c r="AE69" t="s">
        <v>180</v>
      </c>
      <c r="AF69" t="s">
        <v>180</v>
      </c>
      <c r="AG69" t="s">
        <v>180</v>
      </c>
      <c r="AH69" t="s">
        <v>180</v>
      </c>
      <c r="AI69">
        <v>45.345289408433352</v>
      </c>
      <c r="AJ69">
        <v>2.7426644112456202</v>
      </c>
      <c r="AK69">
        <v>38.106405776611993</v>
      </c>
      <c r="AL69">
        <v>6.5885227499051391</v>
      </c>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row>
    <row r="70">
      <c r="A70" t="s">
        <v>551</v>
      </c>
      <c r="B70">
        <v>2005</v>
      </c>
      <c r="C70" t="s">
        <v>555</v>
      </c>
      <c r="D70">
        <v>60</v>
      </c>
      <c r="E70" t="s">
        <v>252</v>
      </c>
      <c r="F70" t="s">
        <v>255</v>
      </c>
      <c r="G70" t="s">
        <v>180</v>
      </c>
      <c r="H70">
        <v>3.7560468426471472</v>
      </c>
      <c r="I70">
        <v>13.09724925296995</v>
      </c>
      <c r="J70">
        <v>40.285419919304317</v>
      </c>
      <c r="K70">
        <v>41.78201276377078</v>
      </c>
      <c r="L70">
        <v>17.669303631988338</v>
      </c>
      <c r="M70">
        <v>58.93308924336106</v>
      </c>
      <c r="N70">
        <v>56.504322547786231</v>
      </c>
      <c r="O70">
        <v>43.205163909172079</v>
      </c>
      <c r="P70">
        <v>26.937133818635569</v>
      </c>
      <c r="Q70">
        <v>12.007349364065989</v>
      </c>
      <c r="R70">
        <v>4.5166023057962654</v>
      </c>
      <c r="S70">
        <v>3.3159800964007808</v>
      </c>
      <c r="T70">
        <v>4.7129855108633114</v>
      </c>
      <c r="U70">
        <v>8.388617861139263</v>
      </c>
      <c r="V70">
        <v>6.4346750947290046</v>
      </c>
      <c r="W70" t="s">
        <v>248</v>
      </c>
      <c r="X70" t="s">
        <v>249</v>
      </c>
      <c r="Y70" t="s">
        <v>250</v>
      </c>
      <c r="Z70" t="s">
        <v>251</v>
      </c>
      <c r="AA70" t="s">
        <v>180</v>
      </c>
      <c r="AB70" t="s">
        <v>180</v>
      </c>
      <c r="AC70" t="s">
        <v>180</v>
      </c>
      <c r="AD70" t="s">
        <v>180</v>
      </c>
      <c r="AE70" t="s">
        <v>180</v>
      </c>
      <c r="AF70" t="s">
        <v>180</v>
      </c>
      <c r="AG70" t="s">
        <v>180</v>
      </c>
      <c r="AH70" t="s">
        <v>180</v>
      </c>
      <c r="AI70">
        <v>38.300488484620267</v>
      </c>
      <c r="AJ70">
        <v>9.7868320670962525</v>
      </c>
      <c r="AK70">
        <v>42.88521351737748</v>
      </c>
      <c r="AL70">
        <v>8.0813430482995035</v>
      </c>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row>
    <row r="71">
      <c r="A71" t="s">
        <v>551</v>
      </c>
      <c r="B71">
        <v>2005</v>
      </c>
      <c r="C71" t="s">
        <v>555</v>
      </c>
      <c r="D71">
        <v>61</v>
      </c>
      <c r="E71" t="s">
        <v>252</v>
      </c>
      <c r="F71" t="s">
        <v>256</v>
      </c>
      <c r="G71" t="s">
        <v>180</v>
      </c>
      <c r="H71">
        <v>3.5555346474341198</v>
      </c>
      <c r="I71">
        <v>2.6719573438422479</v>
      </c>
      <c r="J71">
        <v>0.57800028768477896</v>
      </c>
      <c r="K71">
        <v>0.42754768974157231</v>
      </c>
      <c r="L71">
        <v>0.60067405057537526</v>
      </c>
      <c r="M71">
        <v>1.1249903411721029</v>
      </c>
      <c r="N71">
        <v>0.27391916687852103</v>
      </c>
      <c r="O71">
        <v>0.55893179689981998</v>
      </c>
      <c r="P71">
        <v>0.43784340295392882</v>
      </c>
      <c r="Q71">
        <v>0.31713009691717642</v>
      </c>
      <c r="R71">
        <v>1.750116597157874</v>
      </c>
      <c r="S71">
        <v>5.4693552790157662</v>
      </c>
      <c r="T71">
        <v>2.9057323600255689</v>
      </c>
      <c r="U71">
        <v>2.441183444469861</v>
      </c>
      <c r="V71">
        <v>0.90325892512838368</v>
      </c>
      <c r="W71" t="s">
        <v>248</v>
      </c>
      <c r="X71" t="s">
        <v>249</v>
      </c>
      <c r="Y71" t="s">
        <v>250</v>
      </c>
      <c r="Z71" t="s">
        <v>251</v>
      </c>
      <c r="AA71" t="s">
        <v>180</v>
      </c>
      <c r="AB71" t="s">
        <v>180</v>
      </c>
      <c r="AC71" t="s">
        <v>180</v>
      </c>
      <c r="AD71" t="s">
        <v>180</v>
      </c>
      <c r="AE71" t="s">
        <v>180</v>
      </c>
      <c r="AF71" t="s">
        <v>180</v>
      </c>
      <c r="AG71" t="s">
        <v>180</v>
      </c>
      <c r="AH71" t="s">
        <v>180</v>
      </c>
      <c r="AI71">
        <v>0.1110196786760714</v>
      </c>
      <c r="AJ71">
        <v>2.5836358660747978</v>
      </c>
      <c r="AK71">
        <v>0.96682743674969007</v>
      </c>
      <c r="AL71">
        <v>2.6272156812403189</v>
      </c>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row>
    <row r="72">
      <c r="A72" t="s">
        <v>551</v>
      </c>
      <c r="B72">
        <v>2005</v>
      </c>
      <c r="C72" t="s">
        <v>555</v>
      </c>
      <c r="D72">
        <v>62</v>
      </c>
      <c r="E72" t="s">
        <v>252</v>
      </c>
      <c r="F72" t="s">
        <v>257</v>
      </c>
      <c r="G72" t="s">
        <v>180</v>
      </c>
      <c r="H72">
        <v>6.863560940080192</v>
      </c>
      <c r="I72">
        <v>9.4108551241936809</v>
      </c>
      <c r="J72">
        <v>5.4840866225638694</v>
      </c>
      <c r="K72">
        <v>1.0799643650849271</v>
      </c>
      <c r="L72">
        <v>0.38845214401317357</v>
      </c>
      <c r="M72">
        <v>1.3074012274516531</v>
      </c>
      <c r="N72">
        <v>1.8857562082887671</v>
      </c>
      <c r="O72">
        <v>0.71920707645246817</v>
      </c>
      <c r="P72">
        <v>0.16578377194586141</v>
      </c>
      <c r="Q72">
        <v>0.2543068349675438</v>
      </c>
      <c r="R72">
        <v>8.6158308831857955</v>
      </c>
      <c r="S72">
        <v>5.6612527253641032</v>
      </c>
      <c r="T72">
        <v>9.466457351181587</v>
      </c>
      <c r="U72">
        <v>10.461237103802119</v>
      </c>
      <c r="V72">
        <v>9.9462113017081908</v>
      </c>
      <c r="W72" t="s">
        <v>248</v>
      </c>
      <c r="X72" t="s">
        <v>249</v>
      </c>
      <c r="Y72" t="s">
        <v>250</v>
      </c>
      <c r="Z72" t="s">
        <v>251</v>
      </c>
      <c r="AA72" t="s">
        <v>180</v>
      </c>
      <c r="AB72" t="s">
        <v>180</v>
      </c>
      <c r="AC72" t="s">
        <v>180</v>
      </c>
      <c r="AD72" t="s">
        <v>180</v>
      </c>
      <c r="AE72" t="s">
        <v>180</v>
      </c>
      <c r="AF72" t="s">
        <v>180</v>
      </c>
      <c r="AG72" t="s">
        <v>180</v>
      </c>
      <c r="AH72" t="s">
        <v>180</v>
      </c>
      <c r="AI72">
        <v>0.6735973467159152</v>
      </c>
      <c r="AJ72">
        <v>6.2198745149587173</v>
      </c>
      <c r="AK72">
        <v>1.272036827514099</v>
      </c>
      <c r="AL72">
        <v>9.002769881380976</v>
      </c>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row>
    <row r="73">
      <c r="A73" t="s">
        <v>551</v>
      </c>
      <c r="B73">
        <v>2005</v>
      </c>
      <c r="C73" t="s">
        <v>555</v>
      </c>
      <c r="D73">
        <v>63</v>
      </c>
      <c r="E73" t="s">
        <v>252</v>
      </c>
      <c r="F73" t="s">
        <v>258</v>
      </c>
      <c r="G73" t="s">
        <v>180</v>
      </c>
      <c r="H73">
        <v>5.1605663098876544</v>
      </c>
      <c r="I73">
        <v>4.0556590065199032</v>
      </c>
      <c r="J73">
        <v>3.56257139932455</v>
      </c>
      <c r="K73">
        <v>2.2732068032377768</v>
      </c>
      <c r="L73">
        <v>1.381893084399981</v>
      </c>
      <c r="M73">
        <v>2.6960902685178629</v>
      </c>
      <c r="N73">
        <v>0.89988770210839131</v>
      </c>
      <c r="O73">
        <v>0.71476926667108487</v>
      </c>
      <c r="P73">
        <v>0.93451619938491548</v>
      </c>
      <c r="Q73">
        <v>0.86339024551638277</v>
      </c>
      <c r="R73">
        <v>3.5281539478207931</v>
      </c>
      <c r="S73">
        <v>6.6502174307209048</v>
      </c>
      <c r="T73">
        <v>3.232095861797589</v>
      </c>
      <c r="U73">
        <v>5.8058239398510336</v>
      </c>
      <c r="V73">
        <v>8.6214565360454873</v>
      </c>
      <c r="W73" t="s">
        <v>248</v>
      </c>
      <c r="X73" t="s">
        <v>249</v>
      </c>
      <c r="Y73" t="s">
        <v>250</v>
      </c>
      <c r="Z73" t="s">
        <v>251</v>
      </c>
      <c r="AA73" t="s">
        <v>180</v>
      </c>
      <c r="AB73" t="s">
        <v>180</v>
      </c>
      <c r="AC73" t="s">
        <v>180</v>
      </c>
      <c r="AD73" t="s">
        <v>180</v>
      </c>
      <c r="AE73" t="s">
        <v>180</v>
      </c>
      <c r="AF73" t="s">
        <v>180</v>
      </c>
      <c r="AG73" t="s">
        <v>180</v>
      </c>
      <c r="AH73" t="s">
        <v>180</v>
      </c>
      <c r="AI73">
        <v>0.33788687424968039</v>
      </c>
      <c r="AJ73">
        <v>10.66565369331455</v>
      </c>
      <c r="AK73">
        <v>1.9984135992736289</v>
      </c>
      <c r="AL73">
        <v>2.5734003026465331</v>
      </c>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row>
    <row r="74">
      <c r="A74" t="s">
        <v>551</v>
      </c>
      <c r="B74">
        <v>2005</v>
      </c>
      <c r="C74" t="s">
        <v>555</v>
      </c>
      <c r="D74">
        <v>64</v>
      </c>
      <c r="E74" t="s">
        <v>252</v>
      </c>
      <c r="F74" t="s">
        <v>259</v>
      </c>
      <c r="G74" t="s">
        <v>180</v>
      </c>
      <c r="H74">
        <v>8.6662977085493811</v>
      </c>
      <c r="I74">
        <v>6.8006918182559088</v>
      </c>
      <c r="J74">
        <v>7.3880444483526651</v>
      </c>
      <c r="K74">
        <v>3.7183153966083902</v>
      </c>
      <c r="L74">
        <v>2.827415095377332</v>
      </c>
      <c r="M74">
        <v>8.2442057273100637</v>
      </c>
      <c r="N74">
        <v>4.385256618574557</v>
      </c>
      <c r="O74">
        <v>2.1662613684387142</v>
      </c>
      <c r="P74">
        <v>1.285467852171774</v>
      </c>
      <c r="Q74">
        <v>2.6586340888824851</v>
      </c>
      <c r="R74">
        <v>6.9126858881095652</v>
      </c>
      <c r="S74">
        <v>10.38230323919014</v>
      </c>
      <c r="T74">
        <v>6.497680562693632</v>
      </c>
      <c r="U74">
        <v>6.0037185438443474</v>
      </c>
      <c r="V74">
        <v>11.36307682286699</v>
      </c>
      <c r="W74" t="s">
        <v>248</v>
      </c>
      <c r="X74" t="s">
        <v>249</v>
      </c>
      <c r="Y74" t="s">
        <v>250</v>
      </c>
      <c r="Z74" t="s">
        <v>251</v>
      </c>
      <c r="AA74" t="s">
        <v>180</v>
      </c>
      <c r="AB74" t="s">
        <v>180</v>
      </c>
      <c r="AC74" t="s">
        <v>180</v>
      </c>
      <c r="AD74" t="s">
        <v>180</v>
      </c>
      <c r="AE74" t="s">
        <v>180</v>
      </c>
      <c r="AF74" t="s">
        <v>180</v>
      </c>
      <c r="AG74" t="s">
        <v>180</v>
      </c>
      <c r="AH74" t="s">
        <v>180</v>
      </c>
      <c r="AI74">
        <v>2.1930706574490419</v>
      </c>
      <c r="AJ74">
        <v>11.979726257126289</v>
      </c>
      <c r="AK74">
        <v>3.5426344281974589</v>
      </c>
      <c r="AL74">
        <v>7.0176199545020674</v>
      </c>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row>
    <row r="75">
      <c r="A75" t="s">
        <v>551</v>
      </c>
      <c r="B75">
        <v>2005</v>
      </c>
      <c r="C75" t="s">
        <v>555</v>
      </c>
      <c r="D75">
        <v>65</v>
      </c>
      <c r="E75" t="s">
        <v>252</v>
      </c>
      <c r="F75" t="s">
        <v>260</v>
      </c>
      <c r="G75" t="s">
        <v>180</v>
      </c>
      <c r="H75">
        <v>11.26666613176706</v>
      </c>
      <c r="I75">
        <v>10.84383545433605</v>
      </c>
      <c r="J75">
        <v>5.643948775191773</v>
      </c>
      <c r="K75">
        <v>3.9506815409213569</v>
      </c>
      <c r="L75">
        <v>2.0964710615024371</v>
      </c>
      <c r="M75">
        <v>4.8154866566019336</v>
      </c>
      <c r="N75">
        <v>4.2571883461712794</v>
      </c>
      <c r="O75">
        <v>3.8159531938822941</v>
      </c>
      <c r="P75">
        <v>2.185206611705834</v>
      </c>
      <c r="Q75">
        <v>1.401493794561536</v>
      </c>
      <c r="R75">
        <v>10.89011624053167</v>
      </c>
      <c r="S75">
        <v>11.41975870089891</v>
      </c>
      <c r="T75">
        <v>15.67053114794644</v>
      </c>
      <c r="U75">
        <v>6.8813995238942036</v>
      </c>
      <c r="V75">
        <v>8.0425400875759312</v>
      </c>
      <c r="W75" t="s">
        <v>248</v>
      </c>
      <c r="X75" t="s">
        <v>249</v>
      </c>
      <c r="Y75" t="s">
        <v>250</v>
      </c>
      <c r="Z75" t="s">
        <v>251</v>
      </c>
      <c r="AA75" t="s">
        <v>180</v>
      </c>
      <c r="AB75" t="s">
        <v>180</v>
      </c>
      <c r="AC75" t="s">
        <v>180</v>
      </c>
      <c r="AD75" t="s">
        <v>180</v>
      </c>
      <c r="AE75" t="s">
        <v>180</v>
      </c>
      <c r="AF75" t="s">
        <v>180</v>
      </c>
      <c r="AG75" t="s">
        <v>180</v>
      </c>
      <c r="AH75" t="s">
        <v>180</v>
      </c>
      <c r="AI75">
        <v>5.0847077104591714</v>
      </c>
      <c r="AJ75">
        <v>9.0069277024332468</v>
      </c>
      <c r="AK75">
        <v>0</v>
      </c>
      <c r="AL75">
        <v>10.115902436650259</v>
      </c>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row>
    <row r="76">
      <c r="A76" t="s">
        <v>551</v>
      </c>
      <c r="B76">
        <v>2005</v>
      </c>
      <c r="C76" t="s">
        <v>555</v>
      </c>
      <c r="D76">
        <v>66</v>
      </c>
      <c r="E76" t="s">
        <v>252</v>
      </c>
      <c r="F76" t="s">
        <v>261</v>
      </c>
      <c r="G76" t="s">
        <v>180</v>
      </c>
      <c r="H76">
        <v>32.371345286255639</v>
      </c>
      <c r="I76">
        <v>28.3292703905908</v>
      </c>
      <c r="J76">
        <v>8.0182545344347371</v>
      </c>
      <c r="K76">
        <v>2.2968584037436242</v>
      </c>
      <c r="L76">
        <v>0.38588421670280171</v>
      </c>
      <c r="M76">
        <v>2.6680001078757192</v>
      </c>
      <c r="N76">
        <v>1.19247922523179</v>
      </c>
      <c r="O76">
        <v>1.6543343335549869</v>
      </c>
      <c r="P76">
        <v>0.37182845694418459</v>
      </c>
      <c r="Q76">
        <v>0</v>
      </c>
      <c r="R76">
        <v>36.277877239278681</v>
      </c>
      <c r="S76">
        <v>28.97003049178727</v>
      </c>
      <c r="T76">
        <v>31.37963622369546</v>
      </c>
      <c r="U76">
        <v>30.713853313015061</v>
      </c>
      <c r="V76">
        <v>16.336696673466658</v>
      </c>
      <c r="W76" t="s">
        <v>248</v>
      </c>
      <c r="X76" t="s">
        <v>249</v>
      </c>
      <c r="Y76" t="s">
        <v>250</v>
      </c>
      <c r="Z76" t="s">
        <v>251</v>
      </c>
      <c r="AA76" t="s">
        <v>180</v>
      </c>
      <c r="AB76" t="s">
        <v>180</v>
      </c>
      <c r="AC76" t="s">
        <v>180</v>
      </c>
      <c r="AD76" t="s">
        <v>180</v>
      </c>
      <c r="AE76" t="s">
        <v>180</v>
      </c>
      <c r="AF76" t="s">
        <v>180</v>
      </c>
      <c r="AG76" t="s">
        <v>180</v>
      </c>
      <c r="AH76" t="s">
        <v>180</v>
      </c>
      <c r="AI76">
        <v>1.2299487198282231</v>
      </c>
      <c r="AJ76">
        <v>18.01656394425385</v>
      </c>
      <c r="AK76">
        <v>0</v>
      </c>
      <c r="AL76">
        <v>30.735224025449561</v>
      </c>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row>
    <row r="77">
      <c r="A77" t="s">
        <v>551</v>
      </c>
      <c r="B77">
        <v>2005</v>
      </c>
      <c r="C77" t="s">
        <v>555</v>
      </c>
      <c r="D77">
        <v>67</v>
      </c>
      <c r="E77" t="s">
        <v>252</v>
      </c>
      <c r="F77" t="s">
        <v>262</v>
      </c>
      <c r="G77" t="s">
        <v>180</v>
      </c>
      <c r="H77">
        <v>23.973691196082861</v>
      </c>
      <c r="I77">
        <v>16.90232054454782</v>
      </c>
      <c r="J77">
        <v>5.6349361478052931</v>
      </c>
      <c r="K77">
        <v>0.4214521188939005</v>
      </c>
      <c r="L77">
        <v>0</v>
      </c>
      <c r="M77">
        <v>0.2298062052520862</v>
      </c>
      <c r="N77">
        <v>0</v>
      </c>
      <c r="O77">
        <v>0</v>
      </c>
      <c r="P77">
        <v>0</v>
      </c>
      <c r="Q77">
        <v>0</v>
      </c>
      <c r="R77">
        <v>24.725275418718589</v>
      </c>
      <c r="S77">
        <v>22.434565501440701</v>
      </c>
      <c r="T77">
        <v>20.345814746167189</v>
      </c>
      <c r="U77">
        <v>20.379896143495149</v>
      </c>
      <c r="V77">
        <v>10.48944756428846</v>
      </c>
      <c r="W77" t="s">
        <v>248</v>
      </c>
      <c r="X77" t="s">
        <v>249</v>
      </c>
      <c r="Y77" t="s">
        <v>250</v>
      </c>
      <c r="Z77" t="s">
        <v>251</v>
      </c>
      <c r="AA77" t="s">
        <v>180</v>
      </c>
      <c r="AB77" t="s">
        <v>180</v>
      </c>
      <c r="AC77" t="s">
        <v>180</v>
      </c>
      <c r="AD77" t="s">
        <v>180</v>
      </c>
      <c r="AE77" t="s">
        <v>180</v>
      </c>
      <c r="AF77" t="s">
        <v>180</v>
      </c>
      <c r="AG77" t="s">
        <v>180</v>
      </c>
      <c r="AH77" t="s">
        <v>180</v>
      </c>
      <c r="AI77">
        <v>0</v>
      </c>
      <c r="AJ77">
        <v>19.216657629415771</v>
      </c>
      <c r="AK77">
        <v>0.070735446347095193</v>
      </c>
      <c r="AL77">
        <v>16.873973735194738</v>
      </c>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row>
    <row r="78">
      <c r="A78" t="s">
        <v>551</v>
      </c>
      <c r="B78">
        <v>2005</v>
      </c>
      <c r="C78" t="s">
        <v>555</v>
      </c>
      <c r="D78">
        <v>68</v>
      </c>
      <c r="E78" t="s">
        <v>252</v>
      </c>
      <c r="F78" t="s">
        <v>263</v>
      </c>
      <c r="G78" t="s">
        <v>180</v>
      </c>
      <c r="H78">
        <v>0.28627250448583857</v>
      </c>
      <c r="I78">
        <v>0.1375767417854479</v>
      </c>
      <c r="J78">
        <v>0.054411457940323697</v>
      </c>
      <c r="K78">
        <v>0</v>
      </c>
      <c r="L78">
        <v>0</v>
      </c>
      <c r="M78">
        <v>0.025645686645366199</v>
      </c>
      <c r="N78">
        <v>0</v>
      </c>
      <c r="O78">
        <v>0</v>
      </c>
      <c r="P78">
        <v>0</v>
      </c>
      <c r="Q78">
        <v>0</v>
      </c>
      <c r="R78">
        <v>0.51492486905771517</v>
      </c>
      <c r="S78">
        <v>0.082505779413638902</v>
      </c>
      <c r="T78">
        <v>0</v>
      </c>
      <c r="U78">
        <v>0.26435713470235922</v>
      </c>
      <c r="V78">
        <v>0.11477921376660651</v>
      </c>
      <c r="W78" t="s">
        <v>248</v>
      </c>
      <c r="X78" t="s">
        <v>249</v>
      </c>
      <c r="Y78" t="s">
        <v>250</v>
      </c>
      <c r="Z78" t="s">
        <v>251</v>
      </c>
      <c r="AA78" t="s">
        <v>180</v>
      </c>
      <c r="AB78" t="s">
        <v>180</v>
      </c>
      <c r="AC78" t="s">
        <v>180</v>
      </c>
      <c r="AD78" t="s">
        <v>180</v>
      </c>
      <c r="AE78" t="s">
        <v>180</v>
      </c>
      <c r="AF78" t="s">
        <v>180</v>
      </c>
      <c r="AG78" t="s">
        <v>180</v>
      </c>
      <c r="AH78" t="s">
        <v>180</v>
      </c>
      <c r="AI78">
        <v>0</v>
      </c>
      <c r="AJ78">
        <v>0.49638441712515963</v>
      </c>
      <c r="AK78">
        <v>0</v>
      </c>
      <c r="AL78">
        <v>0.0078551479976570002</v>
      </c>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row>
    <row r="79">
      <c r="A79" t="s">
        <v>551</v>
      </c>
      <c r="B79">
        <v>2005</v>
      </c>
      <c r="C79" t="s">
        <v>555</v>
      </c>
      <c r="D79">
        <v>69</v>
      </c>
      <c r="E79" t="s">
        <v>252</v>
      </c>
      <c r="F79" t="s">
        <v>264</v>
      </c>
      <c r="G79" t="s">
        <v>180</v>
      </c>
      <c r="H79">
        <v>0.60549978611264321</v>
      </c>
      <c r="I79">
        <v>1.000862667317262</v>
      </c>
      <c r="J79">
        <v>0.95957788987799386</v>
      </c>
      <c r="K79">
        <v>0.40010319822222568</v>
      </c>
      <c r="L79">
        <v>0.19617599695980009</v>
      </c>
      <c r="M79">
        <v>0</v>
      </c>
      <c r="N79">
        <v>0</v>
      </c>
      <c r="O79">
        <v>0</v>
      </c>
      <c r="P79">
        <v>0</v>
      </c>
      <c r="Q79">
        <v>0</v>
      </c>
      <c r="R79">
        <v>0.49017729595652482</v>
      </c>
      <c r="S79">
        <v>0.77287599191817657</v>
      </c>
      <c r="T79">
        <v>1.000957768872049</v>
      </c>
      <c r="U79">
        <v>1.3668019353192391</v>
      </c>
      <c r="V79">
        <v>3.03653854042259</v>
      </c>
      <c r="W79" t="s">
        <v>248</v>
      </c>
      <c r="X79" t="s">
        <v>249</v>
      </c>
      <c r="Y79" t="s">
        <v>250</v>
      </c>
      <c r="Z79" t="s">
        <v>251</v>
      </c>
      <c r="AA79" t="s">
        <v>180</v>
      </c>
      <c r="AB79" t="s">
        <v>180</v>
      </c>
      <c r="AC79" t="s">
        <v>180</v>
      </c>
      <c r="AD79" t="s">
        <v>180</v>
      </c>
      <c r="AE79" t="s">
        <v>180</v>
      </c>
      <c r="AF79" t="s">
        <v>180</v>
      </c>
      <c r="AG79" t="s">
        <v>180</v>
      </c>
      <c r="AH79" t="s">
        <v>180</v>
      </c>
      <c r="AI79">
        <v>0</v>
      </c>
      <c r="AJ79">
        <v>3.3932657614777768</v>
      </c>
      <c r="AK79">
        <v>0</v>
      </c>
      <c r="AL79">
        <v>0</v>
      </c>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row>
    <row r="80">
      <c r="A80" t="s">
        <v>551</v>
      </c>
      <c r="B80">
        <v>2005</v>
      </c>
      <c r="C80" t="s">
        <v>555</v>
      </c>
      <c r="D80">
        <v>70</v>
      </c>
      <c r="E80" t="s">
        <v>252</v>
      </c>
      <c r="F80" t="s">
        <v>265</v>
      </c>
      <c r="G80" t="s">
        <v>180</v>
      </c>
      <c r="H80">
        <v>0</v>
      </c>
      <c r="I80">
        <v>0</v>
      </c>
      <c r="J80">
        <v>0.2238152974526722</v>
      </c>
      <c r="K80">
        <v>0.014816696984139699</v>
      </c>
      <c r="L80">
        <v>0.54003747195654539</v>
      </c>
      <c r="M80">
        <v>0.42786718828767939</v>
      </c>
      <c r="N80">
        <v>0.028122422824675999</v>
      </c>
      <c r="O80">
        <v>0</v>
      </c>
      <c r="P80">
        <v>0.1026773168038765</v>
      </c>
      <c r="Q80">
        <v>0.9252112955596492</v>
      </c>
      <c r="R80">
        <v>0</v>
      </c>
      <c r="S80">
        <v>0</v>
      </c>
      <c r="T80">
        <v>0</v>
      </c>
      <c r="U80">
        <v>0</v>
      </c>
      <c r="V80">
        <v>0</v>
      </c>
      <c r="W80" t="s">
        <v>248</v>
      </c>
      <c r="X80" t="s">
        <v>249</v>
      </c>
      <c r="Y80" t="s">
        <v>250</v>
      </c>
      <c r="Z80" t="s">
        <v>251</v>
      </c>
      <c r="AA80" t="s">
        <v>180</v>
      </c>
      <c r="AB80" t="s">
        <v>180</v>
      </c>
      <c r="AC80" t="s">
        <v>180</v>
      </c>
      <c r="AD80" t="s">
        <v>180</v>
      </c>
      <c r="AE80" t="s">
        <v>180</v>
      </c>
      <c r="AF80" t="s">
        <v>180</v>
      </c>
      <c r="AG80" t="s">
        <v>180</v>
      </c>
      <c r="AH80" t="s">
        <v>180</v>
      </c>
      <c r="AI80">
        <v>0.43878525020167192</v>
      </c>
      <c r="AJ80">
        <v>0</v>
      </c>
      <c r="AK80">
        <v>0.1057260327667315</v>
      </c>
      <c r="AL80">
        <v>0</v>
      </c>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row>
    <row r="81">
      <c r="A81" t="s">
        <v>551</v>
      </c>
      <c r="B81">
        <v>2005</v>
      </c>
      <c r="C81" t="s">
        <v>555</v>
      </c>
      <c r="D81">
        <v>71</v>
      </c>
      <c r="E81" t="s">
        <v>252</v>
      </c>
      <c r="F81" t="s">
        <v>46</v>
      </c>
      <c r="G81" t="s">
        <v>180</v>
      </c>
      <c r="H81">
        <v>3.4063901044145899</v>
      </c>
      <c r="I81">
        <v>5.3828790192272136</v>
      </c>
      <c r="J81">
        <v>7.1090582380898706</v>
      </c>
      <c r="K81">
        <v>2.8320888268186248</v>
      </c>
      <c r="L81">
        <v>2.5653362648722968</v>
      </c>
      <c r="M81">
        <v>5.2883666415745552</v>
      </c>
      <c r="N81">
        <v>2.641168427827715</v>
      </c>
      <c r="O81">
        <v>1.9316384110362279</v>
      </c>
      <c r="P81">
        <v>2.6122476584236902</v>
      </c>
      <c r="Q81">
        <v>2.083119791953818</v>
      </c>
      <c r="R81">
        <v>1.594296506584798</v>
      </c>
      <c r="S81">
        <v>4.8411547638497279</v>
      </c>
      <c r="T81">
        <v>4.7881084667571212</v>
      </c>
      <c r="U81">
        <v>7.2931110564674313</v>
      </c>
      <c r="V81">
        <v>10.2833448602663</v>
      </c>
      <c r="W81" t="s">
        <v>248</v>
      </c>
      <c r="X81" t="s">
        <v>249</v>
      </c>
      <c r="Y81" t="s">
        <v>250</v>
      </c>
      <c r="Z81" t="s">
        <v>251</v>
      </c>
      <c r="AA81" t="s">
        <v>180</v>
      </c>
      <c r="AB81" t="s">
        <v>180</v>
      </c>
      <c r="AC81" t="s">
        <v>180</v>
      </c>
      <c r="AD81" t="s">
        <v>180</v>
      </c>
      <c r="AE81" t="s">
        <v>180</v>
      </c>
      <c r="AF81" t="s">
        <v>180</v>
      </c>
      <c r="AG81" t="s">
        <v>180</v>
      </c>
      <c r="AH81" t="s">
        <v>180</v>
      </c>
      <c r="AI81">
        <v>1.5166320505608231</v>
      </c>
      <c r="AJ81">
        <v>5.2940144377112643</v>
      </c>
      <c r="AK81">
        <v>5.1963645900116671</v>
      </c>
      <c r="AL81">
        <v>5.8373308829230597</v>
      </c>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row>
    <row r="82">
      <c r="A82" t="s">
        <v>551</v>
      </c>
      <c r="B82">
        <v>2005</v>
      </c>
      <c r="C82" t="s">
        <v>555</v>
      </c>
      <c r="D82">
        <v>122</v>
      </c>
      <c r="E82" t="s">
        <v>18</v>
      </c>
      <c r="F82" t="s">
        <v>14</v>
      </c>
      <c r="G82" t="s">
        <v>571</v>
      </c>
      <c r="H82">
        <v>4.4327463526897732</v>
      </c>
      <c r="I82">
        <v>22.89565077965732</v>
      </c>
      <c r="J82">
        <v>41.968033644988282</v>
      </c>
      <c r="K82">
        <v>60.993592146442317</v>
      </c>
      <c r="L82">
        <v>73.38313995015605</v>
      </c>
      <c r="M82">
        <v>34.732327345548477</v>
      </c>
      <c r="N82">
        <v>44.142446567612623</v>
      </c>
      <c r="O82">
        <v>59.427514545819257</v>
      </c>
      <c r="P82">
        <v>68.061016490848814</v>
      </c>
      <c r="Q82">
        <v>80.030697200223557</v>
      </c>
      <c r="R82">
        <v>2.045325336275392</v>
      </c>
      <c r="S82">
        <v>4.0759290604206573</v>
      </c>
      <c r="T82">
        <v>7.3804606282780192</v>
      </c>
      <c r="U82">
        <v>12.560021782816341</v>
      </c>
      <c r="V82">
        <v>41.010389974800582</v>
      </c>
      <c r="W82" t="s">
        <v>248</v>
      </c>
      <c r="X82" t="s">
        <v>249</v>
      </c>
      <c r="Y82" t="s">
        <v>250</v>
      </c>
      <c r="Z82" t="s">
        <v>251</v>
      </c>
      <c r="AA82" t="s">
        <v>180</v>
      </c>
      <c r="AB82" t="s">
        <v>180</v>
      </c>
      <c r="AC82" t="s">
        <v>180</v>
      </c>
      <c r="AD82" t="s">
        <v>180</v>
      </c>
      <c r="AE82" t="s">
        <v>180</v>
      </c>
      <c r="AF82" t="s">
        <v>180</v>
      </c>
      <c r="AG82" t="s">
        <v>180</v>
      </c>
      <c r="AH82" t="s">
        <v>180</v>
      </c>
      <c r="AI82">
        <v>69.524410659709019</v>
      </c>
      <c r="AJ82">
        <v>47.914559767996963</v>
      </c>
      <c r="AK82">
        <v>41.250592948738827</v>
      </c>
      <c r="AL82">
        <v>11.41202409710926</v>
      </c>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row>
    <row r="83">
      <c r="A83" t="s">
        <v>551</v>
      </c>
      <c r="B83">
        <v>2005</v>
      </c>
      <c r="C83" t="s">
        <v>555</v>
      </c>
      <c r="D83">
        <v>123</v>
      </c>
      <c r="E83" t="s">
        <v>18</v>
      </c>
      <c r="F83" t="s">
        <v>51</v>
      </c>
      <c r="G83" t="s">
        <v>180</v>
      </c>
      <c r="H83">
        <v>95.567253647310224</v>
      </c>
      <c r="I83">
        <v>77.104349220342684</v>
      </c>
      <c r="J83">
        <v>58.031966355011718</v>
      </c>
      <c r="K83">
        <v>39.006407853557683</v>
      </c>
      <c r="L83">
        <v>26.61686004984395</v>
      </c>
      <c r="M83">
        <v>65.267672654451516</v>
      </c>
      <c r="N83">
        <v>55.857553432387377</v>
      </c>
      <c r="O83">
        <v>40.572485454180743</v>
      </c>
      <c r="P83">
        <v>31.938983509151189</v>
      </c>
      <c r="Q83">
        <v>19.96930279977644</v>
      </c>
      <c r="R83">
        <v>97.954674663724603</v>
      </c>
      <c r="S83">
        <v>95.924070939579337</v>
      </c>
      <c r="T83">
        <v>92.619539371721984</v>
      </c>
      <c r="U83">
        <v>87.439978217183665</v>
      </c>
      <c r="V83">
        <v>58.989610025199418</v>
      </c>
      <c r="W83" t="s">
        <v>248</v>
      </c>
      <c r="X83" t="s">
        <v>249</v>
      </c>
      <c r="Y83" t="s">
        <v>250</v>
      </c>
      <c r="Z83" t="s">
        <v>251</v>
      </c>
      <c r="AA83" t="s">
        <v>180</v>
      </c>
      <c r="AB83" t="s">
        <v>180</v>
      </c>
      <c r="AC83" t="s">
        <v>180</v>
      </c>
      <c r="AD83" t="s">
        <v>180</v>
      </c>
      <c r="AE83" t="s">
        <v>180</v>
      </c>
      <c r="AF83" t="s">
        <v>180</v>
      </c>
      <c r="AG83" t="s">
        <v>180</v>
      </c>
      <c r="AH83" t="s">
        <v>180</v>
      </c>
      <c r="AI83">
        <v>30.475589340290981</v>
      </c>
      <c r="AJ83">
        <v>52.085440232003037</v>
      </c>
      <c r="AK83">
        <v>58.749407051261173</v>
      </c>
      <c r="AL83">
        <v>88.587975902890747</v>
      </c>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row>
    <row r="84">
      <c r="A84" t="s">
        <v>551</v>
      </c>
      <c r="B84">
        <v>2005</v>
      </c>
      <c r="C84" t="s">
        <v>555</v>
      </c>
      <c r="D84">
        <v>124</v>
      </c>
      <c r="E84" t="s">
        <v>50</v>
      </c>
      <c r="F84" t="s">
        <v>15</v>
      </c>
      <c r="G84" t="s">
        <v>572</v>
      </c>
      <c r="H84">
        <v>1.9345377187612689</v>
      </c>
      <c r="I84">
        <v>6.6633163081808888</v>
      </c>
      <c r="J84">
        <v>9.0266691137456831</v>
      </c>
      <c r="K84">
        <v>13.61844009758906</v>
      </c>
      <c r="L84">
        <v>32.706981291888418</v>
      </c>
      <c r="M84">
        <v>8.763329764643812</v>
      </c>
      <c r="N84">
        <v>7.4866460043822869</v>
      </c>
      <c r="O84">
        <v>10.982417956827719</v>
      </c>
      <c r="P84">
        <v>19.146561040432431</v>
      </c>
      <c r="Q84">
        <v>39.36053050387747</v>
      </c>
      <c r="R84">
        <v>0.58873913213566409</v>
      </c>
      <c r="S84">
        <v>1.6838369358148271</v>
      </c>
      <c r="T84">
        <v>3.29625498549454</v>
      </c>
      <c r="U84">
        <v>4.7316448408722556</v>
      </c>
      <c r="V84">
        <v>17.778385007496599</v>
      </c>
      <c r="W84" t="s">
        <v>248</v>
      </c>
      <c r="X84" t="s">
        <v>249</v>
      </c>
      <c r="Y84" t="s">
        <v>250</v>
      </c>
      <c r="Z84" t="s">
        <v>251</v>
      </c>
      <c r="AA84" t="s">
        <v>180</v>
      </c>
      <c r="AB84" t="s">
        <v>180</v>
      </c>
      <c r="AC84" t="s">
        <v>180</v>
      </c>
      <c r="AD84" t="s">
        <v>180</v>
      </c>
      <c r="AE84" t="s">
        <v>180</v>
      </c>
      <c r="AF84" t="s">
        <v>180</v>
      </c>
      <c r="AG84" t="s">
        <v>180</v>
      </c>
      <c r="AH84" t="s">
        <v>180</v>
      </c>
      <c r="AI84">
        <v>25.973109877334942</v>
      </c>
      <c r="AJ84">
        <v>13.446942672775061</v>
      </c>
      <c r="AK84">
        <v>21.780794555488189</v>
      </c>
      <c r="AL84">
        <v>3.7422053639014492</v>
      </c>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row>
    <row r="85">
      <c r="A85" t="s">
        <v>551</v>
      </c>
      <c r="B85">
        <v>2005</v>
      </c>
      <c r="C85" t="s">
        <v>555</v>
      </c>
      <c r="D85">
        <v>125</v>
      </c>
      <c r="E85" t="s">
        <v>50</v>
      </c>
      <c r="F85" t="s">
        <v>16</v>
      </c>
      <c r="G85" t="s">
        <v>573</v>
      </c>
      <c r="H85">
        <v>2.4982086339285021</v>
      </c>
      <c r="I85">
        <v>16.23233447147642</v>
      </c>
      <c r="J85">
        <v>32.941364531242641</v>
      </c>
      <c r="K85">
        <v>47.375152048853288</v>
      </c>
      <c r="L85">
        <v>40.676158658267639</v>
      </c>
      <c r="M85">
        <v>25.96899758090467</v>
      </c>
      <c r="N85">
        <v>36.655800563230343</v>
      </c>
      <c r="O85">
        <v>48.445096588991547</v>
      </c>
      <c r="P85">
        <v>48.914455450416398</v>
      </c>
      <c r="Q85">
        <v>40.670166696346087</v>
      </c>
      <c r="R85">
        <v>1.4565862041397279</v>
      </c>
      <c r="S85">
        <v>2.39209212460583</v>
      </c>
      <c r="T85">
        <v>4.084205642783477</v>
      </c>
      <c r="U85">
        <v>7.8283769419440832</v>
      </c>
      <c r="V85">
        <v>23.232004967303979</v>
      </c>
      <c r="W85" t="s">
        <v>248</v>
      </c>
      <c r="X85" t="s">
        <v>249</v>
      </c>
      <c r="Y85" t="s">
        <v>250</v>
      </c>
      <c r="Z85" t="s">
        <v>251</v>
      </c>
      <c r="AA85" t="s">
        <v>180</v>
      </c>
      <c r="AB85" t="s">
        <v>180</v>
      </c>
      <c r="AC85" t="s">
        <v>180</v>
      </c>
      <c r="AD85" t="s">
        <v>180</v>
      </c>
      <c r="AE85" t="s">
        <v>180</v>
      </c>
      <c r="AF85" t="s">
        <v>180</v>
      </c>
      <c r="AG85" t="s">
        <v>180</v>
      </c>
      <c r="AH85" t="s">
        <v>180</v>
      </c>
      <c r="AI85">
        <v>43.551300782374099</v>
      </c>
      <c r="AJ85">
        <v>34.467617095221897</v>
      </c>
      <c r="AK85">
        <v>19.469798393250649</v>
      </c>
      <c r="AL85">
        <v>7.6698187332078058</v>
      </c>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row>
    <row r="86">
      <c r="A86" t="s">
        <v>551</v>
      </c>
      <c r="B86">
        <v>2005</v>
      </c>
      <c r="C86" t="s">
        <v>555</v>
      </c>
      <c r="D86">
        <v>126</v>
      </c>
      <c r="E86" t="s">
        <v>50</v>
      </c>
      <c r="F86" t="s">
        <v>22</v>
      </c>
      <c r="G86" t="s">
        <v>574</v>
      </c>
      <c r="H86">
        <v>72.905575391717974</v>
      </c>
      <c r="I86">
        <v>61.702038335609217</v>
      </c>
      <c r="J86">
        <v>51.474513347637092</v>
      </c>
      <c r="K86">
        <v>37.435659166254062</v>
      </c>
      <c r="L86">
        <v>25.74108068486396</v>
      </c>
      <c r="M86">
        <v>55.438979836509183</v>
      </c>
      <c r="N86">
        <v>53.25130957624468</v>
      </c>
      <c r="O86">
        <v>38.874006931206303</v>
      </c>
      <c r="P86">
        <v>30.921523559510639</v>
      </c>
      <c r="Q86">
        <v>19.225057757357</v>
      </c>
      <c r="R86">
        <v>70.55333728025866</v>
      </c>
      <c r="S86">
        <v>77.900657939480752</v>
      </c>
      <c r="T86">
        <v>78.730715983264062</v>
      </c>
      <c r="U86">
        <v>70.265619190964088</v>
      </c>
      <c r="V86">
        <v>54.131897774598308</v>
      </c>
      <c r="W86" t="s">
        <v>248</v>
      </c>
      <c r="X86" t="s">
        <v>249</v>
      </c>
      <c r="Y86" t="s">
        <v>250</v>
      </c>
      <c r="Z86" t="s">
        <v>251</v>
      </c>
      <c r="AA86" t="s">
        <v>180</v>
      </c>
      <c r="AB86" t="s">
        <v>180</v>
      </c>
      <c r="AC86" t="s">
        <v>180</v>
      </c>
      <c r="AD86" t="s">
        <v>180</v>
      </c>
      <c r="AE86" t="s">
        <v>180</v>
      </c>
      <c r="AF86" t="s">
        <v>180</v>
      </c>
      <c r="AG86" t="s">
        <v>180</v>
      </c>
      <c r="AH86" t="s">
        <v>180</v>
      </c>
      <c r="AI86">
        <v>29.568507339500979</v>
      </c>
      <c r="AJ86">
        <v>35.489171224510223</v>
      </c>
      <c r="AK86">
        <v>54.982285601401749</v>
      </c>
      <c r="AL86">
        <v>72.717314810427709</v>
      </c>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row>
    <row r="87">
      <c r="A87" t="s">
        <v>551</v>
      </c>
      <c r="B87">
        <v>2005</v>
      </c>
      <c r="C87" t="s">
        <v>555</v>
      </c>
      <c r="D87">
        <v>127</v>
      </c>
      <c r="E87" t="s">
        <v>50</v>
      </c>
      <c r="F87" t="s">
        <v>19</v>
      </c>
      <c r="G87" t="s">
        <v>575</v>
      </c>
      <c r="H87">
        <v>22.661678255592271</v>
      </c>
      <c r="I87">
        <v>15.40231088473347</v>
      </c>
      <c r="J87">
        <v>6.557453007374586</v>
      </c>
      <c r="K87">
        <v>1.570748687303591</v>
      </c>
      <c r="L87">
        <v>0.87577936497998721</v>
      </c>
      <c r="M87">
        <v>9.8286928179423327</v>
      </c>
      <c r="N87">
        <v>2.6062438561426799</v>
      </c>
      <c r="O87">
        <v>1.6984785229744399</v>
      </c>
      <c r="P87">
        <v>1.0174599496405199</v>
      </c>
      <c r="Q87">
        <v>0.74424504241944112</v>
      </c>
      <c r="R87">
        <v>27.401337383465961</v>
      </c>
      <c r="S87">
        <v>18.0234130000986</v>
      </c>
      <c r="T87">
        <v>13.88882338845792</v>
      </c>
      <c r="U87">
        <v>17.17435902621957</v>
      </c>
      <c r="V87">
        <v>4.8577122506010983</v>
      </c>
      <c r="W87" t="s">
        <v>248</v>
      </c>
      <c r="X87" t="s">
        <v>249</v>
      </c>
      <c r="Y87" t="s">
        <v>250</v>
      </c>
      <c r="Z87" t="s">
        <v>251</v>
      </c>
      <c r="AA87" t="s">
        <v>180</v>
      </c>
      <c r="AB87" t="s">
        <v>180</v>
      </c>
      <c r="AC87" t="s">
        <v>180</v>
      </c>
      <c r="AD87" t="s">
        <v>180</v>
      </c>
      <c r="AE87" t="s">
        <v>180</v>
      </c>
      <c r="AF87" t="s">
        <v>180</v>
      </c>
      <c r="AG87" t="s">
        <v>180</v>
      </c>
      <c r="AH87" t="s">
        <v>180</v>
      </c>
      <c r="AI87">
        <v>0.90708200078998735</v>
      </c>
      <c r="AJ87">
        <v>16.596269007492811</v>
      </c>
      <c r="AK87">
        <v>3.767121449859411</v>
      </c>
      <c r="AL87">
        <v>15.87066109246304</v>
      </c>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row>
    <row r="88">
      <c r="A88" t="s">
        <v>551</v>
      </c>
      <c r="B88">
        <v>2005</v>
      </c>
      <c r="C88" t="s">
        <v>555</v>
      </c>
      <c r="D88">
        <v>139</v>
      </c>
      <c r="E88" t="s">
        <v>50</v>
      </c>
      <c r="F88" t="s">
        <v>19</v>
      </c>
      <c r="G88" t="s">
        <v>180</v>
      </c>
      <c r="H88">
        <v>22.559779230149658</v>
      </c>
      <c r="I88">
        <v>15.40231088473347</v>
      </c>
      <c r="J88">
        <v>6.557453007374586</v>
      </c>
      <c r="K88">
        <v>1.5690687041457521</v>
      </c>
      <c r="L88">
        <v>0.87577936497998721</v>
      </c>
      <c r="M88">
        <v>9.8286928179423327</v>
      </c>
      <c r="N88">
        <v>2.6062438561426799</v>
      </c>
      <c r="O88">
        <v>1.6967514832887249</v>
      </c>
      <c r="P88">
        <v>1.0174599496405199</v>
      </c>
      <c r="Q88">
        <v>0.74424504241944112</v>
      </c>
      <c r="R88">
        <v>27.401337383465961</v>
      </c>
      <c r="S88">
        <v>17.854423866553841</v>
      </c>
      <c r="T88">
        <v>13.88882338845792</v>
      </c>
      <c r="U88">
        <v>17.17435902621957</v>
      </c>
      <c r="V88">
        <v>4.852207376388006</v>
      </c>
      <c r="W88" t="s">
        <v>248</v>
      </c>
      <c r="X88" t="s">
        <v>249</v>
      </c>
      <c r="Y88" t="s">
        <v>250</v>
      </c>
      <c r="Z88" t="s">
        <v>251</v>
      </c>
      <c r="AA88" t="s">
        <v>180</v>
      </c>
      <c r="AB88" t="s">
        <v>180</v>
      </c>
      <c r="AC88" t="s">
        <v>180</v>
      </c>
      <c r="AD88" t="s">
        <v>180</v>
      </c>
      <c r="AE88" t="s">
        <v>180</v>
      </c>
      <c r="AF88" t="s">
        <v>180</v>
      </c>
      <c r="AG88" t="s">
        <v>180</v>
      </c>
      <c r="AH88" t="s">
        <v>180</v>
      </c>
      <c r="AI88">
        <v>0.90677836449110027</v>
      </c>
      <c r="AJ88">
        <v>16.575509307816489</v>
      </c>
      <c r="AK88">
        <v>3.767121449859411</v>
      </c>
      <c r="AL88">
        <v>15.835195837893471</v>
      </c>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row>
    <row r="89">
      <c r="A89" t="s">
        <v>551</v>
      </c>
      <c r="B89">
        <v>2005</v>
      </c>
      <c r="C89" t="s">
        <v>555</v>
      </c>
      <c r="D89">
        <v>151</v>
      </c>
      <c r="E89" t="s">
        <v>110</v>
      </c>
      <c r="F89" t="s">
        <v>49</v>
      </c>
      <c r="G89" t="s">
        <v>180</v>
      </c>
      <c r="H89">
        <v>49.039194514879213</v>
      </c>
      <c r="I89">
        <v>46.411692499491238</v>
      </c>
      <c r="J89">
        <v>56.119160157250917</v>
      </c>
      <c r="K89">
        <v>66.652102426826303</v>
      </c>
      <c r="L89">
        <v>53.948451914334903</v>
      </c>
      <c r="M89">
        <v>56.112535242211507</v>
      </c>
      <c r="N89">
        <v>64.448436648367931</v>
      </c>
      <c r="O89">
        <v>68.247667407592701</v>
      </c>
      <c r="P89">
        <v>65.0741471114858</v>
      </c>
      <c r="Q89">
        <v>48.286200050219698</v>
      </c>
      <c r="R89">
        <v>58.090316230864921</v>
      </c>
      <c r="S89">
        <v>40.76855596951517</v>
      </c>
      <c r="T89">
        <v>46.900379766575668</v>
      </c>
      <c r="U89">
        <v>46.621220344405138</v>
      </c>
      <c r="V89">
        <v>47.804036223767987</v>
      </c>
      <c r="W89" t="s">
        <v>248</v>
      </c>
      <c r="X89" t="s">
        <v>249</v>
      </c>
      <c r="Y89" t="s">
        <v>250</v>
      </c>
      <c r="Z89" t="s">
        <v>251</v>
      </c>
      <c r="AA89" t="s">
        <v>180</v>
      </c>
      <c r="AB89" t="s">
        <v>180</v>
      </c>
      <c r="AC89" t="s">
        <v>180</v>
      </c>
      <c r="AD89" t="s">
        <v>180</v>
      </c>
      <c r="AE89" t="s">
        <v>180</v>
      </c>
      <c r="AF89" t="s">
        <v>180</v>
      </c>
      <c r="AG89" t="s">
        <v>180</v>
      </c>
      <c r="AH89" t="s">
        <v>180</v>
      </c>
      <c r="AI89">
        <v>61.427081701032037</v>
      </c>
      <c r="AJ89">
        <v>55.315895590730811</v>
      </c>
      <c r="AK89">
        <v>63.927091023673363</v>
      </c>
      <c r="AL89">
        <v>42.927508370339211</v>
      </c>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row>
    <row r="90">
      <c r="A90" t="s">
        <v>551</v>
      </c>
      <c r="B90">
        <v>2005</v>
      </c>
      <c r="C90" t="s">
        <v>555</v>
      </c>
      <c r="D90">
        <v>152</v>
      </c>
      <c r="E90" t="s">
        <v>110</v>
      </c>
      <c r="F90" t="s">
        <v>48</v>
      </c>
      <c r="G90" t="s">
        <v>180</v>
      </c>
      <c r="H90">
        <v>49.707362239503219</v>
      </c>
      <c r="I90">
        <v>49.70438971970156</v>
      </c>
      <c r="J90">
        <v>39.389665446509937</v>
      </c>
      <c r="K90">
        <v>26.005642658831601</v>
      </c>
      <c r="L90">
        <v>40.514762151133453</v>
      </c>
      <c r="M90">
        <v>38.305547519667392</v>
      </c>
      <c r="N90">
        <v>29.664262116908649</v>
      </c>
      <c r="O90">
        <v>23.205871587098962</v>
      </c>
      <c r="P90">
        <v>28.375650707787329</v>
      </c>
      <c r="Q90">
        <v>46.735879731031552</v>
      </c>
      <c r="R90">
        <v>40.189023929774159</v>
      </c>
      <c r="S90">
        <v>58.286707114983557</v>
      </c>
      <c r="T90">
        <v>50.538589052280777</v>
      </c>
      <c r="U90">
        <v>49.84848157815</v>
      </c>
      <c r="V90">
        <v>48.353441171981267</v>
      </c>
      <c r="W90" t="s">
        <v>248</v>
      </c>
      <c r="X90" t="s">
        <v>249</v>
      </c>
      <c r="Y90" t="s">
        <v>250</v>
      </c>
      <c r="Z90" t="s">
        <v>251</v>
      </c>
      <c r="AA90" t="s">
        <v>180</v>
      </c>
      <c r="AB90" t="s">
        <v>180</v>
      </c>
      <c r="AC90" t="s">
        <v>180</v>
      </c>
      <c r="AD90" t="s">
        <v>180</v>
      </c>
      <c r="AE90" t="s">
        <v>180</v>
      </c>
      <c r="AF90" t="s">
        <v>180</v>
      </c>
      <c r="AG90" t="s">
        <v>180</v>
      </c>
      <c r="AH90" t="s">
        <v>180</v>
      </c>
      <c r="AI90">
        <v>30.86913887406071</v>
      </c>
      <c r="AJ90">
        <v>42.096972594357581</v>
      </c>
      <c r="AK90">
        <v>32.30307202719176</v>
      </c>
      <c r="AL90">
        <v>54.112470612980069</v>
      </c>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row>
    <row r="91">
      <c r="A91" t="s">
        <v>551</v>
      </c>
      <c r="B91">
        <v>2005</v>
      </c>
      <c r="C91" t="s">
        <v>555</v>
      </c>
      <c r="D91">
        <v>153</v>
      </c>
      <c r="E91" t="s">
        <v>62</v>
      </c>
      <c r="F91" t="s">
        <v>267</v>
      </c>
      <c r="G91" t="s">
        <v>180</v>
      </c>
      <c r="H91">
        <v>0</v>
      </c>
      <c r="I91">
        <v>0</v>
      </c>
      <c r="J91">
        <v>0.72708246780422559</v>
      </c>
      <c r="K91">
        <v>4.4201284971418149</v>
      </c>
      <c r="L91">
        <v>21.83062753909816</v>
      </c>
      <c r="M91">
        <v>0.6221338820605099</v>
      </c>
      <c r="N91">
        <v>1.1619924455138919</v>
      </c>
      <c r="O91">
        <v>5.6339957715753846</v>
      </c>
      <c r="P91">
        <v>11.85076500688514</v>
      </c>
      <c r="Q91">
        <v>30.519688105565599</v>
      </c>
      <c r="R91">
        <v>0</v>
      </c>
      <c r="S91">
        <v>0</v>
      </c>
      <c r="T91">
        <v>0</v>
      </c>
      <c r="U91">
        <v>0</v>
      </c>
      <c r="V91">
        <v>1.7448607780115739</v>
      </c>
      <c r="W91" t="s">
        <v>248</v>
      </c>
      <c r="X91" t="s">
        <v>249</v>
      </c>
      <c r="Y91" t="s">
        <v>250</v>
      </c>
      <c r="Z91" t="s">
        <v>251</v>
      </c>
      <c r="AA91" t="s">
        <v>180</v>
      </c>
      <c r="AB91" t="s">
        <v>180</v>
      </c>
      <c r="AC91" t="s">
        <v>180</v>
      </c>
      <c r="AD91" t="s">
        <v>180</v>
      </c>
      <c r="AE91" t="s">
        <v>180</v>
      </c>
      <c r="AF91" t="s">
        <v>180</v>
      </c>
      <c r="AG91" t="s">
        <v>180</v>
      </c>
      <c r="AH91" t="s">
        <v>180</v>
      </c>
      <c r="AI91">
        <v>10.52174342352186</v>
      </c>
      <c r="AJ91">
        <v>0.00094804715093110001</v>
      </c>
      <c r="AK91">
        <v>11.74773434518282</v>
      </c>
      <c r="AL91">
        <v>0.7252424927880432</v>
      </c>
      <c r="AM91"/>
      <c r="AN91"/>
      <c r="AO91"/>
      <c r="AP91"/>
      <c r="AQ91"/>
      <c r="AR91"/>
      <c r="AS91"/>
      <c r="AT91"/>
      <c r="AU91">
        <v>0</v>
      </c>
      <c r="AV91">
        <v>0</v>
      </c>
      <c r="AW91">
        <v>46.71220000000001</v>
      </c>
      <c r="AX91">
        <v>283.48783100000009</v>
      </c>
      <c r="AY91">
        <v>1400.4046879999989</v>
      </c>
      <c r="AZ91">
        <v>20.907941999999998</v>
      </c>
      <c r="BA91">
        <v>39.306669000000007</v>
      </c>
      <c r="BB91">
        <v>189.05852400000001</v>
      </c>
      <c r="BC91">
        <v>399.75320799999992</v>
      </c>
      <c r="BD91">
        <v>1028.497006999999</v>
      </c>
      <c r="BE91">
        <v>0</v>
      </c>
      <c r="BF91">
        <v>0</v>
      </c>
      <c r="BG91">
        <v>0</v>
      </c>
      <c r="BH91">
        <v>0</v>
      </c>
      <c r="BI91">
        <v>53.081369000000002</v>
      </c>
      <c r="BJ91">
        <v>1073.245296000001</v>
      </c>
      <c r="BK91">
        <v>0.056684999999999999</v>
      </c>
      <c r="BL91">
        <v>577.90665899999999</v>
      </c>
      <c r="BM91">
        <v>79.396078999999986</v>
      </c>
      <c r="BN91"/>
      <c r="BO91"/>
      <c r="BP91"/>
      <c r="BQ91"/>
      <c r="BR91"/>
      <c r="BS91"/>
      <c r="BT91"/>
      <c r="BU91"/>
    </row>
    <row r="92">
      <c r="A92" t="s">
        <v>551</v>
      </c>
      <c r="B92">
        <v>2005</v>
      </c>
      <c r="C92" t="s">
        <v>555</v>
      </c>
      <c r="D92">
        <v>154</v>
      </c>
      <c r="E92" t="s">
        <v>62</v>
      </c>
      <c r="F92" t="s">
        <v>268</v>
      </c>
      <c r="G92" t="s">
        <v>180</v>
      </c>
      <c r="H92">
        <v>76.334179614631807</v>
      </c>
      <c r="I92">
        <v>80.51652660718814</v>
      </c>
      <c r="J92">
        <v>80.797156860594171</v>
      </c>
      <c r="K92">
        <v>70.307913890839146</v>
      </c>
      <c r="L92">
        <v>41.95926035864143</v>
      </c>
      <c r="M92">
        <v>79.60431281471358</v>
      </c>
      <c r="N92">
        <v>80.06271411798599</v>
      </c>
      <c r="O92">
        <v>64.204003065350392</v>
      </c>
      <c r="P92">
        <v>53.181103352158502</v>
      </c>
      <c r="Q92">
        <v>31.83042394719444</v>
      </c>
      <c r="R92">
        <v>71.991018847733841</v>
      </c>
      <c r="S92">
        <v>80.485253841543908</v>
      </c>
      <c r="T92">
        <v>85.427465492600149</v>
      </c>
      <c r="U92">
        <v>77.239448929702888</v>
      </c>
      <c r="V92">
        <v>80.233637518592388</v>
      </c>
      <c r="W92" t="s">
        <v>248</v>
      </c>
      <c r="X92" t="s">
        <v>249</v>
      </c>
      <c r="Y92" t="s">
        <v>250</v>
      </c>
      <c r="Z92" t="s">
        <v>251</v>
      </c>
      <c r="AA92" t="s">
        <v>180</v>
      </c>
      <c r="AB92" t="s">
        <v>180</v>
      </c>
      <c r="AC92" t="s">
        <v>180</v>
      </c>
      <c r="AD92" t="s">
        <v>180</v>
      </c>
      <c r="AE92" t="s">
        <v>180</v>
      </c>
      <c r="AF92" t="s">
        <v>180</v>
      </c>
      <c r="AG92" t="s">
        <v>180</v>
      </c>
      <c r="AH92" t="s">
        <v>180</v>
      </c>
      <c r="AI92">
        <v>60.506883960682103</v>
      </c>
      <c r="AJ92">
        <v>79.916971320005985</v>
      </c>
      <c r="AK92">
        <v>64.993186830661671</v>
      </c>
      <c r="AL92">
        <v>75.638821046984006</v>
      </c>
      <c r="AM92"/>
      <c r="AN92"/>
      <c r="AO92"/>
      <c r="AP92"/>
      <c r="AQ92"/>
      <c r="AR92"/>
      <c r="AS92"/>
      <c r="AT92"/>
      <c r="AU92">
        <v>4825.8804780000019</v>
      </c>
      <c r="AV92">
        <v>5210.3362420000049</v>
      </c>
      <c r="AW92">
        <v>5190.9007820000043</v>
      </c>
      <c r="AX92">
        <v>4509.244023999986</v>
      </c>
      <c r="AY92">
        <v>2691.6287589999988</v>
      </c>
      <c r="AZ92">
        <v>2675.247890000001</v>
      </c>
      <c r="BA92">
        <v>2708.278023000003</v>
      </c>
      <c r="BB92">
        <v>2154.476955000001</v>
      </c>
      <c r="BC92">
        <v>1793.9193510000009</v>
      </c>
      <c r="BD92">
        <v>1072.668097</v>
      </c>
      <c r="BE92">
        <v>2190.4171849999998</v>
      </c>
      <c r="BF92">
        <v>2428.2650209999979</v>
      </c>
      <c r="BG92">
        <v>2614.5052330000021</v>
      </c>
      <c r="BH92">
        <v>2349.380932999999</v>
      </c>
      <c r="BI92">
        <v>2440.8315969999971</v>
      </c>
      <c r="BJ92">
        <v>6171.8601160000089</v>
      </c>
      <c r="BK92">
        <v>4778.3420000000006</v>
      </c>
      <c r="BL92">
        <v>3197.2118500000001</v>
      </c>
      <c r="BM92">
        <v>8280.5763190000071</v>
      </c>
      <c r="BN92"/>
      <c r="BO92"/>
      <c r="BP92"/>
      <c r="BQ92"/>
      <c r="BR92"/>
      <c r="BS92"/>
      <c r="BT92"/>
      <c r="BU92"/>
    </row>
    <row r="93">
      <c r="A93" t="s">
        <v>551</v>
      </c>
      <c r="B93">
        <v>2005</v>
      </c>
      <c r="C93" t="s">
        <v>555</v>
      </c>
      <c r="D93">
        <v>155</v>
      </c>
      <c r="E93" t="s">
        <v>62</v>
      </c>
      <c r="F93" t="s">
        <v>269</v>
      </c>
      <c r="G93" t="s">
        <v>180</v>
      </c>
      <c r="H93">
        <v>0.64053213695462352</v>
      </c>
      <c r="I93">
        <v>3.8477913916994719</v>
      </c>
      <c r="J93">
        <v>11.649733466292229</v>
      </c>
      <c r="K93">
        <v>23.61748404342573</v>
      </c>
      <c r="L93">
        <v>35.334332737280448</v>
      </c>
      <c r="M93">
        <v>9.670411318982179</v>
      </c>
      <c r="N93">
        <v>15.92672284983367</v>
      </c>
      <c r="O93">
        <v>28.46352264009985</v>
      </c>
      <c r="P93">
        <v>33.79148436242847</v>
      </c>
      <c r="Q93">
        <v>36.905642904820503</v>
      </c>
      <c r="R93">
        <v>0</v>
      </c>
      <c r="S93">
        <v>1.342204459643807</v>
      </c>
      <c r="T93">
        <v>0.43542238097569852</v>
      </c>
      <c r="U93">
        <v>5.344970537812979</v>
      </c>
      <c r="V93">
        <v>13.16378945279487</v>
      </c>
      <c r="W93" t="s">
        <v>248</v>
      </c>
      <c r="X93" t="s">
        <v>249</v>
      </c>
      <c r="Y93" t="s">
        <v>250</v>
      </c>
      <c r="Z93" t="s">
        <v>251</v>
      </c>
      <c r="AA93" t="s">
        <v>180</v>
      </c>
      <c r="AB93" t="s">
        <v>180</v>
      </c>
      <c r="AC93" t="s">
        <v>180</v>
      </c>
      <c r="AD93" t="s">
        <v>180</v>
      </c>
      <c r="AE93" t="s">
        <v>180</v>
      </c>
      <c r="AF93" t="s">
        <v>180</v>
      </c>
      <c r="AG93" t="s">
        <v>180</v>
      </c>
      <c r="AH93" t="s">
        <v>180</v>
      </c>
      <c r="AI93">
        <v>27.84248658574138</v>
      </c>
      <c r="AJ93">
        <v>3.1013481249887009</v>
      </c>
      <c r="AK93">
        <v>19.48858901099636</v>
      </c>
      <c r="AL93">
        <v>7.628842031881593</v>
      </c>
      <c r="AM93"/>
      <c r="AN93"/>
      <c r="AO93"/>
      <c r="AP93"/>
      <c r="AQ93"/>
      <c r="AR93"/>
      <c r="AS93"/>
      <c r="AT93"/>
      <c r="AU93">
        <v>40.494723999999998</v>
      </c>
      <c r="AV93">
        <v>248.995924</v>
      </c>
      <c r="AW93">
        <v>748.44973399999947</v>
      </c>
      <c r="AX93">
        <v>1514.7227800000001</v>
      </c>
      <c r="AY93">
        <v>2266.6487770000008</v>
      </c>
      <c r="AZ93">
        <v>324.99178199999989</v>
      </c>
      <c r="BA93">
        <v>538.75257599999975</v>
      </c>
      <c r="BB93">
        <v>955.14299199999971</v>
      </c>
      <c r="BC93">
        <v>1139.8634830000001</v>
      </c>
      <c r="BD93">
        <v>1243.700235</v>
      </c>
      <c r="BE93">
        <v>0</v>
      </c>
      <c r="BF93">
        <v>40.494723999999998</v>
      </c>
      <c r="BG93">
        <v>13.326090000000001</v>
      </c>
      <c r="BH93">
        <v>162.577181</v>
      </c>
      <c r="BI93">
        <v>400.46287600000011</v>
      </c>
      <c r="BJ93">
        <v>2840.0063140000002</v>
      </c>
      <c r="BK93">
        <v>185.433729</v>
      </c>
      <c r="BL93">
        <v>958.70276199999967</v>
      </c>
      <c r="BM93">
        <v>835.1691340000001</v>
      </c>
      <c r="BN93"/>
      <c r="BO93"/>
      <c r="BP93"/>
      <c r="BQ93"/>
      <c r="BR93"/>
      <c r="BS93"/>
      <c r="BT93"/>
      <c r="BU93"/>
    </row>
    <row r="94">
      <c r="A94" t="s">
        <v>551</v>
      </c>
      <c r="B94">
        <v>2005</v>
      </c>
      <c r="C94" t="s">
        <v>555</v>
      </c>
      <c r="D94">
        <v>156</v>
      </c>
      <c r="E94" t="s">
        <v>62</v>
      </c>
      <c r="F94" t="s">
        <v>270</v>
      </c>
      <c r="G94" t="s">
        <v>180</v>
      </c>
      <c r="H94">
        <v>22.661678255592271</v>
      </c>
      <c r="I94">
        <v>15.40231088473347</v>
      </c>
      <c r="J94">
        <v>6.557453007374586</v>
      </c>
      <c r="K94">
        <v>1.570748687303591</v>
      </c>
      <c r="L94">
        <v>0.87577936497998721</v>
      </c>
      <c r="M94">
        <v>9.8286928179423327</v>
      </c>
      <c r="N94">
        <v>2.6062438561426799</v>
      </c>
      <c r="O94">
        <v>1.6984785229744399</v>
      </c>
      <c r="P94">
        <v>1.0174599496405199</v>
      </c>
      <c r="Q94">
        <v>0.74424504241944112</v>
      </c>
      <c r="R94">
        <v>27.401337383465961</v>
      </c>
      <c r="S94">
        <v>18.0234130000986</v>
      </c>
      <c r="T94">
        <v>13.88882338845792</v>
      </c>
      <c r="U94">
        <v>17.17435902621957</v>
      </c>
      <c r="V94">
        <v>4.8577122506010983</v>
      </c>
      <c r="W94" t="s">
        <v>248</v>
      </c>
      <c r="X94" t="s">
        <v>249</v>
      </c>
      <c r="Y94" t="s">
        <v>250</v>
      </c>
      <c r="Z94" t="s">
        <v>251</v>
      </c>
      <c r="AA94" t="s">
        <v>180</v>
      </c>
      <c r="AB94" t="s">
        <v>180</v>
      </c>
      <c r="AC94" t="s">
        <v>180</v>
      </c>
      <c r="AD94" t="s">
        <v>180</v>
      </c>
      <c r="AE94" t="s">
        <v>180</v>
      </c>
      <c r="AF94" t="s">
        <v>180</v>
      </c>
      <c r="AG94" t="s">
        <v>180</v>
      </c>
      <c r="AH94" t="s">
        <v>180</v>
      </c>
      <c r="AI94">
        <v>0.90708200078998735</v>
      </c>
      <c r="AJ94">
        <v>16.596269007492811</v>
      </c>
      <c r="AK94">
        <v>3.767121449859411</v>
      </c>
      <c r="AL94">
        <v>15.87066109246304</v>
      </c>
      <c r="AM94"/>
      <c r="AN94"/>
      <c r="AO94"/>
      <c r="AP94"/>
      <c r="AQ94"/>
      <c r="AR94"/>
      <c r="AS94"/>
      <c r="AT94"/>
      <c r="AU94">
        <v>1432.6812870000001</v>
      </c>
      <c r="AV94">
        <v>996.70492499999989</v>
      </c>
      <c r="AW94">
        <v>421.29066499999988</v>
      </c>
      <c r="AX94">
        <v>100.740994</v>
      </c>
      <c r="AY94">
        <v>56.180039999999998</v>
      </c>
      <c r="AZ94">
        <v>330.31111999999979</v>
      </c>
      <c r="BA94">
        <v>88.161300000000026</v>
      </c>
      <c r="BB94">
        <v>56.995399999999997</v>
      </c>
      <c r="BC94">
        <v>34.321233999999997</v>
      </c>
      <c r="BD94">
        <v>25.080656000000001</v>
      </c>
      <c r="BE94">
        <v>833.72011199999997</v>
      </c>
      <c r="BF94">
        <v>543.77194899999995</v>
      </c>
      <c r="BG94">
        <v>425.0670579999998</v>
      </c>
      <c r="BH94">
        <v>522.38994699999989</v>
      </c>
      <c r="BI94">
        <v>147.779135</v>
      </c>
      <c r="BJ94">
        <v>92.524732000000014</v>
      </c>
      <c r="BK94">
        <v>992.31299600000011</v>
      </c>
      <c r="BL94">
        <v>185.31612200000001</v>
      </c>
      <c r="BM94">
        <v>1737.4440609999999</v>
      </c>
      <c r="BN94"/>
      <c r="BO94"/>
      <c r="BP94"/>
      <c r="BQ94"/>
      <c r="BR94"/>
      <c r="BS94"/>
      <c r="BT94"/>
      <c r="BU94"/>
    </row>
    <row r="95">
      <c r="A95" t="s">
        <v>551</v>
      </c>
      <c r="B95">
        <v>2005</v>
      </c>
      <c r="C95" t="s">
        <v>555</v>
      </c>
      <c r="D95">
        <v>157</v>
      </c>
      <c r="E95" t="s">
        <v>62</v>
      </c>
      <c r="F95" t="s">
        <v>271</v>
      </c>
      <c r="G95" t="s">
        <v>180</v>
      </c>
      <c r="H95">
        <v>0.36360999282138368</v>
      </c>
      <c r="I95">
        <v>0.2333711163787322</v>
      </c>
      <c r="J95">
        <v>0.26857419793473791</v>
      </c>
      <c r="K95">
        <v>0.083724881289621397</v>
      </c>
      <c r="L95">
        <v>0</v>
      </c>
      <c r="M95">
        <v>0.27444916630135829</v>
      </c>
      <c r="N95">
        <v>0.24232673052371301</v>
      </c>
      <c r="O95">
        <v>0</v>
      </c>
      <c r="P95">
        <v>0.15918732888748069</v>
      </c>
      <c r="Q95">
        <v>0</v>
      </c>
      <c r="R95">
        <v>0.60764376880015603</v>
      </c>
      <c r="S95">
        <v>0.14912869871375181</v>
      </c>
      <c r="T95">
        <v>0.2482887379662605</v>
      </c>
      <c r="U95">
        <v>0.2412215062645898</v>
      </c>
      <c r="V95">
        <v>0</v>
      </c>
      <c r="W95" t="s">
        <v>248</v>
      </c>
      <c r="X95" t="s">
        <v>249</v>
      </c>
      <c r="Y95" t="s">
        <v>250</v>
      </c>
      <c r="Z95" t="s">
        <v>251</v>
      </c>
      <c r="AA95" t="s">
        <v>180</v>
      </c>
      <c r="AB95" t="s">
        <v>180</v>
      </c>
      <c r="AC95" t="s">
        <v>180</v>
      </c>
      <c r="AD95" t="s">
        <v>180</v>
      </c>
      <c r="AE95" t="s">
        <v>180</v>
      </c>
      <c r="AF95" t="s">
        <v>180</v>
      </c>
      <c r="AG95" t="s">
        <v>180</v>
      </c>
      <c r="AH95" t="s">
        <v>180</v>
      </c>
      <c r="AI95">
        <v>0.22180402926487949</v>
      </c>
      <c r="AJ95">
        <v>0.38446350036147031</v>
      </c>
      <c r="AK95">
        <v>0.0033683632999923002</v>
      </c>
      <c r="AL95">
        <v>0.13643333588317649</v>
      </c>
      <c r="AM95"/>
      <c r="AN95"/>
      <c r="AO95"/>
      <c r="AP95"/>
      <c r="AQ95"/>
      <c r="AR95"/>
      <c r="AS95"/>
      <c r="AT95"/>
      <c r="AU95">
        <v>22.987583999999998</v>
      </c>
      <c r="AV95">
        <v>15.101769000000001</v>
      </c>
      <c r="AW95">
        <v>17.254840000000002</v>
      </c>
      <c r="AX95">
        <v>5.3697499999999998</v>
      </c>
      <c r="AY95">
        <v>0</v>
      </c>
      <c r="AZ95">
        <v>9.2233640000000001</v>
      </c>
      <c r="BA95">
        <v>8.1971760000000007</v>
      </c>
      <c r="BB95">
        <v>0</v>
      </c>
      <c r="BC95">
        <v>5.3697499999999998</v>
      </c>
      <c r="BD95">
        <v>0</v>
      </c>
      <c r="BE95">
        <v>18.488325</v>
      </c>
      <c r="BF95">
        <v>4.4992590000000003</v>
      </c>
      <c r="BG95">
        <v>7.5988699999999998</v>
      </c>
      <c r="BH95">
        <v>7.337199</v>
      </c>
      <c r="BI95">
        <v>0</v>
      </c>
      <c r="BJ95">
        <v>22.624590000000001</v>
      </c>
      <c r="BK95">
        <v>22.987583999999998</v>
      </c>
      <c r="BL95">
        <v>0.16569999999999999</v>
      </c>
      <c r="BM95">
        <v>14.936069</v>
      </c>
      <c r="BN95"/>
      <c r="BO95"/>
      <c r="BP95"/>
      <c r="BQ95"/>
      <c r="BR95"/>
      <c r="BS95"/>
      <c r="BT95"/>
      <c r="BU95"/>
    </row>
    <row r="96">
      <c r="A96" t="s">
        <v>551</v>
      </c>
      <c r="B96">
        <v>2009</v>
      </c>
      <c r="C96" t="s">
        <v>556</v>
      </c>
      <c r="D96">
        <v>16</v>
      </c>
      <c r="E96" t="s">
        <v>13</v>
      </c>
      <c r="F96" t="s">
        <v>14</v>
      </c>
      <c r="G96" t="s">
        <v>563</v>
      </c>
      <c r="H96">
        <v>28.317932825500201</v>
      </c>
      <c r="I96">
        <v>67.139003092196347</v>
      </c>
      <c r="J96">
        <v>93.050927106076287</v>
      </c>
      <c r="K96">
        <v>97.055554761375348</v>
      </c>
      <c r="L96">
        <v>98.35191709758098</v>
      </c>
      <c r="M96">
        <v>91.077543957279488</v>
      </c>
      <c r="N96">
        <v>96.431169481966023</v>
      </c>
      <c r="O96">
        <v>97.730942469068523</v>
      </c>
      <c r="P96">
        <v>99.25089239730346</v>
      </c>
      <c r="Q96">
        <v>98.731849500852192</v>
      </c>
      <c r="R96">
        <v>13.438219925307139</v>
      </c>
      <c r="S96">
        <v>34.003352910679567</v>
      </c>
      <c r="T96">
        <v>38.655758243116168</v>
      </c>
      <c r="U96">
        <v>47.402654937832963</v>
      </c>
      <c r="V96">
        <v>63.658693894267827</v>
      </c>
      <c r="W96" t="s">
        <v>313</v>
      </c>
      <c r="X96" t="s">
        <v>248</v>
      </c>
      <c r="Y96" t="s">
        <v>314</v>
      </c>
      <c r="Z96" t="s">
        <v>315</v>
      </c>
      <c r="AA96" t="s">
        <v>316</v>
      </c>
      <c r="AB96" t="s">
        <v>317</v>
      </c>
      <c r="AC96" t="s">
        <v>318</v>
      </c>
      <c r="AD96" t="s">
        <v>319</v>
      </c>
      <c r="AE96" t="s">
        <v>320</v>
      </c>
      <c r="AF96" t="s">
        <v>321</v>
      </c>
      <c r="AG96" t="s">
        <v>322</v>
      </c>
      <c r="AH96" t="s">
        <v>323</v>
      </c>
      <c r="AI96">
        <v>46.693070604656249</v>
      </c>
      <c r="AJ96">
        <v>98.914723931607654</v>
      </c>
      <c r="AK96">
        <v>58.815162037348877</v>
      </c>
      <c r="AL96">
        <v>13.937795414179829</v>
      </c>
      <c r="AM96">
        <v>30.669797782985299</v>
      </c>
      <c r="AN96">
        <v>51.997760516958621</v>
      </c>
      <c r="AO96">
        <v>17.348046335394251</v>
      </c>
      <c r="AP96">
        <v>63.261714127251103</v>
      </c>
      <c r="AQ96">
        <v>53.671940293706598</v>
      </c>
      <c r="AR96">
        <v>94.036918470066141</v>
      </c>
      <c r="AS96">
        <v>52.150683485163142</v>
      </c>
      <c r="AT96">
        <v>52.79955890238589</v>
      </c>
      <c r="AU96"/>
      <c r="AV96"/>
      <c r="AW96"/>
      <c r="AX96"/>
      <c r="AY96"/>
      <c r="AZ96"/>
      <c r="BA96"/>
      <c r="BB96"/>
      <c r="BC96"/>
      <c r="BD96"/>
      <c r="BE96"/>
      <c r="BF96"/>
      <c r="BG96"/>
      <c r="BH96"/>
      <c r="BI96"/>
      <c r="BJ96"/>
      <c r="BK96"/>
      <c r="BL96"/>
      <c r="BM96"/>
      <c r="BN96"/>
      <c r="BO96"/>
      <c r="BP96"/>
      <c r="BQ96"/>
      <c r="BR96"/>
      <c r="BS96"/>
      <c r="BT96"/>
      <c r="BU96"/>
    </row>
    <row r="97">
      <c r="A97" t="s">
        <v>551</v>
      </c>
      <c r="B97">
        <v>2009</v>
      </c>
      <c r="C97" t="s">
        <v>556</v>
      </c>
      <c r="D97">
        <v>17</v>
      </c>
      <c r="E97" t="s">
        <v>13</v>
      </c>
      <c r="F97" t="s">
        <v>51</v>
      </c>
      <c r="G97" t="s">
        <v>180</v>
      </c>
      <c r="H97">
        <v>71.682067174500006</v>
      </c>
      <c r="I97">
        <v>32.86099690780388</v>
      </c>
      <c r="J97">
        <v>6.9490728939237094</v>
      </c>
      <c r="K97">
        <v>2.9444452386245992</v>
      </c>
      <c r="L97">
        <v>1.6480829024190029</v>
      </c>
      <c r="M97">
        <v>8.9224560427205013</v>
      </c>
      <c r="N97">
        <v>3.5688305180339959</v>
      </c>
      <c r="O97">
        <v>2.269057530931458</v>
      </c>
      <c r="P97">
        <v>0.74910760269654164</v>
      </c>
      <c r="Q97">
        <v>1.2681504991477981</v>
      </c>
      <c r="R97">
        <v>86.561780074692606</v>
      </c>
      <c r="S97">
        <v>65.996647089320447</v>
      </c>
      <c r="T97">
        <v>61.344241756883989</v>
      </c>
      <c r="U97">
        <v>52.597345062167157</v>
      </c>
      <c r="V97">
        <v>36.341306105732272</v>
      </c>
      <c r="W97" t="s">
        <v>313</v>
      </c>
      <c r="X97" t="s">
        <v>248</v>
      </c>
      <c r="Y97" t="s">
        <v>314</v>
      </c>
      <c r="Z97" t="s">
        <v>315</v>
      </c>
      <c r="AA97" t="s">
        <v>316</v>
      </c>
      <c r="AB97" t="s">
        <v>317</v>
      </c>
      <c r="AC97" t="s">
        <v>318</v>
      </c>
      <c r="AD97" t="s">
        <v>319</v>
      </c>
      <c r="AE97" t="s">
        <v>320</v>
      </c>
      <c r="AF97" t="s">
        <v>321</v>
      </c>
      <c r="AG97" t="s">
        <v>322</v>
      </c>
      <c r="AH97" t="s">
        <v>323</v>
      </c>
      <c r="AI97">
        <v>53.306929395343481</v>
      </c>
      <c r="AJ97">
        <v>1.085276068392369</v>
      </c>
      <c r="AK97">
        <v>41.184837962650903</v>
      </c>
      <c r="AL97">
        <v>86.06220458582024</v>
      </c>
      <c r="AM97">
        <v>69.330202217014786</v>
      </c>
      <c r="AN97">
        <v>48.00223948304145</v>
      </c>
      <c r="AO97">
        <v>82.651953664605756</v>
      </c>
      <c r="AP97">
        <v>36.738285872749017</v>
      </c>
      <c r="AQ97">
        <v>46.328059706293423</v>
      </c>
      <c r="AR97">
        <v>5.9630815299338531</v>
      </c>
      <c r="AS97">
        <v>47.849316514836907</v>
      </c>
      <c r="AT97">
        <v>47.200441097614203</v>
      </c>
      <c r="AU97"/>
      <c r="AV97"/>
      <c r="AW97"/>
      <c r="AX97"/>
      <c r="AY97"/>
      <c r="AZ97"/>
      <c r="BA97"/>
      <c r="BB97"/>
      <c r="BC97"/>
      <c r="BD97"/>
      <c r="BE97"/>
      <c r="BF97"/>
      <c r="BG97"/>
      <c r="BH97"/>
      <c r="BI97"/>
      <c r="BJ97"/>
      <c r="BK97"/>
      <c r="BL97"/>
      <c r="BM97"/>
      <c r="BN97"/>
      <c r="BO97"/>
      <c r="BP97"/>
      <c r="BQ97"/>
      <c r="BR97"/>
      <c r="BS97"/>
      <c r="BT97"/>
      <c r="BU97"/>
    </row>
    <row r="98">
      <c r="A98" t="s">
        <v>551</v>
      </c>
      <c r="B98">
        <v>2009</v>
      </c>
      <c r="C98" t="s">
        <v>556</v>
      </c>
      <c r="D98">
        <v>18</v>
      </c>
      <c r="E98" t="s">
        <v>60</v>
      </c>
      <c r="F98" t="s">
        <v>15</v>
      </c>
      <c r="G98" t="s">
        <v>564</v>
      </c>
      <c r="H98">
        <v>20.757044761091642</v>
      </c>
      <c r="I98">
        <v>49.212889266579921</v>
      </c>
      <c r="J98">
        <v>74.719894466179255</v>
      </c>
      <c r="K98">
        <v>83.855999313828306</v>
      </c>
      <c r="L98">
        <v>86.746390880066429</v>
      </c>
      <c r="M98">
        <v>67.033072352557696</v>
      </c>
      <c r="N98">
        <v>81.098613534333424</v>
      </c>
      <c r="O98">
        <v>84.537265235744272</v>
      </c>
      <c r="P98">
        <v>84.561760322502565</v>
      </c>
      <c r="Q98">
        <v>88.36500530326272</v>
      </c>
      <c r="R98">
        <v>10.629631960917949</v>
      </c>
      <c r="S98">
        <v>24.51641744859996</v>
      </c>
      <c r="T98">
        <v>26.556505913020811</v>
      </c>
      <c r="U98">
        <v>33.892898280550568</v>
      </c>
      <c r="V98">
        <v>49.908416013105992</v>
      </c>
      <c r="W98" t="s">
        <v>313</v>
      </c>
      <c r="X98" t="s">
        <v>248</v>
      </c>
      <c r="Y98" t="s">
        <v>314</v>
      </c>
      <c r="Z98" t="s">
        <v>315</v>
      </c>
      <c r="AA98" t="s">
        <v>316</v>
      </c>
      <c r="AB98" t="s">
        <v>317</v>
      </c>
      <c r="AC98" t="s">
        <v>318</v>
      </c>
      <c r="AD98" t="s">
        <v>319</v>
      </c>
      <c r="AE98" t="s">
        <v>320</v>
      </c>
      <c r="AF98" t="s">
        <v>321</v>
      </c>
      <c r="AG98" t="s">
        <v>322</v>
      </c>
      <c r="AH98" t="s">
        <v>323</v>
      </c>
      <c r="AI98">
        <v>44.031565580190843</v>
      </c>
      <c r="AJ98">
        <v>82.000306139302751</v>
      </c>
      <c r="AK98">
        <v>40.111940509471943</v>
      </c>
      <c r="AL98">
        <v>9.1292559962877924</v>
      </c>
      <c r="AM98">
        <v>20.640773907949111</v>
      </c>
      <c r="AN98">
        <v>42.066188258219533</v>
      </c>
      <c r="AO98">
        <v>15.006060080116031</v>
      </c>
      <c r="AP98">
        <v>55.607046717853727</v>
      </c>
      <c r="AQ98">
        <v>47.28497939875551</v>
      </c>
      <c r="AR98">
        <v>77.956605411684833</v>
      </c>
      <c r="AS98">
        <v>25.605985591215099</v>
      </c>
      <c r="AT98">
        <v>33.105323431795952</v>
      </c>
      <c r="AU98"/>
      <c r="AV98"/>
      <c r="AW98"/>
      <c r="AX98"/>
      <c r="AY98"/>
      <c r="AZ98"/>
      <c r="BA98"/>
      <c r="BB98"/>
      <c r="BC98"/>
      <c r="BD98"/>
      <c r="BE98"/>
      <c r="BF98"/>
      <c r="BG98"/>
      <c r="BH98"/>
      <c r="BI98"/>
      <c r="BJ98"/>
      <c r="BK98"/>
      <c r="BL98"/>
      <c r="BM98"/>
      <c r="BN98"/>
      <c r="BO98"/>
      <c r="BP98"/>
      <c r="BQ98"/>
      <c r="BR98"/>
      <c r="BS98"/>
      <c r="BT98"/>
      <c r="BU98"/>
    </row>
    <row r="99">
      <c r="A99" t="s">
        <v>551</v>
      </c>
      <c r="B99">
        <v>2009</v>
      </c>
      <c r="C99" t="s">
        <v>556</v>
      </c>
      <c r="D99">
        <v>19</v>
      </c>
      <c r="E99" t="s">
        <v>60</v>
      </c>
      <c r="F99" t="s">
        <v>16</v>
      </c>
      <c r="G99" t="s">
        <v>565</v>
      </c>
      <c r="H99">
        <v>7.5608880644085534</v>
      </c>
      <c r="I99">
        <v>17.926113825616419</v>
      </c>
      <c r="J99">
        <v>18.331032639897028</v>
      </c>
      <c r="K99">
        <v>13.19955544754705</v>
      </c>
      <c r="L99">
        <v>11.60552621751456</v>
      </c>
      <c r="M99">
        <v>24.044471604721789</v>
      </c>
      <c r="N99">
        <v>15.332555947632599</v>
      </c>
      <c r="O99">
        <v>13.19367723332425</v>
      </c>
      <c r="P99">
        <v>14.689132074800909</v>
      </c>
      <c r="Q99">
        <v>10.366844197589479</v>
      </c>
      <c r="R99">
        <v>2.8085879643891931</v>
      </c>
      <c r="S99">
        <v>9.4869354620795985</v>
      </c>
      <c r="T99">
        <v>12.099252330095361</v>
      </c>
      <c r="U99">
        <v>13.50975665728239</v>
      </c>
      <c r="V99">
        <v>13.75027788116185</v>
      </c>
      <c r="W99" t="s">
        <v>313</v>
      </c>
      <c r="X99" t="s">
        <v>248</v>
      </c>
      <c r="Y99" t="s">
        <v>314</v>
      </c>
      <c r="Z99" t="s">
        <v>315</v>
      </c>
      <c r="AA99" t="s">
        <v>316</v>
      </c>
      <c r="AB99" t="s">
        <v>317</v>
      </c>
      <c r="AC99" t="s">
        <v>318</v>
      </c>
      <c r="AD99" t="s">
        <v>319</v>
      </c>
      <c r="AE99" t="s">
        <v>320</v>
      </c>
      <c r="AF99" t="s">
        <v>321</v>
      </c>
      <c r="AG99" t="s">
        <v>322</v>
      </c>
      <c r="AH99" t="s">
        <v>323</v>
      </c>
      <c r="AI99">
        <v>2.661505024465407</v>
      </c>
      <c r="AJ99">
        <v>16.91441779230491</v>
      </c>
      <c r="AK99">
        <v>18.703221527876941</v>
      </c>
      <c r="AL99">
        <v>4.8085394178920433</v>
      </c>
      <c r="AM99">
        <v>10.02902387503619</v>
      </c>
      <c r="AN99">
        <v>9.9315722587390969</v>
      </c>
      <c r="AO99">
        <v>2.3419862552782238</v>
      </c>
      <c r="AP99">
        <v>7.6546674093973834</v>
      </c>
      <c r="AQ99">
        <v>6.386960894951085</v>
      </c>
      <c r="AR99">
        <v>16.080313058381311</v>
      </c>
      <c r="AS99">
        <v>26.54469789394804</v>
      </c>
      <c r="AT99">
        <v>19.694235470589931</v>
      </c>
      <c r="AU99"/>
      <c r="AV99"/>
      <c r="AW99"/>
      <c r="AX99"/>
      <c r="AY99"/>
      <c r="AZ99"/>
      <c r="BA99"/>
      <c r="BB99"/>
      <c r="BC99"/>
      <c r="BD99"/>
      <c r="BE99"/>
      <c r="BF99"/>
      <c r="BG99"/>
      <c r="BH99"/>
      <c r="BI99"/>
      <c r="BJ99"/>
      <c r="BK99"/>
      <c r="BL99"/>
      <c r="BM99"/>
      <c r="BN99"/>
      <c r="BO99"/>
      <c r="BP99"/>
      <c r="BQ99"/>
      <c r="BR99"/>
      <c r="BS99"/>
      <c r="BT99"/>
      <c r="BU99"/>
    </row>
    <row r="100">
      <c r="A100" t="s">
        <v>551</v>
      </c>
      <c r="B100">
        <v>2009</v>
      </c>
      <c r="C100" t="s">
        <v>556</v>
      </c>
      <c r="D100">
        <v>20</v>
      </c>
      <c r="E100" t="s">
        <v>60</v>
      </c>
      <c r="F100" t="s">
        <v>22</v>
      </c>
      <c r="G100" t="s">
        <v>566</v>
      </c>
      <c r="H100">
        <v>43.963293613527981</v>
      </c>
      <c r="I100">
        <v>26.933094502497269</v>
      </c>
      <c r="J100">
        <v>6.5524855679723943</v>
      </c>
      <c r="K100">
        <v>2.6624183526827951</v>
      </c>
      <c r="L100">
        <v>1.582137159933855</v>
      </c>
      <c r="M100">
        <v>8.9224560427205191</v>
      </c>
      <c r="N100">
        <v>3.568830518033979</v>
      </c>
      <c r="O100">
        <v>2.2690575309314771</v>
      </c>
      <c r="P100">
        <v>0.74910760269652066</v>
      </c>
      <c r="Q100">
        <v>1.268150499147801</v>
      </c>
      <c r="R100">
        <v>44.658308205246342</v>
      </c>
      <c r="S100">
        <v>43.375402241548947</v>
      </c>
      <c r="T100">
        <v>44.713801338828723</v>
      </c>
      <c r="U100">
        <v>40.578613186472907</v>
      </c>
      <c r="V100">
        <v>30.406613774438011</v>
      </c>
      <c r="W100" t="s">
        <v>313</v>
      </c>
      <c r="X100" t="s">
        <v>248</v>
      </c>
      <c r="Y100" t="s">
        <v>314</v>
      </c>
      <c r="Z100" t="s">
        <v>315</v>
      </c>
      <c r="AA100" t="s">
        <v>316</v>
      </c>
      <c r="AB100" t="s">
        <v>317</v>
      </c>
      <c r="AC100" t="s">
        <v>318</v>
      </c>
      <c r="AD100" t="s">
        <v>319</v>
      </c>
      <c r="AE100" t="s">
        <v>320</v>
      </c>
      <c r="AF100" t="s">
        <v>321</v>
      </c>
      <c r="AG100" t="s">
        <v>322</v>
      </c>
      <c r="AH100" t="s">
        <v>323</v>
      </c>
      <c r="AI100">
        <v>41.531620989220848</v>
      </c>
      <c r="AJ100">
        <v>1.085276068392339</v>
      </c>
      <c r="AK100">
        <v>11.65395911318333</v>
      </c>
      <c r="AL100">
        <v>76.183811170428129</v>
      </c>
      <c r="AM100">
        <v>57.968346795974398</v>
      </c>
      <c r="AN100">
        <v>41.295089741574323</v>
      </c>
      <c r="AO100">
        <v>33.691620061673653</v>
      </c>
      <c r="AP100">
        <v>25.844197493301589</v>
      </c>
      <c r="AQ100">
        <v>25.43301346397087</v>
      </c>
      <c r="AR100">
        <v>5.9630815299338558</v>
      </c>
      <c r="AS100">
        <v>34.596645785073733</v>
      </c>
      <c r="AT100">
        <v>35.923290374887088</v>
      </c>
      <c r="AU100"/>
      <c r="AV100"/>
      <c r="AW100"/>
      <c r="AX100"/>
      <c r="AY100"/>
      <c r="AZ100"/>
      <c r="BA100"/>
      <c r="BB100"/>
      <c r="BC100"/>
      <c r="BD100"/>
      <c r="BE100"/>
      <c r="BF100"/>
      <c r="BG100"/>
      <c r="BH100"/>
      <c r="BI100"/>
      <c r="BJ100"/>
      <c r="BK100"/>
      <c r="BL100"/>
      <c r="BM100"/>
      <c r="BN100"/>
      <c r="BO100"/>
      <c r="BP100"/>
      <c r="BQ100"/>
      <c r="BR100"/>
      <c r="BS100"/>
      <c r="BT100"/>
      <c r="BU100"/>
    </row>
    <row r="101">
      <c r="A101" t="s">
        <v>551</v>
      </c>
      <c r="B101">
        <v>2009</v>
      </c>
      <c r="C101" t="s">
        <v>556</v>
      </c>
      <c r="D101">
        <v>21</v>
      </c>
      <c r="E101" t="s">
        <v>60</v>
      </c>
      <c r="F101" t="s">
        <v>17</v>
      </c>
      <c r="G101" t="s">
        <v>567</v>
      </c>
      <c r="H101">
        <v>27.71877356097183</v>
      </c>
      <c r="I101">
        <v>5.9279024053063836</v>
      </c>
      <c r="J101">
        <v>0.39658732595132218</v>
      </c>
      <c r="K101">
        <v>0.28202688594185038</v>
      </c>
      <c r="L101">
        <v>0.065945742485160205</v>
      </c>
      <c r="M101">
        <v>0</v>
      </c>
      <c r="N101">
        <v>0</v>
      </c>
      <c r="O101">
        <v>0</v>
      </c>
      <c r="P101">
        <v>0</v>
      </c>
      <c r="Q101">
        <v>0</v>
      </c>
      <c r="R101">
        <v>41.903471869446527</v>
      </c>
      <c r="S101">
        <v>22.621244847771479</v>
      </c>
      <c r="T101">
        <v>16.630440418055109</v>
      </c>
      <c r="U101">
        <v>12.018731875694129</v>
      </c>
      <c r="V101">
        <v>5.9346923312941486</v>
      </c>
      <c r="W101" t="s">
        <v>313</v>
      </c>
      <c r="X101" t="s">
        <v>248</v>
      </c>
      <c r="Y101" t="s">
        <v>314</v>
      </c>
      <c r="Z101" t="s">
        <v>315</v>
      </c>
      <c r="AA101" t="s">
        <v>316</v>
      </c>
      <c r="AB101" t="s">
        <v>317</v>
      </c>
      <c r="AC101" t="s">
        <v>318</v>
      </c>
      <c r="AD101" t="s">
        <v>319</v>
      </c>
      <c r="AE101" t="s">
        <v>320</v>
      </c>
      <c r="AF101" t="s">
        <v>321</v>
      </c>
      <c r="AG101" t="s">
        <v>322</v>
      </c>
      <c r="AH101" t="s">
        <v>323</v>
      </c>
      <c r="AI101">
        <v>11.7753084061229</v>
      </c>
      <c r="AJ101">
        <v>0</v>
      </c>
      <c r="AK101">
        <v>29.530878849467801</v>
      </c>
      <c r="AL101">
        <v>9.8783934153920185</v>
      </c>
      <c r="AM101">
        <v>11.36185542104031</v>
      </c>
      <c r="AN101">
        <v>6.7071497414670569</v>
      </c>
      <c r="AO101">
        <v>48.960333602932103</v>
      </c>
      <c r="AP101">
        <v>10.8940883794473</v>
      </c>
      <c r="AQ101">
        <v>20.895046242322529</v>
      </c>
      <c r="AR101">
        <v>0</v>
      </c>
      <c r="AS101">
        <v>13.25267072976313</v>
      </c>
      <c r="AT101">
        <v>11.277150722727029</v>
      </c>
      <c r="AU101"/>
      <c r="AV101"/>
      <c r="AW101"/>
      <c r="AX101"/>
      <c r="AY101"/>
      <c r="AZ101"/>
      <c r="BA101"/>
      <c r="BB101"/>
      <c r="BC101"/>
      <c r="BD101"/>
      <c r="BE101"/>
      <c r="BF101"/>
      <c r="BG101"/>
      <c r="BH101"/>
      <c r="BI101"/>
      <c r="BJ101"/>
      <c r="BK101"/>
      <c r="BL101"/>
      <c r="BM101"/>
      <c r="BN101"/>
      <c r="BO101"/>
      <c r="BP101"/>
      <c r="BQ101"/>
      <c r="BR101"/>
      <c r="BS101"/>
      <c r="BT101"/>
      <c r="BU101"/>
    </row>
    <row r="102">
      <c r="A102" t="s">
        <v>551</v>
      </c>
      <c r="B102">
        <v>2009</v>
      </c>
      <c r="C102" t="s">
        <v>556</v>
      </c>
      <c r="D102">
        <v>29</v>
      </c>
      <c r="E102" t="s">
        <v>57</v>
      </c>
      <c r="F102" t="s">
        <v>49</v>
      </c>
      <c r="G102" t="s">
        <v>568</v>
      </c>
      <c r="H102">
        <v>5.2299978772873619</v>
      </c>
      <c r="I102">
        <v>38.347805215880591</v>
      </c>
      <c r="J102">
        <v>77.739145758979703</v>
      </c>
      <c r="K102">
        <v>85.158006201334359</v>
      </c>
      <c r="L102">
        <v>84.383773951328251</v>
      </c>
      <c r="M102">
        <v>75.731830788903963</v>
      </c>
      <c r="N102">
        <v>84.085544948881733</v>
      </c>
      <c r="O102">
        <v>87.144639813628672</v>
      </c>
      <c r="P102">
        <v>88.033439895323767</v>
      </c>
      <c r="Q102">
        <v>85.708939223524439</v>
      </c>
      <c r="R102">
        <v>2.0609014241548982</v>
      </c>
      <c r="S102">
        <v>5.7373114353571903</v>
      </c>
      <c r="T102">
        <v>8.2568621484875226</v>
      </c>
      <c r="U102">
        <v>9.0414878021748599</v>
      </c>
      <c r="V102">
        <v>21.583142394444579</v>
      </c>
      <c r="W102" t="s">
        <v>313</v>
      </c>
      <c r="X102" t="s">
        <v>248</v>
      </c>
      <c r="Y102" t="s">
        <v>314</v>
      </c>
      <c r="Z102" t="s">
        <v>315</v>
      </c>
      <c r="AA102" t="s">
        <v>316</v>
      </c>
      <c r="AB102" t="s">
        <v>317</v>
      </c>
      <c r="AC102" t="s">
        <v>318</v>
      </c>
      <c r="AD102" t="s">
        <v>319</v>
      </c>
      <c r="AE102" t="s">
        <v>320</v>
      </c>
      <c r="AF102" t="s">
        <v>321</v>
      </c>
      <c r="AG102" t="s">
        <v>322</v>
      </c>
      <c r="AH102" t="s">
        <v>323</v>
      </c>
      <c r="AI102">
        <v>24.556578766565771</v>
      </c>
      <c r="AJ102">
        <v>85.128664447044102</v>
      </c>
      <c r="AK102">
        <v>23.799176838908728</v>
      </c>
      <c r="AL102">
        <v>10.70389082583236</v>
      </c>
      <c r="AM102">
        <v>0</v>
      </c>
      <c r="AN102">
        <v>46.355284767873243</v>
      </c>
      <c r="AO102">
        <v>2.166747983772479</v>
      </c>
      <c r="AP102">
        <v>40.668477384474343</v>
      </c>
      <c r="AQ102">
        <v>14.385592905334111</v>
      </c>
      <c r="AR102">
        <v>83.464446548125935</v>
      </c>
      <c r="AS102">
        <v>5.3332494327805504</v>
      </c>
      <c r="AT102">
        <v>32.796403130947141</v>
      </c>
      <c r="AU102"/>
      <c r="AV102"/>
      <c r="AW102"/>
      <c r="AX102"/>
      <c r="AY102"/>
      <c r="AZ102"/>
      <c r="BA102"/>
      <c r="BB102"/>
      <c r="BC102"/>
      <c r="BD102"/>
      <c r="BE102"/>
      <c r="BF102"/>
      <c r="BG102"/>
      <c r="BH102"/>
      <c r="BI102"/>
      <c r="BJ102"/>
      <c r="BK102"/>
      <c r="BL102"/>
      <c r="BM102"/>
      <c r="BN102"/>
      <c r="BO102"/>
      <c r="BP102"/>
      <c r="BQ102"/>
      <c r="BR102"/>
      <c r="BS102"/>
      <c r="BT102"/>
      <c r="BU102"/>
    </row>
    <row r="103">
      <c r="A103" t="s">
        <v>551</v>
      </c>
      <c r="B103">
        <v>2009</v>
      </c>
      <c r="C103" t="s">
        <v>556</v>
      </c>
      <c r="D103">
        <v>30</v>
      </c>
      <c r="E103" t="s">
        <v>57</v>
      </c>
      <c r="F103" t="s">
        <v>48</v>
      </c>
      <c r="G103" t="s">
        <v>180</v>
      </c>
      <c r="H103">
        <v>94.77000212271264</v>
      </c>
      <c r="I103">
        <v>61.652194784119487</v>
      </c>
      <c r="J103">
        <v>22.26085424102034</v>
      </c>
      <c r="K103">
        <v>14.84199379866566</v>
      </c>
      <c r="L103">
        <v>15.61622604867172</v>
      </c>
      <c r="M103">
        <v>24.268169211095991</v>
      </c>
      <c r="N103">
        <v>15.91445505111828</v>
      </c>
      <c r="O103">
        <v>12.85536018637128</v>
      </c>
      <c r="P103">
        <v>11.96656010467623</v>
      </c>
      <c r="Q103">
        <v>14.29106077647554</v>
      </c>
      <c r="R103">
        <v>97.93909857584508</v>
      </c>
      <c r="S103">
        <v>94.262688564642801</v>
      </c>
      <c r="T103">
        <v>91.743137851512586</v>
      </c>
      <c r="U103">
        <v>90.958512197825243</v>
      </c>
      <c r="V103">
        <v>78.416857605555535</v>
      </c>
      <c r="W103" t="s">
        <v>313</v>
      </c>
      <c r="X103" t="s">
        <v>248</v>
      </c>
      <c r="Y103" t="s">
        <v>314</v>
      </c>
      <c r="Z103" t="s">
        <v>315</v>
      </c>
      <c r="AA103" t="s">
        <v>316</v>
      </c>
      <c r="AB103" t="s">
        <v>317</v>
      </c>
      <c r="AC103" t="s">
        <v>318</v>
      </c>
      <c r="AD103" t="s">
        <v>319</v>
      </c>
      <c r="AE103" t="s">
        <v>320</v>
      </c>
      <c r="AF103" t="s">
        <v>321</v>
      </c>
      <c r="AG103" t="s">
        <v>322</v>
      </c>
      <c r="AH103" t="s">
        <v>323</v>
      </c>
      <c r="AI103">
        <v>75.443421233434009</v>
      </c>
      <c r="AJ103">
        <v>14.871335552955729</v>
      </c>
      <c r="AK103">
        <v>76.20082316109125</v>
      </c>
      <c r="AL103">
        <v>89.296109174167711</v>
      </c>
      <c r="AM103">
        <v>100</v>
      </c>
      <c r="AN103">
        <v>53.644715232126771</v>
      </c>
      <c r="AO103">
        <v>97.833252016227533</v>
      </c>
      <c r="AP103">
        <v>59.331522615525778</v>
      </c>
      <c r="AQ103">
        <v>85.614407094665864</v>
      </c>
      <c r="AR103">
        <v>16.535553451874019</v>
      </c>
      <c r="AS103">
        <v>94.666750567219509</v>
      </c>
      <c r="AT103">
        <v>67.203596869052888</v>
      </c>
      <c r="AU103"/>
      <c r="AV103"/>
      <c r="AW103"/>
      <c r="AX103"/>
      <c r="AY103"/>
      <c r="AZ103"/>
      <c r="BA103"/>
      <c r="BB103"/>
      <c r="BC103"/>
      <c r="BD103"/>
      <c r="BE103"/>
      <c r="BF103"/>
      <c r="BG103"/>
      <c r="BH103"/>
      <c r="BI103"/>
      <c r="BJ103"/>
      <c r="BK103"/>
      <c r="BL103"/>
      <c r="BM103"/>
      <c r="BN103"/>
      <c r="BO103"/>
      <c r="BP103"/>
      <c r="BQ103"/>
      <c r="BR103"/>
      <c r="BS103"/>
      <c r="BT103"/>
      <c r="BU103"/>
    </row>
    <row r="104">
      <c r="A104" t="s">
        <v>551</v>
      </c>
      <c r="B104">
        <v>2009</v>
      </c>
      <c r="C104" t="s">
        <v>556</v>
      </c>
      <c r="D104">
        <v>31</v>
      </c>
      <c r="E104" t="s">
        <v>104</v>
      </c>
      <c r="F104" t="s">
        <v>49</v>
      </c>
      <c r="G104" t="s">
        <v>569</v>
      </c>
      <c r="H104">
        <v>0.24277103828326341</v>
      </c>
      <c r="I104">
        <v>7.5075630653041774</v>
      </c>
      <c r="J104">
        <v>20.879303068173591</v>
      </c>
      <c r="K104">
        <v>38.3410988322197</v>
      </c>
      <c r="L104">
        <v>49.304506562377213</v>
      </c>
      <c r="M104">
        <v>14.93843523718961</v>
      </c>
      <c r="N104">
        <v>24.72837585607024</v>
      </c>
      <c r="O104">
        <v>36.451333067012129</v>
      </c>
      <c r="P104">
        <v>46.655751099094559</v>
      </c>
      <c r="Q104">
        <v>50.345950837296691</v>
      </c>
      <c r="R104">
        <v>0.34822449680472672</v>
      </c>
      <c r="S104">
        <v>0.16016345769816859</v>
      </c>
      <c r="T104">
        <v>0.25298192847814588</v>
      </c>
      <c r="U104">
        <v>1.1671228876333231</v>
      </c>
      <c r="V104">
        <v>7.6715348714367346</v>
      </c>
      <c r="W104" t="s">
        <v>313</v>
      </c>
      <c r="X104" t="s">
        <v>248</v>
      </c>
      <c r="Y104" t="s">
        <v>314</v>
      </c>
      <c r="Z104" t="s">
        <v>315</v>
      </c>
      <c r="AA104" t="s">
        <v>316</v>
      </c>
      <c r="AB104" t="s">
        <v>317</v>
      </c>
      <c r="AC104" t="s">
        <v>318</v>
      </c>
      <c r="AD104" t="s">
        <v>319</v>
      </c>
      <c r="AE104" t="s">
        <v>320</v>
      </c>
      <c r="AF104" t="s">
        <v>321</v>
      </c>
      <c r="AG104" t="s">
        <v>322</v>
      </c>
      <c r="AH104" t="s">
        <v>323</v>
      </c>
      <c r="AI104">
        <v>10.77861413761228</v>
      </c>
      <c r="AJ104">
        <v>36.481727475023312</v>
      </c>
      <c r="AK104">
        <v>8.4927701859430034</v>
      </c>
      <c r="AL104">
        <v>1.9040056922862449</v>
      </c>
      <c r="AM104">
        <v>0</v>
      </c>
      <c r="AN104">
        <v>11.121246670548381</v>
      </c>
      <c r="AO104">
        <v>0.91892646264604294</v>
      </c>
      <c r="AP104">
        <v>14.957702571552099</v>
      </c>
      <c r="AQ104">
        <v>1.9139765296936651</v>
      </c>
      <c r="AR104">
        <v>32.588652992889457</v>
      </c>
      <c r="AS104">
        <v>0.2860789510703271</v>
      </c>
      <c r="AT104">
        <v>5.1075685190505107</v>
      </c>
      <c r="AU104"/>
      <c r="AV104"/>
      <c r="AW104"/>
      <c r="AX104"/>
      <c r="AY104"/>
      <c r="AZ104"/>
      <c r="BA104"/>
      <c r="BB104"/>
      <c r="BC104"/>
      <c r="BD104"/>
      <c r="BE104"/>
      <c r="BF104"/>
      <c r="BG104"/>
      <c r="BH104"/>
      <c r="BI104"/>
      <c r="BJ104"/>
      <c r="BK104"/>
      <c r="BL104"/>
      <c r="BM104"/>
      <c r="BN104"/>
      <c r="BO104"/>
      <c r="BP104"/>
      <c r="BQ104"/>
      <c r="BR104"/>
      <c r="BS104"/>
      <c r="BT104"/>
      <c r="BU104"/>
    </row>
    <row r="105">
      <c r="A105" t="s">
        <v>551</v>
      </c>
      <c r="B105">
        <v>2009</v>
      </c>
      <c r="C105" t="s">
        <v>556</v>
      </c>
      <c r="D105">
        <v>32</v>
      </c>
      <c r="E105" t="s">
        <v>104</v>
      </c>
      <c r="F105" t="s">
        <v>48</v>
      </c>
      <c r="G105" t="s">
        <v>180</v>
      </c>
      <c r="H105">
        <v>99.757228961716777</v>
      </c>
      <c r="I105">
        <v>92.492436934695917</v>
      </c>
      <c r="J105">
        <v>79.120696931826444</v>
      </c>
      <c r="K105">
        <v>61.658901167780357</v>
      </c>
      <c r="L105">
        <v>50.695493437622709</v>
      </c>
      <c r="M105">
        <v>85.061564762810335</v>
      </c>
      <c r="N105">
        <v>75.271624143929756</v>
      </c>
      <c r="O105">
        <v>63.548666932987793</v>
      </c>
      <c r="P105">
        <v>53.344248900905477</v>
      </c>
      <c r="Q105">
        <v>49.654049162703288</v>
      </c>
      <c r="R105">
        <v>99.651775503195267</v>
      </c>
      <c r="S105">
        <v>99.839836542301839</v>
      </c>
      <c r="T105">
        <v>99.74701807152185</v>
      </c>
      <c r="U105">
        <v>98.832877112366688</v>
      </c>
      <c r="V105">
        <v>92.328465128563309</v>
      </c>
      <c r="W105" t="s">
        <v>313</v>
      </c>
      <c r="X105" t="s">
        <v>248</v>
      </c>
      <c r="Y105" t="s">
        <v>314</v>
      </c>
      <c r="Z105" t="s">
        <v>315</v>
      </c>
      <c r="AA105" t="s">
        <v>316</v>
      </c>
      <c r="AB105" t="s">
        <v>317</v>
      </c>
      <c r="AC105" t="s">
        <v>318</v>
      </c>
      <c r="AD105" t="s">
        <v>319</v>
      </c>
      <c r="AE105" t="s">
        <v>320</v>
      </c>
      <c r="AF105" t="s">
        <v>321</v>
      </c>
      <c r="AG105" t="s">
        <v>322</v>
      </c>
      <c r="AH105" t="s">
        <v>323</v>
      </c>
      <c r="AI105">
        <v>89.221385862387507</v>
      </c>
      <c r="AJ105">
        <v>63.51827252497656</v>
      </c>
      <c r="AK105">
        <v>91.50722981405697</v>
      </c>
      <c r="AL105">
        <v>98.095994307713795</v>
      </c>
      <c r="AM105">
        <v>100</v>
      </c>
      <c r="AN105">
        <v>88.878753329451584</v>
      </c>
      <c r="AO105">
        <v>99.081073537353959</v>
      </c>
      <c r="AP105">
        <v>85.042297428447924</v>
      </c>
      <c r="AQ105">
        <v>98.086023470306387</v>
      </c>
      <c r="AR105">
        <v>67.411347007110507</v>
      </c>
      <c r="AS105">
        <v>99.713921048929691</v>
      </c>
      <c r="AT105">
        <v>94.89243148094954</v>
      </c>
      <c r="AU105"/>
      <c r="AV105"/>
      <c r="AW105"/>
      <c r="AX105"/>
      <c r="AY105"/>
      <c r="AZ105"/>
      <c r="BA105"/>
      <c r="BB105"/>
      <c r="BC105"/>
      <c r="BD105"/>
      <c r="BE105"/>
      <c r="BF105"/>
      <c r="BG105"/>
      <c r="BH105"/>
      <c r="BI105"/>
      <c r="BJ105"/>
      <c r="BK105"/>
      <c r="BL105"/>
      <c r="BM105"/>
      <c r="BN105"/>
      <c r="BO105"/>
      <c r="BP105"/>
      <c r="BQ105"/>
      <c r="BR105"/>
      <c r="BS105"/>
      <c r="BT105"/>
      <c r="BU105"/>
    </row>
    <row r="106">
      <c r="A106" t="s">
        <v>551</v>
      </c>
      <c r="B106">
        <v>2009</v>
      </c>
      <c r="C106" t="s">
        <v>556</v>
      </c>
      <c r="D106">
        <v>58</v>
      </c>
      <c r="E106" t="s">
        <v>252</v>
      </c>
      <c r="F106" t="s">
        <v>253</v>
      </c>
      <c r="G106" t="s">
        <v>180</v>
      </c>
      <c r="H106">
        <v>0.099164980744232398</v>
      </c>
      <c r="I106">
        <v>0.57372577708597905</v>
      </c>
      <c r="J106">
        <v>3.3461376204305981</v>
      </c>
      <c r="K106">
        <v>5.8929573766754606</v>
      </c>
      <c r="L106">
        <v>4.0285557040411408</v>
      </c>
      <c r="M106">
        <v>0.55791419403689224</v>
      </c>
      <c r="N106">
        <v>5.0465007995861022</v>
      </c>
      <c r="O106">
        <v>5.1798245981271593</v>
      </c>
      <c r="P106">
        <v>6.0300618879724226</v>
      </c>
      <c r="Q106">
        <v>3.9413583877626168</v>
      </c>
      <c r="R106">
        <v>0.12552559842264871</v>
      </c>
      <c r="S106">
        <v>0.1603203981177535</v>
      </c>
      <c r="T106">
        <v>0.062065189048973297</v>
      </c>
      <c r="U106">
        <v>0.30482818347680268</v>
      </c>
      <c r="V106">
        <v>0.47252103973235848</v>
      </c>
      <c r="W106" t="s">
        <v>313</v>
      </c>
      <c r="X106" t="s">
        <v>248</v>
      </c>
      <c r="Y106" t="s">
        <v>314</v>
      </c>
      <c r="Z106" t="s">
        <v>315</v>
      </c>
      <c r="AA106" t="s">
        <v>316</v>
      </c>
      <c r="AB106" t="s">
        <v>317</v>
      </c>
      <c r="AC106" t="s">
        <v>318</v>
      </c>
      <c r="AD106" t="s">
        <v>319</v>
      </c>
      <c r="AE106" t="s">
        <v>320</v>
      </c>
      <c r="AF106" t="s">
        <v>321</v>
      </c>
      <c r="AG106" t="s">
        <v>322</v>
      </c>
      <c r="AH106" t="s">
        <v>323</v>
      </c>
      <c r="AI106">
        <v>2.1155542982098452</v>
      </c>
      <c r="AJ106">
        <v>6.4172469261303586</v>
      </c>
      <c r="AK106">
        <v>0.74386387308836088</v>
      </c>
      <c r="AL106">
        <v>0.2364066237154305</v>
      </c>
      <c r="AM106">
        <v>0</v>
      </c>
      <c r="AN106">
        <v>0</v>
      </c>
      <c r="AO106">
        <v>0.71341998020182962</v>
      </c>
      <c r="AP106">
        <v>0.70248734563117987</v>
      </c>
      <c r="AQ106">
        <v>0.53307880190417467</v>
      </c>
      <c r="AR106">
        <v>0.58776438571024403</v>
      </c>
      <c r="AS106">
        <v>0.050411719028253699</v>
      </c>
      <c r="AT106">
        <v>2.1734409262978769</v>
      </c>
      <c r="AU106"/>
      <c r="AV106"/>
      <c r="AW106"/>
      <c r="AX106"/>
      <c r="AY106"/>
      <c r="AZ106"/>
      <c r="BA106"/>
      <c r="BB106"/>
      <c r="BC106"/>
      <c r="BD106"/>
      <c r="BE106"/>
      <c r="BF106"/>
      <c r="BG106"/>
      <c r="BH106"/>
      <c r="BI106"/>
      <c r="BJ106"/>
      <c r="BK106"/>
      <c r="BL106"/>
      <c r="BM106"/>
      <c r="BN106"/>
      <c r="BO106"/>
      <c r="BP106"/>
      <c r="BQ106"/>
      <c r="BR106"/>
      <c r="BS106"/>
      <c r="BT106"/>
      <c r="BU106"/>
    </row>
    <row r="107">
      <c r="A107" t="s">
        <v>551</v>
      </c>
      <c r="B107">
        <v>2009</v>
      </c>
      <c r="C107" t="s">
        <v>556</v>
      </c>
      <c r="D107">
        <v>59</v>
      </c>
      <c r="E107" t="s">
        <v>252</v>
      </c>
      <c r="F107" t="s">
        <v>324</v>
      </c>
      <c r="G107" t="s">
        <v>180</v>
      </c>
      <c r="H107">
        <v>0.1436885504527948</v>
      </c>
      <c r="I107">
        <v>6.9423856192499969</v>
      </c>
      <c r="J107">
        <v>17.569858815095259</v>
      </c>
      <c r="K107">
        <v>32.591392212966831</v>
      </c>
      <c r="L107">
        <v>45.275950858336053</v>
      </c>
      <c r="M107">
        <v>14.38052104315272</v>
      </c>
      <c r="N107">
        <v>19.74812562505883</v>
      </c>
      <c r="O107">
        <v>31.435664861494811</v>
      </c>
      <c r="P107">
        <v>40.625689211122108</v>
      </c>
      <c r="Q107">
        <v>46.404592449534071</v>
      </c>
      <c r="R107">
        <v>0.22269889838207799</v>
      </c>
      <c r="S107">
        <v>0</v>
      </c>
      <c r="T107">
        <v>0.19091673942917259</v>
      </c>
      <c r="U107">
        <v>0.86613151606283678</v>
      </c>
      <c r="V107">
        <v>7.2170195982222438</v>
      </c>
      <c r="W107" t="s">
        <v>313</v>
      </c>
      <c r="X107" t="s">
        <v>248</v>
      </c>
      <c r="Y107" t="s">
        <v>314</v>
      </c>
      <c r="Z107" t="s">
        <v>315</v>
      </c>
      <c r="AA107" t="s">
        <v>316</v>
      </c>
      <c r="AB107" t="s">
        <v>317</v>
      </c>
      <c r="AC107" t="s">
        <v>318</v>
      </c>
      <c r="AD107" t="s">
        <v>319</v>
      </c>
      <c r="AE107" t="s">
        <v>320</v>
      </c>
      <c r="AF107" t="s">
        <v>321</v>
      </c>
      <c r="AG107" t="s">
        <v>322</v>
      </c>
      <c r="AH107" t="s">
        <v>323</v>
      </c>
      <c r="AI107">
        <v>8.6801113722823864</v>
      </c>
      <c r="AJ107">
        <v>30.064480548892931</v>
      </c>
      <c r="AK107">
        <v>7.7489063128546407</v>
      </c>
      <c r="AL107">
        <v>1.667599068570814</v>
      </c>
      <c r="AM107">
        <v>0</v>
      </c>
      <c r="AN107">
        <v>11.121246670548381</v>
      </c>
      <c r="AO107">
        <v>0.2055064824442133</v>
      </c>
      <c r="AP107">
        <v>14.34990072427537</v>
      </c>
      <c r="AQ107">
        <v>1.381662077373546</v>
      </c>
      <c r="AR107">
        <v>32.083244968405523</v>
      </c>
      <c r="AS107">
        <v>0.2356672320420734</v>
      </c>
      <c r="AT107">
        <v>2.966874907178946</v>
      </c>
      <c r="AU107"/>
      <c r="AV107"/>
      <c r="AW107"/>
      <c r="AX107"/>
      <c r="AY107"/>
      <c r="AZ107"/>
      <c r="BA107"/>
      <c r="BB107"/>
      <c r="BC107"/>
      <c r="BD107"/>
      <c r="BE107"/>
      <c r="BF107"/>
      <c r="BG107"/>
      <c r="BH107"/>
      <c r="BI107"/>
      <c r="BJ107"/>
      <c r="BK107"/>
      <c r="BL107"/>
      <c r="BM107"/>
      <c r="BN107"/>
      <c r="BO107"/>
      <c r="BP107"/>
      <c r="BQ107"/>
      <c r="BR107"/>
      <c r="BS107"/>
      <c r="BT107"/>
      <c r="BU107"/>
    </row>
    <row r="108">
      <c r="A108" t="s">
        <v>551</v>
      </c>
      <c r="B108">
        <v>2009</v>
      </c>
      <c r="C108" t="s">
        <v>556</v>
      </c>
      <c r="D108">
        <v>60</v>
      </c>
      <c r="E108" t="s">
        <v>252</v>
      </c>
      <c r="F108" t="s">
        <v>325</v>
      </c>
      <c r="G108" t="s">
        <v>180</v>
      </c>
      <c r="H108">
        <v>4.9889214846111676</v>
      </c>
      <c r="I108">
        <v>30.875357752897809</v>
      </c>
      <c r="J108">
        <v>56.959768396594008</v>
      </c>
      <c r="K108">
        <v>46.991825606856217</v>
      </c>
      <c r="L108">
        <v>35.079267388951031</v>
      </c>
      <c r="M108">
        <v>60.793395551714383</v>
      </c>
      <c r="N108">
        <v>59.516194749177728</v>
      </c>
      <c r="O108">
        <v>50.921601013651639</v>
      </c>
      <c r="P108">
        <v>41.377688796229243</v>
      </c>
      <c r="Q108">
        <v>35.362988386227762</v>
      </c>
      <c r="R108">
        <v>1.712676927350171</v>
      </c>
      <c r="S108">
        <v>5.5826128942903228</v>
      </c>
      <c r="T108">
        <v>8.0038802200093748</v>
      </c>
      <c r="U108">
        <v>7.9002511835702043</v>
      </c>
      <c r="V108">
        <v>13.944259288416641</v>
      </c>
      <c r="W108" t="s">
        <v>313</v>
      </c>
      <c r="X108" t="s">
        <v>248</v>
      </c>
      <c r="Y108" t="s">
        <v>314</v>
      </c>
      <c r="Z108" t="s">
        <v>315</v>
      </c>
      <c r="AA108" t="s">
        <v>316</v>
      </c>
      <c r="AB108" t="s">
        <v>317</v>
      </c>
      <c r="AC108" t="s">
        <v>318</v>
      </c>
      <c r="AD108" t="s">
        <v>319</v>
      </c>
      <c r="AE108" t="s">
        <v>320</v>
      </c>
      <c r="AF108" t="s">
        <v>321</v>
      </c>
      <c r="AG108" t="s">
        <v>322</v>
      </c>
      <c r="AH108" t="s">
        <v>323</v>
      </c>
      <c r="AI108">
        <v>13.799761069005079</v>
      </c>
      <c r="AJ108">
        <v>48.646936972020789</v>
      </c>
      <c r="AK108">
        <v>15.30640665296573</v>
      </c>
      <c r="AL108">
        <v>8.7998851335461126</v>
      </c>
      <c r="AM108">
        <v>0</v>
      </c>
      <c r="AN108">
        <v>35.234038097324863</v>
      </c>
      <c r="AO108">
        <v>1.2478215211264361</v>
      </c>
      <c r="AP108">
        <v>25.87352958857014</v>
      </c>
      <c r="AQ108">
        <v>12.47659693555919</v>
      </c>
      <c r="AR108">
        <v>51.004364233890357</v>
      </c>
      <c r="AS108">
        <v>5.0471704817102223</v>
      </c>
      <c r="AT108">
        <v>27.866362327824859</v>
      </c>
      <c r="AU108"/>
      <c r="AV108"/>
      <c r="AW108"/>
      <c r="AX108"/>
      <c r="AY108"/>
      <c r="AZ108"/>
      <c r="BA108"/>
      <c r="BB108"/>
      <c r="BC108"/>
      <c r="BD108"/>
      <c r="BE108"/>
      <c r="BF108"/>
      <c r="BG108"/>
      <c r="BH108"/>
      <c r="BI108"/>
      <c r="BJ108"/>
      <c r="BK108"/>
      <c r="BL108"/>
      <c r="BM108"/>
      <c r="BN108"/>
      <c r="BO108"/>
      <c r="BP108"/>
      <c r="BQ108"/>
      <c r="BR108"/>
      <c r="BS108"/>
      <c r="BT108"/>
      <c r="BU108"/>
    </row>
    <row r="109">
      <c r="A109" t="s">
        <v>551</v>
      </c>
      <c r="B109">
        <v>2009</v>
      </c>
      <c r="C109" t="s">
        <v>556</v>
      </c>
      <c r="D109">
        <v>61</v>
      </c>
      <c r="E109" t="s">
        <v>252</v>
      </c>
      <c r="F109" t="s">
        <v>326</v>
      </c>
      <c r="G109" t="s">
        <v>180</v>
      </c>
      <c r="H109">
        <v>6.2451542924840977</v>
      </c>
      <c r="I109">
        <v>10.826081879999389</v>
      </c>
      <c r="J109">
        <v>7.6178663199236869</v>
      </c>
      <c r="K109">
        <v>7.4120031579388819</v>
      </c>
      <c r="L109">
        <v>9.1745763850670325</v>
      </c>
      <c r="M109">
        <v>7.4743823436281387</v>
      </c>
      <c r="N109">
        <v>7.1753098342632837</v>
      </c>
      <c r="O109">
        <v>6.840355623471611</v>
      </c>
      <c r="P109">
        <v>9.3855770061667396</v>
      </c>
      <c r="Q109">
        <v>7.7348514874304177</v>
      </c>
      <c r="R109">
        <v>2.4527811991652988</v>
      </c>
      <c r="S109">
        <v>10.264373227194991</v>
      </c>
      <c r="T109">
        <v>5.693687229695545</v>
      </c>
      <c r="U109">
        <v>13.33636681833328</v>
      </c>
      <c r="V109">
        <v>14.57237356728986</v>
      </c>
      <c r="W109" t="s">
        <v>313</v>
      </c>
      <c r="X109" t="s">
        <v>248</v>
      </c>
      <c r="Y109" t="s">
        <v>314</v>
      </c>
      <c r="Z109" t="s">
        <v>315</v>
      </c>
      <c r="AA109" t="s">
        <v>316</v>
      </c>
      <c r="AB109" t="s">
        <v>317</v>
      </c>
      <c r="AC109" t="s">
        <v>318</v>
      </c>
      <c r="AD109" t="s">
        <v>319</v>
      </c>
      <c r="AE109" t="s">
        <v>320</v>
      </c>
      <c r="AF109" t="s">
        <v>321</v>
      </c>
      <c r="AG109" t="s">
        <v>322</v>
      </c>
      <c r="AH109" t="s">
        <v>323</v>
      </c>
      <c r="AI109">
        <v>2.8131967615025109</v>
      </c>
      <c r="AJ109">
        <v>10.14057973138112</v>
      </c>
      <c r="AK109">
        <v>19.37834215021434</v>
      </c>
      <c r="AL109">
        <v>1.529119829661042</v>
      </c>
      <c r="AM109">
        <v>16.842984990267379</v>
      </c>
      <c r="AN109">
        <v>2.746532649191229</v>
      </c>
      <c r="AO109">
        <v>2.615462233945455</v>
      </c>
      <c r="AP109">
        <v>9.4785549048290001</v>
      </c>
      <c r="AQ109">
        <v>1.088957335389116</v>
      </c>
      <c r="AR109">
        <v>4.7242667458896346</v>
      </c>
      <c r="AS109">
        <v>15.95502606190294</v>
      </c>
      <c r="AT109">
        <v>6.9543073526412647</v>
      </c>
      <c r="AU109"/>
      <c r="AV109"/>
      <c r="AW109"/>
      <c r="AX109"/>
      <c r="AY109"/>
      <c r="AZ109"/>
      <c r="BA109"/>
      <c r="BB109"/>
      <c r="BC109"/>
      <c r="BD109"/>
      <c r="BE109"/>
      <c r="BF109"/>
      <c r="BG109"/>
      <c r="BH109"/>
      <c r="BI109"/>
      <c r="BJ109"/>
      <c r="BK109"/>
      <c r="BL109"/>
      <c r="BM109"/>
      <c r="BN109"/>
      <c r="BO109"/>
      <c r="BP109"/>
      <c r="BQ109"/>
      <c r="BR109"/>
      <c r="BS109"/>
      <c r="BT109"/>
      <c r="BU109"/>
    </row>
    <row r="110">
      <c r="A110" t="s">
        <v>551</v>
      </c>
      <c r="B110">
        <v>2009</v>
      </c>
      <c r="C110" t="s">
        <v>556</v>
      </c>
      <c r="D110">
        <v>62</v>
      </c>
      <c r="E110" t="s">
        <v>252</v>
      </c>
      <c r="F110" t="s">
        <v>327</v>
      </c>
      <c r="G110" t="s">
        <v>180</v>
      </c>
      <c r="H110">
        <v>3.343208235254278</v>
      </c>
      <c r="I110">
        <v>6.8083260236305261</v>
      </c>
      <c r="J110">
        <v>4.8942610874855941</v>
      </c>
      <c r="K110">
        <v>1.9325994467868779</v>
      </c>
      <c r="L110">
        <v>1.1432275693532139</v>
      </c>
      <c r="M110">
        <v>6.1254099304048264</v>
      </c>
      <c r="N110">
        <v>2.8072494702549471</v>
      </c>
      <c r="O110">
        <v>2.1777902409229459</v>
      </c>
      <c r="P110">
        <v>0.50905007596919438</v>
      </c>
      <c r="Q110">
        <v>0.89750446890374014</v>
      </c>
      <c r="R110">
        <v>1.7657884267937609</v>
      </c>
      <c r="S110">
        <v>1.6094197922373941</v>
      </c>
      <c r="T110">
        <v>7.116406221026601</v>
      </c>
      <c r="U110">
        <v>8.1075137838594866</v>
      </c>
      <c r="V110">
        <v>10.04911003589036</v>
      </c>
      <c r="W110" t="s">
        <v>313</v>
      </c>
      <c r="X110" t="s">
        <v>248</v>
      </c>
      <c r="Y110" t="s">
        <v>314</v>
      </c>
      <c r="Z110" t="s">
        <v>315</v>
      </c>
      <c r="AA110" t="s">
        <v>316</v>
      </c>
      <c r="AB110" t="s">
        <v>317</v>
      </c>
      <c r="AC110" t="s">
        <v>318</v>
      </c>
      <c r="AD110" t="s">
        <v>319</v>
      </c>
      <c r="AE110" t="s">
        <v>320</v>
      </c>
      <c r="AF110" t="s">
        <v>321</v>
      </c>
      <c r="AG110" t="s">
        <v>322</v>
      </c>
      <c r="AH110" t="s">
        <v>323</v>
      </c>
      <c r="AI110">
        <v>15.98538080917246</v>
      </c>
      <c r="AJ110">
        <v>0.35207282078313068</v>
      </c>
      <c r="AK110">
        <v>4.8547489370020553</v>
      </c>
      <c r="AL110">
        <v>0</v>
      </c>
      <c r="AM110">
        <v>0.95695852631128042</v>
      </c>
      <c r="AN110">
        <v>1.632891656817147</v>
      </c>
      <c r="AO110">
        <v>10.88534391599811</v>
      </c>
      <c r="AP110">
        <v>6.9861752064478493</v>
      </c>
      <c r="AQ110">
        <v>0.071352379991828599</v>
      </c>
      <c r="AR110">
        <v>4.8941744672497034</v>
      </c>
      <c r="AS110">
        <v>1.1817627532525361</v>
      </c>
      <c r="AT110">
        <v>2.2968818528700958</v>
      </c>
      <c r="AU110"/>
      <c r="AV110"/>
      <c r="AW110"/>
      <c r="AX110"/>
      <c r="AY110"/>
      <c r="AZ110"/>
      <c r="BA110"/>
      <c r="BB110"/>
      <c r="BC110"/>
      <c r="BD110"/>
      <c r="BE110"/>
      <c r="BF110"/>
      <c r="BG110"/>
      <c r="BH110"/>
      <c r="BI110"/>
      <c r="BJ110"/>
      <c r="BK110"/>
      <c r="BL110"/>
      <c r="BM110"/>
      <c r="BN110"/>
      <c r="BO110"/>
      <c r="BP110"/>
      <c r="BQ110"/>
      <c r="BR110"/>
      <c r="BS110"/>
      <c r="BT110"/>
      <c r="BU110"/>
    </row>
    <row r="111">
      <c r="A111" t="s">
        <v>551</v>
      </c>
      <c r="B111">
        <v>2009</v>
      </c>
      <c r="C111" t="s">
        <v>556</v>
      </c>
      <c r="D111">
        <v>63</v>
      </c>
      <c r="E111" t="s">
        <v>252</v>
      </c>
      <c r="F111" t="s">
        <v>328</v>
      </c>
      <c r="G111" t="s">
        <v>180</v>
      </c>
      <c r="H111">
        <v>13.52934761334121</v>
      </c>
      <c r="I111">
        <v>10.75931501159701</v>
      </c>
      <c r="J111">
        <v>4.676736328069488</v>
      </c>
      <c r="K111">
        <v>1.268048844525683</v>
      </c>
      <c r="L111">
        <v>0.73178653931814652</v>
      </c>
      <c r="M111">
        <v>7.645571972176719</v>
      </c>
      <c r="N111">
        <v>2.701649979525226</v>
      </c>
      <c r="O111">
        <v>0.92212929057023596</v>
      </c>
      <c r="P111">
        <v>0.45045214563397429</v>
      </c>
      <c r="Q111">
        <v>0.2191291197325092</v>
      </c>
      <c r="R111">
        <v>12.120952401739491</v>
      </c>
      <c r="S111">
        <v>11.154297470205931</v>
      </c>
      <c r="T111">
        <v>16.775573012464889</v>
      </c>
      <c r="U111">
        <v>11.62830368507394</v>
      </c>
      <c r="V111">
        <v>15.046377106748711</v>
      </c>
      <c r="W111" t="s">
        <v>313</v>
      </c>
      <c r="X111" t="s">
        <v>248</v>
      </c>
      <c r="Y111" t="s">
        <v>314</v>
      </c>
      <c r="Z111" t="s">
        <v>315</v>
      </c>
      <c r="AA111" t="s">
        <v>316</v>
      </c>
      <c r="AB111" t="s">
        <v>317</v>
      </c>
      <c r="AC111" t="s">
        <v>318</v>
      </c>
      <c r="AD111" t="s">
        <v>319</v>
      </c>
      <c r="AE111" t="s">
        <v>320</v>
      </c>
      <c r="AF111" t="s">
        <v>321</v>
      </c>
      <c r="AG111" t="s">
        <v>322</v>
      </c>
      <c r="AH111" t="s">
        <v>323</v>
      </c>
      <c r="AI111">
        <v>23.795430861963609</v>
      </c>
      <c r="AJ111">
        <v>0.24137003714445149</v>
      </c>
      <c r="AK111">
        <v>5.8117859883302483</v>
      </c>
      <c r="AL111">
        <v>1.4686426219009929</v>
      </c>
      <c r="AM111">
        <v>6.5314700358499049</v>
      </c>
      <c r="AN111">
        <v>0.93560846962890654</v>
      </c>
      <c r="AO111">
        <v>16.370622482396701</v>
      </c>
      <c r="AP111">
        <v>13.278082594510501</v>
      </c>
      <c r="AQ111">
        <v>18.29498729489503</v>
      </c>
      <c r="AR111">
        <v>5.1307245407801378</v>
      </c>
      <c r="AS111">
        <v>5.2561893218900906</v>
      </c>
      <c r="AT111">
        <v>8.4604084109413478</v>
      </c>
      <c r="AU111"/>
      <c r="AV111"/>
      <c r="AW111"/>
      <c r="AX111"/>
      <c r="AY111"/>
      <c r="AZ111"/>
      <c r="BA111"/>
      <c r="BB111"/>
      <c r="BC111"/>
      <c r="BD111"/>
      <c r="BE111"/>
      <c r="BF111"/>
      <c r="BG111"/>
      <c r="BH111"/>
      <c r="BI111"/>
      <c r="BJ111"/>
      <c r="BK111"/>
      <c r="BL111"/>
      <c r="BM111"/>
      <c r="BN111"/>
      <c r="BO111"/>
      <c r="BP111"/>
      <c r="BQ111"/>
      <c r="BR111"/>
      <c r="BS111"/>
      <c r="BT111"/>
      <c r="BU111"/>
    </row>
    <row r="112">
      <c r="A112" t="s">
        <v>551</v>
      </c>
      <c r="B112">
        <v>2009</v>
      </c>
      <c r="C112" t="s">
        <v>556</v>
      </c>
      <c r="D112">
        <v>64</v>
      </c>
      <c r="E112" t="s">
        <v>252</v>
      </c>
      <c r="F112" t="s">
        <v>329</v>
      </c>
      <c r="G112" t="s">
        <v>180</v>
      </c>
      <c r="H112">
        <v>8.4353952456993238</v>
      </c>
      <c r="I112">
        <v>7.3996813627423492</v>
      </c>
      <c r="J112">
        <v>2.0835933452159749</v>
      </c>
      <c r="K112">
        <v>1.9013286129749269</v>
      </c>
      <c r="L112">
        <v>1.675238651709605</v>
      </c>
      <c r="M112">
        <v>1.7459208943425299</v>
      </c>
      <c r="N112">
        <v>2.1945932796088652</v>
      </c>
      <c r="O112">
        <v>1.61583157023093</v>
      </c>
      <c r="P112">
        <v>0.55955158976433139</v>
      </c>
      <c r="Q112">
        <v>1.912317503384809</v>
      </c>
      <c r="R112">
        <v>4.6196916406273134</v>
      </c>
      <c r="S112">
        <v>9.0070847459786645</v>
      </c>
      <c r="T112">
        <v>12.11580556213811</v>
      </c>
      <c r="U112">
        <v>10.574609634267469</v>
      </c>
      <c r="V112">
        <v>10.53186882559406</v>
      </c>
      <c r="W112" t="s">
        <v>313</v>
      </c>
      <c r="X112" t="s">
        <v>248</v>
      </c>
      <c r="Y112" t="s">
        <v>314</v>
      </c>
      <c r="Z112" t="s">
        <v>315</v>
      </c>
      <c r="AA112" t="s">
        <v>316</v>
      </c>
      <c r="AB112" t="s">
        <v>317</v>
      </c>
      <c r="AC112" t="s">
        <v>318</v>
      </c>
      <c r="AD112" t="s">
        <v>319</v>
      </c>
      <c r="AE112" t="s">
        <v>320</v>
      </c>
      <c r="AF112" t="s">
        <v>321</v>
      </c>
      <c r="AG112" t="s">
        <v>322</v>
      </c>
      <c r="AH112" t="s">
        <v>323</v>
      </c>
      <c r="AI112">
        <v>3.372933715519403</v>
      </c>
      <c r="AJ112">
        <v>2.2384538202381812</v>
      </c>
      <c r="AK112">
        <v>10.353611426711829</v>
      </c>
      <c r="AL112">
        <v>1.0638298067194369</v>
      </c>
      <c r="AM112">
        <v>12.96446736276105</v>
      </c>
      <c r="AN112">
        <v>1.263051443076985</v>
      </c>
      <c r="AO112">
        <v>1.680492201678214</v>
      </c>
      <c r="AP112">
        <v>6.2715267156470116</v>
      </c>
      <c r="AQ112">
        <v>1.003323163256187</v>
      </c>
      <c r="AR112">
        <v>0.71942848199984233</v>
      </c>
      <c r="AS112">
        <v>22.437911100592981</v>
      </c>
      <c r="AT112">
        <v>10.152321947344269</v>
      </c>
      <c r="AU112"/>
      <c r="AV112"/>
      <c r="AW112"/>
      <c r="AX112"/>
      <c r="AY112"/>
      <c r="AZ112"/>
      <c r="BA112"/>
      <c r="BB112"/>
      <c r="BC112"/>
      <c r="BD112"/>
      <c r="BE112"/>
      <c r="BF112"/>
      <c r="BG112"/>
      <c r="BH112"/>
      <c r="BI112"/>
      <c r="BJ112"/>
      <c r="BK112"/>
      <c r="BL112"/>
      <c r="BM112"/>
      <c r="BN112"/>
      <c r="BO112"/>
      <c r="BP112"/>
      <c r="BQ112"/>
      <c r="BR112"/>
      <c r="BS112"/>
      <c r="BT112"/>
      <c r="BU112"/>
    </row>
    <row r="113">
      <c r="A113" t="s">
        <v>551</v>
      </c>
      <c r="B113">
        <v>2009</v>
      </c>
      <c r="C113" t="s">
        <v>556</v>
      </c>
      <c r="D113">
        <v>65</v>
      </c>
      <c r="E113" t="s">
        <v>252</v>
      </c>
      <c r="F113" t="s">
        <v>330</v>
      </c>
      <c r="G113" t="s">
        <v>180</v>
      </c>
      <c r="H113">
        <v>28.328896863808922</v>
      </c>
      <c r="I113">
        <v>14.47305680456115</v>
      </c>
      <c r="J113">
        <v>1.24520903438548</v>
      </c>
      <c r="K113">
        <v>0.66368798455037004</v>
      </c>
      <c r="L113">
        <v>0.038388920661460102</v>
      </c>
      <c r="M113">
        <v>1.215596097376396</v>
      </c>
      <c r="N113">
        <v>0.546444379129847</v>
      </c>
      <c r="O113">
        <v>0.54525237650507241</v>
      </c>
      <c r="P113">
        <v>0.29865545706256741</v>
      </c>
      <c r="Q113">
        <v>0</v>
      </c>
      <c r="R113">
        <v>30.330482985632131</v>
      </c>
      <c r="S113">
        <v>29.957886979141261</v>
      </c>
      <c r="T113">
        <v>26.19749039738733</v>
      </c>
      <c r="U113">
        <v>25.768424205186751</v>
      </c>
      <c r="V113">
        <v>11.82155409937546</v>
      </c>
      <c r="W113" t="s">
        <v>313</v>
      </c>
      <c r="X113" t="s">
        <v>248</v>
      </c>
      <c r="Y113" t="s">
        <v>314</v>
      </c>
      <c r="Z113" t="s">
        <v>315</v>
      </c>
      <c r="AA113" t="s">
        <v>316</v>
      </c>
      <c r="AB113" t="s">
        <v>317</v>
      </c>
      <c r="AC113" t="s">
        <v>318</v>
      </c>
      <c r="AD113" t="s">
        <v>319</v>
      </c>
      <c r="AE113" t="s">
        <v>320</v>
      </c>
      <c r="AF113" t="s">
        <v>321</v>
      </c>
      <c r="AG113" t="s">
        <v>322</v>
      </c>
      <c r="AH113" t="s">
        <v>323</v>
      </c>
      <c r="AI113">
        <v>13.834087790523821</v>
      </c>
      <c r="AJ113">
        <v>0.69172431938753587</v>
      </c>
      <c r="AK113">
        <v>5.4734016090128028</v>
      </c>
      <c r="AL113">
        <v>74.310250964284819</v>
      </c>
      <c r="AM113">
        <v>51.342263663770048</v>
      </c>
      <c r="AN113">
        <v>40.359481271945498</v>
      </c>
      <c r="AO113">
        <v>1.021208680584496</v>
      </c>
      <c r="AP113">
        <v>12.04433069872934</v>
      </c>
      <c r="AQ113">
        <v>6.9125901848502771</v>
      </c>
      <c r="AR113">
        <v>0</v>
      </c>
      <c r="AS113">
        <v>28.83444910101575</v>
      </c>
      <c r="AT113">
        <v>27.124356156509659</v>
      </c>
      <c r="AU113"/>
      <c r="AV113"/>
      <c r="AW113"/>
      <c r="AX113"/>
      <c r="AY113"/>
      <c r="AZ113"/>
      <c r="BA113"/>
      <c r="BB113"/>
      <c r="BC113"/>
      <c r="BD113"/>
      <c r="BE113"/>
      <c r="BF113"/>
      <c r="BG113"/>
      <c r="BH113"/>
      <c r="BI113"/>
      <c r="BJ113"/>
      <c r="BK113"/>
      <c r="BL113"/>
      <c r="BM113"/>
      <c r="BN113"/>
      <c r="BO113"/>
      <c r="BP113"/>
      <c r="BQ113"/>
      <c r="BR113"/>
      <c r="BS113"/>
      <c r="BT113"/>
      <c r="BU113"/>
    </row>
    <row r="114">
      <c r="A114" t="s">
        <v>551</v>
      </c>
      <c r="B114">
        <v>2009</v>
      </c>
      <c r="C114" t="s">
        <v>556</v>
      </c>
      <c r="D114">
        <v>66</v>
      </c>
      <c r="E114" t="s">
        <v>252</v>
      </c>
      <c r="F114" t="s">
        <v>331</v>
      </c>
      <c r="G114" t="s">
        <v>180</v>
      </c>
      <c r="H114">
        <v>27.71877356097183</v>
      </c>
      <c r="I114">
        <v>5.9279024053063836</v>
      </c>
      <c r="J114">
        <v>0.39658732595132218</v>
      </c>
      <c r="K114">
        <v>0.28202688594185038</v>
      </c>
      <c r="L114">
        <v>0.065945742485160205</v>
      </c>
      <c r="M114">
        <v>0</v>
      </c>
      <c r="N114">
        <v>0</v>
      </c>
      <c r="O114">
        <v>0</v>
      </c>
      <c r="P114">
        <v>0</v>
      </c>
      <c r="Q114">
        <v>0</v>
      </c>
      <c r="R114">
        <v>41.903471869446527</v>
      </c>
      <c r="S114">
        <v>22.621244847771479</v>
      </c>
      <c r="T114">
        <v>16.630440418055109</v>
      </c>
      <c r="U114">
        <v>12.018731875694129</v>
      </c>
      <c r="V114">
        <v>5.9346923312941486</v>
      </c>
      <c r="W114" t="s">
        <v>313</v>
      </c>
      <c r="X114" t="s">
        <v>248</v>
      </c>
      <c r="Y114" t="s">
        <v>314</v>
      </c>
      <c r="Z114" t="s">
        <v>315</v>
      </c>
      <c r="AA114" t="s">
        <v>316</v>
      </c>
      <c r="AB114" t="s">
        <v>317</v>
      </c>
      <c r="AC114" t="s">
        <v>318</v>
      </c>
      <c r="AD114" t="s">
        <v>319</v>
      </c>
      <c r="AE114" t="s">
        <v>320</v>
      </c>
      <c r="AF114" t="s">
        <v>321</v>
      </c>
      <c r="AG114" t="s">
        <v>322</v>
      </c>
      <c r="AH114" t="s">
        <v>323</v>
      </c>
      <c r="AI114">
        <v>11.7753084061229</v>
      </c>
      <c r="AJ114">
        <v>0</v>
      </c>
      <c r="AK114">
        <v>29.530878849467801</v>
      </c>
      <c r="AL114">
        <v>9.8783934153920185</v>
      </c>
      <c r="AM114">
        <v>11.36185542104031</v>
      </c>
      <c r="AN114">
        <v>6.7071497414670569</v>
      </c>
      <c r="AO114">
        <v>48.960333602932103</v>
      </c>
      <c r="AP114">
        <v>10.8940883794473</v>
      </c>
      <c r="AQ114">
        <v>20.895046242322529</v>
      </c>
      <c r="AR114">
        <v>0</v>
      </c>
      <c r="AS114">
        <v>13.25267072976313</v>
      </c>
      <c r="AT114">
        <v>11.277150722727029</v>
      </c>
      <c r="AU114"/>
      <c r="AV114"/>
      <c r="AW114"/>
      <c r="AX114"/>
      <c r="AY114"/>
      <c r="AZ114"/>
      <c r="BA114"/>
      <c r="BB114"/>
      <c r="BC114"/>
      <c r="BD114"/>
      <c r="BE114"/>
      <c r="BF114"/>
      <c r="BG114"/>
      <c r="BH114"/>
      <c r="BI114"/>
      <c r="BJ114"/>
      <c r="BK114"/>
      <c r="BL114"/>
      <c r="BM114"/>
      <c r="BN114"/>
      <c r="BO114"/>
      <c r="BP114"/>
      <c r="BQ114"/>
      <c r="BR114"/>
      <c r="BS114"/>
      <c r="BT114"/>
      <c r="BU114"/>
    </row>
    <row r="115">
      <c r="A115" t="s">
        <v>551</v>
      </c>
      <c r="B115">
        <v>2009</v>
      </c>
      <c r="C115" t="s">
        <v>556</v>
      </c>
      <c r="D115">
        <v>67</v>
      </c>
      <c r="E115" t="s">
        <v>252</v>
      </c>
      <c r="F115" t="s">
        <v>263</v>
      </c>
      <c r="G115" t="s">
        <v>180</v>
      </c>
      <c r="H115">
        <v>5.0720223899216084</v>
      </c>
      <c r="I115">
        <v>3.693555658692858</v>
      </c>
      <c r="J115">
        <v>0.59405764379772008</v>
      </c>
      <c r="K115">
        <v>0.34632676831913078</v>
      </c>
      <c r="L115">
        <v>0.1956203534110843</v>
      </c>
      <c r="M115">
        <v>0</v>
      </c>
      <c r="N115">
        <v>0</v>
      </c>
      <c r="O115">
        <v>0</v>
      </c>
      <c r="P115">
        <v>0</v>
      </c>
      <c r="Q115">
        <v>0</v>
      </c>
      <c r="R115">
        <v>2.5390572345658708</v>
      </c>
      <c r="S115">
        <v>7.4128609416825304</v>
      </c>
      <c r="T115">
        <v>5.2438381508430938</v>
      </c>
      <c r="U115">
        <v>6.4206608781912031</v>
      </c>
      <c r="V115">
        <v>6.9329137272346077</v>
      </c>
      <c r="W115" t="s">
        <v>313</v>
      </c>
      <c r="X115" t="s">
        <v>248</v>
      </c>
      <c r="Y115" t="s">
        <v>314</v>
      </c>
      <c r="Z115" t="s">
        <v>315</v>
      </c>
      <c r="AA115" t="s">
        <v>316</v>
      </c>
      <c r="AB115" t="s">
        <v>317</v>
      </c>
      <c r="AC115" t="s">
        <v>318</v>
      </c>
      <c r="AD115" t="s">
        <v>319</v>
      </c>
      <c r="AE115" t="s">
        <v>320</v>
      </c>
      <c r="AF115" t="s">
        <v>321</v>
      </c>
      <c r="AG115" t="s">
        <v>322</v>
      </c>
      <c r="AH115" t="s">
        <v>323</v>
      </c>
      <c r="AI115">
        <v>0</v>
      </c>
      <c r="AJ115">
        <v>0</v>
      </c>
      <c r="AK115">
        <v>0.34994470505049241</v>
      </c>
      <c r="AL115">
        <v>0.64095495196699481</v>
      </c>
      <c r="AM115">
        <v>0</v>
      </c>
      <c r="AN115">
        <v>0</v>
      </c>
      <c r="AO115">
        <v>0</v>
      </c>
      <c r="AP115">
        <v>0</v>
      </c>
      <c r="AQ115">
        <v>37.138403575311337</v>
      </c>
      <c r="AR115">
        <v>0</v>
      </c>
      <c r="AS115">
        <v>6.9009696136721423</v>
      </c>
      <c r="AT115">
        <v>0.35505344695814739</v>
      </c>
      <c r="AU115"/>
      <c r="AV115"/>
      <c r="AW115"/>
      <c r="AX115"/>
      <c r="AY115"/>
      <c r="AZ115"/>
      <c r="BA115"/>
      <c r="BB115"/>
      <c r="BC115"/>
      <c r="BD115"/>
      <c r="BE115"/>
      <c r="BF115"/>
      <c r="BG115"/>
      <c r="BH115"/>
      <c r="BI115"/>
      <c r="BJ115"/>
      <c r="BK115"/>
      <c r="BL115"/>
      <c r="BM115"/>
      <c r="BN115"/>
      <c r="BO115"/>
      <c r="BP115"/>
      <c r="BQ115"/>
      <c r="BR115"/>
      <c r="BS115"/>
      <c r="BT115"/>
      <c r="BU115"/>
    </row>
    <row r="116">
      <c r="A116" t="s">
        <v>551</v>
      </c>
      <c r="B116">
        <v>2009</v>
      </c>
      <c r="C116" t="s">
        <v>556</v>
      </c>
      <c r="D116">
        <v>68</v>
      </c>
      <c r="E116" t="s">
        <v>252</v>
      </c>
      <c r="F116" t="s">
        <v>264</v>
      </c>
      <c r="G116" t="s">
        <v>180</v>
      </c>
      <c r="H116">
        <v>0</v>
      </c>
      <c r="I116">
        <v>0.079666877943439601</v>
      </c>
      <c r="J116">
        <v>0</v>
      </c>
      <c r="K116">
        <v>0</v>
      </c>
      <c r="L116">
        <v>0</v>
      </c>
      <c r="M116">
        <v>0</v>
      </c>
      <c r="N116">
        <v>0</v>
      </c>
      <c r="O116">
        <v>0</v>
      </c>
      <c r="P116">
        <v>0</v>
      </c>
      <c r="Q116">
        <v>0</v>
      </c>
      <c r="R116">
        <v>0</v>
      </c>
      <c r="S116">
        <v>0</v>
      </c>
      <c r="T116">
        <v>0.22915893092529249</v>
      </c>
      <c r="U116">
        <v>0</v>
      </c>
      <c r="V116">
        <v>0</v>
      </c>
      <c r="W116" t="s">
        <v>313</v>
      </c>
      <c r="X116" t="s">
        <v>248</v>
      </c>
      <c r="Y116" t="s">
        <v>314</v>
      </c>
      <c r="Z116" t="s">
        <v>315</v>
      </c>
      <c r="AA116" t="s">
        <v>316</v>
      </c>
      <c r="AB116" t="s">
        <v>317</v>
      </c>
      <c r="AC116" t="s">
        <v>318</v>
      </c>
      <c r="AD116" t="s">
        <v>319</v>
      </c>
      <c r="AE116" t="s">
        <v>320</v>
      </c>
      <c r="AF116" t="s">
        <v>321</v>
      </c>
      <c r="AG116" t="s">
        <v>322</v>
      </c>
      <c r="AH116" t="s">
        <v>323</v>
      </c>
      <c r="AI116">
        <v>0</v>
      </c>
      <c r="AJ116">
        <v>0</v>
      </c>
      <c r="AK116">
        <v>0</v>
      </c>
      <c r="AL116">
        <v>0</v>
      </c>
      <c r="AM116">
        <v>0</v>
      </c>
      <c r="AN116">
        <v>0</v>
      </c>
      <c r="AO116">
        <v>0</v>
      </c>
      <c r="AP116">
        <v>0</v>
      </c>
      <c r="AQ116">
        <v>0</v>
      </c>
      <c r="AR116">
        <v>0</v>
      </c>
      <c r="AS116">
        <v>0.24094108490548541</v>
      </c>
      <c r="AT116">
        <v>0</v>
      </c>
      <c r="AU116"/>
      <c r="AV116"/>
      <c r="AW116"/>
      <c r="AX116"/>
      <c r="AY116"/>
      <c r="AZ116"/>
      <c r="BA116"/>
      <c r="BB116"/>
      <c r="BC116"/>
      <c r="BD116"/>
      <c r="BE116"/>
      <c r="BF116"/>
      <c r="BG116"/>
      <c r="BH116"/>
      <c r="BI116"/>
      <c r="BJ116"/>
      <c r="BK116"/>
      <c r="BL116"/>
      <c r="BM116"/>
      <c r="BN116"/>
      <c r="BO116"/>
      <c r="BP116"/>
      <c r="BQ116"/>
      <c r="BR116"/>
      <c r="BS116"/>
      <c r="BT116"/>
      <c r="BU116"/>
    </row>
    <row r="117">
      <c r="A117" t="s">
        <v>551</v>
      </c>
      <c r="B117">
        <v>2009</v>
      </c>
      <c r="C117" t="s">
        <v>556</v>
      </c>
      <c r="D117">
        <v>69</v>
      </c>
      <c r="E117" t="s">
        <v>252</v>
      </c>
      <c r="F117" t="s">
        <v>265</v>
      </c>
      <c r="G117" t="s">
        <v>180</v>
      </c>
      <c r="H117">
        <v>0</v>
      </c>
      <c r="I117">
        <v>0.0166685738479109</v>
      </c>
      <c r="J117">
        <v>0.1489119339837004</v>
      </c>
      <c r="K117">
        <v>0.34974242580975112</v>
      </c>
      <c r="L117">
        <v>1.7794801867117811</v>
      </c>
      <c r="M117">
        <v>0</v>
      </c>
      <c r="N117">
        <v>0.20154749946996589</v>
      </c>
      <c r="O117">
        <v>0</v>
      </c>
      <c r="P117">
        <v>0.76327383007942284</v>
      </c>
      <c r="Q117">
        <v>2.4782368176087779</v>
      </c>
      <c r="R117">
        <v>0</v>
      </c>
      <c r="S117">
        <v>0</v>
      </c>
      <c r="T117">
        <v>0</v>
      </c>
      <c r="U117">
        <v>0.048124920391489703</v>
      </c>
      <c r="V117">
        <v>0.088040360784496202</v>
      </c>
      <c r="W117" t="s">
        <v>313</v>
      </c>
      <c r="X117" t="s">
        <v>248</v>
      </c>
      <c r="Y117" t="s">
        <v>314</v>
      </c>
      <c r="Z117" t="s">
        <v>315</v>
      </c>
      <c r="AA117" t="s">
        <v>316</v>
      </c>
      <c r="AB117" t="s">
        <v>317</v>
      </c>
      <c r="AC117" t="s">
        <v>318</v>
      </c>
      <c r="AD117" t="s">
        <v>319</v>
      </c>
      <c r="AE117" t="s">
        <v>320</v>
      </c>
      <c r="AF117" t="s">
        <v>321</v>
      </c>
      <c r="AG117" t="s">
        <v>322</v>
      </c>
      <c r="AH117" t="s">
        <v>323</v>
      </c>
      <c r="AI117">
        <v>0</v>
      </c>
      <c r="AJ117">
        <v>1.054953112160913</v>
      </c>
      <c r="AK117">
        <v>0.079337979461497496</v>
      </c>
      <c r="AL117">
        <v>0</v>
      </c>
      <c r="AM117">
        <v>0</v>
      </c>
      <c r="AN117">
        <v>0</v>
      </c>
      <c r="AO117">
        <v>0</v>
      </c>
      <c r="AP117">
        <v>0</v>
      </c>
      <c r="AQ117">
        <v>0</v>
      </c>
      <c r="AR117">
        <v>0.26132043196423232</v>
      </c>
      <c r="AS117">
        <v>0.1008234380565074</v>
      </c>
      <c r="AT117">
        <v>0.37284194870655363</v>
      </c>
      <c r="AU117"/>
      <c r="AV117"/>
      <c r="AW117"/>
      <c r="AX117"/>
      <c r="AY117"/>
      <c r="AZ117"/>
      <c r="BA117"/>
      <c r="BB117"/>
      <c r="BC117"/>
      <c r="BD117"/>
      <c r="BE117"/>
      <c r="BF117"/>
      <c r="BG117"/>
      <c r="BH117"/>
      <c r="BI117"/>
      <c r="BJ117"/>
      <c r="BK117"/>
      <c r="BL117"/>
      <c r="BM117"/>
      <c r="BN117"/>
      <c r="BO117"/>
      <c r="BP117"/>
      <c r="BQ117"/>
      <c r="BR117"/>
      <c r="BS117"/>
      <c r="BT117"/>
      <c r="BU117"/>
    </row>
    <row r="118">
      <c r="A118" t="s">
        <v>551</v>
      </c>
      <c r="B118">
        <v>2009</v>
      </c>
      <c r="C118" t="s">
        <v>556</v>
      </c>
      <c r="D118">
        <v>70</v>
      </c>
      <c r="E118" t="s">
        <v>252</v>
      </c>
      <c r="F118" t="s">
        <v>46</v>
      </c>
      <c r="G118" t="s">
        <v>180</v>
      </c>
      <c r="H118">
        <v>2.0954267827107258</v>
      </c>
      <c r="I118">
        <v>1.624276252445271</v>
      </c>
      <c r="J118">
        <v>0.4670121490672019</v>
      </c>
      <c r="K118">
        <v>0.36806067665403019</v>
      </c>
      <c r="L118">
        <v>0.81196169995423584</v>
      </c>
      <c r="M118">
        <v>0.061287973167386101</v>
      </c>
      <c r="N118">
        <v>0.062384383925226897</v>
      </c>
      <c r="O118">
        <v>0.36155042502547402</v>
      </c>
      <c r="P118">
        <v>0</v>
      </c>
      <c r="Q118">
        <v>1.0490213794152889</v>
      </c>
      <c r="R118">
        <v>2.206872817874387</v>
      </c>
      <c r="S118">
        <v>2.229898703379726</v>
      </c>
      <c r="T118">
        <v>1.740737928976591</v>
      </c>
      <c r="U118">
        <v>3.0260533158924892</v>
      </c>
      <c r="V118">
        <v>3.3892700194170682</v>
      </c>
      <c r="W118" t="s">
        <v>313</v>
      </c>
      <c r="X118" t="s">
        <v>248</v>
      </c>
      <c r="Y118" t="s">
        <v>314</v>
      </c>
      <c r="Z118" t="s">
        <v>315</v>
      </c>
      <c r="AA118" t="s">
        <v>316</v>
      </c>
      <c r="AB118" t="s">
        <v>317</v>
      </c>
      <c r="AC118" t="s">
        <v>318</v>
      </c>
      <c r="AD118" t="s">
        <v>319</v>
      </c>
      <c r="AE118" t="s">
        <v>320</v>
      </c>
      <c r="AF118" t="s">
        <v>321</v>
      </c>
      <c r="AG118" t="s">
        <v>322</v>
      </c>
      <c r="AH118" t="s">
        <v>323</v>
      </c>
      <c r="AI118">
        <v>3.8282349156977791</v>
      </c>
      <c r="AJ118">
        <v>0.1521817118603811</v>
      </c>
      <c r="AK118">
        <v>0.36877151584009821</v>
      </c>
      <c r="AL118">
        <v>0.4049175842424671</v>
      </c>
      <c r="AM118">
        <v>0</v>
      </c>
      <c r="AN118">
        <v>0</v>
      </c>
      <c r="AO118">
        <v>16.299788898692409</v>
      </c>
      <c r="AP118">
        <v>0.121323841912462</v>
      </c>
      <c r="AQ118">
        <v>0.2040020091467018</v>
      </c>
      <c r="AR118">
        <v>0.59471174411035699</v>
      </c>
      <c r="AS118">
        <v>0.50600736216797004</v>
      </c>
      <c r="AT118">
        <v>0</v>
      </c>
      <c r="AU118"/>
      <c r="AV118"/>
      <c r="AW118"/>
      <c r="AX118"/>
      <c r="AY118"/>
      <c r="AZ118"/>
      <c r="BA118"/>
      <c r="BB118"/>
      <c r="BC118"/>
      <c r="BD118"/>
      <c r="BE118"/>
      <c r="BF118"/>
      <c r="BG118"/>
      <c r="BH118"/>
      <c r="BI118"/>
      <c r="BJ118"/>
      <c r="BK118"/>
      <c r="BL118"/>
      <c r="BM118"/>
      <c r="BN118"/>
      <c r="BO118"/>
      <c r="BP118"/>
      <c r="BQ118"/>
      <c r="BR118"/>
      <c r="BS118"/>
      <c r="BT118"/>
      <c r="BU118"/>
    </row>
    <row r="119">
      <c r="A119" t="s">
        <v>551</v>
      </c>
      <c r="B119">
        <v>2009</v>
      </c>
      <c r="C119" t="s">
        <v>556</v>
      </c>
      <c r="D119">
        <v>122</v>
      </c>
      <c r="E119" t="s">
        <v>18</v>
      </c>
      <c r="F119" t="s">
        <v>14</v>
      </c>
      <c r="G119" t="s">
        <v>571</v>
      </c>
      <c r="H119">
        <v>4.3824575070878504</v>
      </c>
      <c r="I119">
        <v>25.30826605328825</v>
      </c>
      <c r="J119">
        <v>44.044619423385683</v>
      </c>
      <c r="K119">
        <v>59.533293430248278</v>
      </c>
      <c r="L119">
        <v>71.990629342926951</v>
      </c>
      <c r="M119">
        <v>36.572387450665893</v>
      </c>
      <c r="N119">
        <v>44.749362456625647</v>
      </c>
      <c r="O119">
        <v>56.993691452028777</v>
      </c>
      <c r="P119">
        <v>65.586041136206546</v>
      </c>
      <c r="Q119">
        <v>77.850769412969697</v>
      </c>
      <c r="R119">
        <v>1.716581982725214</v>
      </c>
      <c r="S119">
        <v>4.2390220968596806</v>
      </c>
      <c r="T119">
        <v>7.3148140822795336</v>
      </c>
      <c r="U119">
        <v>13.761273110771819</v>
      </c>
      <c r="V119">
        <v>40.732876485406578</v>
      </c>
      <c r="W119" t="s">
        <v>313</v>
      </c>
      <c r="X119" t="s">
        <v>248</v>
      </c>
      <c r="Y119" t="s">
        <v>314</v>
      </c>
      <c r="Z119" t="s">
        <v>315</v>
      </c>
      <c r="AA119" t="s">
        <v>316</v>
      </c>
      <c r="AB119" t="s">
        <v>317</v>
      </c>
      <c r="AC119" t="s">
        <v>318</v>
      </c>
      <c r="AD119" t="s">
        <v>319</v>
      </c>
      <c r="AE119" t="s">
        <v>320</v>
      </c>
      <c r="AF119" t="s">
        <v>321</v>
      </c>
      <c r="AG119" t="s">
        <v>322</v>
      </c>
      <c r="AH119" t="s">
        <v>323</v>
      </c>
      <c r="AI119">
        <v>49.908274875304528</v>
      </c>
      <c r="AJ119">
        <v>57.363063568337047</v>
      </c>
      <c r="AK119">
        <v>12.887938269973841</v>
      </c>
      <c r="AL119">
        <v>2.8780174847973661</v>
      </c>
      <c r="AM119">
        <v>8.4672191457672312</v>
      </c>
      <c r="AN119">
        <v>21.244531034955411</v>
      </c>
      <c r="AO119">
        <v>9.6243921370005712</v>
      </c>
      <c r="AP119">
        <v>45.414051906144948</v>
      </c>
      <c r="AQ119">
        <v>2.9053249103125598</v>
      </c>
      <c r="AR119">
        <v>44.088843101241388</v>
      </c>
      <c r="AS119">
        <v>9.1256726256207941</v>
      </c>
      <c r="AT119">
        <v>13.341522817720559</v>
      </c>
      <c r="AU119"/>
      <c r="AV119"/>
      <c r="AW119"/>
      <c r="AX119"/>
      <c r="AY119"/>
      <c r="AZ119"/>
      <c r="BA119"/>
      <c r="BB119"/>
      <c r="BC119"/>
      <c r="BD119"/>
      <c r="BE119"/>
      <c r="BF119"/>
      <c r="BG119"/>
      <c r="BH119"/>
      <c r="BI119"/>
      <c r="BJ119"/>
      <c r="BK119"/>
      <c r="BL119"/>
      <c r="BM119"/>
      <c r="BN119"/>
      <c r="BO119"/>
      <c r="BP119"/>
      <c r="BQ119"/>
      <c r="BR119"/>
      <c r="BS119"/>
      <c r="BT119"/>
      <c r="BU119"/>
    </row>
    <row r="120">
      <c r="A120" t="s">
        <v>551</v>
      </c>
      <c r="B120">
        <v>2009</v>
      </c>
      <c r="C120" t="s">
        <v>556</v>
      </c>
      <c r="D120">
        <v>123</v>
      </c>
      <c r="E120" t="s">
        <v>18</v>
      </c>
      <c r="F120" t="s">
        <v>51</v>
      </c>
      <c r="G120" t="s">
        <v>180</v>
      </c>
      <c r="H120">
        <v>95.61754249291215</v>
      </c>
      <c r="I120">
        <v>74.69173394671175</v>
      </c>
      <c r="J120">
        <v>55.955380576614317</v>
      </c>
      <c r="K120">
        <v>40.466706569751722</v>
      </c>
      <c r="L120">
        <v>28.009370657073049</v>
      </c>
      <c r="M120">
        <v>63.427612549334107</v>
      </c>
      <c r="N120">
        <v>55.250637543374353</v>
      </c>
      <c r="O120">
        <v>43.006308547971223</v>
      </c>
      <c r="P120">
        <v>34.413958863793447</v>
      </c>
      <c r="Q120">
        <v>22.149230587030299</v>
      </c>
      <c r="R120">
        <v>98.283418017274784</v>
      </c>
      <c r="S120">
        <v>95.760977903140315</v>
      </c>
      <c r="T120">
        <v>92.68518591772046</v>
      </c>
      <c r="U120">
        <v>86.238726889228175</v>
      </c>
      <c r="V120">
        <v>59.267123514593422</v>
      </c>
      <c r="W120" t="s">
        <v>313</v>
      </c>
      <c r="X120" t="s">
        <v>248</v>
      </c>
      <c r="Y120" t="s">
        <v>314</v>
      </c>
      <c r="Z120" t="s">
        <v>315</v>
      </c>
      <c r="AA120" t="s">
        <v>316</v>
      </c>
      <c r="AB120" t="s">
        <v>317</v>
      </c>
      <c r="AC120" t="s">
        <v>318</v>
      </c>
      <c r="AD120" t="s">
        <v>319</v>
      </c>
      <c r="AE120" t="s">
        <v>320</v>
      </c>
      <c r="AF120" t="s">
        <v>321</v>
      </c>
      <c r="AG120" t="s">
        <v>322</v>
      </c>
      <c r="AH120" t="s">
        <v>323</v>
      </c>
      <c r="AI120">
        <v>50.091725124695472</v>
      </c>
      <c r="AJ120">
        <v>42.636936431662953</v>
      </c>
      <c r="AK120">
        <v>87.11206173002617</v>
      </c>
      <c r="AL120">
        <v>97.121982515202632</v>
      </c>
      <c r="AM120">
        <v>91.532780854232769</v>
      </c>
      <c r="AN120">
        <v>78.755468965044585</v>
      </c>
      <c r="AO120">
        <v>90.375607862999431</v>
      </c>
      <c r="AP120">
        <v>54.585948093855052</v>
      </c>
      <c r="AQ120">
        <v>97.094675089687442</v>
      </c>
      <c r="AR120">
        <v>55.911156898758612</v>
      </c>
      <c r="AS120">
        <v>90.874327374379206</v>
      </c>
      <c r="AT120">
        <v>86.658477182279441</v>
      </c>
      <c r="AU120"/>
      <c r="AV120"/>
      <c r="AW120"/>
      <c r="AX120"/>
      <c r="AY120"/>
      <c r="AZ120"/>
      <c r="BA120"/>
      <c r="BB120"/>
      <c r="BC120"/>
      <c r="BD120"/>
      <c r="BE120"/>
      <c r="BF120"/>
      <c r="BG120"/>
      <c r="BH120"/>
      <c r="BI120"/>
      <c r="BJ120"/>
      <c r="BK120"/>
      <c r="BL120"/>
      <c r="BM120"/>
      <c r="BN120"/>
      <c r="BO120"/>
      <c r="BP120"/>
      <c r="BQ120"/>
      <c r="BR120"/>
      <c r="BS120"/>
      <c r="BT120"/>
      <c r="BU120"/>
    </row>
    <row r="121">
      <c r="A121" t="s">
        <v>551</v>
      </c>
      <c r="B121">
        <v>2009</v>
      </c>
      <c r="C121" t="s">
        <v>556</v>
      </c>
      <c r="D121">
        <v>124</v>
      </c>
      <c r="E121" t="s">
        <v>50</v>
      </c>
      <c r="F121" t="s">
        <v>15</v>
      </c>
      <c r="G121" t="s">
        <v>572</v>
      </c>
      <c r="H121">
        <v>1.912590677151083</v>
      </c>
      <c r="I121">
        <v>7.3654592109034764</v>
      </c>
      <c r="J121">
        <v>9.473310308957883</v>
      </c>
      <c r="K121">
        <v>13.292389607837171</v>
      </c>
      <c r="L121">
        <v>32.08633711653242</v>
      </c>
      <c r="M121">
        <v>9.2275961907742143</v>
      </c>
      <c r="N121">
        <v>7.5895801362391566</v>
      </c>
      <c r="O121">
        <v>10.532638714783561</v>
      </c>
      <c r="P121">
        <v>18.45031421450388</v>
      </c>
      <c r="Q121">
        <v>38.288402968217113</v>
      </c>
      <c r="R121">
        <v>0.4941116060243656</v>
      </c>
      <c r="S121">
        <v>1.7512134957743559</v>
      </c>
      <c r="T121">
        <v>3.2669359815154491</v>
      </c>
      <c r="U121">
        <v>5.1841834388775387</v>
      </c>
      <c r="V121">
        <v>17.65808033196798</v>
      </c>
      <c r="W121" t="s">
        <v>313</v>
      </c>
      <c r="X121" t="s">
        <v>248</v>
      </c>
      <c r="Y121" t="s">
        <v>314</v>
      </c>
      <c r="Z121" t="s">
        <v>315</v>
      </c>
      <c r="AA121" t="s">
        <v>316</v>
      </c>
      <c r="AB121" t="s">
        <v>317</v>
      </c>
      <c r="AC121" t="s">
        <v>318</v>
      </c>
      <c r="AD121" t="s">
        <v>319</v>
      </c>
      <c r="AE121" t="s">
        <v>320</v>
      </c>
      <c r="AF121" t="s">
        <v>321</v>
      </c>
      <c r="AG121" t="s">
        <v>322</v>
      </c>
      <c r="AH121" t="s">
        <v>323</v>
      </c>
      <c r="AI121">
        <v>18.64486293122566</v>
      </c>
      <c r="AJ121">
        <v>16.098610340429019</v>
      </c>
      <c r="AK121">
        <v>6.8049818350719304</v>
      </c>
      <c r="AL121">
        <v>0.94375304305035657</v>
      </c>
      <c r="AM121">
        <v>5.262774027543486</v>
      </c>
      <c r="AN121">
        <v>10.231284817785349</v>
      </c>
      <c r="AO121">
        <v>2.476295932823692</v>
      </c>
      <c r="AP121">
        <v>12.682516098440511</v>
      </c>
      <c r="AQ121">
        <v>0.91918878393192405</v>
      </c>
      <c r="AR121">
        <v>14.96045185373527</v>
      </c>
      <c r="AS121">
        <v>3.5510571937986879</v>
      </c>
      <c r="AT121">
        <v>5.8135353316713632</v>
      </c>
      <c r="AU121"/>
      <c r="AV121"/>
      <c r="AW121"/>
      <c r="AX121"/>
      <c r="AY121"/>
      <c r="AZ121"/>
      <c r="BA121"/>
      <c r="BB121"/>
      <c r="BC121"/>
      <c r="BD121"/>
      <c r="BE121"/>
      <c r="BF121"/>
      <c r="BG121"/>
      <c r="BH121"/>
      <c r="BI121"/>
      <c r="BJ121"/>
      <c r="BK121"/>
      <c r="BL121"/>
      <c r="BM121"/>
      <c r="BN121"/>
      <c r="BO121"/>
      <c r="BP121"/>
      <c r="BQ121"/>
      <c r="BR121"/>
      <c r="BS121"/>
      <c r="BT121"/>
      <c r="BU121"/>
    </row>
    <row r="122">
      <c r="A122" t="s">
        <v>551</v>
      </c>
      <c r="B122">
        <v>2009</v>
      </c>
      <c r="C122" t="s">
        <v>556</v>
      </c>
      <c r="D122">
        <v>125</v>
      </c>
      <c r="E122" t="s">
        <v>50</v>
      </c>
      <c r="F122" t="s">
        <v>16</v>
      </c>
      <c r="G122" t="s">
        <v>573</v>
      </c>
      <c r="H122">
        <v>2.4698668299367639</v>
      </c>
      <c r="I122">
        <v>17.942806842384769</v>
      </c>
      <c r="J122">
        <v>34.571309114427848</v>
      </c>
      <c r="K122">
        <v>46.240903822411127</v>
      </c>
      <c r="L122">
        <v>39.904292226394539</v>
      </c>
      <c r="M122">
        <v>27.344791259891679</v>
      </c>
      <c r="N122">
        <v>37.159782320386491</v>
      </c>
      <c r="O122">
        <v>46.461052737245218</v>
      </c>
      <c r="P122">
        <v>47.135726921702677</v>
      </c>
      <c r="Q122">
        <v>39.562366444752577</v>
      </c>
      <c r="R122">
        <v>1.222470376700848</v>
      </c>
      <c r="S122">
        <v>2.487808601085324</v>
      </c>
      <c r="T122">
        <v>4.0478781007640832</v>
      </c>
      <c r="U122">
        <v>8.5770896718942851</v>
      </c>
      <c r="V122">
        <v>23.074796153438601</v>
      </c>
      <c r="W122" t="s">
        <v>313</v>
      </c>
      <c r="X122" t="s">
        <v>248</v>
      </c>
      <c r="Y122" t="s">
        <v>314</v>
      </c>
      <c r="Z122" t="s">
        <v>315</v>
      </c>
      <c r="AA122" t="s">
        <v>316</v>
      </c>
      <c r="AB122" t="s">
        <v>317</v>
      </c>
      <c r="AC122" t="s">
        <v>318</v>
      </c>
      <c r="AD122" t="s">
        <v>319</v>
      </c>
      <c r="AE122" t="s">
        <v>320</v>
      </c>
      <c r="AF122" t="s">
        <v>321</v>
      </c>
      <c r="AG122" t="s">
        <v>322</v>
      </c>
      <c r="AH122" t="s">
        <v>323</v>
      </c>
      <c r="AI122">
        <v>31.263411944078879</v>
      </c>
      <c r="AJ122">
        <v>41.264453227908042</v>
      </c>
      <c r="AK122">
        <v>6.0829564349019059</v>
      </c>
      <c r="AL122">
        <v>1.9342644417470081</v>
      </c>
      <c r="AM122">
        <v>3.2044451182237448</v>
      </c>
      <c r="AN122">
        <v>11.01324621717009</v>
      </c>
      <c r="AO122">
        <v>7.1480962041768779</v>
      </c>
      <c r="AP122">
        <v>32.731535807704446</v>
      </c>
      <c r="AQ122">
        <v>1.986136126380635</v>
      </c>
      <c r="AR122">
        <v>29.128391247506109</v>
      </c>
      <c r="AS122">
        <v>5.5746154318221057</v>
      </c>
      <c r="AT122">
        <v>7.5279874860491987</v>
      </c>
      <c r="AU122"/>
      <c r="AV122"/>
      <c r="AW122"/>
      <c r="AX122"/>
      <c r="AY122"/>
      <c r="AZ122"/>
      <c r="BA122"/>
      <c r="BB122"/>
      <c r="BC122"/>
      <c r="BD122"/>
      <c r="BE122"/>
      <c r="BF122"/>
      <c r="BG122"/>
      <c r="BH122"/>
      <c r="BI122"/>
      <c r="BJ122"/>
      <c r="BK122"/>
      <c r="BL122"/>
      <c r="BM122"/>
      <c r="BN122"/>
      <c r="BO122"/>
      <c r="BP122"/>
      <c r="BQ122"/>
      <c r="BR122"/>
      <c r="BS122"/>
      <c r="BT122"/>
      <c r="BU122"/>
    </row>
    <row r="123">
      <c r="A123" t="s">
        <v>551</v>
      </c>
      <c r="B123">
        <v>2009</v>
      </c>
      <c r="C123" t="s">
        <v>556</v>
      </c>
      <c r="D123">
        <v>126</v>
      </c>
      <c r="E123" t="s">
        <v>50</v>
      </c>
      <c r="F123" t="s">
        <v>22</v>
      </c>
      <c r="G123" t="s">
        <v>574</v>
      </c>
      <c r="H123">
        <v>70.023752224142783</v>
      </c>
      <c r="I123">
        <v>67.2943030700836</v>
      </c>
      <c r="J123">
        <v>53.734102508181998</v>
      </c>
      <c r="K123">
        <v>37.714022850211776</v>
      </c>
      <c r="L123">
        <v>26.804949910483732</v>
      </c>
      <c r="M123">
        <v>58.677649087510702</v>
      </c>
      <c r="N123">
        <v>53.868667862588573</v>
      </c>
      <c r="O123">
        <v>39.484837045450682</v>
      </c>
      <c r="P123">
        <v>32.799475527554748</v>
      </c>
      <c r="Q123">
        <v>21.13801088674181</v>
      </c>
      <c r="R123">
        <v>60.459184375598589</v>
      </c>
      <c r="S123">
        <v>72.99463105354738</v>
      </c>
      <c r="T123">
        <v>77.852252224638491</v>
      </c>
      <c r="U123">
        <v>76.71422033685306</v>
      </c>
      <c r="V123">
        <v>54.428232790177169</v>
      </c>
      <c r="W123" t="s">
        <v>313</v>
      </c>
      <c r="X123" t="s">
        <v>248</v>
      </c>
      <c r="Y123" t="s">
        <v>314</v>
      </c>
      <c r="Z123" t="s">
        <v>315</v>
      </c>
      <c r="AA123" t="s">
        <v>316</v>
      </c>
      <c r="AB123" t="s">
        <v>317</v>
      </c>
      <c r="AC123" t="s">
        <v>318</v>
      </c>
      <c r="AD123" t="s">
        <v>319</v>
      </c>
      <c r="AE123" t="s">
        <v>320</v>
      </c>
      <c r="AF123" t="s">
        <v>321</v>
      </c>
      <c r="AG123" t="s">
        <v>322</v>
      </c>
      <c r="AH123" t="s">
        <v>323</v>
      </c>
      <c r="AI123">
        <v>45.816481036113551</v>
      </c>
      <c r="AJ123">
        <v>39.872115597397922</v>
      </c>
      <c r="AK123">
        <v>60.119502938694403</v>
      </c>
      <c r="AL123">
        <v>65.0064255382282</v>
      </c>
      <c r="AM123">
        <v>81.300928046707256</v>
      </c>
      <c r="AN123">
        <v>58.015223043341017</v>
      </c>
      <c r="AO123">
        <v>65.389048322240143</v>
      </c>
      <c r="AP123">
        <v>51.147634578139062</v>
      </c>
      <c r="AQ123">
        <v>52.991023709337341</v>
      </c>
      <c r="AR123">
        <v>53.874092037156409</v>
      </c>
      <c r="AS123">
        <v>81.123048439719781</v>
      </c>
      <c r="AT123">
        <v>72.055738227232311</v>
      </c>
      <c r="AU123"/>
      <c r="AV123"/>
      <c r="AW123"/>
      <c r="AX123"/>
      <c r="AY123"/>
      <c r="AZ123"/>
      <c r="BA123"/>
      <c r="BB123"/>
      <c r="BC123"/>
      <c r="BD123"/>
      <c r="BE123"/>
      <c r="BF123"/>
      <c r="BG123"/>
      <c r="BH123"/>
      <c r="BI123"/>
      <c r="BJ123"/>
      <c r="BK123"/>
      <c r="BL123"/>
      <c r="BM123"/>
      <c r="BN123"/>
      <c r="BO123"/>
      <c r="BP123"/>
      <c r="BQ123"/>
      <c r="BR123"/>
      <c r="BS123"/>
      <c r="BT123"/>
      <c r="BU123"/>
    </row>
    <row r="124">
      <c r="A124" t="s">
        <v>551</v>
      </c>
      <c r="B124">
        <v>2009</v>
      </c>
      <c r="C124" t="s">
        <v>556</v>
      </c>
      <c r="D124">
        <v>127</v>
      </c>
      <c r="E124" t="s">
        <v>50</v>
      </c>
      <c r="F124" t="s">
        <v>19</v>
      </c>
      <c r="G124" t="s">
        <v>575</v>
      </c>
      <c r="H124">
        <v>25.593790268769371</v>
      </c>
      <c r="I124">
        <v>7.3974308766281442</v>
      </c>
      <c r="J124">
        <v>2.2212780684322739</v>
      </c>
      <c r="K124">
        <v>2.752683719539919</v>
      </c>
      <c r="L124">
        <v>1.204420746589312</v>
      </c>
      <c r="M124">
        <v>4.7499634618233966</v>
      </c>
      <c r="N124">
        <v>1.3819696807857771</v>
      </c>
      <c r="O124">
        <v>3.5214715025205421</v>
      </c>
      <c r="P124">
        <v>1.614483336238683</v>
      </c>
      <c r="Q124">
        <v>1.0112197002885011</v>
      </c>
      <c r="R124">
        <v>37.824233641676187</v>
      </c>
      <c r="S124">
        <v>22.766346849592939</v>
      </c>
      <c r="T124">
        <v>14.83293369308198</v>
      </c>
      <c r="U124">
        <v>9.524506552375108</v>
      </c>
      <c r="V124">
        <v>4.8388907244162542</v>
      </c>
      <c r="W124" t="s">
        <v>313</v>
      </c>
      <c r="X124" t="s">
        <v>248</v>
      </c>
      <c r="Y124" t="s">
        <v>314</v>
      </c>
      <c r="Z124" t="s">
        <v>315</v>
      </c>
      <c r="AA124" t="s">
        <v>316</v>
      </c>
      <c r="AB124" t="s">
        <v>317</v>
      </c>
      <c r="AC124" t="s">
        <v>318</v>
      </c>
      <c r="AD124" t="s">
        <v>319</v>
      </c>
      <c r="AE124" t="s">
        <v>320</v>
      </c>
      <c r="AF124" t="s">
        <v>321</v>
      </c>
      <c r="AG124" t="s">
        <v>322</v>
      </c>
      <c r="AH124" t="s">
        <v>323</v>
      </c>
      <c r="AI124">
        <v>4.2752440885819158</v>
      </c>
      <c r="AJ124">
        <v>2.7648208342650249</v>
      </c>
      <c r="AK124">
        <v>26.992558791331771</v>
      </c>
      <c r="AL124">
        <v>32.115556976974453</v>
      </c>
      <c r="AM124">
        <v>10.23185280752551</v>
      </c>
      <c r="AN124">
        <v>20.740245921703529</v>
      </c>
      <c r="AO124">
        <v>24.986559540759291</v>
      </c>
      <c r="AP124">
        <v>3.4383135157159761</v>
      </c>
      <c r="AQ124">
        <v>44.103651380350101</v>
      </c>
      <c r="AR124">
        <v>2.0370648616022078</v>
      </c>
      <c r="AS124">
        <v>9.7512789346594246</v>
      </c>
      <c r="AT124">
        <v>14.60273895504713</v>
      </c>
      <c r="AU124"/>
      <c r="AV124"/>
      <c r="AW124"/>
      <c r="AX124"/>
      <c r="AY124"/>
      <c r="AZ124"/>
      <c r="BA124"/>
      <c r="BB124"/>
      <c r="BC124"/>
      <c r="BD124"/>
      <c r="BE124"/>
      <c r="BF124"/>
      <c r="BG124"/>
      <c r="BH124"/>
      <c r="BI124"/>
      <c r="BJ124"/>
      <c r="BK124"/>
      <c r="BL124"/>
      <c r="BM124"/>
      <c r="BN124"/>
      <c r="BO124"/>
      <c r="BP124"/>
      <c r="BQ124"/>
      <c r="BR124"/>
      <c r="BS124"/>
      <c r="BT124"/>
      <c r="BU124"/>
    </row>
    <row r="125">
      <c r="A125" t="s">
        <v>551</v>
      </c>
      <c r="B125">
        <v>2009</v>
      </c>
      <c r="C125" t="s">
        <v>556</v>
      </c>
      <c r="D125">
        <v>139</v>
      </c>
      <c r="E125" t="s">
        <v>50</v>
      </c>
      <c r="F125" t="s">
        <v>19</v>
      </c>
      <c r="G125" t="s">
        <v>180</v>
      </c>
      <c r="H125">
        <v>25.567596866491179</v>
      </c>
      <c r="I125">
        <v>7.3755420582254869</v>
      </c>
      <c r="J125">
        <v>2.2141703658792702</v>
      </c>
      <c r="K125">
        <v>2.6970473806354822</v>
      </c>
      <c r="L125">
        <v>1.2040149103756139</v>
      </c>
      <c r="M125">
        <v>4.7434433589269274</v>
      </c>
      <c r="N125">
        <v>1.3769215359322831</v>
      </c>
      <c r="O125">
        <v>3.4660512708877831</v>
      </c>
      <c r="P125">
        <v>1.589769687382798</v>
      </c>
      <c r="Q125">
        <v>1.0106970975387299</v>
      </c>
      <c r="R125">
        <v>37.758304756162801</v>
      </c>
      <c r="S125">
        <v>22.74452280760277</v>
      </c>
      <c r="T125">
        <v>14.82926440066316</v>
      </c>
      <c r="U125">
        <v>9.4495920587131668</v>
      </c>
      <c r="V125">
        <v>4.8370540466164256</v>
      </c>
      <c r="W125" t="s">
        <v>313</v>
      </c>
      <c r="X125" t="s">
        <v>248</v>
      </c>
      <c r="Y125" t="s">
        <v>314</v>
      </c>
      <c r="Z125" t="s">
        <v>315</v>
      </c>
      <c r="AA125" t="s">
        <v>316</v>
      </c>
      <c r="AB125" t="s">
        <v>317</v>
      </c>
      <c r="AC125" t="s">
        <v>318</v>
      </c>
      <c r="AD125" t="s">
        <v>319</v>
      </c>
      <c r="AE125" t="s">
        <v>320</v>
      </c>
      <c r="AF125" t="s">
        <v>321</v>
      </c>
      <c r="AG125" t="s">
        <v>322</v>
      </c>
      <c r="AH125" t="s">
        <v>323</v>
      </c>
      <c r="AI125">
        <v>4.2752440885819158</v>
      </c>
      <c r="AJ125">
        <v>2.7388619796743492</v>
      </c>
      <c r="AK125">
        <v>26.889587663336659</v>
      </c>
      <c r="AL125">
        <v>31.970735744723228</v>
      </c>
      <c r="AM125">
        <v>10.17560731489913</v>
      </c>
      <c r="AN125">
        <v>20.721441869407791</v>
      </c>
      <c r="AO125">
        <v>24.986559540759291</v>
      </c>
      <c r="AP125">
        <v>3.4179003587177021</v>
      </c>
      <c r="AQ125">
        <v>44.086045547648297</v>
      </c>
      <c r="AR125">
        <v>2.03192987333891</v>
      </c>
      <c r="AS125">
        <v>9.7162246451996612</v>
      </c>
      <c r="AT125">
        <v>14.29192735104861</v>
      </c>
      <c r="AU125"/>
      <c r="AV125"/>
      <c r="AW125"/>
      <c r="AX125"/>
      <c r="AY125"/>
      <c r="AZ125"/>
      <c r="BA125"/>
      <c r="BB125"/>
      <c r="BC125"/>
      <c r="BD125"/>
      <c r="BE125"/>
      <c r="BF125"/>
      <c r="BG125"/>
      <c r="BH125"/>
      <c r="BI125"/>
      <c r="BJ125"/>
      <c r="BK125"/>
      <c r="BL125"/>
      <c r="BM125"/>
      <c r="BN125"/>
      <c r="BO125"/>
      <c r="BP125"/>
      <c r="BQ125"/>
      <c r="BR125"/>
      <c r="BS125"/>
      <c r="BT125"/>
      <c r="BU125"/>
    </row>
    <row r="126">
      <c r="A126" t="s">
        <v>551</v>
      </c>
      <c r="B126">
        <v>2009</v>
      </c>
      <c r="C126" t="s">
        <v>556</v>
      </c>
      <c r="D126">
        <v>151</v>
      </c>
      <c r="E126" t="s">
        <v>110</v>
      </c>
      <c r="F126" t="s">
        <v>49</v>
      </c>
      <c r="G126" t="s">
        <v>180</v>
      </c>
      <c r="H126">
        <v>64.816110869053773</v>
      </c>
      <c r="I126">
        <v>66.783278154425531</v>
      </c>
      <c r="J126">
        <v>73.311344336354949</v>
      </c>
      <c r="K126">
        <v>80.766521969488565</v>
      </c>
      <c r="L126">
        <v>64.570932771466005</v>
      </c>
      <c r="M126">
        <v>70.171244915585788</v>
      </c>
      <c r="N126">
        <v>75.798794069162952</v>
      </c>
      <c r="O126">
        <v>82.045586857799165</v>
      </c>
      <c r="P126">
        <v>76.99893932103204</v>
      </c>
      <c r="Q126">
        <v>59.268741509686187</v>
      </c>
      <c r="R126">
        <v>65.935734447951049</v>
      </c>
      <c r="S126">
        <v>62.51876728439769</v>
      </c>
      <c r="T126">
        <v>64.821314721715567</v>
      </c>
      <c r="U126">
        <v>60.528901493362099</v>
      </c>
      <c r="V126">
        <v>69.77888403740431</v>
      </c>
      <c r="W126" t="s">
        <v>313</v>
      </c>
      <c r="X126" t="s">
        <v>248</v>
      </c>
      <c r="Y126" t="s">
        <v>314</v>
      </c>
      <c r="Z126" t="s">
        <v>315</v>
      </c>
      <c r="AA126" t="s">
        <v>316</v>
      </c>
      <c r="AB126" t="s">
        <v>317</v>
      </c>
      <c r="AC126" t="s">
        <v>318</v>
      </c>
      <c r="AD126" t="s">
        <v>319</v>
      </c>
      <c r="AE126" t="s">
        <v>320</v>
      </c>
      <c r="AF126" t="s">
        <v>321</v>
      </c>
      <c r="AG126" t="s">
        <v>322</v>
      </c>
      <c r="AH126" t="s">
        <v>323</v>
      </c>
      <c r="AI126">
        <v>73.202978025158458</v>
      </c>
      <c r="AJ126">
        <v>75.138915335759975</v>
      </c>
      <c r="AK126">
        <v>87.890849809740743</v>
      </c>
      <c r="AL126">
        <v>33.244093662148977</v>
      </c>
      <c r="AM126">
        <v>39.778349729848607</v>
      </c>
      <c r="AN126">
        <v>76.716430741283261</v>
      </c>
      <c r="AO126">
        <v>64.251652010648058</v>
      </c>
      <c r="AP126">
        <v>78.910297637748627</v>
      </c>
      <c r="AQ126">
        <v>65.154479058454399</v>
      </c>
      <c r="AR126">
        <v>68.674990420626926</v>
      </c>
      <c r="AS126">
        <v>54.088100925197807</v>
      </c>
      <c r="AT126">
        <v>69.935566220341855</v>
      </c>
      <c r="AU126"/>
      <c r="AV126"/>
      <c r="AW126"/>
      <c r="AX126"/>
      <c r="AY126"/>
      <c r="AZ126"/>
      <c r="BA126"/>
      <c r="BB126"/>
      <c r="BC126"/>
      <c r="BD126"/>
      <c r="BE126"/>
      <c r="BF126"/>
      <c r="BG126"/>
      <c r="BH126"/>
      <c r="BI126"/>
      <c r="BJ126"/>
      <c r="BK126"/>
      <c r="BL126"/>
      <c r="BM126"/>
      <c r="BN126"/>
      <c r="BO126"/>
      <c r="BP126"/>
      <c r="BQ126"/>
      <c r="BR126"/>
      <c r="BS126"/>
      <c r="BT126"/>
      <c r="BU126"/>
    </row>
    <row r="127">
      <c r="A127" t="s">
        <v>551</v>
      </c>
      <c r="B127">
        <v>2009</v>
      </c>
      <c r="C127" t="s">
        <v>556</v>
      </c>
      <c r="D127">
        <v>152</v>
      </c>
      <c r="E127" t="s">
        <v>110</v>
      </c>
      <c r="F127" t="s">
        <v>48</v>
      </c>
      <c r="G127" t="s">
        <v>180</v>
      </c>
      <c r="H127">
        <v>29.851968224469388</v>
      </c>
      <c r="I127">
        <v>30.748946249177699</v>
      </c>
      <c r="J127">
        <v>21.979586057814402</v>
      </c>
      <c r="K127">
        <v>15.3528908157566</v>
      </c>
      <c r="L127">
        <v>31.681003447699489</v>
      </c>
      <c r="M127">
        <v>28.047152445355302</v>
      </c>
      <c r="N127">
        <v>19.27903938497677</v>
      </c>
      <c r="O127">
        <v>14.4193989388418</v>
      </c>
      <c r="P127">
        <v>18.849971910690151</v>
      </c>
      <c r="Q127">
        <v>36.47574869126688</v>
      </c>
      <c r="R127">
        <v>28.041064511773289</v>
      </c>
      <c r="S127">
        <v>33.268468993118852</v>
      </c>
      <c r="T127">
        <v>29.98226125448106</v>
      </c>
      <c r="U127">
        <v>35.257475120790978</v>
      </c>
      <c r="V127">
        <v>26.831664323448461</v>
      </c>
      <c r="W127" t="s">
        <v>313</v>
      </c>
      <c r="X127" t="s">
        <v>248</v>
      </c>
      <c r="Y127" t="s">
        <v>314</v>
      </c>
      <c r="Z127" t="s">
        <v>315</v>
      </c>
      <c r="AA127" t="s">
        <v>316</v>
      </c>
      <c r="AB127" t="s">
        <v>317</v>
      </c>
      <c r="AC127" t="s">
        <v>318</v>
      </c>
      <c r="AD127" t="s">
        <v>319</v>
      </c>
      <c r="AE127" t="s">
        <v>320</v>
      </c>
      <c r="AF127" t="s">
        <v>321</v>
      </c>
      <c r="AG127" t="s">
        <v>322</v>
      </c>
      <c r="AH127" t="s">
        <v>323</v>
      </c>
      <c r="AI127">
        <v>20.823474205316071</v>
      </c>
      <c r="AJ127">
        <v>19.487462625199079</v>
      </c>
      <c r="AK127">
        <v>11.19899980655746</v>
      </c>
      <c r="AL127">
        <v>59.706640839774323</v>
      </c>
      <c r="AM127">
        <v>49.591837432495993</v>
      </c>
      <c r="AN127">
        <v>20.84965905764216</v>
      </c>
      <c r="AO127">
        <v>34.773393736781181</v>
      </c>
      <c r="AP127">
        <v>16.91095774973833</v>
      </c>
      <c r="AQ127">
        <v>27.280492154059861</v>
      </c>
      <c r="AR127">
        <v>29.854262618533799</v>
      </c>
      <c r="AS127">
        <v>44.79140000367174</v>
      </c>
      <c r="AT127">
        <v>28.54106999059854</v>
      </c>
      <c r="AU127"/>
      <c r="AV127"/>
      <c r="AW127"/>
      <c r="AX127"/>
      <c r="AY127"/>
      <c r="AZ127"/>
      <c r="BA127"/>
      <c r="BB127"/>
      <c r="BC127"/>
      <c r="BD127"/>
      <c r="BE127"/>
      <c r="BF127"/>
      <c r="BG127"/>
      <c r="BH127"/>
      <c r="BI127"/>
      <c r="BJ127"/>
      <c r="BK127"/>
      <c r="BL127"/>
      <c r="BM127"/>
      <c r="BN127"/>
      <c r="BO127"/>
      <c r="BP127"/>
      <c r="BQ127"/>
      <c r="BR127"/>
      <c r="BS127"/>
      <c r="BT127"/>
      <c r="BU127"/>
    </row>
    <row r="128">
      <c r="A128" t="s">
        <v>551</v>
      </c>
      <c r="B128">
        <v>2009</v>
      </c>
      <c r="C128" t="s">
        <v>556</v>
      </c>
      <c r="D128">
        <v>153</v>
      </c>
      <c r="E128" t="s">
        <v>62</v>
      </c>
      <c r="F128" t="s">
        <v>267</v>
      </c>
      <c r="G128" t="s">
        <v>180</v>
      </c>
      <c r="H128">
        <v>0.1485609411706546</v>
      </c>
      <c r="I128">
        <v>0.27496596791579242</v>
      </c>
      <c r="J128">
        <v>0.84624252640938191</v>
      </c>
      <c r="K128">
        <v>3.0024412824298889</v>
      </c>
      <c r="L128">
        <v>18.365256692854469</v>
      </c>
      <c r="M128">
        <v>0.41499165553851503</v>
      </c>
      <c r="N128">
        <v>1.0718632217302411</v>
      </c>
      <c r="O128">
        <v>3.1518401579622828</v>
      </c>
      <c r="P128">
        <v>5.7765145911802023</v>
      </c>
      <c r="Q128">
        <v>23.413260695683569</v>
      </c>
      <c r="R128">
        <v>0</v>
      </c>
      <c r="S128">
        <v>0.42810496988895708</v>
      </c>
      <c r="T128">
        <v>0</v>
      </c>
      <c r="U128">
        <v>0.0092206165572602007</v>
      </c>
      <c r="V128">
        <v>1.3286362024426961</v>
      </c>
      <c r="W128" t="s">
        <v>313</v>
      </c>
      <c r="X128" t="s">
        <v>248</v>
      </c>
      <c r="Y128" t="s">
        <v>314</v>
      </c>
      <c r="Z128" t="s">
        <v>315</v>
      </c>
      <c r="AA128" t="s">
        <v>316</v>
      </c>
      <c r="AB128" t="s">
        <v>317</v>
      </c>
      <c r="AC128" t="s">
        <v>318</v>
      </c>
      <c r="AD128" t="s">
        <v>319</v>
      </c>
      <c r="AE128" t="s">
        <v>320</v>
      </c>
      <c r="AF128" t="s">
        <v>321</v>
      </c>
      <c r="AG128" t="s">
        <v>322</v>
      </c>
      <c r="AH128" t="s">
        <v>323</v>
      </c>
      <c r="AI128">
        <v>1.260567813944744</v>
      </c>
      <c r="AJ128">
        <v>6.7119612534004638</v>
      </c>
      <c r="AK128">
        <v>2.0825912128151551</v>
      </c>
      <c r="AL128">
        <v>0.13920091109790991</v>
      </c>
      <c r="AM128">
        <v>0</v>
      </c>
      <c r="AN128">
        <v>0.77563361733749503</v>
      </c>
      <c r="AO128">
        <v>0.39513158916563751</v>
      </c>
      <c r="AP128">
        <v>0.7914492084766267</v>
      </c>
      <c r="AQ128">
        <v>0</v>
      </c>
      <c r="AR128">
        <v>7.9480956949993988</v>
      </c>
      <c r="AS128">
        <v>0</v>
      </c>
      <c r="AT128">
        <v>1.7399732358859179</v>
      </c>
      <c r="AU128">
        <v>9.0167640000000002</v>
      </c>
      <c r="AV128">
        <v>16.674281000000001</v>
      </c>
      <c r="AW128">
        <v>51.225265</v>
      </c>
      <c r="AX128">
        <v>178.70844099999999</v>
      </c>
      <c r="AY128">
        <v>1116.5879460000001</v>
      </c>
      <c r="AZ128">
        <v>16.481152999999999</v>
      </c>
      <c r="BA128">
        <v>42.580257000000003</v>
      </c>
      <c r="BB128">
        <v>122.31488</v>
      </c>
      <c r="BC128">
        <v>225.67617799999999</v>
      </c>
      <c r="BD128">
        <v>927.95324199999948</v>
      </c>
      <c r="BE128">
        <v>0</v>
      </c>
      <c r="BF128">
        <v>9.0167640000000002</v>
      </c>
      <c r="BG128">
        <v>0</v>
      </c>
      <c r="BH128">
        <v>0.19312799999999999</v>
      </c>
      <c r="BI128">
        <v>27.997095000000002</v>
      </c>
      <c r="BJ128">
        <v>28.413926</v>
      </c>
      <c r="BK128">
        <v>728.41210399999966</v>
      </c>
      <c r="BL128">
        <v>21.936795</v>
      </c>
      <c r="BM128">
        <v>0.75655799999999995</v>
      </c>
      <c r="BN128">
        <v>0</v>
      </c>
      <c r="BO128">
        <v>4.4656259999999994</v>
      </c>
      <c r="BP128">
        <v>3.885688</v>
      </c>
      <c r="BQ128">
        <v>15.905647999999999</v>
      </c>
      <c r="BR128">
        <v>0</v>
      </c>
      <c r="BS128">
        <v>555.94215700000007</v>
      </c>
      <c r="BT128">
        <v>0</v>
      </c>
      <c r="BU128">
        <v>12.494194999999999</v>
      </c>
    </row>
    <row r="129">
      <c r="A129" t="s">
        <v>551</v>
      </c>
      <c r="B129">
        <v>2009</v>
      </c>
      <c r="C129" t="s">
        <v>556</v>
      </c>
      <c r="D129">
        <v>154</v>
      </c>
      <c r="E129" t="s">
        <v>62</v>
      </c>
      <c r="F129" t="s">
        <v>332</v>
      </c>
      <c r="G129" t="s">
        <v>180</v>
      </c>
      <c r="H129">
        <v>2.3744317448406052</v>
      </c>
      <c r="I129">
        <v>6.1648055180550561</v>
      </c>
      <c r="J129">
        <v>10.776431044385889</v>
      </c>
      <c r="K129">
        <v>20.976066544977449</v>
      </c>
      <c r="L129">
        <v>35.917851461445402</v>
      </c>
      <c r="M129">
        <v>4.9653268726567017</v>
      </c>
      <c r="N129">
        <v>12.477333089944819</v>
      </c>
      <c r="O129">
        <v>16.93622686992811</v>
      </c>
      <c r="P129">
        <v>30.144028458201589</v>
      </c>
      <c r="Q129">
        <v>38.400085026714613</v>
      </c>
      <c r="R129">
        <v>2.1530024339380458</v>
      </c>
      <c r="S129">
        <v>1.0957724417957619</v>
      </c>
      <c r="T129">
        <v>3.971130393296503</v>
      </c>
      <c r="U129">
        <v>5.7650564862786906</v>
      </c>
      <c r="V129">
        <v>13.281175107416789</v>
      </c>
      <c r="W129" t="s">
        <v>313</v>
      </c>
      <c r="X129" t="s">
        <v>248</v>
      </c>
      <c r="Y129" t="s">
        <v>314</v>
      </c>
      <c r="Z129" t="s">
        <v>315</v>
      </c>
      <c r="AA129" t="s">
        <v>316</v>
      </c>
      <c r="AB129" t="s">
        <v>317</v>
      </c>
      <c r="AC129" t="s">
        <v>318</v>
      </c>
      <c r="AD129" t="s">
        <v>319</v>
      </c>
      <c r="AE129" t="s">
        <v>320</v>
      </c>
      <c r="AF129" t="s">
        <v>321</v>
      </c>
      <c r="AG129" t="s">
        <v>322</v>
      </c>
      <c r="AH129" t="s">
        <v>323</v>
      </c>
      <c r="AI129">
        <v>16.487078097037699</v>
      </c>
      <c r="AJ129">
        <v>22.03832953306566</v>
      </c>
      <c r="AK129">
        <v>4.2929869557512141</v>
      </c>
      <c r="AL129">
        <v>0.14279869820161981</v>
      </c>
      <c r="AM129">
        <v>2.8486866773061101</v>
      </c>
      <c r="AN129">
        <v>16.361720293726322</v>
      </c>
      <c r="AO129">
        <v>9.0626980669050834</v>
      </c>
      <c r="AP129">
        <v>4.7739809358018093</v>
      </c>
      <c r="AQ129">
        <v>0.041089652277754601</v>
      </c>
      <c r="AR129">
        <v>19.844895920433832</v>
      </c>
      <c r="AS129">
        <v>0.93413792362552583</v>
      </c>
      <c r="AT129">
        <v>10.840742405273589</v>
      </c>
      <c r="AU129">
        <v>144.11385999999999</v>
      </c>
      <c r="AV129">
        <v>373.84153500000002</v>
      </c>
      <c r="AW129">
        <v>652.32544899999982</v>
      </c>
      <c r="AX129">
        <v>1248.5173890000001</v>
      </c>
      <c r="AY129">
        <v>2183.7669169999999</v>
      </c>
      <c r="AZ129">
        <v>197.195078</v>
      </c>
      <c r="BA129">
        <v>495.66776700000003</v>
      </c>
      <c r="BB129">
        <v>657.25178100000005</v>
      </c>
      <c r="BC129">
        <v>1177.663282</v>
      </c>
      <c r="BD129">
        <v>1521.9359600000009</v>
      </c>
      <c r="BE129">
        <v>45.308878000000007</v>
      </c>
      <c r="BF129">
        <v>23.079203</v>
      </c>
      <c r="BG129">
        <v>83.851075000000009</v>
      </c>
      <c r="BH129">
        <v>120.75047499999999</v>
      </c>
      <c r="BI129">
        <v>279.86165099999999</v>
      </c>
      <c r="BJ129">
        <v>371.62825500000008</v>
      </c>
      <c r="BK129">
        <v>2391.698249999999</v>
      </c>
      <c r="BL129">
        <v>45.219808000000008</v>
      </c>
      <c r="BM129">
        <v>0.77611200000000002</v>
      </c>
      <c r="BN129">
        <v>28.853254</v>
      </c>
      <c r="BO129">
        <v>94.200821000000005</v>
      </c>
      <c r="BP129">
        <v>89.121745999999959</v>
      </c>
      <c r="BQ129">
        <v>95.942051000000006</v>
      </c>
      <c r="BR129">
        <v>0.50108699999999995</v>
      </c>
      <c r="BS129">
        <v>1388.0827139999999</v>
      </c>
      <c r="BT129">
        <v>18.697125</v>
      </c>
      <c r="BU129">
        <v>77.843927000000036</v>
      </c>
    </row>
    <row r="130">
      <c r="A130" t="s">
        <v>551</v>
      </c>
      <c r="B130">
        <v>2009</v>
      </c>
      <c r="C130" t="s">
        <v>556</v>
      </c>
      <c r="D130">
        <v>155</v>
      </c>
      <c r="E130" t="s">
        <v>62</v>
      </c>
      <c r="F130" t="s">
        <v>268</v>
      </c>
      <c r="G130" t="s">
        <v>180</v>
      </c>
      <c r="H130">
        <v>71.147250259308137</v>
      </c>
      <c r="I130">
        <v>86.076175500067848</v>
      </c>
      <c r="J130">
        <v>86.058280505711579</v>
      </c>
      <c r="K130">
        <v>72.878586167497687</v>
      </c>
      <c r="L130">
        <v>44.483617630540301</v>
      </c>
      <c r="M130">
        <v>89.667426777892985</v>
      </c>
      <c r="N130">
        <v>85.068834007539081</v>
      </c>
      <c r="O130">
        <v>75.814558959141621</v>
      </c>
      <c r="P130">
        <v>62.39761930669497</v>
      </c>
      <c r="Q130">
        <v>37.175434577313297</v>
      </c>
      <c r="R130">
        <v>58.266962879302447</v>
      </c>
      <c r="S130">
        <v>75.411364378759131</v>
      </c>
      <c r="T130">
        <v>81.128037937252586</v>
      </c>
      <c r="U130">
        <v>84.65718093971833</v>
      </c>
      <c r="V130">
        <v>80.446191605167144</v>
      </c>
      <c r="W130" t="s">
        <v>313</v>
      </c>
      <c r="X130" t="s">
        <v>248</v>
      </c>
      <c r="Y130" t="s">
        <v>314</v>
      </c>
      <c r="Z130" t="s">
        <v>315</v>
      </c>
      <c r="AA130" t="s">
        <v>316</v>
      </c>
      <c r="AB130" t="s">
        <v>317</v>
      </c>
      <c r="AC130" t="s">
        <v>318</v>
      </c>
      <c r="AD130" t="s">
        <v>319</v>
      </c>
      <c r="AE130" t="s">
        <v>320</v>
      </c>
      <c r="AF130" t="s">
        <v>321</v>
      </c>
      <c r="AG130" t="s">
        <v>322</v>
      </c>
      <c r="AH130" t="s">
        <v>323</v>
      </c>
      <c r="AI130">
        <v>77.977110000435417</v>
      </c>
      <c r="AJ130">
        <v>68.291467853105274</v>
      </c>
      <c r="AK130">
        <v>65.834338214107007</v>
      </c>
      <c r="AL130">
        <v>67.602443413726149</v>
      </c>
      <c r="AM130">
        <v>86.919460515168439</v>
      </c>
      <c r="AN130">
        <v>62.122400167232684</v>
      </c>
      <c r="AO130">
        <v>61.758170754313447</v>
      </c>
      <c r="AP130">
        <v>90.797726073011688</v>
      </c>
      <c r="AQ130">
        <v>55.855258967372102</v>
      </c>
      <c r="AR130">
        <v>70.058374531891715</v>
      </c>
      <c r="AS130">
        <v>89.314583141715119</v>
      </c>
      <c r="AT130">
        <v>72.497410131203623</v>
      </c>
      <c r="AU130">
        <v>4318.2141940000047</v>
      </c>
      <c r="AV130">
        <v>5219.7671900000041</v>
      </c>
      <c r="AW130">
        <v>5209.3319429999947</v>
      </c>
      <c r="AX130">
        <v>4337.809565999999</v>
      </c>
      <c r="AY130">
        <v>2704.5563299999981</v>
      </c>
      <c r="AZ130">
        <v>3561.0898679999982</v>
      </c>
      <c r="BA130">
        <v>3379.3983609999968</v>
      </c>
      <c r="BB130">
        <v>2942.1697220000019</v>
      </c>
      <c r="BC130">
        <v>2437.7426939999991</v>
      </c>
      <c r="BD130">
        <v>1473.3985790000011</v>
      </c>
      <c r="BE130">
        <v>1226.1995949999989</v>
      </c>
      <c r="BF130">
        <v>1588.3171729999981</v>
      </c>
      <c r="BG130">
        <v>1713.0319380000001</v>
      </c>
      <c r="BH130">
        <v>1773.1647270000001</v>
      </c>
      <c r="BI130">
        <v>1695.1665660000001</v>
      </c>
      <c r="BJ130">
        <v>1757.6490599999979</v>
      </c>
      <c r="BK130">
        <v>7411.2960290000046</v>
      </c>
      <c r="BL130">
        <v>693.46032599999955</v>
      </c>
      <c r="BM130">
        <v>367.41978899999998</v>
      </c>
      <c r="BN130">
        <v>880.37385500000141</v>
      </c>
      <c r="BO130">
        <v>357.66294699999969</v>
      </c>
      <c r="BP130">
        <v>607.32421700000066</v>
      </c>
      <c r="BQ130">
        <v>1824.749654999998</v>
      </c>
      <c r="BR130">
        <v>681.15310300000021</v>
      </c>
      <c r="BS130">
        <v>4900.3441009999933</v>
      </c>
      <c r="BT130">
        <v>1787.665271999999</v>
      </c>
      <c r="BU130">
        <v>520.58086900000023</v>
      </c>
    </row>
    <row r="131">
      <c r="A131" t="s">
        <v>551</v>
      </c>
      <c r="B131">
        <v>2009</v>
      </c>
      <c r="C131" t="s">
        <v>556</v>
      </c>
      <c r="D131">
        <v>156</v>
      </c>
      <c r="E131" t="s">
        <v>62</v>
      </c>
      <c r="F131" t="s">
        <v>270</v>
      </c>
      <c r="G131" t="s">
        <v>180</v>
      </c>
      <c r="H131">
        <v>25.593790268769371</v>
      </c>
      <c r="I131">
        <v>7.3974308766281442</v>
      </c>
      <c r="J131">
        <v>2.2212780684322739</v>
      </c>
      <c r="K131">
        <v>2.752683719539919</v>
      </c>
      <c r="L131">
        <v>1.204420746589312</v>
      </c>
      <c r="M131">
        <v>4.7499634618233966</v>
      </c>
      <c r="N131">
        <v>1.3819696807857771</v>
      </c>
      <c r="O131">
        <v>3.5214715025205421</v>
      </c>
      <c r="P131">
        <v>1.614483336238683</v>
      </c>
      <c r="Q131">
        <v>1.0112197002885011</v>
      </c>
      <c r="R131">
        <v>37.824233641676187</v>
      </c>
      <c r="S131">
        <v>22.766346849592939</v>
      </c>
      <c r="T131">
        <v>14.83293369308198</v>
      </c>
      <c r="U131">
        <v>9.524506552375108</v>
      </c>
      <c r="V131">
        <v>4.8388907244162542</v>
      </c>
      <c r="W131" t="s">
        <v>313</v>
      </c>
      <c r="X131" t="s">
        <v>248</v>
      </c>
      <c r="Y131" t="s">
        <v>314</v>
      </c>
      <c r="Z131" t="s">
        <v>315</v>
      </c>
      <c r="AA131" t="s">
        <v>316</v>
      </c>
      <c r="AB131" t="s">
        <v>317</v>
      </c>
      <c r="AC131" t="s">
        <v>318</v>
      </c>
      <c r="AD131" t="s">
        <v>319</v>
      </c>
      <c r="AE131" t="s">
        <v>320</v>
      </c>
      <c r="AF131" t="s">
        <v>321</v>
      </c>
      <c r="AG131" t="s">
        <v>322</v>
      </c>
      <c r="AH131" t="s">
        <v>323</v>
      </c>
      <c r="AI131">
        <v>4.2752440885819158</v>
      </c>
      <c r="AJ131">
        <v>2.7648208342650249</v>
      </c>
      <c r="AK131">
        <v>26.992558791331771</v>
      </c>
      <c r="AL131">
        <v>32.115556976974453</v>
      </c>
      <c r="AM131">
        <v>10.23185280752551</v>
      </c>
      <c r="AN131">
        <v>20.740245921703529</v>
      </c>
      <c r="AO131">
        <v>24.986559540759291</v>
      </c>
      <c r="AP131">
        <v>3.4383135157159761</v>
      </c>
      <c r="AQ131">
        <v>44.103651380350101</v>
      </c>
      <c r="AR131">
        <v>2.0370648616022078</v>
      </c>
      <c r="AS131">
        <v>9.7512789346594246</v>
      </c>
      <c r="AT131">
        <v>14.60273895504713</v>
      </c>
      <c r="AU131">
        <v>1553.3905810000001</v>
      </c>
      <c r="AV131">
        <v>448.58948200000032</v>
      </c>
      <c r="AW131">
        <v>134.45974899999999</v>
      </c>
      <c r="AX131">
        <v>163.84261000000001</v>
      </c>
      <c r="AY131">
        <v>73.227491999999998</v>
      </c>
      <c r="AZ131">
        <v>188.642045</v>
      </c>
      <c r="BA131">
        <v>54.899378000000013</v>
      </c>
      <c r="BB131">
        <v>136.65933000000001</v>
      </c>
      <c r="BC131">
        <v>63.074440999999993</v>
      </c>
      <c r="BD131">
        <v>40.078339</v>
      </c>
      <c r="BE131">
        <v>795.99240600000064</v>
      </c>
      <c r="BF131">
        <v>479.50570800000003</v>
      </c>
      <c r="BG131">
        <v>313.19984799999992</v>
      </c>
      <c r="BH131">
        <v>199.49304799999999</v>
      </c>
      <c r="BI131">
        <v>101.965371</v>
      </c>
      <c r="BJ131">
        <v>96.366469000000052</v>
      </c>
      <c r="BK131">
        <v>300.05074300000012</v>
      </c>
      <c r="BL131">
        <v>284.32379100000009</v>
      </c>
      <c r="BM131">
        <v>174.54829399999991</v>
      </c>
      <c r="BN131">
        <v>103.63451000000001</v>
      </c>
      <c r="BO131">
        <v>119.4097050000001</v>
      </c>
      <c r="BP131">
        <v>245.71554699999999</v>
      </c>
      <c r="BQ131">
        <v>69.099323000000012</v>
      </c>
      <c r="BR131">
        <v>537.84262300000057</v>
      </c>
      <c r="BS131">
        <v>142.48573200000001</v>
      </c>
      <c r="BT131">
        <v>195.17554799999991</v>
      </c>
      <c r="BU131">
        <v>104.857629</v>
      </c>
    </row>
    <row r="132">
      <c r="A132" t="s">
        <v>551</v>
      </c>
      <c r="B132">
        <v>2009</v>
      </c>
      <c r="C132" t="s">
        <v>556</v>
      </c>
      <c r="D132">
        <v>157</v>
      </c>
      <c r="E132" t="s">
        <v>62</v>
      </c>
      <c r="F132" t="s">
        <v>271</v>
      </c>
      <c r="G132" t="s">
        <v>180</v>
      </c>
      <c r="H132">
        <v>0.73596678591153053</v>
      </c>
      <c r="I132">
        <v>0.086622137333278004</v>
      </c>
      <c r="J132">
        <v>0.097767855060818101</v>
      </c>
      <c r="K132">
        <v>0.39022228555504163</v>
      </c>
      <c r="L132">
        <v>0.028853468570407499</v>
      </c>
      <c r="M132">
        <v>0.20229123208831989</v>
      </c>
      <c r="N132">
        <v>0</v>
      </c>
      <c r="O132">
        <v>0.57590251044736118</v>
      </c>
      <c r="P132">
        <v>0.067354307684551806</v>
      </c>
      <c r="Q132">
        <v>0</v>
      </c>
      <c r="R132">
        <v>1.755801045082992</v>
      </c>
      <c r="S132">
        <v>0.29841135996323281</v>
      </c>
      <c r="T132">
        <v>0.067897976369058505</v>
      </c>
      <c r="U132">
        <v>0.044035405070683202</v>
      </c>
      <c r="V132">
        <v>0.1051063605571757</v>
      </c>
      <c r="W132" t="s">
        <v>313</v>
      </c>
      <c r="X132" t="s">
        <v>248</v>
      </c>
      <c r="Y132" t="s">
        <v>314</v>
      </c>
      <c r="Z132" t="s">
        <v>315</v>
      </c>
      <c r="AA132" t="s">
        <v>316</v>
      </c>
      <c r="AB132" t="s">
        <v>317</v>
      </c>
      <c r="AC132" t="s">
        <v>318</v>
      </c>
      <c r="AD132" t="s">
        <v>319</v>
      </c>
      <c r="AE132" t="s">
        <v>320</v>
      </c>
      <c r="AF132" t="s">
        <v>321</v>
      </c>
      <c r="AG132" t="s">
        <v>322</v>
      </c>
      <c r="AH132" t="s">
        <v>323</v>
      </c>
      <c r="AI132">
        <v>0</v>
      </c>
      <c r="AJ132">
        <v>0.1934205261634096</v>
      </c>
      <c r="AK132">
        <v>0.79752482599470642</v>
      </c>
      <c r="AL132">
        <v>0</v>
      </c>
      <c r="AM132">
        <v>0</v>
      </c>
      <c r="AN132">
        <v>0</v>
      </c>
      <c r="AO132">
        <v>3.797440048856584</v>
      </c>
      <c r="AP132">
        <v>0.19853026699393519</v>
      </c>
      <c r="AQ132">
        <v>0</v>
      </c>
      <c r="AR132">
        <v>0.1115689910728158</v>
      </c>
      <c r="AS132">
        <v>0</v>
      </c>
      <c r="AT132">
        <v>0.31913527258981411</v>
      </c>
      <c r="AU132">
        <v>44.668799000000007</v>
      </c>
      <c r="AV132">
        <v>5.2528750000000004</v>
      </c>
      <c r="AW132">
        <v>5.9181430000000006</v>
      </c>
      <c r="AX132">
        <v>23.226438000000002</v>
      </c>
      <c r="AY132">
        <v>1.7542599999999999</v>
      </c>
      <c r="AZ132">
        <v>8.0338789999999989</v>
      </c>
      <c r="BA132">
        <v>0</v>
      </c>
      <c r="BB132">
        <v>22.349308000000001</v>
      </c>
      <c r="BC132">
        <v>2.6313900000000001</v>
      </c>
      <c r="BD132">
        <v>0</v>
      </c>
      <c r="BE132">
        <v>36.94997</v>
      </c>
      <c r="BF132">
        <v>6.2851520000000001</v>
      </c>
      <c r="BG132">
        <v>1.4336770000000001</v>
      </c>
      <c r="BH132">
        <v>0.92233200000000004</v>
      </c>
      <c r="BI132">
        <v>2.214807</v>
      </c>
      <c r="BJ132">
        <v>0</v>
      </c>
      <c r="BK132">
        <v>20.990862</v>
      </c>
      <c r="BL132">
        <v>8.400659000000001</v>
      </c>
      <c r="BM132">
        <v>0</v>
      </c>
      <c r="BN132">
        <v>0</v>
      </c>
      <c r="BO132">
        <v>0</v>
      </c>
      <c r="BP132">
        <v>37.343679000000002</v>
      </c>
      <c r="BQ132">
        <v>3.9898359999999999</v>
      </c>
      <c r="BR132">
        <v>0</v>
      </c>
      <c r="BS132">
        <v>7.8038699999999999</v>
      </c>
      <c r="BT132">
        <v>0</v>
      </c>
      <c r="BU132">
        <v>2.2916089999999998</v>
      </c>
    </row>
    <row r="133">
      <c r="A133" t="s">
        <v>551</v>
      </c>
      <c r="B133">
        <v>2012</v>
      </c>
      <c r="C133" t="s">
        <v>557</v>
      </c>
      <c r="D133">
        <v>16</v>
      </c>
      <c r="E133" t="s">
        <v>13</v>
      </c>
      <c r="F133" t="s">
        <v>14</v>
      </c>
      <c r="G133" t="s">
        <v>563</v>
      </c>
      <c r="H133">
        <v>30.300000000000001</v>
      </c>
      <c r="I133">
        <v>66.700000000000003</v>
      </c>
      <c r="J133">
        <v>92.799999999999997</v>
      </c>
      <c r="K133">
        <v>96.299999999999997</v>
      </c>
      <c r="L133">
        <v>96.900000000000006</v>
      </c>
      <c r="M133">
        <v>91</v>
      </c>
      <c r="N133">
        <v>95</v>
      </c>
      <c r="O133">
        <v>97.200000000000003</v>
      </c>
      <c r="P133">
        <v>97.599999999999994</v>
      </c>
      <c r="Q133">
        <v>98</v>
      </c>
      <c r="R133">
        <v>25.5</v>
      </c>
      <c r="S133">
        <v>30.300000000000001</v>
      </c>
      <c r="T133">
        <v>35.799999999999997</v>
      </c>
      <c r="U133">
        <v>46.600000000000001</v>
      </c>
      <c r="V133">
        <v>71.400000000000006</v>
      </c>
      <c r="W133" t="s">
        <v>345</v>
      </c>
      <c r="X133" t="s">
        <v>248</v>
      </c>
      <c r="Y133" t="s">
        <v>314</v>
      </c>
      <c r="Z133" t="s">
        <v>346</v>
      </c>
      <c r="AA133" t="s">
        <v>316</v>
      </c>
      <c r="AB133" t="s">
        <v>347</v>
      </c>
      <c r="AC133" t="s">
        <v>318</v>
      </c>
      <c r="AD133" t="s">
        <v>319</v>
      </c>
      <c r="AE133" t="s">
        <v>320</v>
      </c>
      <c r="AF133" t="s">
        <v>321</v>
      </c>
      <c r="AG133" t="s">
        <v>322</v>
      </c>
      <c r="AH133" t="s">
        <v>323</v>
      </c>
      <c r="AI133">
        <v>56.299999999999997</v>
      </c>
      <c r="AJ133">
        <v>96.200000000000003</v>
      </c>
      <c r="AK133">
        <v>59.799999999999997</v>
      </c>
      <c r="AL133">
        <v>20</v>
      </c>
      <c r="AM133">
        <v>36</v>
      </c>
      <c r="AN133">
        <v>46.200000000000003</v>
      </c>
      <c r="AO133">
        <v>53.700000000000003</v>
      </c>
      <c r="AP133">
        <v>53</v>
      </c>
      <c r="AQ133">
        <v>45</v>
      </c>
      <c r="AR133">
        <v>96.799999999999997</v>
      </c>
      <c r="AS133">
        <v>44.200000000000003</v>
      </c>
      <c r="AT133">
        <v>51.299999999999997</v>
      </c>
      <c r="AU133"/>
      <c r="AV133"/>
      <c r="AW133"/>
      <c r="AX133"/>
      <c r="AY133"/>
      <c r="AZ133"/>
      <c r="BA133"/>
      <c r="BB133"/>
      <c r="BC133"/>
      <c r="BD133"/>
      <c r="BE133"/>
      <c r="BF133"/>
      <c r="BG133"/>
      <c r="BH133"/>
      <c r="BI133"/>
      <c r="BJ133"/>
      <c r="BK133"/>
      <c r="BL133"/>
      <c r="BM133"/>
      <c r="BN133"/>
      <c r="BO133"/>
      <c r="BP133"/>
      <c r="BQ133"/>
      <c r="BR133"/>
      <c r="BS133"/>
      <c r="BT133"/>
      <c r="BU133"/>
    </row>
    <row r="134">
      <c r="A134" t="s">
        <v>551</v>
      </c>
      <c r="B134">
        <v>2012</v>
      </c>
      <c r="C134" t="s">
        <v>557</v>
      </c>
      <c r="D134">
        <v>17</v>
      </c>
      <c r="E134" t="s">
        <v>13</v>
      </c>
      <c r="F134" t="s">
        <v>51</v>
      </c>
      <c r="G134" t="s">
        <v>180</v>
      </c>
      <c r="H134">
        <v>69.700000000000003</v>
      </c>
      <c r="I134">
        <v>33.299999999999997</v>
      </c>
      <c r="J134">
        <v>7.2000000000000002</v>
      </c>
      <c r="K134">
        <v>3.7000000000000002</v>
      </c>
      <c r="L134">
        <v>3.1000000000000001</v>
      </c>
      <c r="M134">
        <v>9</v>
      </c>
      <c r="N134">
        <v>5</v>
      </c>
      <c r="O134">
        <v>2.7999999999999998</v>
      </c>
      <c r="P134">
        <v>2.3999999999999999</v>
      </c>
      <c r="Q134">
        <v>2</v>
      </c>
      <c r="R134">
        <v>74.5</v>
      </c>
      <c r="S134">
        <v>69.700000000000003</v>
      </c>
      <c r="T134">
        <v>64.200000000000003</v>
      </c>
      <c r="U134">
        <v>53.399999999999999</v>
      </c>
      <c r="V134">
        <v>28.600000000000001</v>
      </c>
      <c r="W134" t="s">
        <v>345</v>
      </c>
      <c r="X134" t="s">
        <v>248</v>
      </c>
      <c r="Y134" t="s">
        <v>314</v>
      </c>
      <c r="Z134" t="s">
        <v>346</v>
      </c>
      <c r="AA134" t="s">
        <v>316</v>
      </c>
      <c r="AB134" t="s">
        <v>347</v>
      </c>
      <c r="AC134" t="s">
        <v>318</v>
      </c>
      <c r="AD134" t="s">
        <v>319</v>
      </c>
      <c r="AE134" t="s">
        <v>320</v>
      </c>
      <c r="AF134" t="s">
        <v>321</v>
      </c>
      <c r="AG134" t="s">
        <v>322</v>
      </c>
      <c r="AH134" t="s">
        <v>323</v>
      </c>
      <c r="AI134">
        <v>43.700000000000003</v>
      </c>
      <c r="AJ134">
        <v>3.7999999999999998</v>
      </c>
      <c r="AK134">
        <v>40.200000000000003</v>
      </c>
      <c r="AL134">
        <v>80</v>
      </c>
      <c r="AM134">
        <v>64</v>
      </c>
      <c r="AN134">
        <v>53.799999999999997</v>
      </c>
      <c r="AO134">
        <v>46.299999999999997</v>
      </c>
      <c r="AP134">
        <v>47</v>
      </c>
      <c r="AQ134">
        <v>55</v>
      </c>
      <c r="AR134">
        <v>3.2000000000000002</v>
      </c>
      <c r="AS134">
        <v>55.799999999999997</v>
      </c>
      <c r="AT134">
        <v>48.700000000000003</v>
      </c>
      <c r="AU134"/>
      <c r="AV134"/>
      <c r="AW134"/>
      <c r="AX134"/>
      <c r="AY134"/>
      <c r="AZ134"/>
      <c r="BA134"/>
      <c r="BB134"/>
      <c r="BC134"/>
      <c r="BD134"/>
      <c r="BE134"/>
      <c r="BF134"/>
      <c r="BG134"/>
      <c r="BH134"/>
      <c r="BI134"/>
      <c r="BJ134"/>
      <c r="BK134"/>
      <c r="BL134"/>
      <c r="BM134"/>
      <c r="BN134"/>
      <c r="BO134"/>
      <c r="BP134"/>
      <c r="BQ134"/>
      <c r="BR134"/>
      <c r="BS134"/>
      <c r="BT134"/>
      <c r="BU134"/>
    </row>
    <row r="135">
      <c r="A135" t="s">
        <v>551</v>
      </c>
      <c r="B135">
        <v>2012</v>
      </c>
      <c r="C135" t="s">
        <v>557</v>
      </c>
      <c r="D135">
        <v>18</v>
      </c>
      <c r="E135" t="s">
        <v>60</v>
      </c>
      <c r="F135" t="s">
        <v>15</v>
      </c>
      <c r="G135" t="s">
        <v>564</v>
      </c>
      <c r="H135">
        <v>22.199999999999999</v>
      </c>
      <c r="I135">
        <v>48.899999999999999</v>
      </c>
      <c r="J135">
        <v>74.5</v>
      </c>
      <c r="K135">
        <v>83.200000000000003</v>
      </c>
      <c r="L135">
        <v>85.400000000000006</v>
      </c>
      <c r="M135">
        <v>67</v>
      </c>
      <c r="N135">
        <v>79.900000000000006</v>
      </c>
      <c r="O135">
        <v>84.099999999999994</v>
      </c>
      <c r="P135">
        <v>83.200000000000003</v>
      </c>
      <c r="Q135">
        <v>87.799999999999997</v>
      </c>
      <c r="R135">
        <v>20.100000000000001</v>
      </c>
      <c r="S135">
        <v>21.800000000000001</v>
      </c>
      <c r="T135">
        <v>24.600000000000001</v>
      </c>
      <c r="U135">
        <v>33.200000000000003</v>
      </c>
      <c r="V135">
        <v>55.899999999999999</v>
      </c>
      <c r="W135" t="s">
        <v>345</v>
      </c>
      <c r="X135" t="s">
        <v>248</v>
      </c>
      <c r="Y135" t="s">
        <v>314</v>
      </c>
      <c r="Z135" t="s">
        <v>346</v>
      </c>
      <c r="AA135" t="s">
        <v>316</v>
      </c>
      <c r="AB135" t="s">
        <v>347</v>
      </c>
      <c r="AC135" t="s">
        <v>318</v>
      </c>
      <c r="AD135" t="s">
        <v>319</v>
      </c>
      <c r="AE135" t="s">
        <v>320</v>
      </c>
      <c r="AF135" t="s">
        <v>321</v>
      </c>
      <c r="AG135" t="s">
        <v>322</v>
      </c>
      <c r="AH135" t="s">
        <v>323</v>
      </c>
      <c r="AI135">
        <v>53</v>
      </c>
      <c r="AJ135">
        <v>79.799999999999997</v>
      </c>
      <c r="AK135">
        <v>40.700000000000003</v>
      </c>
      <c r="AL135">
        <v>13</v>
      </c>
      <c r="AM135">
        <v>24.199999999999999</v>
      </c>
      <c r="AN135">
        <v>37.399999999999999</v>
      </c>
      <c r="AO135">
        <v>46.399999999999999</v>
      </c>
      <c r="AP135">
        <v>46.600000000000001</v>
      </c>
      <c r="AQ135">
        <v>39.600000000000001</v>
      </c>
      <c r="AR135">
        <v>80.200000000000003</v>
      </c>
      <c r="AS135">
        <v>21.699999999999999</v>
      </c>
      <c r="AT135">
        <v>32.200000000000003</v>
      </c>
      <c r="AU135"/>
      <c r="AV135"/>
      <c r="AW135"/>
      <c r="AX135"/>
      <c r="AY135"/>
      <c r="AZ135"/>
      <c r="BA135"/>
      <c r="BB135"/>
      <c r="BC135"/>
      <c r="BD135"/>
      <c r="BE135"/>
      <c r="BF135"/>
      <c r="BG135"/>
      <c r="BH135"/>
      <c r="BI135"/>
      <c r="BJ135"/>
      <c r="BK135"/>
      <c r="BL135"/>
      <c r="BM135"/>
      <c r="BN135"/>
      <c r="BO135"/>
      <c r="BP135"/>
      <c r="BQ135"/>
      <c r="BR135"/>
      <c r="BS135"/>
      <c r="BT135"/>
      <c r="BU135"/>
    </row>
    <row r="136">
      <c r="A136" t="s">
        <v>551</v>
      </c>
      <c r="B136">
        <v>2012</v>
      </c>
      <c r="C136" t="s">
        <v>557</v>
      </c>
      <c r="D136">
        <v>19</v>
      </c>
      <c r="E136" t="s">
        <v>60</v>
      </c>
      <c r="F136" t="s">
        <v>16</v>
      </c>
      <c r="G136" t="s">
        <v>565</v>
      </c>
      <c r="H136">
        <v>8.0999999999999996</v>
      </c>
      <c r="I136">
        <v>17.800000000000001</v>
      </c>
      <c r="J136">
        <v>18.300000000000001</v>
      </c>
      <c r="K136">
        <v>13.1</v>
      </c>
      <c r="L136">
        <v>11.5</v>
      </c>
      <c r="M136">
        <v>24</v>
      </c>
      <c r="N136">
        <v>15.1</v>
      </c>
      <c r="O136">
        <v>13.1</v>
      </c>
      <c r="P136">
        <v>14.4</v>
      </c>
      <c r="Q136">
        <v>10.300000000000001</v>
      </c>
      <c r="R136">
        <v>5.2999999999999998</v>
      </c>
      <c r="S136">
        <v>8.5</v>
      </c>
      <c r="T136">
        <v>11.199999999999999</v>
      </c>
      <c r="U136">
        <v>13.199999999999999</v>
      </c>
      <c r="V136">
        <v>15.4</v>
      </c>
      <c r="W136" t="s">
        <v>345</v>
      </c>
      <c r="X136" t="s">
        <v>248</v>
      </c>
      <c r="Y136" t="s">
        <v>314</v>
      </c>
      <c r="Z136" t="s">
        <v>346</v>
      </c>
      <c r="AA136" t="s">
        <v>316</v>
      </c>
      <c r="AB136" t="s">
        <v>347</v>
      </c>
      <c r="AC136" t="s">
        <v>318</v>
      </c>
      <c r="AD136" t="s">
        <v>319</v>
      </c>
      <c r="AE136" t="s">
        <v>320</v>
      </c>
      <c r="AF136" t="s">
        <v>321</v>
      </c>
      <c r="AG136" t="s">
        <v>322</v>
      </c>
      <c r="AH136" t="s">
        <v>323</v>
      </c>
      <c r="AI136">
        <v>3.2000000000000002</v>
      </c>
      <c r="AJ136">
        <v>16.399999999999999</v>
      </c>
      <c r="AK136">
        <v>19</v>
      </c>
      <c r="AL136">
        <v>6.9000000000000004</v>
      </c>
      <c r="AM136">
        <v>11.800000000000001</v>
      </c>
      <c r="AN136">
        <v>8.8000000000000007</v>
      </c>
      <c r="AO136">
        <v>7.2000000000000002</v>
      </c>
      <c r="AP136">
        <v>6.4000000000000004</v>
      </c>
      <c r="AQ136">
        <v>5.2999999999999998</v>
      </c>
      <c r="AR136">
        <v>16.5</v>
      </c>
      <c r="AS136">
        <v>22.5</v>
      </c>
      <c r="AT136">
        <v>19.199999999999999</v>
      </c>
      <c r="AU136"/>
      <c r="AV136"/>
      <c r="AW136"/>
      <c r="AX136"/>
      <c r="AY136"/>
      <c r="AZ136"/>
      <c r="BA136"/>
      <c r="BB136"/>
      <c r="BC136"/>
      <c r="BD136"/>
      <c r="BE136"/>
      <c r="BF136"/>
      <c r="BG136"/>
      <c r="BH136"/>
      <c r="BI136"/>
      <c r="BJ136"/>
      <c r="BK136"/>
      <c r="BL136"/>
      <c r="BM136"/>
      <c r="BN136"/>
      <c r="BO136"/>
      <c r="BP136"/>
      <c r="BQ136"/>
      <c r="BR136"/>
      <c r="BS136"/>
      <c r="BT136"/>
      <c r="BU136"/>
    </row>
    <row r="137">
      <c r="A137" t="s">
        <v>551</v>
      </c>
      <c r="B137">
        <v>2012</v>
      </c>
      <c r="C137" t="s">
        <v>557</v>
      </c>
      <c r="D137">
        <v>20</v>
      </c>
      <c r="E137" t="s">
        <v>60</v>
      </c>
      <c r="F137" t="s">
        <v>22</v>
      </c>
      <c r="G137" t="s">
        <v>566</v>
      </c>
      <c r="H137">
        <v>40.399999999999999</v>
      </c>
      <c r="I137">
        <v>24.699999999999999</v>
      </c>
      <c r="J137">
        <v>6.5</v>
      </c>
      <c r="K137">
        <v>3.6000000000000001</v>
      </c>
      <c r="L137">
        <v>3</v>
      </c>
      <c r="M137">
        <v>9</v>
      </c>
      <c r="N137">
        <v>5.0999999999999996</v>
      </c>
      <c r="O137">
        <v>2.7999999999999998</v>
      </c>
      <c r="P137">
        <v>2.3999999999999999</v>
      </c>
      <c r="Q137">
        <v>2</v>
      </c>
      <c r="R137">
        <v>34.5</v>
      </c>
      <c r="S137">
        <v>42.399999999999999</v>
      </c>
      <c r="T137">
        <v>43.799999999999997</v>
      </c>
      <c r="U137">
        <v>37.5</v>
      </c>
      <c r="V137">
        <v>22.600000000000001</v>
      </c>
      <c r="W137" t="s">
        <v>345</v>
      </c>
      <c r="X137" t="s">
        <v>248</v>
      </c>
      <c r="Y137" t="s">
        <v>314</v>
      </c>
      <c r="Z137" t="s">
        <v>346</v>
      </c>
      <c r="AA137" t="s">
        <v>316</v>
      </c>
      <c r="AB137" t="s">
        <v>347</v>
      </c>
      <c r="AC137" t="s">
        <v>318</v>
      </c>
      <c r="AD137" t="s">
        <v>319</v>
      </c>
      <c r="AE137" t="s">
        <v>320</v>
      </c>
      <c r="AF137" t="s">
        <v>321</v>
      </c>
      <c r="AG137" t="s">
        <v>322</v>
      </c>
      <c r="AH137" t="s">
        <v>323</v>
      </c>
      <c r="AI137">
        <v>36.100000000000001</v>
      </c>
      <c r="AJ137">
        <v>3.7999999999999998</v>
      </c>
      <c r="AK137">
        <v>9</v>
      </c>
      <c r="AL137">
        <v>35</v>
      </c>
      <c r="AM137">
        <v>46.600000000000001</v>
      </c>
      <c r="AN137">
        <v>47.299999999999997</v>
      </c>
      <c r="AO137">
        <v>17.899999999999999</v>
      </c>
      <c r="AP137">
        <v>36.600000000000001</v>
      </c>
      <c r="AQ137">
        <v>17.199999999999999</v>
      </c>
      <c r="AR137">
        <v>3.2000000000000002</v>
      </c>
      <c r="AS137">
        <v>36.299999999999997</v>
      </c>
      <c r="AT137">
        <v>41.600000000000001</v>
      </c>
      <c r="AU137"/>
      <c r="AV137"/>
      <c r="AW137"/>
      <c r="AX137"/>
      <c r="AY137"/>
      <c r="AZ137"/>
      <c r="BA137"/>
      <c r="BB137"/>
      <c r="BC137"/>
      <c r="BD137"/>
      <c r="BE137"/>
      <c r="BF137"/>
      <c r="BG137"/>
      <c r="BH137"/>
      <c r="BI137"/>
      <c r="BJ137"/>
      <c r="BK137"/>
      <c r="BL137"/>
      <c r="BM137"/>
      <c r="BN137"/>
      <c r="BO137"/>
      <c r="BP137"/>
      <c r="BQ137"/>
      <c r="BR137"/>
      <c r="BS137"/>
      <c r="BT137"/>
      <c r="BU137"/>
    </row>
    <row r="138">
      <c r="A138" t="s">
        <v>551</v>
      </c>
      <c r="B138">
        <v>2012</v>
      </c>
      <c r="C138" t="s">
        <v>557</v>
      </c>
      <c r="D138">
        <v>21</v>
      </c>
      <c r="E138" t="s">
        <v>60</v>
      </c>
      <c r="F138" t="s">
        <v>17</v>
      </c>
      <c r="G138" t="s">
        <v>567</v>
      </c>
      <c r="H138">
        <v>29.399999999999999</v>
      </c>
      <c r="I138">
        <v>8.6999999999999993</v>
      </c>
      <c r="J138">
        <v>0.80000000000000004</v>
      </c>
      <c r="K138">
        <v>0.10000000000000001</v>
      </c>
      <c r="L138">
        <v>0.10000000000000001</v>
      </c>
      <c r="M138">
        <v>0</v>
      </c>
      <c r="N138">
        <v>0</v>
      </c>
      <c r="O138">
        <v>0</v>
      </c>
      <c r="P138">
        <v>0</v>
      </c>
      <c r="Q138">
        <v>0</v>
      </c>
      <c r="R138">
        <v>40</v>
      </c>
      <c r="S138">
        <v>27.300000000000001</v>
      </c>
      <c r="T138">
        <v>20.399999999999999</v>
      </c>
      <c r="U138">
        <v>16</v>
      </c>
      <c r="V138">
        <v>6.0999999999999996</v>
      </c>
      <c r="W138" t="s">
        <v>345</v>
      </c>
      <c r="X138" t="s">
        <v>248</v>
      </c>
      <c r="Y138" t="s">
        <v>314</v>
      </c>
      <c r="Z138" t="s">
        <v>346</v>
      </c>
      <c r="AA138" t="s">
        <v>316</v>
      </c>
      <c r="AB138" t="s">
        <v>347</v>
      </c>
      <c r="AC138" t="s">
        <v>318</v>
      </c>
      <c r="AD138" t="s">
        <v>319</v>
      </c>
      <c r="AE138" t="s">
        <v>320</v>
      </c>
      <c r="AF138" t="s">
        <v>321</v>
      </c>
      <c r="AG138" t="s">
        <v>322</v>
      </c>
      <c r="AH138" t="s">
        <v>323</v>
      </c>
      <c r="AI138">
        <v>7.7000000000000002</v>
      </c>
      <c r="AJ138">
        <v>0</v>
      </c>
      <c r="AK138">
        <v>31.199999999999999</v>
      </c>
      <c r="AL138">
        <v>45.100000000000001</v>
      </c>
      <c r="AM138">
        <v>17.399999999999999</v>
      </c>
      <c r="AN138">
        <v>6.5</v>
      </c>
      <c r="AO138">
        <v>28.5</v>
      </c>
      <c r="AP138">
        <v>10.5</v>
      </c>
      <c r="AQ138">
        <v>37.899999999999999</v>
      </c>
      <c r="AR138">
        <v>0</v>
      </c>
      <c r="AS138">
        <v>19.5</v>
      </c>
      <c r="AT138">
        <v>7.0999999999999996</v>
      </c>
      <c r="AU138"/>
      <c r="AV138"/>
      <c r="AW138"/>
      <c r="AX138"/>
      <c r="AY138"/>
      <c r="AZ138"/>
      <c r="BA138"/>
      <c r="BB138"/>
      <c r="BC138"/>
      <c r="BD138"/>
      <c r="BE138"/>
      <c r="BF138"/>
      <c r="BG138"/>
      <c r="BH138"/>
      <c r="BI138"/>
      <c r="BJ138"/>
      <c r="BK138"/>
      <c r="BL138"/>
      <c r="BM138"/>
      <c r="BN138"/>
      <c r="BO138"/>
      <c r="BP138"/>
      <c r="BQ138"/>
      <c r="BR138"/>
      <c r="BS138"/>
      <c r="BT138"/>
      <c r="BU138"/>
    </row>
    <row r="139">
      <c r="A139" t="s">
        <v>551</v>
      </c>
      <c r="B139">
        <v>2012</v>
      </c>
      <c r="C139" t="s">
        <v>557</v>
      </c>
      <c r="D139">
        <v>22</v>
      </c>
      <c r="E139" t="s">
        <v>54</v>
      </c>
      <c r="F139" t="s">
        <v>49</v>
      </c>
      <c r="G139" t="s">
        <v>180</v>
      </c>
      <c r="H139">
        <v>26.699999999999999</v>
      </c>
      <c r="I139">
        <v>26.699999999999999</v>
      </c>
      <c r="J139">
        <v>19.699999999999999</v>
      </c>
      <c r="K139">
        <v>13.6</v>
      </c>
      <c r="L139">
        <v>11.800000000000001</v>
      </c>
      <c r="M139">
        <v>26.399999999999999</v>
      </c>
      <c r="N139">
        <v>15.9</v>
      </c>
      <c r="O139">
        <v>13.5</v>
      </c>
      <c r="P139">
        <v>14.800000000000001</v>
      </c>
      <c r="Q139">
        <v>10.5</v>
      </c>
      <c r="R139">
        <v>20.899999999999999</v>
      </c>
      <c r="S139">
        <v>27.899999999999999</v>
      </c>
      <c r="T139">
        <v>31.300000000000001</v>
      </c>
      <c r="U139">
        <v>28.5</v>
      </c>
      <c r="V139">
        <v>21.600000000000001</v>
      </c>
      <c r="W139" t="s">
        <v>345</v>
      </c>
      <c r="X139" t="s">
        <v>248</v>
      </c>
      <c r="Y139" t="s">
        <v>314</v>
      </c>
      <c r="Z139" t="s">
        <v>346</v>
      </c>
      <c r="AA139" t="s">
        <v>316</v>
      </c>
      <c r="AB139" t="s">
        <v>347</v>
      </c>
      <c r="AC139" t="s">
        <v>318</v>
      </c>
      <c r="AD139" t="s">
        <v>319</v>
      </c>
      <c r="AE139" t="s">
        <v>320</v>
      </c>
      <c r="AF139" t="s">
        <v>321</v>
      </c>
      <c r="AG139" t="s">
        <v>322</v>
      </c>
      <c r="AH139" t="s">
        <v>323</v>
      </c>
      <c r="AI139">
        <v>5.7000000000000002</v>
      </c>
      <c r="AJ139">
        <v>17.100000000000001</v>
      </c>
      <c r="AK139">
        <v>31.800000000000001</v>
      </c>
      <c r="AL139">
        <v>34.5</v>
      </c>
      <c r="AM139">
        <v>32.700000000000003</v>
      </c>
      <c r="AN139">
        <v>19.100000000000001</v>
      </c>
      <c r="AO139">
        <v>13.5</v>
      </c>
      <c r="AP139">
        <v>12.1</v>
      </c>
      <c r="AQ139">
        <v>11.9</v>
      </c>
      <c r="AR139">
        <v>17.100000000000001</v>
      </c>
      <c r="AS139">
        <v>50.899999999999999</v>
      </c>
      <c r="AT139">
        <v>37.299999999999997</v>
      </c>
      <c r="AU139"/>
      <c r="AV139"/>
      <c r="AW139"/>
      <c r="AX139"/>
      <c r="AY139"/>
      <c r="AZ139"/>
      <c r="BA139"/>
      <c r="BB139"/>
      <c r="BC139"/>
      <c r="BD139"/>
      <c r="BE139"/>
      <c r="BF139"/>
      <c r="BG139"/>
      <c r="BH139"/>
      <c r="BI139"/>
      <c r="BJ139"/>
      <c r="BK139"/>
      <c r="BL139"/>
      <c r="BM139"/>
      <c r="BN139"/>
      <c r="BO139"/>
      <c r="BP139"/>
      <c r="BQ139"/>
      <c r="BR139"/>
      <c r="BS139"/>
      <c r="BT139"/>
      <c r="BU139"/>
    </row>
    <row r="140">
      <c r="A140" t="s">
        <v>551</v>
      </c>
      <c r="B140">
        <v>2012</v>
      </c>
      <c r="C140" t="s">
        <v>557</v>
      </c>
      <c r="D140">
        <v>23</v>
      </c>
      <c r="E140" t="s">
        <v>54</v>
      </c>
      <c r="F140" t="s">
        <v>48</v>
      </c>
      <c r="G140" t="s">
        <v>180</v>
      </c>
      <c r="H140">
        <v>73.299999999999997</v>
      </c>
      <c r="I140">
        <v>73.299999999999997</v>
      </c>
      <c r="J140">
        <v>80.299999999999997</v>
      </c>
      <c r="K140">
        <v>86.400000000000006</v>
      </c>
      <c r="L140">
        <v>88.200000000000003</v>
      </c>
      <c r="M140">
        <v>73.599999999999994</v>
      </c>
      <c r="N140">
        <v>84.099999999999994</v>
      </c>
      <c r="O140">
        <v>86.5</v>
      </c>
      <c r="P140">
        <v>85.200000000000003</v>
      </c>
      <c r="Q140">
        <v>89.5</v>
      </c>
      <c r="R140">
        <v>79.099999999999994</v>
      </c>
      <c r="S140">
        <v>72.099999999999994</v>
      </c>
      <c r="T140">
        <v>68.700000000000003</v>
      </c>
      <c r="U140">
        <v>71.5</v>
      </c>
      <c r="V140">
        <v>78.400000000000006</v>
      </c>
      <c r="W140" t="s">
        <v>345</v>
      </c>
      <c r="X140" t="s">
        <v>248</v>
      </c>
      <c r="Y140" t="s">
        <v>314</v>
      </c>
      <c r="Z140" t="s">
        <v>346</v>
      </c>
      <c r="AA140" t="s">
        <v>316</v>
      </c>
      <c r="AB140" t="s">
        <v>347</v>
      </c>
      <c r="AC140" t="s">
        <v>318</v>
      </c>
      <c r="AD140" t="s">
        <v>319</v>
      </c>
      <c r="AE140" t="s">
        <v>320</v>
      </c>
      <c r="AF140" t="s">
        <v>321</v>
      </c>
      <c r="AG140" t="s">
        <v>322</v>
      </c>
      <c r="AH140" t="s">
        <v>323</v>
      </c>
      <c r="AI140">
        <v>94.299999999999997</v>
      </c>
      <c r="AJ140">
        <v>82.900000000000006</v>
      </c>
      <c r="AK140">
        <v>68.200000000000003</v>
      </c>
      <c r="AL140">
        <v>65.5</v>
      </c>
      <c r="AM140">
        <v>67.299999999999997</v>
      </c>
      <c r="AN140">
        <v>80.900000000000006</v>
      </c>
      <c r="AO140">
        <v>86.5</v>
      </c>
      <c r="AP140">
        <v>87.900000000000006</v>
      </c>
      <c r="AQ140">
        <v>88.099999999999994</v>
      </c>
      <c r="AR140">
        <v>82.900000000000006</v>
      </c>
      <c r="AS140">
        <v>49.100000000000001</v>
      </c>
      <c r="AT140">
        <v>62.700000000000003</v>
      </c>
      <c r="AU140"/>
      <c r="AV140"/>
      <c r="AW140"/>
      <c r="AX140"/>
      <c r="AY140"/>
      <c r="AZ140"/>
      <c r="BA140"/>
      <c r="BB140"/>
      <c r="BC140"/>
      <c r="BD140"/>
      <c r="BE140"/>
      <c r="BF140"/>
      <c r="BG140"/>
      <c r="BH140"/>
      <c r="BI140"/>
      <c r="BJ140"/>
      <c r="BK140"/>
      <c r="BL140"/>
      <c r="BM140"/>
      <c r="BN140"/>
      <c r="BO140"/>
      <c r="BP140"/>
      <c r="BQ140"/>
      <c r="BR140"/>
      <c r="BS140"/>
      <c r="BT140"/>
      <c r="BU140"/>
    </row>
    <row r="141">
      <c r="A141" t="s">
        <v>551</v>
      </c>
      <c r="B141">
        <v>2012</v>
      </c>
      <c r="C141" t="s">
        <v>557</v>
      </c>
      <c r="D141">
        <v>29</v>
      </c>
      <c r="E141" t="s">
        <v>57</v>
      </c>
      <c r="F141" t="s">
        <v>49</v>
      </c>
      <c r="G141" t="s">
        <v>568</v>
      </c>
      <c r="H141">
        <v>2.8999999999999999</v>
      </c>
      <c r="I141">
        <v>33.799999999999997</v>
      </c>
      <c r="J141">
        <v>72.400000000000006</v>
      </c>
      <c r="K141">
        <v>81</v>
      </c>
      <c r="L141">
        <v>77.599999999999994</v>
      </c>
      <c r="M141">
        <v>65.900000000000006</v>
      </c>
      <c r="N141">
        <v>79</v>
      </c>
      <c r="O141">
        <v>85.700000000000003</v>
      </c>
      <c r="P141">
        <v>85.400000000000006</v>
      </c>
      <c r="Q141">
        <v>78.200000000000003</v>
      </c>
      <c r="R141">
        <v>2.3999999999999999</v>
      </c>
      <c r="S141">
        <v>2.2999999999999998</v>
      </c>
      <c r="T141">
        <v>4.2000000000000002</v>
      </c>
      <c r="U141">
        <v>9</v>
      </c>
      <c r="V141">
        <v>21.100000000000001</v>
      </c>
      <c r="W141" t="s">
        <v>345</v>
      </c>
      <c r="X141" t="s">
        <v>248</v>
      </c>
      <c r="Y141" t="s">
        <v>314</v>
      </c>
      <c r="Z141" t="s">
        <v>346</v>
      </c>
      <c r="AA141" t="s">
        <v>316</v>
      </c>
      <c r="AB141" t="s">
        <v>347</v>
      </c>
      <c r="AC141" t="s">
        <v>318</v>
      </c>
      <c r="AD141" t="s">
        <v>319</v>
      </c>
      <c r="AE141" t="s">
        <v>320</v>
      </c>
      <c r="AF141" t="s">
        <v>321</v>
      </c>
      <c r="AG141" t="s">
        <v>322</v>
      </c>
      <c r="AH141" t="s">
        <v>323</v>
      </c>
      <c r="AI141">
        <v>36.200000000000003</v>
      </c>
      <c r="AJ141">
        <v>76.599999999999994</v>
      </c>
      <c r="AK141">
        <v>23.899999999999999</v>
      </c>
      <c r="AL141">
        <v>5.7000000000000002</v>
      </c>
      <c r="AM141">
        <v>7.0999999999999996</v>
      </c>
      <c r="AN141">
        <v>23</v>
      </c>
      <c r="AO141">
        <v>1.3</v>
      </c>
      <c r="AP141">
        <v>36.799999999999997</v>
      </c>
      <c r="AQ141">
        <v>5.2000000000000002</v>
      </c>
      <c r="AR141">
        <v>82.299999999999997</v>
      </c>
      <c r="AS141">
        <v>2.3999999999999999</v>
      </c>
      <c r="AT141">
        <v>11.4</v>
      </c>
      <c r="AU141"/>
      <c r="AV141"/>
      <c r="AW141"/>
      <c r="AX141"/>
      <c r="AY141"/>
      <c r="AZ141"/>
      <c r="BA141"/>
      <c r="BB141"/>
      <c r="BC141"/>
      <c r="BD141"/>
      <c r="BE141"/>
      <c r="BF141"/>
      <c r="BG141"/>
      <c r="BH141"/>
      <c r="BI141"/>
      <c r="BJ141"/>
      <c r="BK141"/>
      <c r="BL141"/>
      <c r="BM141"/>
      <c r="BN141"/>
      <c r="BO141"/>
      <c r="BP141"/>
      <c r="BQ141"/>
      <c r="BR141"/>
      <c r="BS141"/>
      <c r="BT141"/>
      <c r="BU141"/>
    </row>
    <row r="142">
      <c r="A142" t="s">
        <v>551</v>
      </c>
      <c r="B142">
        <v>2012</v>
      </c>
      <c r="C142" t="s">
        <v>557</v>
      </c>
      <c r="D142">
        <v>30</v>
      </c>
      <c r="E142" t="s">
        <v>57</v>
      </c>
      <c r="F142" t="s">
        <v>48</v>
      </c>
      <c r="G142" t="s">
        <v>180</v>
      </c>
      <c r="H142">
        <v>97.099999999999994</v>
      </c>
      <c r="I142">
        <v>66.200000000000003</v>
      </c>
      <c r="J142">
        <v>27.600000000000001</v>
      </c>
      <c r="K142">
        <v>19</v>
      </c>
      <c r="L142">
        <v>22.399999999999999</v>
      </c>
      <c r="M142">
        <v>34.100000000000001</v>
      </c>
      <c r="N142">
        <v>21</v>
      </c>
      <c r="O142">
        <v>14.300000000000001</v>
      </c>
      <c r="P142">
        <v>14.6</v>
      </c>
      <c r="Q142">
        <v>21.800000000000001</v>
      </c>
      <c r="R142">
        <v>97.599999999999994</v>
      </c>
      <c r="S142">
        <v>97.700000000000003</v>
      </c>
      <c r="T142">
        <v>95.799999999999997</v>
      </c>
      <c r="U142">
        <v>91</v>
      </c>
      <c r="V142">
        <v>78.900000000000006</v>
      </c>
      <c r="W142" t="s">
        <v>345</v>
      </c>
      <c r="X142" t="s">
        <v>248</v>
      </c>
      <c r="Y142" t="s">
        <v>314</v>
      </c>
      <c r="Z142" t="s">
        <v>346</v>
      </c>
      <c r="AA142" t="s">
        <v>316</v>
      </c>
      <c r="AB142" t="s">
        <v>347</v>
      </c>
      <c r="AC142" t="s">
        <v>318</v>
      </c>
      <c r="AD142" t="s">
        <v>319</v>
      </c>
      <c r="AE142" t="s">
        <v>320</v>
      </c>
      <c r="AF142" t="s">
        <v>321</v>
      </c>
      <c r="AG142" t="s">
        <v>322</v>
      </c>
      <c r="AH142" t="s">
        <v>323</v>
      </c>
      <c r="AI142">
        <v>63.799999999999997</v>
      </c>
      <c r="AJ142">
        <v>23.399999999999999</v>
      </c>
      <c r="AK142">
        <v>76.099999999999994</v>
      </c>
      <c r="AL142">
        <v>94.299999999999997</v>
      </c>
      <c r="AM142">
        <v>92.900000000000006</v>
      </c>
      <c r="AN142">
        <v>77</v>
      </c>
      <c r="AO142">
        <v>98.700000000000003</v>
      </c>
      <c r="AP142">
        <v>63.200000000000003</v>
      </c>
      <c r="AQ142">
        <v>94.799999999999997</v>
      </c>
      <c r="AR142">
        <v>17.699999999999999</v>
      </c>
      <c r="AS142">
        <v>97.599999999999994</v>
      </c>
      <c r="AT142">
        <v>88.599999999999994</v>
      </c>
      <c r="AU142"/>
      <c r="AV142"/>
      <c r="AW142"/>
      <c r="AX142"/>
      <c r="AY142"/>
      <c r="AZ142"/>
      <c r="BA142"/>
      <c r="BB142"/>
      <c r="BC142"/>
      <c r="BD142"/>
      <c r="BE142"/>
      <c r="BF142"/>
      <c r="BG142"/>
      <c r="BH142"/>
      <c r="BI142"/>
      <c r="BJ142"/>
      <c r="BK142"/>
      <c r="BL142"/>
      <c r="BM142"/>
      <c r="BN142"/>
      <c r="BO142"/>
      <c r="BP142"/>
      <c r="BQ142"/>
      <c r="BR142"/>
      <c r="BS142"/>
      <c r="BT142"/>
      <c r="BU142"/>
    </row>
    <row r="143">
      <c r="A143" t="s">
        <v>551</v>
      </c>
      <c r="B143">
        <v>2012</v>
      </c>
      <c r="C143" t="s">
        <v>557</v>
      </c>
      <c r="D143">
        <v>31</v>
      </c>
      <c r="E143" t="s">
        <v>104</v>
      </c>
      <c r="F143" t="s">
        <v>49</v>
      </c>
      <c r="G143" t="s">
        <v>569</v>
      </c>
      <c r="H143">
        <v>0.29999999999999999</v>
      </c>
      <c r="I143">
        <v>5.9000000000000004</v>
      </c>
      <c r="J143">
        <v>23.300000000000001</v>
      </c>
      <c r="K143">
        <v>47.399999999999999</v>
      </c>
      <c r="L143">
        <v>53.299999999999997</v>
      </c>
      <c r="M143">
        <v>12.6</v>
      </c>
      <c r="N143">
        <v>25.899999999999999</v>
      </c>
      <c r="O143">
        <v>47.200000000000003</v>
      </c>
      <c r="P143">
        <v>49.799999999999997</v>
      </c>
      <c r="Q143">
        <v>59.5</v>
      </c>
      <c r="R143">
        <v>0.10000000000000001</v>
      </c>
      <c r="S143">
        <v>0.29999999999999999</v>
      </c>
      <c r="T143">
        <v>0.40000000000000002</v>
      </c>
      <c r="U143">
        <v>1.2</v>
      </c>
      <c r="V143">
        <v>11</v>
      </c>
      <c r="W143" t="s">
        <v>345</v>
      </c>
      <c r="X143" t="s">
        <v>248</v>
      </c>
      <c r="Y143" t="s">
        <v>314</v>
      </c>
      <c r="Z143" t="s">
        <v>346</v>
      </c>
      <c r="AA143" t="s">
        <v>316</v>
      </c>
      <c r="AB143" t="s">
        <v>347</v>
      </c>
      <c r="AC143" t="s">
        <v>318</v>
      </c>
      <c r="AD143" t="s">
        <v>319</v>
      </c>
      <c r="AE143" t="s">
        <v>320</v>
      </c>
      <c r="AF143" t="s">
        <v>321</v>
      </c>
      <c r="AG143" t="s">
        <v>322</v>
      </c>
      <c r="AH143" t="s">
        <v>323</v>
      </c>
      <c r="AI143">
        <v>15.1</v>
      </c>
      <c r="AJ143">
        <v>40.399999999999999</v>
      </c>
      <c r="AK143">
        <v>8.6999999999999993</v>
      </c>
      <c r="AL143">
        <v>2.2000000000000002</v>
      </c>
      <c r="AM143">
        <v>1.5</v>
      </c>
      <c r="AN143">
        <v>8.5999999999999996</v>
      </c>
      <c r="AO143">
        <v>0.59999999999999998</v>
      </c>
      <c r="AP143">
        <v>22.899999999999999</v>
      </c>
      <c r="AQ143">
        <v>0.5</v>
      </c>
      <c r="AR143">
        <v>36.700000000000003</v>
      </c>
      <c r="AS143">
        <v>0.69999999999999996</v>
      </c>
      <c r="AT143">
        <v>3.7000000000000002</v>
      </c>
      <c r="AU143"/>
      <c r="AV143"/>
      <c r="AW143"/>
      <c r="AX143"/>
      <c r="AY143"/>
      <c r="AZ143"/>
      <c r="BA143"/>
      <c r="BB143"/>
      <c r="BC143"/>
      <c r="BD143"/>
      <c r="BE143"/>
      <c r="BF143"/>
      <c r="BG143"/>
      <c r="BH143"/>
      <c r="BI143"/>
      <c r="BJ143"/>
      <c r="BK143"/>
      <c r="BL143"/>
      <c r="BM143"/>
      <c r="BN143"/>
      <c r="BO143"/>
      <c r="BP143"/>
      <c r="BQ143"/>
      <c r="BR143"/>
      <c r="BS143"/>
      <c r="BT143"/>
      <c r="BU143"/>
    </row>
    <row r="144">
      <c r="A144" t="s">
        <v>551</v>
      </c>
      <c r="B144">
        <v>2012</v>
      </c>
      <c r="C144" t="s">
        <v>557</v>
      </c>
      <c r="D144">
        <v>32</v>
      </c>
      <c r="E144" t="s">
        <v>104</v>
      </c>
      <c r="F144" t="s">
        <v>48</v>
      </c>
      <c r="G144" t="s">
        <v>180</v>
      </c>
      <c r="H144">
        <v>99.700000000000003</v>
      </c>
      <c r="I144">
        <v>94.099999999999994</v>
      </c>
      <c r="J144">
        <v>76.700000000000003</v>
      </c>
      <c r="K144">
        <v>52.600000000000001</v>
      </c>
      <c r="L144">
        <v>46.700000000000003</v>
      </c>
      <c r="M144">
        <v>87.400000000000006</v>
      </c>
      <c r="N144">
        <v>74.099999999999994</v>
      </c>
      <c r="O144">
        <v>52.799999999999997</v>
      </c>
      <c r="P144">
        <v>50.200000000000003</v>
      </c>
      <c r="Q144">
        <v>40.5</v>
      </c>
      <c r="R144">
        <v>99.900000000000006</v>
      </c>
      <c r="S144">
        <v>99.700000000000003</v>
      </c>
      <c r="T144">
        <v>99.599999999999994</v>
      </c>
      <c r="U144">
        <v>98.799999999999997</v>
      </c>
      <c r="V144">
        <v>89</v>
      </c>
      <c r="W144" t="s">
        <v>345</v>
      </c>
      <c r="X144" t="s">
        <v>248</v>
      </c>
      <c r="Y144" t="s">
        <v>314</v>
      </c>
      <c r="Z144" t="s">
        <v>346</v>
      </c>
      <c r="AA144" t="s">
        <v>316</v>
      </c>
      <c r="AB144" t="s">
        <v>347</v>
      </c>
      <c r="AC144" t="s">
        <v>318</v>
      </c>
      <c r="AD144" t="s">
        <v>319</v>
      </c>
      <c r="AE144" t="s">
        <v>320</v>
      </c>
      <c r="AF144" t="s">
        <v>321</v>
      </c>
      <c r="AG144" t="s">
        <v>322</v>
      </c>
      <c r="AH144" t="s">
        <v>323</v>
      </c>
      <c r="AI144">
        <v>84.900000000000006</v>
      </c>
      <c r="AJ144">
        <v>59.600000000000001</v>
      </c>
      <c r="AK144">
        <v>91.299999999999997</v>
      </c>
      <c r="AL144">
        <v>97.799999999999997</v>
      </c>
      <c r="AM144">
        <v>98.5</v>
      </c>
      <c r="AN144">
        <v>91.400000000000006</v>
      </c>
      <c r="AO144">
        <v>99.400000000000006</v>
      </c>
      <c r="AP144">
        <v>77.099999999999994</v>
      </c>
      <c r="AQ144">
        <v>99.5</v>
      </c>
      <c r="AR144">
        <v>63.299999999999997</v>
      </c>
      <c r="AS144">
        <v>99.299999999999997</v>
      </c>
      <c r="AT144">
        <v>96.299999999999997</v>
      </c>
      <c r="AU144"/>
      <c r="AV144"/>
      <c r="AW144"/>
      <c r="AX144"/>
      <c r="AY144"/>
      <c r="AZ144"/>
      <c r="BA144"/>
      <c r="BB144"/>
      <c r="BC144"/>
      <c r="BD144"/>
      <c r="BE144"/>
      <c r="BF144"/>
      <c r="BG144"/>
      <c r="BH144"/>
      <c r="BI144"/>
      <c r="BJ144"/>
      <c r="BK144"/>
      <c r="BL144"/>
      <c r="BM144"/>
      <c r="BN144"/>
      <c r="BO144"/>
      <c r="BP144"/>
      <c r="BQ144"/>
      <c r="BR144"/>
      <c r="BS144"/>
      <c r="BT144"/>
      <c r="BU144"/>
    </row>
    <row r="145">
      <c r="A145" t="s">
        <v>551</v>
      </c>
      <c r="B145">
        <v>2012</v>
      </c>
      <c r="C145" t="s">
        <v>557</v>
      </c>
      <c r="D145">
        <v>35</v>
      </c>
      <c r="E145" t="s">
        <v>55</v>
      </c>
      <c r="F145" t="s">
        <v>49</v>
      </c>
      <c r="G145" t="s">
        <v>180</v>
      </c>
      <c r="H145">
        <v>14.9</v>
      </c>
      <c r="I145">
        <v>19.300000000000001</v>
      </c>
      <c r="J145">
        <v>30.5</v>
      </c>
      <c r="K145">
        <v>53.200000000000003</v>
      </c>
      <c r="L145">
        <v>64.299999999999997</v>
      </c>
      <c r="M145">
        <v>18.899999999999999</v>
      </c>
      <c r="N145">
        <v>32.700000000000003</v>
      </c>
      <c r="O145">
        <v>49.399999999999999</v>
      </c>
      <c r="P145">
        <v>56.299999999999997</v>
      </c>
      <c r="Q145">
        <v>70.799999999999997</v>
      </c>
      <c r="R145">
        <v>12.800000000000001</v>
      </c>
      <c r="S145">
        <v>13.6</v>
      </c>
      <c r="T145">
        <v>17.800000000000001</v>
      </c>
      <c r="U145">
        <v>22.199999999999999</v>
      </c>
      <c r="V145">
        <v>33.100000000000001</v>
      </c>
      <c r="W145" t="s">
        <v>345</v>
      </c>
      <c r="X145" t="s">
        <v>248</v>
      </c>
      <c r="Y145" t="s">
        <v>314</v>
      </c>
      <c r="Z145" t="s">
        <v>346</v>
      </c>
      <c r="AA145" t="s">
        <v>316</v>
      </c>
      <c r="AB145" t="s">
        <v>347</v>
      </c>
      <c r="AC145" t="s">
        <v>318</v>
      </c>
      <c r="AD145" t="s">
        <v>319</v>
      </c>
      <c r="AE145" t="s">
        <v>320</v>
      </c>
      <c r="AF145" t="s">
        <v>321</v>
      </c>
      <c r="AG145" t="s">
        <v>322</v>
      </c>
      <c r="AH145" t="s">
        <v>323</v>
      </c>
      <c r="AI145">
        <v>37.600000000000001</v>
      </c>
      <c r="AJ145">
        <v>47</v>
      </c>
      <c r="AK145">
        <v>11.300000000000001</v>
      </c>
      <c r="AL145">
        <v>2.7999999999999998</v>
      </c>
      <c r="AM145">
        <v>5.0999999999999996</v>
      </c>
      <c r="AN145">
        <v>10.5</v>
      </c>
      <c r="AO145">
        <v>25.399999999999999</v>
      </c>
      <c r="AP145">
        <v>30.100000000000001</v>
      </c>
      <c r="AQ145">
        <v>36.200000000000003</v>
      </c>
      <c r="AR145">
        <v>43.799999999999997</v>
      </c>
      <c r="AS145">
        <v>13.800000000000001</v>
      </c>
      <c r="AT145">
        <v>14.199999999999999</v>
      </c>
      <c r="AU145"/>
      <c r="AV145"/>
      <c r="AW145"/>
      <c r="AX145"/>
      <c r="AY145"/>
      <c r="AZ145"/>
      <c r="BA145"/>
      <c r="BB145"/>
      <c r="BC145"/>
      <c r="BD145"/>
      <c r="BE145"/>
      <c r="BF145"/>
      <c r="BG145"/>
      <c r="BH145"/>
      <c r="BI145"/>
      <c r="BJ145"/>
      <c r="BK145"/>
      <c r="BL145"/>
      <c r="BM145"/>
      <c r="BN145"/>
      <c r="BO145"/>
      <c r="BP145"/>
      <c r="BQ145"/>
      <c r="BR145"/>
      <c r="BS145"/>
      <c r="BT145"/>
      <c r="BU145"/>
    </row>
    <row r="146">
      <c r="A146" t="s">
        <v>551</v>
      </c>
      <c r="B146">
        <v>2012</v>
      </c>
      <c r="C146" t="s">
        <v>557</v>
      </c>
      <c r="D146">
        <v>36</v>
      </c>
      <c r="E146" t="s">
        <v>55</v>
      </c>
      <c r="F146" t="s">
        <v>48</v>
      </c>
      <c r="G146" t="s">
        <v>180</v>
      </c>
      <c r="H146">
        <v>85.099999999999994</v>
      </c>
      <c r="I146">
        <v>80.700000000000003</v>
      </c>
      <c r="J146">
        <v>69.5</v>
      </c>
      <c r="K146">
        <v>46.799999999999997</v>
      </c>
      <c r="L146">
        <v>35.700000000000003</v>
      </c>
      <c r="M146">
        <v>81.099999999999994</v>
      </c>
      <c r="N146">
        <v>67.299999999999997</v>
      </c>
      <c r="O146">
        <v>50.600000000000001</v>
      </c>
      <c r="P146">
        <v>43.700000000000003</v>
      </c>
      <c r="Q146">
        <v>29.199999999999999</v>
      </c>
      <c r="R146">
        <v>87.200000000000003</v>
      </c>
      <c r="S146">
        <v>86.400000000000006</v>
      </c>
      <c r="T146">
        <v>82.200000000000003</v>
      </c>
      <c r="U146">
        <v>77.799999999999997</v>
      </c>
      <c r="V146">
        <v>66.900000000000006</v>
      </c>
      <c r="W146" t="s">
        <v>345</v>
      </c>
      <c r="X146" t="s">
        <v>248</v>
      </c>
      <c r="Y146" t="s">
        <v>314</v>
      </c>
      <c r="Z146" t="s">
        <v>346</v>
      </c>
      <c r="AA146" t="s">
        <v>316</v>
      </c>
      <c r="AB146" t="s">
        <v>347</v>
      </c>
      <c r="AC146" t="s">
        <v>318</v>
      </c>
      <c r="AD146" t="s">
        <v>319</v>
      </c>
      <c r="AE146" t="s">
        <v>320</v>
      </c>
      <c r="AF146" t="s">
        <v>321</v>
      </c>
      <c r="AG146" t="s">
        <v>322</v>
      </c>
      <c r="AH146" t="s">
        <v>323</v>
      </c>
      <c r="AI146">
        <v>62.399999999999999</v>
      </c>
      <c r="AJ146">
        <v>53</v>
      </c>
      <c r="AK146">
        <v>88.700000000000003</v>
      </c>
      <c r="AL146">
        <v>97.200000000000003</v>
      </c>
      <c r="AM146">
        <v>94.900000000000006</v>
      </c>
      <c r="AN146">
        <v>89.5</v>
      </c>
      <c r="AO146">
        <v>74.599999999999994</v>
      </c>
      <c r="AP146">
        <v>69.900000000000006</v>
      </c>
      <c r="AQ146">
        <v>63.799999999999997</v>
      </c>
      <c r="AR146">
        <v>56.200000000000003</v>
      </c>
      <c r="AS146">
        <v>86.200000000000003</v>
      </c>
      <c r="AT146">
        <v>85.799999999999997</v>
      </c>
      <c r="AU146"/>
      <c r="AV146"/>
      <c r="AW146"/>
      <c r="AX146"/>
      <c r="AY146"/>
      <c r="AZ146"/>
      <c r="BA146"/>
      <c r="BB146"/>
      <c r="BC146"/>
      <c r="BD146"/>
      <c r="BE146"/>
      <c r="BF146"/>
      <c r="BG146"/>
      <c r="BH146"/>
      <c r="BI146"/>
      <c r="BJ146"/>
      <c r="BK146"/>
      <c r="BL146"/>
      <c r="BM146"/>
      <c r="BN146"/>
      <c r="BO146"/>
      <c r="BP146"/>
      <c r="BQ146"/>
      <c r="BR146"/>
      <c r="BS146"/>
      <c r="BT146"/>
      <c r="BU146"/>
    </row>
    <row r="147">
      <c r="A147" t="s">
        <v>551</v>
      </c>
      <c r="B147">
        <v>2012</v>
      </c>
      <c r="C147" t="s">
        <v>557</v>
      </c>
      <c r="D147">
        <v>37</v>
      </c>
      <c r="E147" t="s">
        <v>156</v>
      </c>
      <c r="F147" t="s">
        <v>49</v>
      </c>
      <c r="G147" t="s">
        <v>580</v>
      </c>
      <c r="H147">
        <v>10.5</v>
      </c>
      <c r="I147">
        <v>16.699999999999999</v>
      </c>
      <c r="J147">
        <v>29.399999999999999</v>
      </c>
      <c r="K147">
        <v>53</v>
      </c>
      <c r="L147">
        <v>63.700000000000003</v>
      </c>
      <c r="M147">
        <v>18.100000000000001</v>
      </c>
      <c r="N147">
        <v>31.600000000000001</v>
      </c>
      <c r="O147">
        <v>49.100000000000001</v>
      </c>
      <c r="P147">
        <v>55.799999999999997</v>
      </c>
      <c r="Q147">
        <v>70.5</v>
      </c>
      <c r="R147">
        <v>8.6999999999999993</v>
      </c>
      <c r="S147">
        <v>10.4</v>
      </c>
      <c r="T147">
        <v>12.199999999999999</v>
      </c>
      <c r="U147">
        <v>16.699999999999999</v>
      </c>
      <c r="V147">
        <v>31.300000000000001</v>
      </c>
      <c r="W147" t="s">
        <v>345</v>
      </c>
      <c r="X147" t="s">
        <v>248</v>
      </c>
      <c r="Y147" t="s">
        <v>314</v>
      </c>
      <c r="Z147" t="s">
        <v>346</v>
      </c>
      <c r="AA147" t="s">
        <v>316</v>
      </c>
      <c r="AB147" t="s">
        <v>347</v>
      </c>
      <c r="AC147" t="s">
        <v>318</v>
      </c>
      <c r="AD147" t="s">
        <v>319</v>
      </c>
      <c r="AE147" t="s">
        <v>320</v>
      </c>
      <c r="AF147" t="s">
        <v>321</v>
      </c>
      <c r="AG147" t="s">
        <v>322</v>
      </c>
      <c r="AH147" t="s">
        <v>323</v>
      </c>
      <c r="AI147">
        <v>32.299999999999997</v>
      </c>
      <c r="AJ147">
        <v>46.200000000000003</v>
      </c>
      <c r="AK147">
        <v>10.4</v>
      </c>
      <c r="AL147">
        <v>2.7999999999999998</v>
      </c>
      <c r="AM147">
        <v>3.8999999999999999</v>
      </c>
      <c r="AN147">
        <v>10.300000000000001</v>
      </c>
      <c r="AO147">
        <v>17.800000000000001</v>
      </c>
      <c r="AP147">
        <v>26.899999999999999</v>
      </c>
      <c r="AQ147">
        <v>35.100000000000001</v>
      </c>
      <c r="AR147">
        <v>43.399999999999999</v>
      </c>
      <c r="AS147">
        <v>10.800000000000001</v>
      </c>
      <c r="AT147">
        <v>10.300000000000001</v>
      </c>
      <c r="AU147"/>
      <c r="AV147"/>
      <c r="AW147"/>
      <c r="AX147"/>
      <c r="AY147"/>
      <c r="AZ147"/>
      <c r="BA147"/>
      <c r="BB147"/>
      <c r="BC147"/>
      <c r="BD147"/>
      <c r="BE147"/>
      <c r="BF147"/>
      <c r="BG147"/>
      <c r="BH147"/>
      <c r="BI147"/>
      <c r="BJ147"/>
      <c r="BK147"/>
      <c r="BL147"/>
      <c r="BM147"/>
      <c r="BN147"/>
      <c r="BO147"/>
      <c r="BP147"/>
      <c r="BQ147"/>
      <c r="BR147"/>
      <c r="BS147"/>
      <c r="BT147"/>
      <c r="BU147"/>
    </row>
    <row r="148">
      <c r="A148" t="s">
        <v>551</v>
      </c>
      <c r="B148">
        <v>2012</v>
      </c>
      <c r="C148" t="s">
        <v>557</v>
      </c>
      <c r="D148">
        <v>38</v>
      </c>
      <c r="E148" t="s">
        <v>156</v>
      </c>
      <c r="F148" t="s">
        <v>48</v>
      </c>
      <c r="G148" t="s">
        <v>180</v>
      </c>
      <c r="H148">
        <v>89.5</v>
      </c>
      <c r="I148">
        <v>83.299999999999997</v>
      </c>
      <c r="J148">
        <v>70.599999999999994</v>
      </c>
      <c r="K148">
        <v>47</v>
      </c>
      <c r="L148">
        <v>36.299999999999997</v>
      </c>
      <c r="M148">
        <v>81.900000000000006</v>
      </c>
      <c r="N148">
        <v>68.400000000000006</v>
      </c>
      <c r="O148">
        <v>50.899999999999999</v>
      </c>
      <c r="P148">
        <v>44.200000000000003</v>
      </c>
      <c r="Q148">
        <v>29.5</v>
      </c>
      <c r="R148">
        <v>91.299999999999997</v>
      </c>
      <c r="S148">
        <v>89.599999999999994</v>
      </c>
      <c r="T148">
        <v>87.799999999999997</v>
      </c>
      <c r="U148">
        <v>83.299999999999997</v>
      </c>
      <c r="V148">
        <v>68.700000000000003</v>
      </c>
      <c r="W148" t="s">
        <v>345</v>
      </c>
      <c r="X148" t="s">
        <v>248</v>
      </c>
      <c r="Y148" t="s">
        <v>314</v>
      </c>
      <c r="Z148" t="s">
        <v>346</v>
      </c>
      <c r="AA148" t="s">
        <v>316</v>
      </c>
      <c r="AB148" t="s">
        <v>347</v>
      </c>
      <c r="AC148" t="s">
        <v>318</v>
      </c>
      <c r="AD148" t="s">
        <v>319</v>
      </c>
      <c r="AE148" t="s">
        <v>320</v>
      </c>
      <c r="AF148" t="s">
        <v>321</v>
      </c>
      <c r="AG148" t="s">
        <v>322</v>
      </c>
      <c r="AH148" t="s">
        <v>323</v>
      </c>
      <c r="AI148">
        <v>67.700000000000003</v>
      </c>
      <c r="AJ148">
        <v>53.799999999999997</v>
      </c>
      <c r="AK148">
        <v>89.599999999999994</v>
      </c>
      <c r="AL148">
        <v>97.200000000000003</v>
      </c>
      <c r="AM148">
        <v>96.099999999999994</v>
      </c>
      <c r="AN148">
        <v>89.700000000000003</v>
      </c>
      <c r="AO148">
        <v>82.200000000000003</v>
      </c>
      <c r="AP148">
        <v>73.099999999999994</v>
      </c>
      <c r="AQ148">
        <v>64.900000000000006</v>
      </c>
      <c r="AR148">
        <v>56.600000000000001</v>
      </c>
      <c r="AS148">
        <v>89.200000000000003</v>
      </c>
      <c r="AT148">
        <v>89.700000000000003</v>
      </c>
      <c r="AU148"/>
      <c r="AV148"/>
      <c r="AW148"/>
      <c r="AX148"/>
      <c r="AY148"/>
      <c r="AZ148"/>
      <c r="BA148"/>
      <c r="BB148"/>
      <c r="BC148"/>
      <c r="BD148"/>
      <c r="BE148"/>
      <c r="BF148"/>
      <c r="BG148"/>
      <c r="BH148"/>
      <c r="BI148"/>
      <c r="BJ148"/>
      <c r="BK148"/>
      <c r="BL148"/>
      <c r="BM148"/>
      <c r="BN148"/>
      <c r="BO148"/>
      <c r="BP148"/>
      <c r="BQ148"/>
      <c r="BR148"/>
      <c r="BS148"/>
      <c r="BT148"/>
      <c r="BU148"/>
    </row>
    <row r="149">
      <c r="A149" t="s">
        <v>551</v>
      </c>
      <c r="B149">
        <v>2012</v>
      </c>
      <c r="C149" t="s">
        <v>557</v>
      </c>
      <c r="D149">
        <v>41</v>
      </c>
      <c r="E149" t="s">
        <v>56</v>
      </c>
      <c r="F149" t="s">
        <v>49</v>
      </c>
      <c r="G149" t="s">
        <v>180</v>
      </c>
      <c r="H149">
        <v>35.100000000000001</v>
      </c>
      <c r="I149">
        <v>30.600000000000001</v>
      </c>
      <c r="J149">
        <v>20.300000000000001</v>
      </c>
      <c r="K149">
        <v>13.9</v>
      </c>
      <c r="L149">
        <v>12.1</v>
      </c>
      <c r="M149">
        <v>25.899999999999999</v>
      </c>
      <c r="N149">
        <v>16.800000000000001</v>
      </c>
      <c r="O149">
        <v>13.199999999999999</v>
      </c>
      <c r="P149">
        <v>15</v>
      </c>
      <c r="Q149">
        <v>10.5</v>
      </c>
      <c r="R149">
        <v>30.600000000000001</v>
      </c>
      <c r="S149">
        <v>39</v>
      </c>
      <c r="T149">
        <v>36.200000000000003</v>
      </c>
      <c r="U149">
        <v>34.899999999999999</v>
      </c>
      <c r="V149">
        <v>26.600000000000001</v>
      </c>
      <c r="W149" t="s">
        <v>345</v>
      </c>
      <c r="X149" t="s">
        <v>248</v>
      </c>
      <c r="Y149" t="s">
        <v>314</v>
      </c>
      <c r="Z149" t="s">
        <v>346</v>
      </c>
      <c r="AA149" t="s">
        <v>316</v>
      </c>
      <c r="AB149" t="s">
        <v>347</v>
      </c>
      <c r="AC149" t="s">
        <v>318</v>
      </c>
      <c r="AD149" t="s">
        <v>319</v>
      </c>
      <c r="AE149" t="s">
        <v>320</v>
      </c>
      <c r="AF149" t="s">
        <v>321</v>
      </c>
      <c r="AG149" t="s">
        <v>322</v>
      </c>
      <c r="AH149" t="s">
        <v>323</v>
      </c>
      <c r="AI149">
        <v>19.800000000000001</v>
      </c>
      <c r="AJ149">
        <v>17</v>
      </c>
      <c r="AK149">
        <v>27</v>
      </c>
      <c r="AL149">
        <v>40</v>
      </c>
      <c r="AM149">
        <v>44.5</v>
      </c>
      <c r="AN149">
        <v>29.699999999999999</v>
      </c>
      <c r="AO149">
        <v>13.800000000000001</v>
      </c>
      <c r="AP149">
        <v>22.600000000000001</v>
      </c>
      <c r="AQ149">
        <v>28.199999999999999</v>
      </c>
      <c r="AR149">
        <v>17.600000000000001</v>
      </c>
      <c r="AS149">
        <v>55.5</v>
      </c>
      <c r="AT149">
        <v>29.199999999999999</v>
      </c>
      <c r="AU149"/>
      <c r="AV149"/>
      <c r="AW149"/>
      <c r="AX149"/>
      <c r="AY149"/>
      <c r="AZ149"/>
      <c r="BA149"/>
      <c r="BB149"/>
      <c r="BC149"/>
      <c r="BD149"/>
      <c r="BE149"/>
      <c r="BF149"/>
      <c r="BG149"/>
      <c r="BH149"/>
      <c r="BI149"/>
      <c r="BJ149"/>
      <c r="BK149"/>
      <c r="BL149"/>
      <c r="BM149"/>
      <c r="BN149"/>
      <c r="BO149"/>
      <c r="BP149"/>
      <c r="BQ149"/>
      <c r="BR149"/>
      <c r="BS149"/>
      <c r="BT149"/>
      <c r="BU149"/>
    </row>
    <row r="150">
      <c r="A150" t="s">
        <v>551</v>
      </c>
      <c r="B150">
        <v>2012</v>
      </c>
      <c r="C150" t="s">
        <v>557</v>
      </c>
      <c r="D150">
        <v>42</v>
      </c>
      <c r="E150" t="s">
        <v>56</v>
      </c>
      <c r="F150" t="s">
        <v>48</v>
      </c>
      <c r="G150" t="s">
        <v>570</v>
      </c>
      <c r="H150">
        <v>64.900000000000006</v>
      </c>
      <c r="I150">
        <v>69.400000000000006</v>
      </c>
      <c r="J150">
        <v>79.700000000000003</v>
      </c>
      <c r="K150">
        <v>86.099999999999994</v>
      </c>
      <c r="L150">
        <v>87.900000000000006</v>
      </c>
      <c r="M150">
        <v>74.099999999999994</v>
      </c>
      <c r="N150">
        <v>83.200000000000003</v>
      </c>
      <c r="O150">
        <v>86.799999999999997</v>
      </c>
      <c r="P150">
        <v>85</v>
      </c>
      <c r="Q150">
        <v>89.5</v>
      </c>
      <c r="R150">
        <v>69.400000000000006</v>
      </c>
      <c r="S150">
        <v>61</v>
      </c>
      <c r="T150">
        <v>63.799999999999997</v>
      </c>
      <c r="U150">
        <v>65.099999999999994</v>
      </c>
      <c r="V150">
        <v>73.400000000000006</v>
      </c>
      <c r="W150" t="s">
        <v>345</v>
      </c>
      <c r="X150" t="s">
        <v>248</v>
      </c>
      <c r="Y150" t="s">
        <v>314</v>
      </c>
      <c r="Z150" t="s">
        <v>346</v>
      </c>
      <c r="AA150" t="s">
        <v>316</v>
      </c>
      <c r="AB150" t="s">
        <v>347</v>
      </c>
      <c r="AC150" t="s">
        <v>318</v>
      </c>
      <c r="AD150" t="s">
        <v>319</v>
      </c>
      <c r="AE150" t="s">
        <v>320</v>
      </c>
      <c r="AF150" t="s">
        <v>321</v>
      </c>
      <c r="AG150" t="s">
        <v>322</v>
      </c>
      <c r="AH150" t="s">
        <v>323</v>
      </c>
      <c r="AI150">
        <v>80.200000000000003</v>
      </c>
      <c r="AJ150">
        <v>83</v>
      </c>
      <c r="AK150">
        <v>73</v>
      </c>
      <c r="AL150">
        <v>60</v>
      </c>
      <c r="AM150">
        <v>55.5</v>
      </c>
      <c r="AN150">
        <v>70.299999999999997</v>
      </c>
      <c r="AO150">
        <v>86.200000000000003</v>
      </c>
      <c r="AP150">
        <v>77.400000000000006</v>
      </c>
      <c r="AQ150">
        <v>71.799999999999997</v>
      </c>
      <c r="AR150">
        <v>82.400000000000006</v>
      </c>
      <c r="AS150">
        <v>44.5</v>
      </c>
      <c r="AT150">
        <v>70.799999999999997</v>
      </c>
      <c r="AU150"/>
      <c r="AV150"/>
      <c r="AW150"/>
      <c r="AX150"/>
      <c r="AY150"/>
      <c r="AZ150"/>
      <c r="BA150"/>
      <c r="BB150"/>
      <c r="BC150"/>
      <c r="BD150"/>
      <c r="BE150"/>
      <c r="BF150"/>
      <c r="BG150"/>
      <c r="BH150"/>
      <c r="BI150"/>
      <c r="BJ150"/>
      <c r="BK150"/>
      <c r="BL150"/>
      <c r="BM150"/>
      <c r="BN150"/>
      <c r="BO150"/>
      <c r="BP150"/>
      <c r="BQ150"/>
      <c r="BR150"/>
      <c r="BS150"/>
      <c r="BT150"/>
      <c r="BU150"/>
    </row>
    <row r="151">
      <c r="A151" t="s">
        <v>551</v>
      </c>
      <c r="B151">
        <v>2012</v>
      </c>
      <c r="C151" t="s">
        <v>557</v>
      </c>
      <c r="D151">
        <v>58</v>
      </c>
      <c r="E151" t="s">
        <v>252</v>
      </c>
      <c r="F151" t="s">
        <v>253</v>
      </c>
      <c r="G151" t="s">
        <v>180</v>
      </c>
      <c r="H151">
        <v>0.10000000000000001</v>
      </c>
      <c r="I151">
        <v>0.40000000000000002</v>
      </c>
      <c r="J151">
        <v>2.5</v>
      </c>
      <c r="K151">
        <v>4.9000000000000004</v>
      </c>
      <c r="L151">
        <v>9.4000000000000004</v>
      </c>
      <c r="M151">
        <v>1</v>
      </c>
      <c r="N151">
        <v>2.6000000000000001</v>
      </c>
      <c r="O151">
        <v>4</v>
      </c>
      <c r="P151">
        <v>6.7999999999999998</v>
      </c>
      <c r="Q151">
        <v>11.300000000000001</v>
      </c>
      <c r="R151">
        <v>0</v>
      </c>
      <c r="S151">
        <v>0.10000000000000001</v>
      </c>
      <c r="T151">
        <v>0.10000000000000001</v>
      </c>
      <c r="U151">
        <v>0.29999999999999999</v>
      </c>
      <c r="V151">
        <v>1.7</v>
      </c>
      <c r="W151" t="s">
        <v>345</v>
      </c>
      <c r="X151" t="s">
        <v>248</v>
      </c>
      <c r="Y151" t="s">
        <v>314</v>
      </c>
      <c r="Z151" t="s">
        <v>346</v>
      </c>
      <c r="AA151" t="s">
        <v>316</v>
      </c>
      <c r="AB151" t="s">
        <v>347</v>
      </c>
      <c r="AC151" t="s">
        <v>318</v>
      </c>
      <c r="AD151" t="s">
        <v>319</v>
      </c>
      <c r="AE151" t="s">
        <v>320</v>
      </c>
      <c r="AF151" t="s">
        <v>321</v>
      </c>
      <c r="AG151" t="s">
        <v>322</v>
      </c>
      <c r="AH151" t="s">
        <v>323</v>
      </c>
      <c r="AI151">
        <v>0.69999999999999996</v>
      </c>
      <c r="AJ151">
        <v>7.9000000000000004</v>
      </c>
      <c r="AK151">
        <v>1</v>
      </c>
      <c r="AL151">
        <v>0.29999999999999999</v>
      </c>
      <c r="AM151">
        <v>0.29999999999999999</v>
      </c>
      <c r="AN151">
        <v>0.29999999999999999</v>
      </c>
      <c r="AO151">
        <v>0.10000000000000001</v>
      </c>
      <c r="AP151">
        <v>0.69999999999999996</v>
      </c>
      <c r="AQ151">
        <v>0</v>
      </c>
      <c r="AR151">
        <v>2</v>
      </c>
      <c r="AS151">
        <v>0.69999999999999996</v>
      </c>
      <c r="AT151">
        <v>1.7</v>
      </c>
      <c r="AU151"/>
      <c r="AV151"/>
      <c r="AW151"/>
      <c r="AX151"/>
      <c r="AY151"/>
      <c r="AZ151"/>
      <c r="BA151"/>
      <c r="BB151"/>
      <c r="BC151"/>
      <c r="BD151"/>
      <c r="BE151"/>
      <c r="BF151"/>
      <c r="BG151"/>
      <c r="BH151"/>
      <c r="BI151"/>
      <c r="BJ151"/>
      <c r="BK151"/>
      <c r="BL151"/>
      <c r="BM151"/>
      <c r="BN151"/>
      <c r="BO151"/>
      <c r="BP151"/>
      <c r="BQ151"/>
      <c r="BR151"/>
      <c r="BS151"/>
      <c r="BT151"/>
      <c r="BU151"/>
    </row>
    <row r="152">
      <c r="A152" t="s">
        <v>551</v>
      </c>
      <c r="B152">
        <v>2012</v>
      </c>
      <c r="C152" t="s">
        <v>557</v>
      </c>
      <c r="D152">
        <v>59</v>
      </c>
      <c r="E152" t="s">
        <v>252</v>
      </c>
      <c r="F152" t="s">
        <v>324</v>
      </c>
      <c r="G152" t="s">
        <v>180</v>
      </c>
      <c r="H152">
        <v>0.20000000000000001</v>
      </c>
      <c r="I152">
        <v>5.5999999999999996</v>
      </c>
      <c r="J152">
        <v>20.899999999999999</v>
      </c>
      <c r="K152">
        <v>42.5</v>
      </c>
      <c r="L152">
        <v>43.899999999999999</v>
      </c>
      <c r="M152">
        <v>11.6</v>
      </c>
      <c r="N152">
        <v>23.300000000000001</v>
      </c>
      <c r="O152">
        <v>43.200000000000003</v>
      </c>
      <c r="P152">
        <v>43</v>
      </c>
      <c r="Q152">
        <v>48.299999999999997</v>
      </c>
      <c r="R152">
        <v>0.10000000000000001</v>
      </c>
      <c r="S152">
        <v>0.20000000000000001</v>
      </c>
      <c r="T152">
        <v>0.29999999999999999</v>
      </c>
      <c r="U152">
        <v>0.90000000000000002</v>
      </c>
      <c r="V152">
        <v>9.3000000000000007</v>
      </c>
      <c r="W152" t="s">
        <v>345</v>
      </c>
      <c r="X152" t="s">
        <v>248</v>
      </c>
      <c r="Y152" t="s">
        <v>314</v>
      </c>
      <c r="Z152" t="s">
        <v>346</v>
      </c>
      <c r="AA152" t="s">
        <v>316</v>
      </c>
      <c r="AB152" t="s">
        <v>347</v>
      </c>
      <c r="AC152" t="s">
        <v>318</v>
      </c>
      <c r="AD152" t="s">
        <v>319</v>
      </c>
      <c r="AE152" t="s">
        <v>320</v>
      </c>
      <c r="AF152" t="s">
        <v>321</v>
      </c>
      <c r="AG152" t="s">
        <v>322</v>
      </c>
      <c r="AH152" t="s">
        <v>323</v>
      </c>
      <c r="AI152">
        <v>14.4</v>
      </c>
      <c r="AJ152">
        <v>32.5</v>
      </c>
      <c r="AK152">
        <v>7.7000000000000002</v>
      </c>
      <c r="AL152">
        <v>1.8999999999999999</v>
      </c>
      <c r="AM152">
        <v>1.2</v>
      </c>
      <c r="AN152">
        <v>8.3000000000000007</v>
      </c>
      <c r="AO152">
        <v>0.40000000000000002</v>
      </c>
      <c r="AP152">
        <v>22.199999999999999</v>
      </c>
      <c r="AQ152">
        <v>0.5</v>
      </c>
      <c r="AR152">
        <v>34.799999999999997</v>
      </c>
      <c r="AS152">
        <v>0.10000000000000001</v>
      </c>
      <c r="AT152">
        <v>2</v>
      </c>
      <c r="AU152"/>
      <c r="AV152"/>
      <c r="AW152"/>
      <c r="AX152"/>
      <c r="AY152"/>
      <c r="AZ152"/>
      <c r="BA152"/>
      <c r="BB152"/>
      <c r="BC152"/>
      <c r="BD152"/>
      <c r="BE152"/>
      <c r="BF152"/>
      <c r="BG152"/>
      <c r="BH152"/>
      <c r="BI152"/>
      <c r="BJ152"/>
      <c r="BK152"/>
      <c r="BL152"/>
      <c r="BM152"/>
      <c r="BN152"/>
      <c r="BO152"/>
      <c r="BP152"/>
      <c r="BQ152"/>
      <c r="BR152"/>
      <c r="BS152"/>
      <c r="BT152"/>
      <c r="BU152"/>
    </row>
    <row r="153">
      <c r="A153" t="s">
        <v>551</v>
      </c>
      <c r="B153">
        <v>2012</v>
      </c>
      <c r="C153" t="s">
        <v>557</v>
      </c>
      <c r="D153">
        <v>60</v>
      </c>
      <c r="E153" t="s">
        <v>252</v>
      </c>
      <c r="F153" t="s">
        <v>325</v>
      </c>
      <c r="G153" t="s">
        <v>180</v>
      </c>
      <c r="H153">
        <v>2.7000000000000002</v>
      </c>
      <c r="I153">
        <v>27.899999999999999</v>
      </c>
      <c r="J153">
        <v>49.100000000000001</v>
      </c>
      <c r="K153">
        <v>33.600000000000001</v>
      </c>
      <c r="L153">
        <v>24.199999999999999</v>
      </c>
      <c r="M153">
        <v>53.200000000000003</v>
      </c>
      <c r="N153">
        <v>53</v>
      </c>
      <c r="O153">
        <v>38.5</v>
      </c>
      <c r="P153">
        <v>35.600000000000001</v>
      </c>
      <c r="Q153">
        <v>18.699999999999999</v>
      </c>
      <c r="R153">
        <v>2.2999999999999998</v>
      </c>
      <c r="S153">
        <v>1.8999999999999999</v>
      </c>
      <c r="T153">
        <v>3.7999999999999998</v>
      </c>
      <c r="U153">
        <v>7.7999999999999998</v>
      </c>
      <c r="V153">
        <v>10.1</v>
      </c>
      <c r="W153" t="s">
        <v>345</v>
      </c>
      <c r="X153" t="s">
        <v>248</v>
      </c>
      <c r="Y153" t="s">
        <v>314</v>
      </c>
      <c r="Z153" t="s">
        <v>346</v>
      </c>
      <c r="AA153" t="s">
        <v>316</v>
      </c>
      <c r="AB153" t="s">
        <v>347</v>
      </c>
      <c r="AC153" t="s">
        <v>318</v>
      </c>
      <c r="AD153" t="s">
        <v>319</v>
      </c>
      <c r="AE153" t="s">
        <v>320</v>
      </c>
      <c r="AF153" t="s">
        <v>321</v>
      </c>
      <c r="AG153" t="s">
        <v>322</v>
      </c>
      <c r="AH153" t="s">
        <v>323</v>
      </c>
      <c r="AI153">
        <v>21.199999999999999</v>
      </c>
      <c r="AJ153">
        <v>36.299999999999997</v>
      </c>
      <c r="AK153">
        <v>15.199999999999999</v>
      </c>
      <c r="AL153">
        <v>3.5</v>
      </c>
      <c r="AM153">
        <v>5.7000000000000002</v>
      </c>
      <c r="AN153">
        <v>14.5</v>
      </c>
      <c r="AO153">
        <v>0.69999999999999996</v>
      </c>
      <c r="AP153">
        <v>13.9</v>
      </c>
      <c r="AQ153">
        <v>4.7000000000000002</v>
      </c>
      <c r="AR153">
        <v>45.5</v>
      </c>
      <c r="AS153">
        <v>1.7</v>
      </c>
      <c r="AT153">
        <v>7.7000000000000002</v>
      </c>
      <c r="AU153"/>
      <c r="AV153"/>
      <c r="AW153"/>
      <c r="AX153"/>
      <c r="AY153"/>
      <c r="AZ153"/>
      <c r="BA153"/>
      <c r="BB153"/>
      <c r="BC153"/>
      <c r="BD153"/>
      <c r="BE153"/>
      <c r="BF153"/>
      <c r="BG153"/>
      <c r="BH153"/>
      <c r="BI153"/>
      <c r="BJ153"/>
      <c r="BK153"/>
      <c r="BL153"/>
      <c r="BM153"/>
      <c r="BN153"/>
      <c r="BO153"/>
      <c r="BP153"/>
      <c r="BQ153"/>
      <c r="BR153"/>
      <c r="BS153"/>
      <c r="BT153"/>
      <c r="BU153"/>
    </row>
    <row r="154">
      <c r="A154" t="s">
        <v>551</v>
      </c>
      <c r="B154">
        <v>2012</v>
      </c>
      <c r="C154" t="s">
        <v>557</v>
      </c>
      <c r="D154">
        <v>61</v>
      </c>
      <c r="E154" t="s">
        <v>252</v>
      </c>
      <c r="F154" t="s">
        <v>326</v>
      </c>
      <c r="G154" t="s">
        <v>180</v>
      </c>
      <c r="H154">
        <v>9.5999999999999996</v>
      </c>
      <c r="I154">
        <v>15</v>
      </c>
      <c r="J154">
        <v>11.6</v>
      </c>
      <c r="K154">
        <v>7.7999999999999998</v>
      </c>
      <c r="L154">
        <v>8.0999999999999996</v>
      </c>
      <c r="M154">
        <v>16.699999999999999</v>
      </c>
      <c r="N154">
        <v>8.0999999999999996</v>
      </c>
      <c r="O154">
        <v>8.1999999999999993</v>
      </c>
      <c r="P154">
        <v>5.0999999999999996</v>
      </c>
      <c r="Q154">
        <v>7.5999999999999996</v>
      </c>
      <c r="R154">
        <v>11.199999999999999</v>
      </c>
      <c r="S154">
        <v>8</v>
      </c>
      <c r="T154">
        <v>10.199999999999999</v>
      </c>
      <c r="U154">
        <v>12.800000000000001</v>
      </c>
      <c r="V154">
        <v>21.100000000000001</v>
      </c>
      <c r="W154" t="s">
        <v>345</v>
      </c>
      <c r="X154" t="s">
        <v>248</v>
      </c>
      <c r="Y154" t="s">
        <v>314</v>
      </c>
      <c r="Z154" t="s">
        <v>346</v>
      </c>
      <c r="AA154" t="s">
        <v>316</v>
      </c>
      <c r="AB154" t="s">
        <v>347</v>
      </c>
      <c r="AC154" t="s">
        <v>318</v>
      </c>
      <c r="AD154" t="s">
        <v>319</v>
      </c>
      <c r="AE154" t="s">
        <v>320</v>
      </c>
      <c r="AF154" t="s">
        <v>321</v>
      </c>
      <c r="AG154" t="s">
        <v>322</v>
      </c>
      <c r="AH154" t="s">
        <v>323</v>
      </c>
      <c r="AI154">
        <v>1.8</v>
      </c>
      <c r="AJ154">
        <v>11.1</v>
      </c>
      <c r="AK154">
        <v>32.100000000000001</v>
      </c>
      <c r="AL154">
        <v>10.699999999999999</v>
      </c>
      <c r="AM154">
        <v>19</v>
      </c>
      <c r="AN154">
        <v>10.300000000000001</v>
      </c>
      <c r="AO154">
        <v>34.100000000000001</v>
      </c>
      <c r="AP154">
        <v>6.7999999999999998</v>
      </c>
      <c r="AQ154">
        <v>4.2999999999999998</v>
      </c>
      <c r="AR154">
        <v>7.4000000000000004</v>
      </c>
      <c r="AS154">
        <v>2.8999999999999999</v>
      </c>
      <c r="AT154">
        <v>25.5</v>
      </c>
      <c r="AU154"/>
      <c r="AV154"/>
      <c r="AW154"/>
      <c r="AX154"/>
      <c r="AY154"/>
      <c r="AZ154"/>
      <c r="BA154"/>
      <c r="BB154"/>
      <c r="BC154"/>
      <c r="BD154"/>
      <c r="BE154"/>
      <c r="BF154"/>
      <c r="BG154"/>
      <c r="BH154"/>
      <c r="BI154"/>
      <c r="BJ154"/>
      <c r="BK154"/>
      <c r="BL154"/>
      <c r="BM154"/>
      <c r="BN154"/>
      <c r="BO154"/>
      <c r="BP154"/>
      <c r="BQ154"/>
      <c r="BR154"/>
      <c r="BS154"/>
      <c r="BT154"/>
      <c r="BU154"/>
    </row>
    <row r="155">
      <c r="A155" t="s">
        <v>551</v>
      </c>
      <c r="B155">
        <v>2012</v>
      </c>
      <c r="C155" t="s">
        <v>557</v>
      </c>
      <c r="D155">
        <v>62</v>
      </c>
      <c r="E155" t="s">
        <v>252</v>
      </c>
      <c r="F155" t="s">
        <v>327</v>
      </c>
      <c r="G155" t="s">
        <v>180</v>
      </c>
      <c r="H155">
        <v>5.5</v>
      </c>
      <c r="I155">
        <v>7.7000000000000002</v>
      </c>
      <c r="J155">
        <v>5.2000000000000002</v>
      </c>
      <c r="K155">
        <v>4.2000000000000002</v>
      </c>
      <c r="L155">
        <v>2.2999999999999998</v>
      </c>
      <c r="M155">
        <v>5.2999999999999998</v>
      </c>
      <c r="N155">
        <v>5.2999999999999998</v>
      </c>
      <c r="O155">
        <v>1.3</v>
      </c>
      <c r="P155">
        <v>2.6000000000000001</v>
      </c>
      <c r="Q155">
        <v>1.1000000000000001</v>
      </c>
      <c r="R155">
        <v>5.7000000000000002</v>
      </c>
      <c r="S155">
        <v>3.6000000000000001</v>
      </c>
      <c r="T155">
        <v>6.9000000000000004</v>
      </c>
      <c r="U155">
        <v>9.0999999999999996</v>
      </c>
      <c r="V155">
        <v>16.100000000000001</v>
      </c>
      <c r="W155" t="s">
        <v>345</v>
      </c>
      <c r="X155" t="s">
        <v>248</v>
      </c>
      <c r="Y155" t="s">
        <v>314</v>
      </c>
      <c r="Z155" t="s">
        <v>346</v>
      </c>
      <c r="AA155" t="s">
        <v>316</v>
      </c>
      <c r="AB155" t="s">
        <v>347</v>
      </c>
      <c r="AC155" t="s">
        <v>318</v>
      </c>
      <c r="AD155" t="s">
        <v>319</v>
      </c>
      <c r="AE155" t="s">
        <v>320</v>
      </c>
      <c r="AF155" t="s">
        <v>321</v>
      </c>
      <c r="AG155" t="s">
        <v>322</v>
      </c>
      <c r="AH155" t="s">
        <v>323</v>
      </c>
      <c r="AI155">
        <v>17.199999999999999</v>
      </c>
      <c r="AJ155">
        <v>2.8999999999999999</v>
      </c>
      <c r="AK155">
        <v>0.90000000000000002</v>
      </c>
      <c r="AL155">
        <v>0.10000000000000001</v>
      </c>
      <c r="AM155">
        <v>1.6000000000000001</v>
      </c>
      <c r="AN155">
        <v>1.7</v>
      </c>
      <c r="AO155">
        <v>17.199999999999999</v>
      </c>
      <c r="AP155">
        <v>3.7999999999999998</v>
      </c>
      <c r="AQ155">
        <v>0.20000000000000001</v>
      </c>
      <c r="AR155">
        <v>3</v>
      </c>
      <c r="AS155">
        <v>2.7999999999999998</v>
      </c>
      <c r="AT155">
        <v>6.4000000000000004</v>
      </c>
      <c r="AU155"/>
      <c r="AV155"/>
      <c r="AW155"/>
      <c r="AX155"/>
      <c r="AY155"/>
      <c r="AZ155"/>
      <c r="BA155"/>
      <c r="BB155"/>
      <c r="BC155"/>
      <c r="BD155"/>
      <c r="BE155"/>
      <c r="BF155"/>
      <c r="BG155"/>
      <c r="BH155"/>
      <c r="BI155"/>
      <c r="BJ155"/>
      <c r="BK155"/>
      <c r="BL155"/>
      <c r="BM155"/>
      <c r="BN155"/>
      <c r="BO155"/>
      <c r="BP155"/>
      <c r="BQ155"/>
      <c r="BR155"/>
      <c r="BS155"/>
      <c r="BT155"/>
      <c r="BU155"/>
    </row>
    <row r="156">
      <c r="A156" t="s">
        <v>551</v>
      </c>
      <c r="B156">
        <v>2012</v>
      </c>
      <c r="C156" t="s">
        <v>557</v>
      </c>
      <c r="D156">
        <v>63</v>
      </c>
      <c r="E156" t="s">
        <v>252</v>
      </c>
      <c r="F156" t="s">
        <v>328</v>
      </c>
      <c r="G156" t="s">
        <v>180</v>
      </c>
      <c r="H156">
        <v>12.6</v>
      </c>
      <c r="I156">
        <v>8.1999999999999993</v>
      </c>
      <c r="J156">
        <v>3</v>
      </c>
      <c r="K156">
        <v>1.2</v>
      </c>
      <c r="L156">
        <v>1.3999999999999999</v>
      </c>
      <c r="M156">
        <v>2.7000000000000002</v>
      </c>
      <c r="N156">
        <v>2.2000000000000002</v>
      </c>
      <c r="O156">
        <v>1.3</v>
      </c>
      <c r="P156">
        <v>1.5</v>
      </c>
      <c r="Q156">
        <v>1</v>
      </c>
      <c r="R156">
        <v>10.699999999999999</v>
      </c>
      <c r="S156">
        <v>10.9</v>
      </c>
      <c r="T156">
        <v>16</v>
      </c>
      <c r="U156">
        <v>14.300000000000001</v>
      </c>
      <c r="V156">
        <v>6.2000000000000002</v>
      </c>
      <c r="W156" t="s">
        <v>345</v>
      </c>
      <c r="X156" t="s">
        <v>248</v>
      </c>
      <c r="Y156" t="s">
        <v>314</v>
      </c>
      <c r="Z156" t="s">
        <v>346</v>
      </c>
      <c r="AA156" t="s">
        <v>316</v>
      </c>
      <c r="AB156" t="s">
        <v>347</v>
      </c>
      <c r="AC156" t="s">
        <v>318</v>
      </c>
      <c r="AD156" t="s">
        <v>319</v>
      </c>
      <c r="AE156" t="s">
        <v>320</v>
      </c>
      <c r="AF156" t="s">
        <v>321</v>
      </c>
      <c r="AG156" t="s">
        <v>322</v>
      </c>
      <c r="AH156" t="s">
        <v>323</v>
      </c>
      <c r="AI156">
        <v>14.9</v>
      </c>
      <c r="AJ156">
        <v>1.2</v>
      </c>
      <c r="AK156">
        <v>1.3999999999999999</v>
      </c>
      <c r="AL156">
        <v>1.5</v>
      </c>
      <c r="AM156">
        <v>8.1999999999999993</v>
      </c>
      <c r="AN156">
        <v>0.59999999999999998</v>
      </c>
      <c r="AO156">
        <v>16.899999999999999</v>
      </c>
      <c r="AP156">
        <v>15</v>
      </c>
      <c r="AQ156">
        <v>6</v>
      </c>
      <c r="AR156">
        <v>2.5</v>
      </c>
      <c r="AS156">
        <v>6.2000000000000002</v>
      </c>
      <c r="AT156">
        <v>8.3000000000000007</v>
      </c>
      <c r="AU156"/>
      <c r="AV156"/>
      <c r="AW156"/>
      <c r="AX156"/>
      <c r="AY156"/>
      <c r="AZ156"/>
      <c r="BA156"/>
      <c r="BB156"/>
      <c r="BC156"/>
      <c r="BD156"/>
      <c r="BE156"/>
      <c r="BF156"/>
      <c r="BG156"/>
      <c r="BH156"/>
      <c r="BI156"/>
      <c r="BJ156"/>
      <c r="BK156"/>
      <c r="BL156"/>
      <c r="BM156"/>
      <c r="BN156"/>
      <c r="BO156"/>
      <c r="BP156"/>
      <c r="BQ156"/>
      <c r="BR156"/>
      <c r="BS156"/>
      <c r="BT156"/>
      <c r="BU156"/>
    </row>
    <row r="157">
      <c r="A157" t="s">
        <v>551</v>
      </c>
      <c r="B157">
        <v>2012</v>
      </c>
      <c r="C157" t="s">
        <v>557</v>
      </c>
      <c r="D157">
        <v>64</v>
      </c>
      <c r="E157" t="s">
        <v>252</v>
      </c>
      <c r="F157" t="s">
        <v>329</v>
      </c>
      <c r="G157" t="s">
        <v>180</v>
      </c>
      <c r="H157">
        <v>7.5999999999999996</v>
      </c>
      <c r="I157">
        <v>7.2000000000000002</v>
      </c>
      <c r="J157">
        <v>2.7999999999999998</v>
      </c>
      <c r="K157">
        <v>2</v>
      </c>
      <c r="L157">
        <v>0.90000000000000002</v>
      </c>
      <c r="M157">
        <v>2.8999999999999999</v>
      </c>
      <c r="N157">
        <v>2.2999999999999998</v>
      </c>
      <c r="O157">
        <v>1.3999999999999999</v>
      </c>
      <c r="P157">
        <v>1.2</v>
      </c>
      <c r="Q157">
        <v>1.2</v>
      </c>
      <c r="R157">
        <v>3.3999999999999999</v>
      </c>
      <c r="S157">
        <v>10</v>
      </c>
      <c r="T157">
        <v>9.5999999999999996</v>
      </c>
      <c r="U157">
        <v>9.3000000000000007</v>
      </c>
      <c r="V157">
        <v>9</v>
      </c>
      <c r="W157" t="s">
        <v>345</v>
      </c>
      <c r="X157" t="s">
        <v>248</v>
      </c>
      <c r="Y157" t="s">
        <v>314</v>
      </c>
      <c r="Z157" t="s">
        <v>346</v>
      </c>
      <c r="AA157" t="s">
        <v>316</v>
      </c>
      <c r="AB157" t="s">
        <v>347</v>
      </c>
      <c r="AC157" t="s">
        <v>318</v>
      </c>
      <c r="AD157" t="s">
        <v>319</v>
      </c>
      <c r="AE157" t="s">
        <v>320</v>
      </c>
      <c r="AF157" t="s">
        <v>321</v>
      </c>
      <c r="AG157" t="s">
        <v>322</v>
      </c>
      <c r="AH157" t="s">
        <v>323</v>
      </c>
      <c r="AI157">
        <v>1.1000000000000001</v>
      </c>
      <c r="AJ157">
        <v>2.7000000000000002</v>
      </c>
      <c r="AK157">
        <v>2.1000000000000001</v>
      </c>
      <c r="AL157">
        <v>3</v>
      </c>
      <c r="AM157">
        <v>7.4000000000000004</v>
      </c>
      <c r="AN157">
        <v>11.199999999999999</v>
      </c>
      <c r="AO157">
        <v>1.1000000000000001</v>
      </c>
      <c r="AP157">
        <v>5.5</v>
      </c>
      <c r="AQ157">
        <v>0.80000000000000004</v>
      </c>
      <c r="AR157">
        <v>0.5</v>
      </c>
      <c r="AS157">
        <v>28.800000000000001</v>
      </c>
      <c r="AT157">
        <v>7.9000000000000004</v>
      </c>
      <c r="AU157"/>
      <c r="AV157"/>
      <c r="AW157"/>
      <c r="AX157"/>
      <c r="AY157"/>
      <c r="AZ157"/>
      <c r="BA157"/>
      <c r="BB157"/>
      <c r="BC157"/>
      <c r="BD157"/>
      <c r="BE157"/>
      <c r="BF157"/>
      <c r="BG157"/>
      <c r="BH157"/>
      <c r="BI157"/>
      <c r="BJ157"/>
      <c r="BK157"/>
      <c r="BL157"/>
      <c r="BM157"/>
      <c r="BN157"/>
      <c r="BO157"/>
      <c r="BP157"/>
      <c r="BQ157"/>
      <c r="BR157"/>
      <c r="BS157"/>
      <c r="BT157"/>
      <c r="BU157"/>
    </row>
    <row r="158">
      <c r="A158" t="s">
        <v>551</v>
      </c>
      <c r="B158">
        <v>2012</v>
      </c>
      <c r="C158" t="s">
        <v>557</v>
      </c>
      <c r="D158">
        <v>65</v>
      </c>
      <c r="E158" t="s">
        <v>252</v>
      </c>
      <c r="F158" t="s">
        <v>330</v>
      </c>
      <c r="G158" t="s">
        <v>180</v>
      </c>
      <c r="H158">
        <v>25</v>
      </c>
      <c r="I158">
        <v>11.300000000000001</v>
      </c>
      <c r="J158">
        <v>2</v>
      </c>
      <c r="K158">
        <v>1.2</v>
      </c>
      <c r="L158">
        <v>0.29999999999999999</v>
      </c>
      <c r="M158">
        <v>2.2999999999999998</v>
      </c>
      <c r="N158">
        <v>1.3</v>
      </c>
      <c r="O158">
        <v>0.69999999999999996</v>
      </c>
      <c r="P158">
        <v>0.10000000000000001</v>
      </c>
      <c r="Q158">
        <v>0.10000000000000001</v>
      </c>
      <c r="R158">
        <v>23</v>
      </c>
      <c r="S158">
        <v>28.699999999999999</v>
      </c>
      <c r="T158">
        <v>22.5</v>
      </c>
      <c r="U158">
        <v>18.399999999999999</v>
      </c>
      <c r="V158">
        <v>11</v>
      </c>
      <c r="W158" t="s">
        <v>345</v>
      </c>
      <c r="X158" t="s">
        <v>248</v>
      </c>
      <c r="Y158" t="s">
        <v>314</v>
      </c>
      <c r="Z158" t="s">
        <v>346</v>
      </c>
      <c r="AA158" t="s">
        <v>316</v>
      </c>
      <c r="AB158" t="s">
        <v>347</v>
      </c>
      <c r="AC158" t="s">
        <v>318</v>
      </c>
      <c r="AD158" t="s">
        <v>319</v>
      </c>
      <c r="AE158" t="s">
        <v>320</v>
      </c>
      <c r="AF158" t="s">
        <v>321</v>
      </c>
      <c r="AG158" t="s">
        <v>322</v>
      </c>
      <c r="AH158" t="s">
        <v>323</v>
      </c>
      <c r="AI158">
        <v>11.1</v>
      </c>
      <c r="AJ158">
        <v>0.90000000000000002</v>
      </c>
      <c r="AK158">
        <v>6.2999999999999998</v>
      </c>
      <c r="AL158">
        <v>33.200000000000003</v>
      </c>
      <c r="AM158">
        <v>38</v>
      </c>
      <c r="AN158">
        <v>45.899999999999999</v>
      </c>
      <c r="AO158">
        <v>1</v>
      </c>
      <c r="AP158">
        <v>18.199999999999999</v>
      </c>
      <c r="AQ158">
        <v>11.1</v>
      </c>
      <c r="AR158">
        <v>0.29999999999999999</v>
      </c>
      <c r="AS158">
        <v>29.199999999999999</v>
      </c>
      <c r="AT158">
        <v>19.600000000000001</v>
      </c>
      <c r="AU158"/>
      <c r="AV158"/>
      <c r="AW158"/>
      <c r="AX158"/>
      <c r="AY158"/>
      <c r="AZ158"/>
      <c r="BA158"/>
      <c r="BB158"/>
      <c r="BC158"/>
      <c r="BD158"/>
      <c r="BE158"/>
      <c r="BF158"/>
      <c r="BG158"/>
      <c r="BH158"/>
      <c r="BI158"/>
      <c r="BJ158"/>
      <c r="BK158"/>
      <c r="BL158"/>
      <c r="BM158"/>
      <c r="BN158"/>
      <c r="BO158"/>
      <c r="BP158"/>
      <c r="BQ158"/>
      <c r="BR158"/>
      <c r="BS158"/>
      <c r="BT158"/>
      <c r="BU158"/>
    </row>
    <row r="159">
      <c r="A159" t="s">
        <v>551</v>
      </c>
      <c r="B159">
        <v>2012</v>
      </c>
      <c r="C159" t="s">
        <v>557</v>
      </c>
      <c r="D159">
        <v>66</v>
      </c>
      <c r="E159" t="s">
        <v>252</v>
      </c>
      <c r="F159" t="s">
        <v>348</v>
      </c>
      <c r="G159" t="s">
        <v>180</v>
      </c>
      <c r="H159">
        <v>29.399999999999999</v>
      </c>
      <c r="I159">
        <v>8.6999999999999993</v>
      </c>
      <c r="J159">
        <v>0.80000000000000004</v>
      </c>
      <c r="K159">
        <v>0.10000000000000001</v>
      </c>
      <c r="L159">
        <v>0.10000000000000001</v>
      </c>
      <c r="M159">
        <v>0</v>
      </c>
      <c r="N159">
        <v>0</v>
      </c>
      <c r="O159">
        <v>0</v>
      </c>
      <c r="P159">
        <v>0</v>
      </c>
      <c r="Q159">
        <v>0</v>
      </c>
      <c r="R159">
        <v>40</v>
      </c>
      <c r="S159">
        <v>27.300000000000001</v>
      </c>
      <c r="T159">
        <v>20.399999999999999</v>
      </c>
      <c r="U159">
        <v>16</v>
      </c>
      <c r="V159">
        <v>6</v>
      </c>
      <c r="W159" t="s">
        <v>345</v>
      </c>
      <c r="X159" t="s">
        <v>248</v>
      </c>
      <c r="Y159" t="s">
        <v>314</v>
      </c>
      <c r="Z159" t="s">
        <v>346</v>
      </c>
      <c r="AA159" t="s">
        <v>316</v>
      </c>
      <c r="AB159" t="s">
        <v>347</v>
      </c>
      <c r="AC159" t="s">
        <v>318</v>
      </c>
      <c r="AD159" t="s">
        <v>319</v>
      </c>
      <c r="AE159" t="s">
        <v>320</v>
      </c>
      <c r="AF159" t="s">
        <v>321</v>
      </c>
      <c r="AG159" t="s">
        <v>322</v>
      </c>
      <c r="AH159" t="s">
        <v>323</v>
      </c>
      <c r="AI159">
        <v>7.7000000000000002</v>
      </c>
      <c r="AJ159">
        <v>0</v>
      </c>
      <c r="AK159">
        <v>31.100000000000001</v>
      </c>
      <c r="AL159">
        <v>45.200000000000003</v>
      </c>
      <c r="AM159">
        <v>17.399999999999999</v>
      </c>
      <c r="AN159">
        <v>6.5</v>
      </c>
      <c r="AO159">
        <v>28.399999999999999</v>
      </c>
      <c r="AP159">
        <v>10.5</v>
      </c>
      <c r="AQ159">
        <v>37.899999999999999</v>
      </c>
      <c r="AR159">
        <v>0</v>
      </c>
      <c r="AS159">
        <v>19.5</v>
      </c>
      <c r="AT159">
        <v>7.0999999999999996</v>
      </c>
      <c r="AU159"/>
      <c r="AV159"/>
      <c r="AW159"/>
      <c r="AX159"/>
      <c r="AY159"/>
      <c r="AZ159"/>
      <c r="BA159"/>
      <c r="BB159"/>
      <c r="BC159"/>
      <c r="BD159"/>
      <c r="BE159"/>
      <c r="BF159"/>
      <c r="BG159"/>
      <c r="BH159"/>
      <c r="BI159"/>
      <c r="BJ159"/>
      <c r="BK159"/>
      <c r="BL159"/>
      <c r="BM159"/>
      <c r="BN159"/>
      <c r="BO159"/>
      <c r="BP159"/>
      <c r="BQ159"/>
      <c r="BR159"/>
      <c r="BS159"/>
      <c r="BT159"/>
      <c r="BU159"/>
    </row>
    <row r="160">
      <c r="A160" t="s">
        <v>551</v>
      </c>
      <c r="B160">
        <v>2012</v>
      </c>
      <c r="C160" t="s">
        <v>557</v>
      </c>
      <c r="D160">
        <v>67</v>
      </c>
      <c r="E160" t="s">
        <v>252</v>
      </c>
      <c r="F160" t="s">
        <v>263</v>
      </c>
      <c r="G160" t="s">
        <v>180</v>
      </c>
      <c r="H160">
        <v>4.7000000000000002</v>
      </c>
      <c r="I160">
        <v>3</v>
      </c>
      <c r="J160">
        <v>0.5</v>
      </c>
      <c r="K160">
        <v>0.20000000000000001</v>
      </c>
      <c r="L160">
        <v>0.20000000000000001</v>
      </c>
      <c r="M160">
        <v>0</v>
      </c>
      <c r="N160">
        <v>0</v>
      </c>
      <c r="O160">
        <v>0</v>
      </c>
      <c r="P160">
        <v>0</v>
      </c>
      <c r="Q160">
        <v>0</v>
      </c>
      <c r="R160">
        <v>2.8999999999999999</v>
      </c>
      <c r="S160">
        <v>6.5</v>
      </c>
      <c r="T160">
        <v>4.9000000000000004</v>
      </c>
      <c r="U160">
        <v>6.2999999999999998</v>
      </c>
      <c r="V160">
        <v>3.6000000000000001</v>
      </c>
      <c r="W160" t="s">
        <v>345</v>
      </c>
      <c r="X160" t="s">
        <v>248</v>
      </c>
      <c r="Y160" t="s">
        <v>314</v>
      </c>
      <c r="Z160" t="s">
        <v>346</v>
      </c>
      <c r="AA160" t="s">
        <v>316</v>
      </c>
      <c r="AB160" t="s">
        <v>347</v>
      </c>
      <c r="AC160" t="s">
        <v>318</v>
      </c>
      <c r="AD160" t="s">
        <v>319</v>
      </c>
      <c r="AE160" t="s">
        <v>320</v>
      </c>
      <c r="AF160" t="s">
        <v>321</v>
      </c>
      <c r="AG160" t="s">
        <v>322</v>
      </c>
      <c r="AH160" t="s">
        <v>323</v>
      </c>
      <c r="AI160">
        <v>0</v>
      </c>
      <c r="AJ160">
        <v>0</v>
      </c>
      <c r="AK160">
        <v>0.5</v>
      </c>
      <c r="AL160">
        <v>0.5</v>
      </c>
      <c r="AM160">
        <v>0.5</v>
      </c>
      <c r="AN160">
        <v>0</v>
      </c>
      <c r="AO160">
        <v>0</v>
      </c>
      <c r="AP160">
        <v>0</v>
      </c>
      <c r="AQ160">
        <v>34.200000000000003</v>
      </c>
      <c r="AR160">
        <v>0</v>
      </c>
      <c r="AS160">
        <v>6.9000000000000004</v>
      </c>
      <c r="AT160">
        <v>0</v>
      </c>
      <c r="AU160"/>
      <c r="AV160"/>
      <c r="AW160"/>
      <c r="AX160"/>
      <c r="AY160"/>
      <c r="AZ160"/>
      <c r="BA160"/>
      <c r="BB160"/>
      <c r="BC160"/>
      <c r="BD160"/>
      <c r="BE160"/>
      <c r="BF160"/>
      <c r="BG160"/>
      <c r="BH160"/>
      <c r="BI160"/>
      <c r="BJ160"/>
      <c r="BK160"/>
      <c r="BL160"/>
      <c r="BM160"/>
      <c r="BN160"/>
      <c r="BO160"/>
      <c r="BP160"/>
      <c r="BQ160"/>
      <c r="BR160"/>
      <c r="BS160"/>
      <c r="BT160"/>
      <c r="BU160"/>
    </row>
    <row r="161">
      <c r="A161" t="s">
        <v>551</v>
      </c>
      <c r="B161">
        <v>2012</v>
      </c>
      <c r="C161" t="s">
        <v>557</v>
      </c>
      <c r="D161">
        <v>68</v>
      </c>
      <c r="E161" t="s">
        <v>252</v>
      </c>
      <c r="F161" t="s">
        <v>265</v>
      </c>
      <c r="G161" t="s">
        <v>180</v>
      </c>
      <c r="H161">
        <v>0</v>
      </c>
      <c r="I161">
        <v>0</v>
      </c>
      <c r="J161">
        <v>0.29999999999999999</v>
      </c>
      <c r="K161">
        <v>1.2</v>
      </c>
      <c r="L161">
        <v>7.9000000000000004</v>
      </c>
      <c r="M161">
        <v>0.10000000000000001</v>
      </c>
      <c r="N161">
        <v>0.29999999999999999</v>
      </c>
      <c r="O161">
        <v>0.59999999999999998</v>
      </c>
      <c r="P161">
        <v>3.2999999999999998</v>
      </c>
      <c r="Q161">
        <v>9.9000000000000004</v>
      </c>
      <c r="R161">
        <v>0</v>
      </c>
      <c r="S161">
        <v>0</v>
      </c>
      <c r="T161">
        <v>0</v>
      </c>
      <c r="U161">
        <v>0</v>
      </c>
      <c r="V161">
        <v>0.5</v>
      </c>
      <c r="W161" t="s">
        <v>345</v>
      </c>
      <c r="X161" t="s">
        <v>248</v>
      </c>
      <c r="Y161" t="s">
        <v>314</v>
      </c>
      <c r="Z161" t="s">
        <v>346</v>
      </c>
      <c r="AA161" t="s">
        <v>316</v>
      </c>
      <c r="AB161" t="s">
        <v>347</v>
      </c>
      <c r="AC161" t="s">
        <v>318</v>
      </c>
      <c r="AD161" t="s">
        <v>319</v>
      </c>
      <c r="AE161" t="s">
        <v>320</v>
      </c>
      <c r="AF161" t="s">
        <v>321</v>
      </c>
      <c r="AG161" t="s">
        <v>322</v>
      </c>
      <c r="AH161" t="s">
        <v>323</v>
      </c>
      <c r="AI161">
        <v>0</v>
      </c>
      <c r="AJ161">
        <v>2.8999999999999999</v>
      </c>
      <c r="AK161">
        <v>0.20000000000000001</v>
      </c>
      <c r="AL161">
        <v>0</v>
      </c>
      <c r="AM161">
        <v>0.29999999999999999</v>
      </c>
      <c r="AN161">
        <v>0</v>
      </c>
      <c r="AO161">
        <v>0.10000000000000001</v>
      </c>
      <c r="AP161">
        <v>0.10000000000000001</v>
      </c>
      <c r="AQ161">
        <v>0.20000000000000001</v>
      </c>
      <c r="AR161">
        <v>3.6000000000000001</v>
      </c>
      <c r="AS161">
        <v>0.29999999999999999</v>
      </c>
      <c r="AT161">
        <v>0.20000000000000001</v>
      </c>
      <c r="AU161"/>
      <c r="AV161"/>
      <c r="AW161"/>
      <c r="AX161"/>
      <c r="AY161"/>
      <c r="AZ161"/>
      <c r="BA161"/>
      <c r="BB161"/>
      <c r="BC161"/>
      <c r="BD161"/>
      <c r="BE161"/>
      <c r="BF161"/>
      <c r="BG161"/>
      <c r="BH161"/>
      <c r="BI161"/>
      <c r="BJ161"/>
      <c r="BK161"/>
      <c r="BL161"/>
      <c r="BM161"/>
      <c r="BN161"/>
      <c r="BO161"/>
      <c r="BP161"/>
      <c r="BQ161"/>
      <c r="BR161"/>
      <c r="BS161"/>
      <c r="BT161"/>
      <c r="BU161"/>
    </row>
    <row r="162">
      <c r="A162" t="s">
        <v>551</v>
      </c>
      <c r="B162">
        <v>2012</v>
      </c>
      <c r="C162" t="s">
        <v>557</v>
      </c>
      <c r="D162">
        <v>69</v>
      </c>
      <c r="E162" t="s">
        <v>252</v>
      </c>
      <c r="F162" t="s">
        <v>46</v>
      </c>
      <c r="G162" t="s">
        <v>180</v>
      </c>
      <c r="H162">
        <v>2.7000000000000002</v>
      </c>
      <c r="I162">
        <v>5.2000000000000002</v>
      </c>
      <c r="J162">
        <v>1.5</v>
      </c>
      <c r="K162">
        <v>1.1000000000000001</v>
      </c>
      <c r="L162">
        <v>1.3</v>
      </c>
      <c r="M162">
        <v>4</v>
      </c>
      <c r="N162">
        <v>1.5</v>
      </c>
      <c r="O162">
        <v>0.80000000000000004</v>
      </c>
      <c r="P162">
        <v>0.80000000000000004</v>
      </c>
      <c r="Q162">
        <v>0.80000000000000004</v>
      </c>
      <c r="R162">
        <v>0.80000000000000004</v>
      </c>
      <c r="S162">
        <v>2.6000000000000001</v>
      </c>
      <c r="T162">
        <v>5.2000000000000002</v>
      </c>
      <c r="U162">
        <v>4.7000000000000002</v>
      </c>
      <c r="V162">
        <v>5.2999999999999998</v>
      </c>
      <c r="W162" t="s">
        <v>345</v>
      </c>
      <c r="X162" t="s">
        <v>248</v>
      </c>
      <c r="Y162" t="s">
        <v>314</v>
      </c>
      <c r="Z162" t="s">
        <v>346</v>
      </c>
      <c r="AA162" t="s">
        <v>316</v>
      </c>
      <c r="AB162" t="s">
        <v>347</v>
      </c>
      <c r="AC162" t="s">
        <v>318</v>
      </c>
      <c r="AD162" t="s">
        <v>319</v>
      </c>
      <c r="AE162" t="s">
        <v>320</v>
      </c>
      <c r="AF162" t="s">
        <v>321</v>
      </c>
      <c r="AG162" t="s">
        <v>322</v>
      </c>
      <c r="AH162" t="s">
        <v>323</v>
      </c>
      <c r="AI162">
        <v>10</v>
      </c>
      <c r="AJ162">
        <v>1.7</v>
      </c>
      <c r="AK162">
        <v>1.3</v>
      </c>
      <c r="AL162">
        <v>0.10000000000000001</v>
      </c>
      <c r="AM162">
        <v>0.40000000000000002</v>
      </c>
      <c r="AN162">
        <v>0.59999999999999998</v>
      </c>
      <c r="AO162">
        <v>0</v>
      </c>
      <c r="AP162">
        <v>3.2999999999999998</v>
      </c>
      <c r="AQ162">
        <v>0</v>
      </c>
      <c r="AR162">
        <v>0.40000000000000002</v>
      </c>
      <c r="AS162">
        <v>0.90000000000000002</v>
      </c>
      <c r="AT162">
        <v>13.699999999999999</v>
      </c>
      <c r="AU162"/>
      <c r="AV162"/>
      <c r="AW162"/>
      <c r="AX162"/>
      <c r="AY162"/>
      <c r="AZ162"/>
      <c r="BA162"/>
      <c r="BB162"/>
      <c r="BC162"/>
      <c r="BD162"/>
      <c r="BE162"/>
      <c r="BF162"/>
      <c r="BG162"/>
      <c r="BH162"/>
      <c r="BI162"/>
      <c r="BJ162"/>
      <c r="BK162"/>
      <c r="BL162"/>
      <c r="BM162"/>
      <c r="BN162"/>
      <c r="BO162"/>
      <c r="BP162"/>
      <c r="BQ162"/>
      <c r="BR162"/>
      <c r="BS162"/>
      <c r="BT162"/>
      <c r="BU162"/>
    </row>
    <row r="163">
      <c r="A163" t="s">
        <v>551</v>
      </c>
      <c r="B163">
        <v>2012</v>
      </c>
      <c r="C163" t="s">
        <v>557</v>
      </c>
      <c r="D163">
        <v>122</v>
      </c>
      <c r="E163" t="s">
        <v>18</v>
      </c>
      <c r="F163" t="s">
        <v>14</v>
      </c>
      <c r="G163" t="s">
        <v>571</v>
      </c>
      <c r="H163">
        <v>4.160657052022585</v>
      </c>
      <c r="I163">
        <v>24.572070303474799</v>
      </c>
      <c r="J163">
        <v>44.033028268450877</v>
      </c>
      <c r="K163">
        <v>63.236438603430578</v>
      </c>
      <c r="L163">
        <v>79.129155020523882</v>
      </c>
      <c r="M163">
        <v>36.875435384709043</v>
      </c>
      <c r="N163">
        <v>44.626706436375073</v>
      </c>
      <c r="O163">
        <v>59.719924145011333</v>
      </c>
      <c r="P163">
        <v>70.005286726194484</v>
      </c>
      <c r="Q163">
        <v>85.685707686162488</v>
      </c>
      <c r="R163">
        <v>1.8997067793450571</v>
      </c>
      <c r="S163">
        <v>3.5890518859649312</v>
      </c>
      <c r="T163">
        <v>6.9945406035194866</v>
      </c>
      <c r="U163">
        <v>12.839858889592479</v>
      </c>
      <c r="V163">
        <v>41.907106636738398</v>
      </c>
      <c r="W163" t="s">
        <v>345</v>
      </c>
      <c r="X163" t="s">
        <v>248</v>
      </c>
      <c r="Y163" t="s">
        <v>314</v>
      </c>
      <c r="Z163" t="s">
        <v>346</v>
      </c>
      <c r="AA163" t="s">
        <v>316</v>
      </c>
      <c r="AB163" t="s">
        <v>347</v>
      </c>
      <c r="AC163" t="s">
        <v>318</v>
      </c>
      <c r="AD163" t="s">
        <v>319</v>
      </c>
      <c r="AE163" t="s">
        <v>320</v>
      </c>
      <c r="AF163" t="s">
        <v>321</v>
      </c>
      <c r="AG163" t="s">
        <v>322</v>
      </c>
      <c r="AH163" t="s">
        <v>323</v>
      </c>
      <c r="AI163">
        <v>46.070229188298228</v>
      </c>
      <c r="AJ163">
        <v>61.842654162910428</v>
      </c>
      <c r="AK163">
        <v>12.904687127713849</v>
      </c>
      <c r="AL163">
        <v>4.4683669740862033</v>
      </c>
      <c r="AM163">
        <v>9.4859392167940886</v>
      </c>
      <c r="AN163">
        <v>17.009124504701351</v>
      </c>
      <c r="AO163">
        <v>11.618589265661839</v>
      </c>
      <c r="AP163">
        <v>41.646081647345582</v>
      </c>
      <c r="AQ163">
        <v>2.726912620013783</v>
      </c>
      <c r="AR163">
        <v>50.451445306012189</v>
      </c>
      <c r="AS163">
        <v>9.8697592009299999</v>
      </c>
      <c r="AT163">
        <v>13.91618240691794</v>
      </c>
      <c r="AU163">
        <v>434.45664400000021</v>
      </c>
      <c r="AV163">
        <v>2567.4348100000002</v>
      </c>
      <c r="AW163">
        <v>4596.4456199999977</v>
      </c>
      <c r="AX163">
        <v>6606.8395239999963</v>
      </c>
      <c r="AY163">
        <v>8260.2576179999978</v>
      </c>
      <c r="AZ163">
        <v>2483.791569</v>
      </c>
      <c r="BA163">
        <v>2996.7827780000021</v>
      </c>
      <c r="BB163">
        <v>4016.2782829999978</v>
      </c>
      <c r="BC163">
        <v>4706.002532999998</v>
      </c>
      <c r="BD163">
        <v>5762.1356539999979</v>
      </c>
      <c r="BE163">
        <v>70.646466000000004</v>
      </c>
      <c r="BF163">
        <v>133.432233</v>
      </c>
      <c r="BG163">
        <v>259.93440800000008</v>
      </c>
      <c r="BH163">
        <v>477.72952400000003</v>
      </c>
      <c r="BI163">
        <v>1558.700767999999</v>
      </c>
      <c r="BJ163">
        <v>2627.642722999999</v>
      </c>
      <c r="BK163">
        <v>11376.98902599999</v>
      </c>
      <c r="BL163">
        <v>229.11231400000011</v>
      </c>
      <c r="BM163">
        <v>38.465724000000009</v>
      </c>
      <c r="BN163">
        <v>126.90009999999999</v>
      </c>
      <c r="BO163">
        <v>182.10425899999979</v>
      </c>
      <c r="BP163">
        <v>266.40079800000001</v>
      </c>
      <c r="BQ163">
        <v>1230.5532259999991</v>
      </c>
      <c r="BR163">
        <v>51.380315000000003</v>
      </c>
      <c r="BS163">
        <v>5873.6790730000039</v>
      </c>
      <c r="BT163">
        <v>331.1771470000001</v>
      </c>
      <c r="BU163">
        <v>131.0295110000001</v>
      </c>
    </row>
    <row r="164">
      <c r="A164" t="s">
        <v>551</v>
      </c>
      <c r="B164">
        <v>2012</v>
      </c>
      <c r="C164" t="s">
        <v>557</v>
      </c>
      <c r="D164">
        <v>123</v>
      </c>
      <c r="E164" t="s">
        <v>18</v>
      </c>
      <c r="F164" t="s">
        <v>51</v>
      </c>
      <c r="G164" t="s">
        <v>180</v>
      </c>
      <c r="H164">
        <v>95.839342947977642</v>
      </c>
      <c r="I164">
        <v>75.427929696525084</v>
      </c>
      <c r="J164">
        <v>55.96697173154903</v>
      </c>
      <c r="K164">
        <v>36.763561396569358</v>
      </c>
      <c r="L164">
        <v>20.870844979476061</v>
      </c>
      <c r="M164">
        <v>63.124564615290993</v>
      </c>
      <c r="N164">
        <v>55.373293563625012</v>
      </c>
      <c r="O164">
        <v>40.280075854988532</v>
      </c>
      <c r="P164">
        <v>29.994713273805591</v>
      </c>
      <c r="Q164">
        <v>14.31429231383756</v>
      </c>
      <c r="R164">
        <v>98.100293220654962</v>
      </c>
      <c r="S164">
        <v>96.410948114035023</v>
      </c>
      <c r="T164">
        <v>93.005459396480603</v>
      </c>
      <c r="U164">
        <v>87.160141110407466</v>
      </c>
      <c r="V164">
        <v>58.092893363261531</v>
      </c>
      <c r="W164" t="s">
        <v>345</v>
      </c>
      <c r="X164" t="s">
        <v>248</v>
      </c>
      <c r="Y164" t="s">
        <v>314</v>
      </c>
      <c r="Z164" t="s">
        <v>346</v>
      </c>
      <c r="AA164" t="s">
        <v>316</v>
      </c>
      <c r="AB164" t="s">
        <v>347</v>
      </c>
      <c r="AC164" t="s">
        <v>318</v>
      </c>
      <c r="AD164" t="s">
        <v>319</v>
      </c>
      <c r="AE164" t="s">
        <v>320</v>
      </c>
      <c r="AF164" t="s">
        <v>321</v>
      </c>
      <c r="AG164" t="s">
        <v>322</v>
      </c>
      <c r="AH164" t="s">
        <v>323</v>
      </c>
      <c r="AI164">
        <v>53.929770811702177</v>
      </c>
      <c r="AJ164">
        <v>38.157345837089323</v>
      </c>
      <c r="AK164">
        <v>87.0953128722862</v>
      </c>
      <c r="AL164">
        <v>95.531633025913806</v>
      </c>
      <c r="AM164">
        <v>90.514060783205878</v>
      </c>
      <c r="AN164">
        <v>82.990875495298638</v>
      </c>
      <c r="AO164">
        <v>88.381410734338132</v>
      </c>
      <c r="AP164">
        <v>58.353918352654787</v>
      </c>
      <c r="AQ164">
        <v>97.273087379986194</v>
      </c>
      <c r="AR164">
        <v>49.548554693987803</v>
      </c>
      <c r="AS164">
        <v>90.130240799070037</v>
      </c>
      <c r="AT164">
        <v>86.083817593082074</v>
      </c>
      <c r="AU164">
        <v>10007.563415999961</v>
      </c>
      <c r="AV164">
        <v>7881.1549030000042</v>
      </c>
      <c r="AW164">
        <v>5842.1860179999949</v>
      </c>
      <c r="AX164">
        <v>3840.9966760000002</v>
      </c>
      <c r="AY164">
        <v>2178.698308999999</v>
      </c>
      <c r="AZ164">
        <v>4251.8348530000039</v>
      </c>
      <c r="BA164">
        <v>3718.4400499999979</v>
      </c>
      <c r="BB164">
        <v>2708.9115769999989</v>
      </c>
      <c r="BC164">
        <v>2016.3505250000001</v>
      </c>
      <c r="BD164">
        <v>962.59803799999997</v>
      </c>
      <c r="BE164">
        <v>3648.1624980000179</v>
      </c>
      <c r="BF164">
        <v>3584.324914000013</v>
      </c>
      <c r="BG164">
        <v>3456.3126299999999</v>
      </c>
      <c r="BH164">
        <v>3242.9462880000042</v>
      </c>
      <c r="BI164">
        <v>2160.7179490000021</v>
      </c>
      <c r="BJ164">
        <v>3075.9163200000021</v>
      </c>
      <c r="BK164">
        <v>7019.6810069999956</v>
      </c>
      <c r="BL164">
        <v>1546.307049</v>
      </c>
      <c r="BM164">
        <v>822.37950699999828</v>
      </c>
      <c r="BN164">
        <v>1210.8704370000009</v>
      </c>
      <c r="BO164">
        <v>888.52262100000166</v>
      </c>
      <c r="BP164">
        <v>2026.4834059999989</v>
      </c>
      <c r="BQ164">
        <v>1724.234301000002</v>
      </c>
      <c r="BR164">
        <v>1832.813356000001</v>
      </c>
      <c r="BS164">
        <v>5768.5623680000017</v>
      </c>
      <c r="BT164">
        <v>3024.2962769999931</v>
      </c>
      <c r="BU164">
        <v>810.53267299999823</v>
      </c>
    </row>
    <row r="165">
      <c r="A165" t="s">
        <v>551</v>
      </c>
      <c r="B165">
        <v>2012</v>
      </c>
      <c r="C165" t="s">
        <v>557</v>
      </c>
      <c r="D165">
        <v>124</v>
      </c>
      <c r="E165" t="s">
        <v>50</v>
      </c>
      <c r="F165" t="s">
        <v>15</v>
      </c>
      <c r="G165" t="s">
        <v>572</v>
      </c>
      <c r="H165">
        <v>1.8157925948286411</v>
      </c>
      <c r="I165">
        <v>7.151204320620824</v>
      </c>
      <c r="J165">
        <v>9.4708172324147295</v>
      </c>
      <c r="K165">
        <v>14.11921516342302</v>
      </c>
      <c r="L165">
        <v>35.267989277334117</v>
      </c>
      <c r="M165">
        <v>9.3040583568160304</v>
      </c>
      <c r="N165">
        <v>7.5687774332780533</v>
      </c>
      <c r="O165">
        <v>11.036456300134841</v>
      </c>
      <c r="P165">
        <v>19.69351274141308</v>
      </c>
      <c r="Q165">
        <v>42.141765961250492</v>
      </c>
      <c r="R165">
        <v>0.54682338342346493</v>
      </c>
      <c r="S165">
        <v>1.482699536855999</v>
      </c>
      <c r="T165">
        <v>3.1238957155678748</v>
      </c>
      <c r="U165">
        <v>4.8370658206649404</v>
      </c>
      <c r="V165">
        <v>18.167120010220629</v>
      </c>
      <c r="W165" t="s">
        <v>345</v>
      </c>
      <c r="X165" t="s">
        <v>248</v>
      </c>
      <c r="Y165" t="s">
        <v>314</v>
      </c>
      <c r="Z165" t="s">
        <v>346</v>
      </c>
      <c r="AA165" t="s">
        <v>316</v>
      </c>
      <c r="AB165" t="s">
        <v>347</v>
      </c>
      <c r="AC165" t="s">
        <v>318</v>
      </c>
      <c r="AD165" t="s">
        <v>319</v>
      </c>
      <c r="AE165" t="s">
        <v>320</v>
      </c>
      <c r="AF165" t="s">
        <v>321</v>
      </c>
      <c r="AG165" t="s">
        <v>322</v>
      </c>
      <c r="AH165" t="s">
        <v>323</v>
      </c>
      <c r="AI165">
        <v>17.211035856721359</v>
      </c>
      <c r="AJ165">
        <v>17.355781401050219</v>
      </c>
      <c r="AK165">
        <v>6.8138254274519889</v>
      </c>
      <c r="AL165">
        <v>1.4652568830923829</v>
      </c>
      <c r="AM165">
        <v>5.8959563556302124</v>
      </c>
      <c r="AN165">
        <v>8.1915292468651515</v>
      </c>
      <c r="AO165">
        <v>2.9893903878976702</v>
      </c>
      <c r="AP165">
        <v>11.63025712880645</v>
      </c>
      <c r="AQ165">
        <v>0.86274257525621356</v>
      </c>
      <c r="AR165">
        <v>17.11944259273843</v>
      </c>
      <c r="AS165">
        <v>3.840602314959666</v>
      </c>
      <c r="AT165">
        <v>6.0639418160829761</v>
      </c>
      <c r="AU165">
        <v>189.60542699999999</v>
      </c>
      <c r="AV165">
        <v>747.19999900000016</v>
      </c>
      <c r="AW165">
        <v>988.62372400000004</v>
      </c>
      <c r="AX165">
        <v>1475.1524730000001</v>
      </c>
      <c r="AY165">
        <v>3681.6098569999958</v>
      </c>
      <c r="AZ165">
        <v>626.68661299999985</v>
      </c>
      <c r="BA165">
        <v>508.26026999999999</v>
      </c>
      <c r="BB165">
        <v>742.22263999999984</v>
      </c>
      <c r="BC165">
        <v>1323.8674559999999</v>
      </c>
      <c r="BD165">
        <v>2833.9215339999969</v>
      </c>
      <c r="BE165">
        <v>20.335317</v>
      </c>
      <c r="BF165">
        <v>55.123168</v>
      </c>
      <c r="BG165">
        <v>116.09168200000001</v>
      </c>
      <c r="BH165">
        <v>179.97153800000001</v>
      </c>
      <c r="BI165">
        <v>675.71126199999912</v>
      </c>
      <c r="BJ165">
        <v>981.64159199999995</v>
      </c>
      <c r="BK165">
        <v>3192.8858359999972</v>
      </c>
      <c r="BL165">
        <v>120.97397599999999</v>
      </c>
      <c r="BM165">
        <v>12.613594000000001</v>
      </c>
      <c r="BN165">
        <v>78.874367000000007</v>
      </c>
      <c r="BO165">
        <v>87.700714000000005</v>
      </c>
      <c r="BP165">
        <v>68.543260000000004</v>
      </c>
      <c r="BQ165">
        <v>343.64938699999999</v>
      </c>
      <c r="BR165">
        <v>16.255741</v>
      </c>
      <c r="BS165">
        <v>1993.0868399999999</v>
      </c>
      <c r="BT165">
        <v>128.87038999999999</v>
      </c>
      <c r="BU165">
        <v>57.095783000000033</v>
      </c>
    </row>
    <row r="166">
      <c r="A166" t="s">
        <v>551</v>
      </c>
      <c r="B166">
        <v>2012</v>
      </c>
      <c r="C166" t="s">
        <v>557</v>
      </c>
      <c r="D166">
        <v>125</v>
      </c>
      <c r="E166" t="s">
        <v>50</v>
      </c>
      <c r="F166" t="s">
        <v>16</v>
      </c>
      <c r="G166" t="s">
        <v>573</v>
      </c>
      <c r="H166">
        <v>2.3448644571939412</v>
      </c>
      <c r="I166">
        <v>17.420865982853972</v>
      </c>
      <c r="J166">
        <v>34.562211036036189</v>
      </c>
      <c r="K166">
        <v>49.117223440007592</v>
      </c>
      <c r="L166">
        <v>43.861165743189773</v>
      </c>
      <c r="M166">
        <v>27.571377027893</v>
      </c>
      <c r="N166">
        <v>37.057929003097023</v>
      </c>
      <c r="O166">
        <v>48.683467844876503</v>
      </c>
      <c r="P166">
        <v>50.311773984781432</v>
      </c>
      <c r="Q166">
        <v>43.543941724911981</v>
      </c>
      <c r="R166">
        <v>1.352883395921592</v>
      </c>
      <c r="S166">
        <v>2.1063523491089322</v>
      </c>
      <c r="T166">
        <v>3.87064488795161</v>
      </c>
      <c r="U166">
        <v>8.0027930689275397</v>
      </c>
      <c r="V166">
        <v>23.739986626517769</v>
      </c>
      <c r="W166" t="s">
        <v>345</v>
      </c>
      <c r="X166" t="s">
        <v>248</v>
      </c>
      <c r="Y166" t="s">
        <v>314</v>
      </c>
      <c r="Z166" t="s">
        <v>346</v>
      </c>
      <c r="AA166" t="s">
        <v>316</v>
      </c>
      <c r="AB166" t="s">
        <v>347</v>
      </c>
      <c r="AC166" t="s">
        <v>318</v>
      </c>
      <c r="AD166" t="s">
        <v>319</v>
      </c>
      <c r="AE166" t="s">
        <v>320</v>
      </c>
      <c r="AF166" t="s">
        <v>321</v>
      </c>
      <c r="AG166" t="s">
        <v>322</v>
      </c>
      <c r="AH166" t="s">
        <v>323</v>
      </c>
      <c r="AI166">
        <v>28.859193331576869</v>
      </c>
      <c r="AJ166">
        <v>44.486872761860212</v>
      </c>
      <c r="AK166">
        <v>6.0908617002618621</v>
      </c>
      <c r="AL166">
        <v>3.0031100909938191</v>
      </c>
      <c r="AM166">
        <v>3.5899828611638762</v>
      </c>
      <c r="AN166">
        <v>8.8175952578362242</v>
      </c>
      <c r="AO166">
        <v>8.629198877764173</v>
      </c>
      <c r="AP166">
        <v>30.015824518539151</v>
      </c>
      <c r="AQ166">
        <v>1.8641700447575691</v>
      </c>
      <c r="AR166">
        <v>33.332002713273752</v>
      </c>
      <c r="AS166">
        <v>6.0291568859703348</v>
      </c>
      <c r="AT166">
        <v>7.8522405908349651</v>
      </c>
      <c r="AU166">
        <v>244.85121699999991</v>
      </c>
      <c r="AV166">
        <v>1820.2348109999989</v>
      </c>
      <c r="AW166">
        <v>3607.8218960000022</v>
      </c>
      <c r="AX166">
        <v>5131.687050999999</v>
      </c>
      <c r="AY166">
        <v>4578.6477610000029</v>
      </c>
      <c r="AZ166">
        <v>1857.1049559999999</v>
      </c>
      <c r="BA166">
        <v>2488.5225080000018</v>
      </c>
      <c r="BB166">
        <v>3274.0556429999979</v>
      </c>
      <c r="BC166">
        <v>3382.135076999999</v>
      </c>
      <c r="BD166">
        <v>2928.2141200000001</v>
      </c>
      <c r="BE166">
        <v>50.311148999999993</v>
      </c>
      <c r="BF166">
        <v>78.309065000000004</v>
      </c>
      <c r="BG166">
        <v>143.842726</v>
      </c>
      <c r="BH166">
        <v>297.75798600000002</v>
      </c>
      <c r="BI166">
        <v>882.98950599999966</v>
      </c>
      <c r="BJ166">
        <v>1646.0011309999991</v>
      </c>
      <c r="BK166">
        <v>8184.1031899999907</v>
      </c>
      <c r="BL166">
        <v>108.138338</v>
      </c>
      <c r="BM166">
        <v>25.852129999999999</v>
      </c>
      <c r="BN166">
        <v>48.025732999999988</v>
      </c>
      <c r="BO166">
        <v>94.403545000000051</v>
      </c>
      <c r="BP166">
        <v>197.85753799999989</v>
      </c>
      <c r="BQ166">
        <v>886.90383899999949</v>
      </c>
      <c r="BR166">
        <v>35.124574000000003</v>
      </c>
      <c r="BS166">
        <v>3880.592233000003</v>
      </c>
      <c r="BT166">
        <v>202.30675700000009</v>
      </c>
      <c r="BU166">
        <v>73.933728000000059</v>
      </c>
    </row>
    <row r="167">
      <c r="A167" t="s">
        <v>551</v>
      </c>
      <c r="B167">
        <v>2012</v>
      </c>
      <c r="C167" t="s">
        <v>557</v>
      </c>
      <c r="D167">
        <v>126</v>
      </c>
      <c r="E167" t="s">
        <v>50</v>
      </c>
      <c r="F167" t="s">
        <v>22</v>
      </c>
      <c r="G167" t="s">
        <v>574</v>
      </c>
      <c r="H167">
        <v>68.11110861819175</v>
      </c>
      <c r="I167">
        <v>66.426978067331902</v>
      </c>
      <c r="J167">
        <v>53.616607838001372</v>
      </c>
      <c r="K167">
        <v>35.785814942236577</v>
      </c>
      <c r="L167">
        <v>20.531662131616581</v>
      </c>
      <c r="M167">
        <v>60.306059474033013</v>
      </c>
      <c r="N167">
        <v>53.383391003089969</v>
      </c>
      <c r="O167">
        <v>39.116884158866057</v>
      </c>
      <c r="P167">
        <v>29.370821421679569</v>
      </c>
      <c r="Q167">
        <v>14.31429231383753</v>
      </c>
      <c r="R167">
        <v>60.401288550836327</v>
      </c>
      <c r="S167">
        <v>70.860343315480293</v>
      </c>
      <c r="T167">
        <v>74.06272341036977</v>
      </c>
      <c r="U167">
        <v>72.473967963108336</v>
      </c>
      <c r="V167">
        <v>53.444800579036361</v>
      </c>
      <c r="W167" t="s">
        <v>345</v>
      </c>
      <c r="X167" t="s">
        <v>248</v>
      </c>
      <c r="Y167" t="s">
        <v>314</v>
      </c>
      <c r="Z167" t="s">
        <v>346</v>
      </c>
      <c r="AA167" t="s">
        <v>316</v>
      </c>
      <c r="AB167" t="s">
        <v>347</v>
      </c>
      <c r="AC167" t="s">
        <v>318</v>
      </c>
      <c r="AD167" t="s">
        <v>319</v>
      </c>
      <c r="AE167" t="s">
        <v>320</v>
      </c>
      <c r="AF167" t="s">
        <v>321</v>
      </c>
      <c r="AG167" t="s">
        <v>322</v>
      </c>
      <c r="AH167" t="s">
        <v>323</v>
      </c>
      <c r="AI167">
        <v>42.480385119772087</v>
      </c>
      <c r="AJ167">
        <v>36.885515018901842</v>
      </c>
      <c r="AK167">
        <v>57.567620546447714</v>
      </c>
      <c r="AL167">
        <v>68.41659450396601</v>
      </c>
      <c r="AM167">
        <v>84.719793017836523</v>
      </c>
      <c r="AN167">
        <v>56.155231409844731</v>
      </c>
      <c r="AO167">
        <v>71.305936215521172</v>
      </c>
      <c r="AP167">
        <v>44.136222455361498</v>
      </c>
      <c r="AQ167">
        <v>48.937320201836187</v>
      </c>
      <c r="AR167">
        <v>48.617595655307277</v>
      </c>
      <c r="AS167">
        <v>82.250574665853719</v>
      </c>
      <c r="AT167">
        <v>73.961464769277455</v>
      </c>
      <c r="AU167">
        <v>7112.1756250000026</v>
      </c>
      <c r="AV167">
        <v>6940.6823969999978</v>
      </c>
      <c r="AW167">
        <v>5596.8401889999968</v>
      </c>
      <c r="AX167">
        <v>3738.8433279999999</v>
      </c>
      <c r="AY167">
        <v>2143.2911609999992</v>
      </c>
      <c r="AZ167">
        <v>4061.9908760000039</v>
      </c>
      <c r="BA167">
        <v>3584.813658999999</v>
      </c>
      <c r="BB167">
        <v>2630.6847269999989</v>
      </c>
      <c r="BC167">
        <v>1974.410312</v>
      </c>
      <c r="BD167">
        <v>962.59803799999997</v>
      </c>
      <c r="BE167">
        <v>2246.2085330000032</v>
      </c>
      <c r="BF167">
        <v>2634.415478000009</v>
      </c>
      <c r="BG167">
        <v>2752.3537650000048</v>
      </c>
      <c r="BH167">
        <v>2696.521396000006</v>
      </c>
      <c r="BI167">
        <v>1987.835916000002</v>
      </c>
      <c r="BJ167">
        <v>2422.8938469999998</v>
      </c>
      <c r="BK167">
        <v>6785.7064879999962</v>
      </c>
      <c r="BL167">
        <v>1022.066681999999</v>
      </c>
      <c r="BM167">
        <v>588.96099099999856</v>
      </c>
      <c r="BN167">
        <v>1133.356430000001</v>
      </c>
      <c r="BO167">
        <v>601.21300200000087</v>
      </c>
      <c r="BP167">
        <v>1634.962548</v>
      </c>
      <c r="BQ167">
        <v>1304.1315959999999</v>
      </c>
      <c r="BR167">
        <v>922.07388999999773</v>
      </c>
      <c r="BS167">
        <v>5660.1778690000028</v>
      </c>
      <c r="BT167">
        <v>2759.896173999995</v>
      </c>
      <c r="BU167">
        <v>696.3931829999982</v>
      </c>
    </row>
    <row r="168">
      <c r="A168" t="s">
        <v>551</v>
      </c>
      <c r="B168">
        <v>2012</v>
      </c>
      <c r="C168" t="s">
        <v>557</v>
      </c>
      <c r="D168">
        <v>127</v>
      </c>
      <c r="E168" t="s">
        <v>50</v>
      </c>
      <c r="F168" t="s">
        <v>19</v>
      </c>
      <c r="G168" t="s">
        <v>575</v>
      </c>
      <c r="H168">
        <v>27.728234329785678</v>
      </c>
      <c r="I168">
        <v>9.0009516291933149</v>
      </c>
      <c r="J168">
        <v>2.3503638935477098</v>
      </c>
      <c r="K168">
        <v>0.97774645433281182</v>
      </c>
      <c r="L168">
        <v>0.33918284785953179</v>
      </c>
      <c r="M168">
        <v>2.8185051412579658</v>
      </c>
      <c r="N168">
        <v>1.989902560534959</v>
      </c>
      <c r="O168">
        <v>1.1631916961226121</v>
      </c>
      <c r="P168">
        <v>0.62389185212592624</v>
      </c>
      <c r="Q168">
        <v>0</v>
      </c>
      <c r="R168">
        <v>37.699004669818613</v>
      </c>
      <c r="S168">
        <v>25.550604798554769</v>
      </c>
      <c r="T168">
        <v>18.94273598611074</v>
      </c>
      <c r="U168">
        <v>14.686173147299179</v>
      </c>
      <c r="V168">
        <v>4.6480927842252404</v>
      </c>
      <c r="W168" t="s">
        <v>345</v>
      </c>
      <c r="X168" t="s">
        <v>248</v>
      </c>
      <c r="Y168" t="s">
        <v>314</v>
      </c>
      <c r="Z168" t="s">
        <v>346</v>
      </c>
      <c r="AA168" t="s">
        <v>316</v>
      </c>
      <c r="AB168" t="s">
        <v>347</v>
      </c>
      <c r="AC168" t="s">
        <v>318</v>
      </c>
      <c r="AD168" t="s">
        <v>319</v>
      </c>
      <c r="AE168" t="s">
        <v>320</v>
      </c>
      <c r="AF168" t="s">
        <v>321</v>
      </c>
      <c r="AG168" t="s">
        <v>322</v>
      </c>
      <c r="AH168" t="s">
        <v>323</v>
      </c>
      <c r="AI168">
        <v>11.44938569192967</v>
      </c>
      <c r="AJ168">
        <v>1.2718308181877229</v>
      </c>
      <c r="AK168">
        <v>29.52769232583843</v>
      </c>
      <c r="AL168">
        <v>27.115038521947799</v>
      </c>
      <c r="AM168">
        <v>5.794267765369387</v>
      </c>
      <c r="AN168">
        <v>26.8356440854539</v>
      </c>
      <c r="AO168">
        <v>17.075474518817</v>
      </c>
      <c r="AP168">
        <v>14.217695897292909</v>
      </c>
      <c r="AQ168">
        <v>48.335767178150007</v>
      </c>
      <c r="AR168">
        <v>0.93095903868053043</v>
      </c>
      <c r="AS168">
        <v>7.8796661332162792</v>
      </c>
      <c r="AT168">
        <v>12.122352823804601</v>
      </c>
      <c r="AU168">
        <v>2895.3877910000078</v>
      </c>
      <c r="AV168">
        <v>940.47250599999995</v>
      </c>
      <c r="AW168">
        <v>245.34582900000001</v>
      </c>
      <c r="AX168">
        <v>102.15334799999999</v>
      </c>
      <c r="AY168">
        <v>35.407147999999999</v>
      </c>
      <c r="AZ168">
        <v>189.843977</v>
      </c>
      <c r="BA168">
        <v>133.62639100000001</v>
      </c>
      <c r="BB168">
        <v>78.226849999999999</v>
      </c>
      <c r="BC168">
        <v>41.940213</v>
      </c>
      <c r="BD168">
        <v>0</v>
      </c>
      <c r="BE168">
        <v>1401.9539649999999</v>
      </c>
      <c r="BF168">
        <v>949.90943599999866</v>
      </c>
      <c r="BG168">
        <v>703.95886500000006</v>
      </c>
      <c r="BH168">
        <v>546.42489200000045</v>
      </c>
      <c r="BI168">
        <v>172.88203300000009</v>
      </c>
      <c r="BJ168">
        <v>653.0224730000001</v>
      </c>
      <c r="BK168">
        <v>233.97451899999999</v>
      </c>
      <c r="BL168">
        <v>524.24036700000022</v>
      </c>
      <c r="BM168">
        <v>233.41851600000001</v>
      </c>
      <c r="BN168">
        <v>77.514007000000021</v>
      </c>
      <c r="BO168">
        <v>287.30961900000011</v>
      </c>
      <c r="BP168">
        <v>391.52085799999981</v>
      </c>
      <c r="BQ168">
        <v>420.10270500000013</v>
      </c>
      <c r="BR168">
        <v>910.7394659999984</v>
      </c>
      <c r="BS168">
        <v>108.38449900000001</v>
      </c>
      <c r="BT168">
        <v>264.400103</v>
      </c>
      <c r="BU168">
        <v>114.13949000000009</v>
      </c>
    </row>
    <row r="169">
      <c r="A169" t="s">
        <v>551</v>
      </c>
      <c r="B169">
        <v>2012</v>
      </c>
      <c r="C169" t="s">
        <v>557</v>
      </c>
      <c r="D169">
        <v>128</v>
      </c>
      <c r="E169" t="s">
        <v>166</v>
      </c>
      <c r="F169" t="s">
        <v>49</v>
      </c>
      <c r="G169" t="s">
        <v>576</v>
      </c>
      <c r="H169">
        <v>56.358032586561123</v>
      </c>
      <c r="I169">
        <v>70.897021568387913</v>
      </c>
      <c r="J169">
        <v>78.491560528894155</v>
      </c>
      <c r="K169">
        <v>77.67234291613471</v>
      </c>
      <c r="L169">
        <v>55.429842176140284</v>
      </c>
      <c r="M169">
        <v>74.768953207603062</v>
      </c>
      <c r="N169">
        <v>83.039802760105175</v>
      </c>
      <c r="O169">
        <v>81.519641127915335</v>
      </c>
      <c r="P169">
        <v>71.868534988737977</v>
      </c>
      <c r="Q169">
        <v>50.818208661354113</v>
      </c>
      <c r="R169">
        <v>71.215379690754801</v>
      </c>
      <c r="S169">
        <v>58.688266874766313</v>
      </c>
      <c r="T169">
        <v>55.338085906656858</v>
      </c>
      <c r="U169">
        <v>62.32773379942914</v>
      </c>
      <c r="V169">
        <v>56.649071080716922</v>
      </c>
      <c r="W169" t="s">
        <v>345</v>
      </c>
      <c r="X169" t="s">
        <v>248</v>
      </c>
      <c r="Y169" t="s">
        <v>314</v>
      </c>
      <c r="Z169" t="s">
        <v>346</v>
      </c>
      <c r="AA169" t="s">
        <v>316</v>
      </c>
      <c r="AB169" t="s">
        <v>347</v>
      </c>
      <c r="AC169" t="s">
        <v>318</v>
      </c>
      <c r="AD169" t="s">
        <v>319</v>
      </c>
      <c r="AE169" t="s">
        <v>320</v>
      </c>
      <c r="AF169" t="s">
        <v>321</v>
      </c>
      <c r="AG169" t="s">
        <v>322</v>
      </c>
      <c r="AH169" t="s">
        <v>323</v>
      </c>
      <c r="AI169">
        <v>62.641740316992099</v>
      </c>
      <c r="AJ169">
        <v>71.93558129744828</v>
      </c>
      <c r="AK169">
        <v>47.198832796040811</v>
      </c>
      <c r="AL169">
        <v>67.208224132217012</v>
      </c>
      <c r="AM169">
        <v>37.84530745050634</v>
      </c>
      <c r="AN169">
        <v>51.840382821579233</v>
      </c>
      <c r="AO169">
        <v>74.270625120274588</v>
      </c>
      <c r="AP169">
        <v>72.073586112397876</v>
      </c>
      <c r="AQ169">
        <v>68.361928104177622</v>
      </c>
      <c r="AR169">
        <v>66.067488277291517</v>
      </c>
      <c r="AS169">
        <v>61.087173083232102</v>
      </c>
      <c r="AT169">
        <v>56.425249118116618</v>
      </c>
      <c r="AU169"/>
      <c r="AV169"/>
      <c r="AW169"/>
      <c r="AX169"/>
      <c r="AY169"/>
      <c r="AZ169"/>
      <c r="BA169"/>
      <c r="BB169"/>
      <c r="BC169"/>
      <c r="BD169"/>
      <c r="BE169"/>
      <c r="BF169"/>
      <c r="BG169"/>
      <c r="BH169"/>
      <c r="BI169"/>
      <c r="BJ169"/>
      <c r="BK169"/>
      <c r="BL169"/>
      <c r="BM169"/>
      <c r="BN169"/>
      <c r="BO169"/>
      <c r="BP169"/>
      <c r="BQ169"/>
      <c r="BR169"/>
      <c r="BS169"/>
      <c r="BT169"/>
      <c r="BU169"/>
    </row>
    <row r="170">
      <c r="A170" t="s">
        <v>551</v>
      </c>
      <c r="B170">
        <v>2012</v>
      </c>
      <c r="C170" t="s">
        <v>557</v>
      </c>
      <c r="D170">
        <v>129</v>
      </c>
      <c r="E170" t="s">
        <v>166</v>
      </c>
      <c r="F170" t="s">
        <v>48</v>
      </c>
      <c r="G170" t="s">
        <v>180</v>
      </c>
      <c r="H170">
        <v>43.641967413438827</v>
      </c>
      <c r="I170">
        <v>29.102978431612069</v>
      </c>
      <c r="J170">
        <v>21.508439471105952</v>
      </c>
      <c r="K170">
        <v>22.32765708386534</v>
      </c>
      <c r="L170">
        <v>44.570157823859738</v>
      </c>
      <c r="M170">
        <v>25.231046792396931</v>
      </c>
      <c r="N170">
        <v>16.960197239894828</v>
      </c>
      <c r="O170">
        <v>18.480358872084668</v>
      </c>
      <c r="P170">
        <v>28.131465011262051</v>
      </c>
      <c r="Q170">
        <v>49.181791338645887</v>
      </c>
      <c r="R170">
        <v>28.784620309245192</v>
      </c>
      <c r="S170">
        <v>41.311733125233687</v>
      </c>
      <c r="T170">
        <v>44.6619140933431</v>
      </c>
      <c r="U170">
        <v>37.672266200570853</v>
      </c>
      <c r="V170">
        <v>43.350928919283099</v>
      </c>
      <c r="W170" t="s">
        <v>345</v>
      </c>
      <c r="X170" t="s">
        <v>248</v>
      </c>
      <c r="Y170" t="s">
        <v>314</v>
      </c>
      <c r="Z170" t="s">
        <v>346</v>
      </c>
      <c r="AA170" t="s">
        <v>316</v>
      </c>
      <c r="AB170" t="s">
        <v>347</v>
      </c>
      <c r="AC170" t="s">
        <v>318</v>
      </c>
      <c r="AD170" t="s">
        <v>319</v>
      </c>
      <c r="AE170" t="s">
        <v>320</v>
      </c>
      <c r="AF170" t="s">
        <v>321</v>
      </c>
      <c r="AG170" t="s">
        <v>322</v>
      </c>
      <c r="AH170" t="s">
        <v>323</v>
      </c>
      <c r="AI170">
        <v>37.358259683007923</v>
      </c>
      <c r="AJ170">
        <v>28.06441870255172</v>
      </c>
      <c r="AK170">
        <v>52.801167203959189</v>
      </c>
      <c r="AL170">
        <v>32.791775867782953</v>
      </c>
      <c r="AM170">
        <v>62.15469254949366</v>
      </c>
      <c r="AN170">
        <v>48.159617178420902</v>
      </c>
      <c r="AO170">
        <v>25.729374879725398</v>
      </c>
      <c r="AP170">
        <v>27.926413887602148</v>
      </c>
      <c r="AQ170">
        <v>31.63807189582235</v>
      </c>
      <c r="AR170">
        <v>33.932511722708448</v>
      </c>
      <c r="AS170">
        <v>38.912826916767898</v>
      </c>
      <c r="AT170">
        <v>43.574750881883389</v>
      </c>
      <c r="AU170"/>
      <c r="AV170"/>
      <c r="AW170"/>
      <c r="AX170"/>
      <c r="AY170"/>
      <c r="AZ170"/>
      <c r="BA170"/>
      <c r="BB170"/>
      <c r="BC170"/>
      <c r="BD170"/>
      <c r="BE170"/>
      <c r="BF170"/>
      <c r="BG170"/>
      <c r="BH170"/>
      <c r="BI170"/>
      <c r="BJ170"/>
      <c r="BK170"/>
      <c r="BL170"/>
      <c r="BM170"/>
      <c r="BN170"/>
      <c r="BO170"/>
      <c r="BP170"/>
      <c r="BQ170"/>
      <c r="BR170"/>
      <c r="BS170"/>
      <c r="BT170"/>
      <c r="BU170"/>
    </row>
    <row r="171">
      <c r="A171" t="s">
        <v>551</v>
      </c>
      <c r="B171">
        <v>2012</v>
      </c>
      <c r="C171" t="s">
        <v>557</v>
      </c>
      <c r="D171">
        <v>130</v>
      </c>
      <c r="E171" t="s">
        <v>47</v>
      </c>
      <c r="F171" t="s">
        <v>42</v>
      </c>
      <c r="G171" t="s">
        <v>180</v>
      </c>
      <c r="H171">
        <v>5.7587047120035697</v>
      </c>
      <c r="I171">
        <v>27.139021949966111</v>
      </c>
      <c r="J171">
        <v>44.610425544178547</v>
      </c>
      <c r="K171">
        <v>60.232338529876976</v>
      </c>
      <c r="L171">
        <v>66.697005982217533</v>
      </c>
      <c r="M171">
        <v>38.208119705198243</v>
      </c>
      <c r="N171">
        <v>44.776233177102469</v>
      </c>
      <c r="O171">
        <v>58.05002169285288</v>
      </c>
      <c r="P171">
        <v>64.629848278661882</v>
      </c>
      <c r="Q171">
        <v>72.030611238278297</v>
      </c>
      <c r="R171">
        <v>2.8410840254968499</v>
      </c>
      <c r="S171">
        <v>4.9811263175474876</v>
      </c>
      <c r="T171">
        <v>8.5956352168645651</v>
      </c>
      <c r="U171">
        <v>15.208706271473829</v>
      </c>
      <c r="V171">
        <v>42.041339328136083</v>
      </c>
      <c r="W171" t="s">
        <v>345</v>
      </c>
      <c r="X171" t="s">
        <v>248</v>
      </c>
      <c r="Y171" t="s">
        <v>314</v>
      </c>
      <c r="Z171" t="s">
        <v>346</v>
      </c>
      <c r="AA171" t="s">
        <v>316</v>
      </c>
      <c r="AB171" t="s">
        <v>347</v>
      </c>
      <c r="AC171" t="s">
        <v>318</v>
      </c>
      <c r="AD171" t="s">
        <v>319</v>
      </c>
      <c r="AE171" t="s">
        <v>320</v>
      </c>
      <c r="AF171" t="s">
        <v>321</v>
      </c>
      <c r="AG171" t="s">
        <v>322</v>
      </c>
      <c r="AH171" t="s">
        <v>323</v>
      </c>
      <c r="AI171">
        <v>51.498571089355593</v>
      </c>
      <c r="AJ171">
        <v>56.073525880277288</v>
      </c>
      <c r="AK171">
        <v>15.40818365877583</v>
      </c>
      <c r="AL171">
        <v>4.0428176035955721</v>
      </c>
      <c r="AM171">
        <v>9.4323202723705712</v>
      </c>
      <c r="AN171">
        <v>26.08030426715418</v>
      </c>
      <c r="AO171">
        <v>13.03183750983548</v>
      </c>
      <c r="AP171">
        <v>46.690180697048007</v>
      </c>
      <c r="AQ171">
        <v>5.1977007122272374</v>
      </c>
      <c r="AR171">
        <v>40.199591432446198</v>
      </c>
      <c r="AS171">
        <v>10.11169190864627</v>
      </c>
      <c r="AT171">
        <v>13.921054437529831</v>
      </c>
      <c r="AU171"/>
      <c r="AV171"/>
      <c r="AW171"/>
      <c r="AX171"/>
      <c r="AY171"/>
      <c r="AZ171"/>
      <c r="BA171"/>
      <c r="BB171"/>
      <c r="BC171"/>
      <c r="BD171"/>
      <c r="BE171"/>
      <c r="BF171"/>
      <c r="BG171"/>
      <c r="BH171"/>
      <c r="BI171"/>
      <c r="BJ171"/>
      <c r="BK171"/>
      <c r="BL171"/>
      <c r="BM171"/>
      <c r="BN171"/>
      <c r="BO171"/>
      <c r="BP171"/>
      <c r="BQ171"/>
      <c r="BR171"/>
      <c r="BS171"/>
      <c r="BT171"/>
      <c r="BU171"/>
    </row>
    <row r="172">
      <c r="A172" t="s">
        <v>551</v>
      </c>
      <c r="B172">
        <v>2012</v>
      </c>
      <c r="C172" t="s">
        <v>557</v>
      </c>
      <c r="D172">
        <v>135</v>
      </c>
      <c r="E172" t="s">
        <v>45</v>
      </c>
      <c r="F172" t="s">
        <v>44</v>
      </c>
      <c r="G172" t="s">
        <v>577</v>
      </c>
      <c r="H172">
        <v>0.13199734266743099</v>
      </c>
      <c r="I172">
        <v>0.035479391016642901</v>
      </c>
      <c r="J172">
        <v>0.070117092487060301</v>
      </c>
      <c r="K172">
        <v>2.137338916167157</v>
      </c>
      <c r="L172">
        <v>6.161543381329766</v>
      </c>
      <c r="M172">
        <v>0</v>
      </c>
      <c r="N172">
        <v>0.077009075237793503</v>
      </c>
      <c r="O172">
        <v>0.75862158633540711</v>
      </c>
      <c r="P172">
        <v>3.145875010958108</v>
      </c>
      <c r="Q172">
        <v>8.6152773111182448</v>
      </c>
      <c r="R172">
        <v>0.1434663638720855</v>
      </c>
      <c r="S172">
        <v>0</v>
      </c>
      <c r="T172">
        <v>0.22732474223636381</v>
      </c>
      <c r="U172">
        <v>0.044036516019902001</v>
      </c>
      <c r="V172">
        <v>0.77627769812612835</v>
      </c>
      <c r="W172" t="s">
        <v>345</v>
      </c>
      <c r="X172" t="s">
        <v>248</v>
      </c>
      <c r="Y172" t="s">
        <v>314</v>
      </c>
      <c r="Z172" t="s">
        <v>346</v>
      </c>
      <c r="AA172" t="s">
        <v>316</v>
      </c>
      <c r="AB172" t="s">
        <v>347</v>
      </c>
      <c r="AC172" t="s">
        <v>318</v>
      </c>
      <c r="AD172" t="s">
        <v>319</v>
      </c>
      <c r="AE172" t="s">
        <v>320</v>
      </c>
      <c r="AF172" t="s">
        <v>321</v>
      </c>
      <c r="AG172" t="s">
        <v>322</v>
      </c>
      <c r="AH172" t="s">
        <v>323</v>
      </c>
      <c r="AI172">
        <v>0.33940307892066612</v>
      </c>
      <c r="AJ172">
        <v>2.2334618779537649</v>
      </c>
      <c r="AK172">
        <v>0.96499482640823342</v>
      </c>
      <c r="AL172">
        <v>0.24952255325905431</v>
      </c>
      <c r="AM172">
        <v>0.13525189484719519</v>
      </c>
      <c r="AN172">
        <v>0.10283769449166071</v>
      </c>
      <c r="AO172">
        <v>0.35398647632708807</v>
      </c>
      <c r="AP172">
        <v>1.3107083215327291</v>
      </c>
      <c r="AQ172">
        <v>0</v>
      </c>
      <c r="AR172">
        <v>3.337733364913126</v>
      </c>
      <c r="AS172">
        <v>0.064012844942741107</v>
      </c>
      <c r="AT172">
        <v>0.13851628943500591</v>
      </c>
      <c r="AU172"/>
      <c r="AV172"/>
      <c r="AW172"/>
      <c r="AX172"/>
      <c r="AY172"/>
      <c r="AZ172"/>
      <c r="BA172"/>
      <c r="BB172"/>
      <c r="BC172"/>
      <c r="BD172"/>
      <c r="BE172"/>
      <c r="BF172"/>
      <c r="BG172"/>
      <c r="BH172"/>
      <c r="BI172"/>
      <c r="BJ172"/>
      <c r="BK172"/>
      <c r="BL172"/>
      <c r="BM172"/>
      <c r="BN172"/>
      <c r="BO172"/>
      <c r="BP172"/>
      <c r="BQ172"/>
      <c r="BR172"/>
      <c r="BS172"/>
      <c r="BT172"/>
      <c r="BU172"/>
    </row>
    <row r="173">
      <c r="A173" t="s">
        <v>551</v>
      </c>
      <c r="B173">
        <v>2012</v>
      </c>
      <c r="C173" t="s">
        <v>557</v>
      </c>
      <c r="D173">
        <v>136</v>
      </c>
      <c r="E173" t="s">
        <v>45</v>
      </c>
      <c r="F173" t="s">
        <v>43</v>
      </c>
      <c r="G173" t="s">
        <v>578</v>
      </c>
      <c r="H173">
        <v>0</v>
      </c>
      <c r="I173">
        <v>0.26269777791972487</v>
      </c>
      <c r="J173">
        <v>1.384554748285868</v>
      </c>
      <c r="K173">
        <v>6.2401107609248294</v>
      </c>
      <c r="L173">
        <v>25.02068794298107</v>
      </c>
      <c r="M173">
        <v>0.27580820010032309</v>
      </c>
      <c r="N173">
        <v>2.0084933211392779</v>
      </c>
      <c r="O173">
        <v>3.623182171395229</v>
      </c>
      <c r="P173">
        <v>12.273302144077901</v>
      </c>
      <c r="Q173">
        <v>31.919199767769769</v>
      </c>
      <c r="R173">
        <v>0</v>
      </c>
      <c r="S173">
        <v>0</v>
      </c>
      <c r="T173">
        <v>0.0068622994486730003</v>
      </c>
      <c r="U173">
        <v>0.11871574475137291</v>
      </c>
      <c r="V173">
        <v>1.680528672781854</v>
      </c>
      <c r="W173" t="s">
        <v>345</v>
      </c>
      <c r="X173" t="s">
        <v>248</v>
      </c>
      <c r="Y173" t="s">
        <v>314</v>
      </c>
      <c r="Z173" t="s">
        <v>346</v>
      </c>
      <c r="AA173" t="s">
        <v>316</v>
      </c>
      <c r="AB173" t="s">
        <v>347</v>
      </c>
      <c r="AC173" t="s">
        <v>318</v>
      </c>
      <c r="AD173" t="s">
        <v>319</v>
      </c>
      <c r="AE173" t="s">
        <v>320</v>
      </c>
      <c r="AF173" t="s">
        <v>321</v>
      </c>
      <c r="AG173" t="s">
        <v>322</v>
      </c>
      <c r="AH173" t="s">
        <v>323</v>
      </c>
      <c r="AI173">
        <v>0.17782714132586991</v>
      </c>
      <c r="AJ173">
        <v>10.47252743319341</v>
      </c>
      <c r="AK173">
        <v>0.80584194912827545</v>
      </c>
      <c r="AL173">
        <v>0.85550953119005146</v>
      </c>
      <c r="AM173">
        <v>0.53535847904534872</v>
      </c>
      <c r="AN173">
        <v>0.76079810363064926</v>
      </c>
      <c r="AO173">
        <v>0.78590205159789239</v>
      </c>
      <c r="AP173">
        <v>1.389669633595964</v>
      </c>
      <c r="AQ173">
        <v>0</v>
      </c>
      <c r="AR173">
        <v>11.946744396674619</v>
      </c>
      <c r="AS173">
        <v>0</v>
      </c>
      <c r="AT173">
        <v>1.291877393410696</v>
      </c>
      <c r="AU173"/>
      <c r="AV173"/>
      <c r="AW173"/>
      <c r="AX173"/>
      <c r="AY173"/>
      <c r="AZ173"/>
      <c r="BA173"/>
      <c r="BB173"/>
      <c r="BC173"/>
      <c r="BD173"/>
      <c r="BE173"/>
      <c r="BF173"/>
      <c r="BG173"/>
      <c r="BH173"/>
      <c r="BI173"/>
      <c r="BJ173"/>
      <c r="BK173"/>
      <c r="BL173"/>
      <c r="BM173"/>
      <c r="BN173"/>
      <c r="BO173"/>
      <c r="BP173"/>
      <c r="BQ173"/>
      <c r="BR173"/>
      <c r="BS173"/>
      <c r="BT173"/>
      <c r="BU173"/>
    </row>
    <row r="174">
      <c r="A174" t="s">
        <v>551</v>
      </c>
      <c r="B174">
        <v>2012</v>
      </c>
      <c r="C174" t="s">
        <v>557</v>
      </c>
      <c r="D174">
        <v>137</v>
      </c>
      <c r="E174" t="s">
        <v>45</v>
      </c>
      <c r="F174" t="s">
        <v>42</v>
      </c>
      <c r="G174" t="s">
        <v>579</v>
      </c>
      <c r="H174">
        <v>4.0286597093551526</v>
      </c>
      <c r="I174">
        <v>24.27389313453844</v>
      </c>
      <c r="J174">
        <v>42.578356427677939</v>
      </c>
      <c r="K174">
        <v>54.858988926338597</v>
      </c>
      <c r="L174">
        <v>47.946923696213098</v>
      </c>
      <c r="M174">
        <v>36.599627184608707</v>
      </c>
      <c r="N174">
        <v>42.541204039998</v>
      </c>
      <c r="O174">
        <v>55.338120387280703</v>
      </c>
      <c r="P174">
        <v>54.58610957115846</v>
      </c>
      <c r="Q174">
        <v>45.151230607274471</v>
      </c>
      <c r="R174">
        <v>1.7562404154729709</v>
      </c>
      <c r="S174">
        <v>3.5890518859649312</v>
      </c>
      <c r="T174">
        <v>6.7603535618344486</v>
      </c>
      <c r="U174">
        <v>12.67710662882121</v>
      </c>
      <c r="V174">
        <v>39.450300265830407</v>
      </c>
      <c r="W174" t="s">
        <v>345</v>
      </c>
      <c r="X174" t="s">
        <v>248</v>
      </c>
      <c r="Y174" t="s">
        <v>314</v>
      </c>
      <c r="Z174" t="s">
        <v>346</v>
      </c>
      <c r="AA174" t="s">
        <v>316</v>
      </c>
      <c r="AB174" t="s">
        <v>347</v>
      </c>
      <c r="AC174" t="s">
        <v>318</v>
      </c>
      <c r="AD174" t="s">
        <v>319</v>
      </c>
      <c r="AE174" t="s">
        <v>320</v>
      </c>
      <c r="AF174" t="s">
        <v>321</v>
      </c>
      <c r="AG174" t="s">
        <v>322</v>
      </c>
      <c r="AH174" t="s">
        <v>323</v>
      </c>
      <c r="AI174">
        <v>45.552998968051689</v>
      </c>
      <c r="AJ174">
        <v>49.136664851763271</v>
      </c>
      <c r="AK174">
        <v>11.13385035217734</v>
      </c>
      <c r="AL174">
        <v>3.363334889637096</v>
      </c>
      <c r="AM174">
        <v>8.8153288429015451</v>
      </c>
      <c r="AN174">
        <v>16.145488706579052</v>
      </c>
      <c r="AO174">
        <v>10.47870073773686</v>
      </c>
      <c r="AP174">
        <v>38.945703692216881</v>
      </c>
      <c r="AQ174">
        <v>2.726912620013783</v>
      </c>
      <c r="AR174">
        <v>35.166967544424423</v>
      </c>
      <c r="AS174">
        <v>9.8057463559872602</v>
      </c>
      <c r="AT174">
        <v>12.48578872407224</v>
      </c>
      <c r="AU174"/>
      <c r="AV174"/>
      <c r="AW174"/>
      <c r="AX174"/>
      <c r="AY174"/>
      <c r="AZ174"/>
      <c r="BA174"/>
      <c r="BB174"/>
      <c r="BC174"/>
      <c r="BD174"/>
      <c r="BE174"/>
      <c r="BF174"/>
      <c r="BG174"/>
      <c r="BH174"/>
      <c r="BI174"/>
      <c r="BJ174"/>
      <c r="BK174"/>
      <c r="BL174"/>
      <c r="BM174"/>
      <c r="BN174"/>
      <c r="BO174"/>
      <c r="BP174"/>
      <c r="BQ174"/>
      <c r="BR174"/>
      <c r="BS174"/>
      <c r="BT174"/>
      <c r="BU174"/>
    </row>
    <row r="175">
      <c r="A175" t="s">
        <v>551</v>
      </c>
      <c r="B175">
        <v>2012</v>
      </c>
      <c r="C175" t="s">
        <v>557</v>
      </c>
      <c r="D175">
        <v>138</v>
      </c>
      <c r="E175" t="s">
        <v>45</v>
      </c>
      <c r="F175" t="s">
        <v>41</v>
      </c>
      <c r="G175" t="s">
        <v>180</v>
      </c>
      <c r="H175">
        <v>68.111108618192489</v>
      </c>
      <c r="I175">
        <v>66.426978067331703</v>
      </c>
      <c r="J175">
        <v>53.616607838001343</v>
      </c>
      <c r="K175">
        <v>35.785814942236549</v>
      </c>
      <c r="L175">
        <v>20.531662131616532</v>
      </c>
      <c r="M175">
        <v>60.306059474033027</v>
      </c>
      <c r="N175">
        <v>53.383391003090061</v>
      </c>
      <c r="O175">
        <v>39.116884158865908</v>
      </c>
      <c r="P175">
        <v>29.370821421679661</v>
      </c>
      <c r="Q175">
        <v>14.31429231383756</v>
      </c>
      <c r="R175">
        <v>60.401288550835922</v>
      </c>
      <c r="S175">
        <v>70.860343315480137</v>
      </c>
      <c r="T175">
        <v>74.062723410369983</v>
      </c>
      <c r="U175">
        <v>72.473967963108336</v>
      </c>
      <c r="V175">
        <v>53.44480057903629</v>
      </c>
      <c r="W175" t="s">
        <v>345</v>
      </c>
      <c r="X175" t="s">
        <v>248</v>
      </c>
      <c r="Y175" t="s">
        <v>314</v>
      </c>
      <c r="Z175" t="s">
        <v>346</v>
      </c>
      <c r="AA175" t="s">
        <v>316</v>
      </c>
      <c r="AB175" t="s">
        <v>347</v>
      </c>
      <c r="AC175" t="s">
        <v>318</v>
      </c>
      <c r="AD175" t="s">
        <v>319</v>
      </c>
      <c r="AE175" t="s">
        <v>320</v>
      </c>
      <c r="AF175" t="s">
        <v>321</v>
      </c>
      <c r="AG175" t="s">
        <v>322</v>
      </c>
      <c r="AH175" t="s">
        <v>323</v>
      </c>
      <c r="AI175">
        <v>42.480385119772492</v>
      </c>
      <c r="AJ175">
        <v>36.8855150189016</v>
      </c>
      <c r="AK175">
        <v>57.56762054644777</v>
      </c>
      <c r="AL175">
        <v>68.416594503966039</v>
      </c>
      <c r="AM175">
        <v>84.719793017836523</v>
      </c>
      <c r="AN175">
        <v>56.15523140984466</v>
      </c>
      <c r="AO175">
        <v>71.305936215521186</v>
      </c>
      <c r="AP175">
        <v>44.136222455361832</v>
      </c>
      <c r="AQ175">
        <v>48.937320201835938</v>
      </c>
      <c r="AR175">
        <v>48.617595655307277</v>
      </c>
      <c r="AS175">
        <v>82.250574665853819</v>
      </c>
      <c r="AT175">
        <v>73.96146476927747</v>
      </c>
      <c r="AU175"/>
      <c r="AV175"/>
      <c r="AW175"/>
      <c r="AX175"/>
      <c r="AY175"/>
      <c r="AZ175"/>
      <c r="BA175"/>
      <c r="BB175"/>
      <c r="BC175"/>
      <c r="BD175"/>
      <c r="BE175"/>
      <c r="BF175"/>
      <c r="BG175"/>
      <c r="BH175"/>
      <c r="BI175"/>
      <c r="BJ175"/>
      <c r="BK175"/>
      <c r="BL175"/>
      <c r="BM175"/>
      <c r="BN175"/>
      <c r="BO175"/>
      <c r="BP175"/>
      <c r="BQ175"/>
      <c r="BR175"/>
      <c r="BS175"/>
      <c r="BT175"/>
      <c r="BU175"/>
    </row>
    <row r="176">
      <c r="A176" t="s">
        <v>551</v>
      </c>
      <c r="B176">
        <v>2012</v>
      </c>
      <c r="C176" t="s">
        <v>557</v>
      </c>
      <c r="D176">
        <v>139</v>
      </c>
      <c r="E176" t="s">
        <v>45</v>
      </c>
      <c r="F176" t="s">
        <v>19</v>
      </c>
      <c r="G176" t="s">
        <v>180</v>
      </c>
      <c r="H176">
        <v>27.728234329785678</v>
      </c>
      <c r="I176">
        <v>9.0009516291933149</v>
      </c>
      <c r="J176">
        <v>2.3503638935477098</v>
      </c>
      <c r="K176">
        <v>0.97774645433281182</v>
      </c>
      <c r="L176">
        <v>0.33918284785953179</v>
      </c>
      <c r="M176">
        <v>2.8185051412579658</v>
      </c>
      <c r="N176">
        <v>1.989902560534959</v>
      </c>
      <c r="O176">
        <v>1.1631916961226121</v>
      </c>
      <c r="P176">
        <v>0.62389185212592624</v>
      </c>
      <c r="Q176">
        <v>0</v>
      </c>
      <c r="R176">
        <v>37.699004669818613</v>
      </c>
      <c r="S176">
        <v>25.550604798554769</v>
      </c>
      <c r="T176">
        <v>18.94273598611074</v>
      </c>
      <c r="U176">
        <v>14.686173147299179</v>
      </c>
      <c r="V176">
        <v>4.6480927842252404</v>
      </c>
      <c r="W176" t="s">
        <v>345</v>
      </c>
      <c r="X176" t="s">
        <v>248</v>
      </c>
      <c r="Y176" t="s">
        <v>314</v>
      </c>
      <c r="Z176" t="s">
        <v>346</v>
      </c>
      <c r="AA176" t="s">
        <v>316</v>
      </c>
      <c r="AB176" t="s">
        <v>347</v>
      </c>
      <c r="AC176" t="s">
        <v>318</v>
      </c>
      <c r="AD176" t="s">
        <v>319</v>
      </c>
      <c r="AE176" t="s">
        <v>320</v>
      </c>
      <c r="AF176" t="s">
        <v>321</v>
      </c>
      <c r="AG176" t="s">
        <v>322</v>
      </c>
      <c r="AH176" t="s">
        <v>323</v>
      </c>
      <c r="AI176">
        <v>11.44938569192967</v>
      </c>
      <c r="AJ176">
        <v>1.2718308181877229</v>
      </c>
      <c r="AK176">
        <v>29.52769232583843</v>
      </c>
      <c r="AL176">
        <v>27.115038521947799</v>
      </c>
      <c r="AM176">
        <v>5.794267765369387</v>
      </c>
      <c r="AN176">
        <v>26.8356440854539</v>
      </c>
      <c r="AO176">
        <v>17.075474518817</v>
      </c>
      <c r="AP176">
        <v>14.217695897292909</v>
      </c>
      <c r="AQ176">
        <v>48.335767178150007</v>
      </c>
      <c r="AR176">
        <v>0.93095903868053043</v>
      </c>
      <c r="AS176">
        <v>7.8796661332162792</v>
      </c>
      <c r="AT176">
        <v>12.122352823804601</v>
      </c>
      <c r="AU176"/>
      <c r="AV176"/>
      <c r="AW176"/>
      <c r="AX176"/>
      <c r="AY176"/>
      <c r="AZ176"/>
      <c r="BA176"/>
      <c r="BB176"/>
      <c r="BC176"/>
      <c r="BD176"/>
      <c r="BE176"/>
      <c r="BF176"/>
      <c r="BG176"/>
      <c r="BH176"/>
      <c r="BI176"/>
      <c r="BJ176"/>
      <c r="BK176"/>
      <c r="BL176"/>
      <c r="BM176"/>
      <c r="BN176"/>
      <c r="BO176"/>
      <c r="BP176"/>
      <c r="BQ176"/>
      <c r="BR176"/>
      <c r="BS176"/>
      <c r="BT176"/>
      <c r="BU176"/>
    </row>
    <row r="177">
      <c r="A177" t="s">
        <v>551</v>
      </c>
      <c r="B177">
        <v>2012</v>
      </c>
      <c r="C177" t="s">
        <v>557</v>
      </c>
      <c r="D177">
        <v>148</v>
      </c>
      <c r="E177" t="s">
        <v>109</v>
      </c>
      <c r="F177" t="s">
        <v>49</v>
      </c>
      <c r="G177" t="s">
        <v>180</v>
      </c>
      <c r="H177">
        <v>2.3448644571939412</v>
      </c>
      <c r="I177">
        <v>17.420865982853972</v>
      </c>
      <c r="J177">
        <v>34.562211036036189</v>
      </c>
      <c r="K177">
        <v>49.117223440007578</v>
      </c>
      <c r="L177">
        <v>43.861165743189773</v>
      </c>
      <c r="M177">
        <v>27.571377027893</v>
      </c>
      <c r="N177">
        <v>37.057929003097023</v>
      </c>
      <c r="O177">
        <v>48.683467844876503</v>
      </c>
      <c r="P177">
        <v>50.311773984781418</v>
      </c>
      <c r="Q177">
        <v>43.543941724911981</v>
      </c>
      <c r="R177">
        <v>1.3528833959215909</v>
      </c>
      <c r="S177">
        <v>2.1063523491089322</v>
      </c>
      <c r="T177">
        <v>3.87064488795161</v>
      </c>
      <c r="U177">
        <v>8.0027930689275397</v>
      </c>
      <c r="V177">
        <v>23.739986626517769</v>
      </c>
      <c r="W177" t="s">
        <v>345</v>
      </c>
      <c r="X177" t="s">
        <v>248</v>
      </c>
      <c r="Y177" t="s">
        <v>314</v>
      </c>
      <c r="Z177" t="s">
        <v>346</v>
      </c>
      <c r="AA177" t="s">
        <v>316</v>
      </c>
      <c r="AB177" t="s">
        <v>347</v>
      </c>
      <c r="AC177" t="s">
        <v>318</v>
      </c>
      <c r="AD177" t="s">
        <v>319</v>
      </c>
      <c r="AE177" t="s">
        <v>320</v>
      </c>
      <c r="AF177" t="s">
        <v>321</v>
      </c>
      <c r="AG177" t="s">
        <v>322</v>
      </c>
      <c r="AH177" t="s">
        <v>323</v>
      </c>
      <c r="AI177">
        <v>28.859193331576869</v>
      </c>
      <c r="AJ177">
        <v>44.486872761860212</v>
      </c>
      <c r="AK177">
        <v>6.0908617002618621</v>
      </c>
      <c r="AL177">
        <v>3.0031100909938191</v>
      </c>
      <c r="AM177">
        <v>3.5899828611638749</v>
      </c>
      <c r="AN177">
        <v>8.8175952578362242</v>
      </c>
      <c r="AO177">
        <v>8.6291988777641713</v>
      </c>
      <c r="AP177">
        <v>30.015824518539151</v>
      </c>
      <c r="AQ177">
        <v>1.8641700447575691</v>
      </c>
      <c r="AR177">
        <v>33.332002713273752</v>
      </c>
      <c r="AS177">
        <v>6.0291568859703357</v>
      </c>
      <c r="AT177">
        <v>7.8522405908349651</v>
      </c>
      <c r="AU177"/>
      <c r="AV177"/>
      <c r="AW177"/>
      <c r="AX177"/>
      <c r="AY177"/>
      <c r="AZ177"/>
      <c r="BA177"/>
      <c r="BB177"/>
      <c r="BC177"/>
      <c r="BD177"/>
      <c r="BE177"/>
      <c r="BF177"/>
      <c r="BG177"/>
      <c r="BH177"/>
      <c r="BI177"/>
      <c r="BJ177"/>
      <c r="BK177"/>
      <c r="BL177"/>
      <c r="BM177"/>
      <c r="BN177"/>
      <c r="BO177"/>
      <c r="BP177"/>
      <c r="BQ177"/>
      <c r="BR177"/>
      <c r="BS177"/>
      <c r="BT177"/>
      <c r="BU177"/>
    </row>
    <row r="178">
      <c r="A178" t="s">
        <v>551</v>
      </c>
      <c r="B178">
        <v>2012</v>
      </c>
      <c r="C178" t="s">
        <v>557</v>
      </c>
      <c r="D178">
        <v>149</v>
      </c>
      <c r="E178" t="s">
        <v>109</v>
      </c>
      <c r="F178" t="s">
        <v>48</v>
      </c>
      <c r="G178" t="s">
        <v>180</v>
      </c>
      <c r="H178">
        <v>1.815792594828642</v>
      </c>
      <c r="I178">
        <v>7.151204320620824</v>
      </c>
      <c r="J178">
        <v>9.4708172324147277</v>
      </c>
      <c r="K178">
        <v>14.11921516342302</v>
      </c>
      <c r="L178">
        <v>35.267989277334131</v>
      </c>
      <c r="M178">
        <v>9.3040583568160322</v>
      </c>
      <c r="N178">
        <v>7.5687774332780551</v>
      </c>
      <c r="O178">
        <v>11.036456300134841</v>
      </c>
      <c r="P178">
        <v>19.69351274141308</v>
      </c>
      <c r="Q178">
        <v>42.141765961250478</v>
      </c>
      <c r="R178">
        <v>0.54682338342346481</v>
      </c>
      <c r="S178">
        <v>1.482699536855999</v>
      </c>
      <c r="T178">
        <v>3.1238957155678762</v>
      </c>
      <c r="U178">
        <v>4.8370658206649404</v>
      </c>
      <c r="V178">
        <v>18.167120010220629</v>
      </c>
      <c r="W178" t="s">
        <v>345</v>
      </c>
      <c r="X178" t="s">
        <v>248</v>
      </c>
      <c r="Y178" t="s">
        <v>314</v>
      </c>
      <c r="Z178" t="s">
        <v>346</v>
      </c>
      <c r="AA178" t="s">
        <v>316</v>
      </c>
      <c r="AB178" t="s">
        <v>347</v>
      </c>
      <c r="AC178" t="s">
        <v>318</v>
      </c>
      <c r="AD178" t="s">
        <v>319</v>
      </c>
      <c r="AE178" t="s">
        <v>320</v>
      </c>
      <c r="AF178" t="s">
        <v>321</v>
      </c>
      <c r="AG178" t="s">
        <v>322</v>
      </c>
      <c r="AH178" t="s">
        <v>323</v>
      </c>
      <c r="AI178">
        <v>17.211035856721359</v>
      </c>
      <c r="AJ178">
        <v>17.355781401050209</v>
      </c>
      <c r="AK178">
        <v>6.8138254274519889</v>
      </c>
      <c r="AL178">
        <v>1.4652568830923829</v>
      </c>
      <c r="AM178">
        <v>5.8959563556302133</v>
      </c>
      <c r="AN178">
        <v>8.1915292468651515</v>
      </c>
      <c r="AO178">
        <v>2.9893903878976711</v>
      </c>
      <c r="AP178">
        <v>11.63025712880645</v>
      </c>
      <c r="AQ178">
        <v>0.86274257525621356</v>
      </c>
      <c r="AR178">
        <v>17.11944259273843</v>
      </c>
      <c r="AS178">
        <v>3.8406023149596651</v>
      </c>
      <c r="AT178">
        <v>6.063941816082977</v>
      </c>
      <c r="AU178"/>
      <c r="AV178"/>
      <c r="AW178"/>
      <c r="AX178"/>
      <c r="AY178"/>
      <c r="AZ178"/>
      <c r="BA178"/>
      <c r="BB178"/>
      <c r="BC178"/>
      <c r="BD178"/>
      <c r="BE178"/>
      <c r="BF178"/>
      <c r="BG178"/>
      <c r="BH178"/>
      <c r="BI178"/>
      <c r="BJ178"/>
      <c r="BK178"/>
      <c r="BL178"/>
      <c r="BM178"/>
      <c r="BN178"/>
      <c r="BO178"/>
      <c r="BP178"/>
      <c r="BQ178"/>
      <c r="BR178"/>
      <c r="BS178"/>
      <c r="BT178"/>
      <c r="BU178"/>
    </row>
    <row r="179">
      <c r="A179" t="s">
        <v>551</v>
      </c>
      <c r="B179">
        <v>2012</v>
      </c>
      <c r="C179" t="s">
        <v>557</v>
      </c>
      <c r="D179">
        <v>150</v>
      </c>
      <c r="E179" t="s">
        <v>109</v>
      </c>
      <c r="F179" t="s">
        <v>111</v>
      </c>
      <c r="G179" t="s">
        <v>180</v>
      </c>
      <c r="H179">
        <v>95.839342947977642</v>
      </c>
      <c r="I179">
        <v>75.427929696525084</v>
      </c>
      <c r="J179">
        <v>55.96697173154903</v>
      </c>
      <c r="K179">
        <v>36.763561396569358</v>
      </c>
      <c r="L179">
        <v>20.870844979476061</v>
      </c>
      <c r="M179">
        <v>63.124564615290993</v>
      </c>
      <c r="N179">
        <v>55.373293563625012</v>
      </c>
      <c r="O179">
        <v>40.280075854988532</v>
      </c>
      <c r="P179">
        <v>29.994713273805591</v>
      </c>
      <c r="Q179">
        <v>14.31429231383756</v>
      </c>
      <c r="R179">
        <v>98.100293220654962</v>
      </c>
      <c r="S179">
        <v>96.410948114035023</v>
      </c>
      <c r="T179">
        <v>93.005459396480603</v>
      </c>
      <c r="U179">
        <v>87.160141110407466</v>
      </c>
      <c r="V179">
        <v>58.092893363261531</v>
      </c>
      <c r="W179" t="s">
        <v>345</v>
      </c>
      <c r="X179" t="s">
        <v>248</v>
      </c>
      <c r="Y179" t="s">
        <v>314</v>
      </c>
      <c r="Z179" t="s">
        <v>346</v>
      </c>
      <c r="AA179" t="s">
        <v>316</v>
      </c>
      <c r="AB179" t="s">
        <v>347</v>
      </c>
      <c r="AC179" t="s">
        <v>318</v>
      </c>
      <c r="AD179" t="s">
        <v>319</v>
      </c>
      <c r="AE179" t="s">
        <v>320</v>
      </c>
      <c r="AF179" t="s">
        <v>321</v>
      </c>
      <c r="AG179" t="s">
        <v>322</v>
      </c>
      <c r="AH179" t="s">
        <v>323</v>
      </c>
      <c r="AI179">
        <v>53.929770811702177</v>
      </c>
      <c r="AJ179">
        <v>38.157345837089323</v>
      </c>
      <c r="AK179">
        <v>87.0953128722862</v>
      </c>
      <c r="AL179">
        <v>95.531633025913806</v>
      </c>
      <c r="AM179">
        <v>90.514060783205878</v>
      </c>
      <c r="AN179">
        <v>82.990875495298638</v>
      </c>
      <c r="AO179">
        <v>88.381410734338132</v>
      </c>
      <c r="AP179">
        <v>58.353918352654787</v>
      </c>
      <c r="AQ179">
        <v>97.273087379986194</v>
      </c>
      <c r="AR179">
        <v>49.548554693987803</v>
      </c>
      <c r="AS179">
        <v>90.130240799070037</v>
      </c>
      <c r="AT179">
        <v>86.083817593082074</v>
      </c>
      <c r="AU179"/>
      <c r="AV179"/>
      <c r="AW179"/>
      <c r="AX179"/>
      <c r="AY179"/>
      <c r="AZ179"/>
      <c r="BA179"/>
      <c r="BB179"/>
      <c r="BC179"/>
      <c r="BD179"/>
      <c r="BE179"/>
      <c r="BF179"/>
      <c r="BG179"/>
      <c r="BH179"/>
      <c r="BI179"/>
      <c r="BJ179"/>
      <c r="BK179"/>
      <c r="BL179"/>
      <c r="BM179"/>
      <c r="BN179"/>
      <c r="BO179"/>
      <c r="BP179"/>
      <c r="BQ179"/>
      <c r="BR179"/>
      <c r="BS179"/>
      <c r="BT179"/>
      <c r="BU179"/>
    </row>
    <row r="180">
      <c r="A180" t="s">
        <v>551</v>
      </c>
      <c r="B180">
        <v>2012</v>
      </c>
      <c r="C180" t="s">
        <v>557</v>
      </c>
      <c r="D180">
        <v>151</v>
      </c>
      <c r="E180" t="s">
        <v>110</v>
      </c>
      <c r="F180" t="s">
        <v>49</v>
      </c>
      <c r="G180" t="s">
        <v>180</v>
      </c>
      <c r="H180">
        <v>50.78052573652112</v>
      </c>
      <c r="I180">
        <v>61.869080345123848</v>
      </c>
      <c r="J180">
        <v>75.860969803232891</v>
      </c>
      <c r="K180">
        <v>74.488899693285475</v>
      </c>
      <c r="L180">
        <v>60.222019311125749</v>
      </c>
      <c r="M180">
        <v>72.797734340818081</v>
      </c>
      <c r="N180">
        <v>78.042404814455963</v>
      </c>
      <c r="O180">
        <v>78.081754130339689</v>
      </c>
      <c r="P180">
        <v>73.045906051156109</v>
      </c>
      <c r="Q180">
        <v>54.540007865282803</v>
      </c>
      <c r="R180">
        <v>52.77292729123355</v>
      </c>
      <c r="S180">
        <v>49.863774198457797</v>
      </c>
      <c r="T180">
        <v>49.005287346016743</v>
      </c>
      <c r="U180">
        <v>53.226422665194107</v>
      </c>
      <c r="V180">
        <v>57.064986441639618</v>
      </c>
      <c r="W180" t="s">
        <v>345</v>
      </c>
      <c r="X180" t="s">
        <v>248</v>
      </c>
      <c r="Y180" t="s">
        <v>314</v>
      </c>
      <c r="Z180" t="s">
        <v>346</v>
      </c>
      <c r="AA180" t="s">
        <v>316</v>
      </c>
      <c r="AB180" t="s">
        <v>347</v>
      </c>
      <c r="AC180" t="s">
        <v>318</v>
      </c>
      <c r="AD180" t="s">
        <v>319</v>
      </c>
      <c r="AE180" t="s">
        <v>320</v>
      </c>
      <c r="AF180" t="s">
        <v>321</v>
      </c>
      <c r="AG180" t="s">
        <v>322</v>
      </c>
      <c r="AH180" t="s">
        <v>323</v>
      </c>
      <c r="AI180">
        <v>54.71600313125353</v>
      </c>
      <c r="AJ180">
        <v>71.524775880213127</v>
      </c>
      <c r="AK180">
        <v>50.114089382529663</v>
      </c>
      <c r="AL180">
        <v>53.471030210365598</v>
      </c>
      <c r="AM180">
        <v>48.058977410108653</v>
      </c>
      <c r="AN180">
        <v>43.074356413307349</v>
      </c>
      <c r="AO180">
        <v>60.455809652594141</v>
      </c>
      <c r="AP180">
        <v>66.081578943938993</v>
      </c>
      <c r="AQ180">
        <v>49.750312089742238</v>
      </c>
      <c r="AR180">
        <v>71.406710796297062</v>
      </c>
      <c r="AS180">
        <v>56.92717852828536</v>
      </c>
      <c r="AT180">
        <v>53.744849139549068</v>
      </c>
      <c r="AU180"/>
      <c r="AV180"/>
      <c r="AW180"/>
      <c r="AX180"/>
      <c r="AY180"/>
      <c r="AZ180"/>
      <c r="BA180"/>
      <c r="BB180"/>
      <c r="BC180"/>
      <c r="BD180"/>
      <c r="BE180"/>
      <c r="BF180"/>
      <c r="BG180"/>
      <c r="BH180"/>
      <c r="BI180"/>
      <c r="BJ180"/>
      <c r="BK180"/>
      <c r="BL180"/>
      <c r="BM180"/>
      <c r="BN180"/>
      <c r="BO180"/>
      <c r="BP180"/>
      <c r="BQ180"/>
      <c r="BR180"/>
      <c r="BS180"/>
      <c r="BT180"/>
      <c r="BU180"/>
    </row>
    <row r="181">
      <c r="A181" t="s">
        <v>551</v>
      </c>
      <c r="B181">
        <v>2012</v>
      </c>
      <c r="C181" t="s">
        <v>557</v>
      </c>
      <c r="D181">
        <v>152</v>
      </c>
      <c r="E181" t="s">
        <v>110</v>
      </c>
      <c r="F181" t="s">
        <v>48</v>
      </c>
      <c r="G181" t="s">
        <v>180</v>
      </c>
      <c r="H181">
        <v>49.210710980178732</v>
      </c>
      <c r="I181">
        <v>38.115093949693843</v>
      </c>
      <c r="J181">
        <v>24.139030196767081</v>
      </c>
      <c r="K181">
        <v>25.51110030671455</v>
      </c>
      <c r="L181">
        <v>39.77798068887418</v>
      </c>
      <c r="M181">
        <v>27.202265659181929</v>
      </c>
      <c r="N181">
        <v>21.957595185544061</v>
      </c>
      <c r="O181">
        <v>21.91824586966024</v>
      </c>
      <c r="P181">
        <v>26.95409394884399</v>
      </c>
      <c r="Q181">
        <v>45.45999213471719</v>
      </c>
      <c r="R181">
        <v>47.198145258774147</v>
      </c>
      <c r="S181">
        <v>50.136225801541777</v>
      </c>
      <c r="T181">
        <v>50.9947126539832</v>
      </c>
      <c r="U181">
        <v>46.726309433266863</v>
      </c>
      <c r="V181">
        <v>42.935013558360318</v>
      </c>
      <c r="W181" t="s">
        <v>345</v>
      </c>
      <c r="X181" t="s">
        <v>248</v>
      </c>
      <c r="Y181" t="s">
        <v>314</v>
      </c>
      <c r="Z181" t="s">
        <v>346</v>
      </c>
      <c r="AA181" t="s">
        <v>316</v>
      </c>
      <c r="AB181" t="s">
        <v>347</v>
      </c>
      <c r="AC181" t="s">
        <v>318</v>
      </c>
      <c r="AD181" t="s">
        <v>319</v>
      </c>
      <c r="AE181" t="s">
        <v>320</v>
      </c>
      <c r="AF181" t="s">
        <v>321</v>
      </c>
      <c r="AG181" t="s">
        <v>322</v>
      </c>
      <c r="AH181" t="s">
        <v>323</v>
      </c>
      <c r="AI181">
        <v>45.283996868746442</v>
      </c>
      <c r="AJ181">
        <v>28.475224119786681</v>
      </c>
      <c r="AK181">
        <v>49.885910617470422</v>
      </c>
      <c r="AL181">
        <v>46.424898060233083</v>
      </c>
      <c r="AM181">
        <v>51.941022589891141</v>
      </c>
      <c r="AN181">
        <v>56.925643586692637</v>
      </c>
      <c r="AO181">
        <v>39.544190347405831</v>
      </c>
      <c r="AP181">
        <v>33.918421056061192</v>
      </c>
      <c r="AQ181">
        <v>50.090387306115488</v>
      </c>
      <c r="AR181">
        <v>28.59328920370292</v>
      </c>
      <c r="AS181">
        <v>43.072821471714917</v>
      </c>
      <c r="AT181">
        <v>46.255150860451053</v>
      </c>
      <c r="AU181"/>
      <c r="AV181"/>
      <c r="AW181"/>
      <c r="AX181"/>
      <c r="AY181"/>
      <c r="AZ181"/>
      <c r="BA181"/>
      <c r="BB181"/>
      <c r="BC181"/>
      <c r="BD181"/>
      <c r="BE181"/>
      <c r="BF181"/>
      <c r="BG181"/>
      <c r="BH181"/>
      <c r="BI181"/>
      <c r="BJ181"/>
      <c r="BK181"/>
      <c r="BL181"/>
      <c r="BM181"/>
      <c r="BN181"/>
      <c r="BO181"/>
      <c r="BP181"/>
      <c r="BQ181"/>
      <c r="BR181"/>
      <c r="BS181"/>
      <c r="BT181"/>
      <c r="BU181"/>
    </row>
    <row r="182">
      <c r="A182" t="s">
        <v>551</v>
      </c>
      <c r="B182">
        <v>2012</v>
      </c>
      <c r="C182" t="s">
        <v>557</v>
      </c>
      <c r="D182">
        <v>153</v>
      </c>
      <c r="E182" t="s">
        <v>62</v>
      </c>
      <c r="F182" t="s">
        <v>349</v>
      </c>
      <c r="G182" t="s">
        <v>180</v>
      </c>
      <c r="H182">
        <v>0.1320204775870305</v>
      </c>
      <c r="I182">
        <v>0.035479391016642901</v>
      </c>
      <c r="J182">
        <v>0.070117092487060301</v>
      </c>
      <c r="K182">
        <v>2.137338916167157</v>
      </c>
      <c r="L182">
        <v>6.161543381329766</v>
      </c>
      <c r="M182">
        <v>0</v>
      </c>
      <c r="N182">
        <v>0.077009075237793503</v>
      </c>
      <c r="O182">
        <v>0.75862158633540711</v>
      </c>
      <c r="P182">
        <v>3.145875010958108</v>
      </c>
      <c r="Q182">
        <v>8.6152773111182448</v>
      </c>
      <c r="R182">
        <v>0.1434663638720855</v>
      </c>
      <c r="S182">
        <v>0</v>
      </c>
      <c r="T182">
        <v>0.2274367291416215</v>
      </c>
      <c r="U182">
        <v>0.044036516019902001</v>
      </c>
      <c r="V182">
        <v>0.77627769812612835</v>
      </c>
      <c r="W182" t="s">
        <v>345</v>
      </c>
      <c r="X182" t="s">
        <v>248</v>
      </c>
      <c r="Y182" t="s">
        <v>314</v>
      </c>
      <c r="Z182" t="s">
        <v>346</v>
      </c>
      <c r="AA182" t="s">
        <v>316</v>
      </c>
      <c r="AB182" t="s">
        <v>347</v>
      </c>
      <c r="AC182" t="s">
        <v>318</v>
      </c>
      <c r="AD182" t="s">
        <v>319</v>
      </c>
      <c r="AE182" t="s">
        <v>320</v>
      </c>
      <c r="AF182" t="s">
        <v>321</v>
      </c>
      <c r="AG182" t="s">
        <v>322</v>
      </c>
      <c r="AH182" t="s">
        <v>323</v>
      </c>
      <c r="AI182">
        <v>0.33951200212478971</v>
      </c>
      <c r="AJ182">
        <v>2.2334618779537649</v>
      </c>
      <c r="AK182">
        <v>0.96499482640823342</v>
      </c>
      <c r="AL182">
        <v>0.24952255325905431</v>
      </c>
      <c r="AM182">
        <v>0.13525189484719519</v>
      </c>
      <c r="AN182">
        <v>0.10283769449166071</v>
      </c>
      <c r="AO182">
        <v>0.35398647632708807</v>
      </c>
      <c r="AP182">
        <v>1.3107083215327291</v>
      </c>
      <c r="AQ182">
        <v>0</v>
      </c>
      <c r="AR182">
        <v>3.337733364913126</v>
      </c>
      <c r="AS182">
        <v>0.064012844942741107</v>
      </c>
      <c r="AT182">
        <v>0.13851628943500591</v>
      </c>
      <c r="AU182">
        <v>13.783189</v>
      </c>
      <c r="AV182">
        <v>3.7070959999999999</v>
      </c>
      <c r="AW182">
        <v>7.3192649999999997</v>
      </c>
      <c r="AX182">
        <v>223.30566899999999</v>
      </c>
      <c r="AY182">
        <v>643.20079799999996</v>
      </c>
      <c r="AZ182">
        <v>0</v>
      </c>
      <c r="BA182">
        <v>5.1713310000000003</v>
      </c>
      <c r="BB182">
        <v>51.018742000000003</v>
      </c>
      <c r="BC182">
        <v>211.47682499999999</v>
      </c>
      <c r="BD182">
        <v>579.35445599999991</v>
      </c>
      <c r="BE182">
        <v>5.3352400000000006</v>
      </c>
      <c r="BF182">
        <v>0</v>
      </c>
      <c r="BG182">
        <v>8.4479489999999995</v>
      </c>
      <c r="BH182">
        <v>1.6384559999999999</v>
      </c>
      <c r="BI182">
        <v>28.873017999999998</v>
      </c>
      <c r="BJ182">
        <v>19.358055</v>
      </c>
      <c r="BK182">
        <v>410.88261200000011</v>
      </c>
      <c r="BL182">
        <v>17.132705000000001</v>
      </c>
      <c r="BM182">
        <v>2.1480030000000001</v>
      </c>
      <c r="BN182">
        <v>1.8093600000000001</v>
      </c>
      <c r="BO182">
        <v>1.101008</v>
      </c>
      <c r="BP182">
        <v>8.1165000000000003</v>
      </c>
      <c r="BQ182">
        <v>38.728645999999998</v>
      </c>
      <c r="BR182">
        <v>0</v>
      </c>
      <c r="BS182">
        <v>388.58697699999988</v>
      </c>
      <c r="BT182">
        <v>2.1479339999999998</v>
      </c>
      <c r="BU182">
        <v>1.304217</v>
      </c>
    </row>
    <row r="183">
      <c r="A183" t="s">
        <v>551</v>
      </c>
      <c r="B183">
        <v>2012</v>
      </c>
      <c r="C183" t="s">
        <v>557</v>
      </c>
      <c r="D183">
        <v>154</v>
      </c>
      <c r="E183" t="s">
        <v>62</v>
      </c>
      <c r="F183" t="s">
        <v>169</v>
      </c>
      <c r="G183" t="s">
        <v>180</v>
      </c>
      <c r="H183">
        <v>0</v>
      </c>
      <c r="I183">
        <v>0.26269777791972487</v>
      </c>
      <c r="J183">
        <v>1.384554748285868</v>
      </c>
      <c r="K183">
        <v>6.2401107609248294</v>
      </c>
      <c r="L183">
        <v>25.02068794298107</v>
      </c>
      <c r="M183">
        <v>0.27580820010032309</v>
      </c>
      <c r="N183">
        <v>2.0084933211392779</v>
      </c>
      <c r="O183">
        <v>3.623182171395229</v>
      </c>
      <c r="P183">
        <v>12.273302144077901</v>
      </c>
      <c r="Q183">
        <v>31.919199767769769</v>
      </c>
      <c r="R183">
        <v>0</v>
      </c>
      <c r="S183">
        <v>0</v>
      </c>
      <c r="T183">
        <v>0.0068656800207595996</v>
      </c>
      <c r="U183">
        <v>0.11871574475137291</v>
      </c>
      <c r="V183">
        <v>1.680528672781854</v>
      </c>
      <c r="W183" t="s">
        <v>345</v>
      </c>
      <c r="X183" t="s">
        <v>248</v>
      </c>
      <c r="Y183" t="s">
        <v>314</v>
      </c>
      <c r="Z183" t="s">
        <v>346</v>
      </c>
      <c r="AA183" t="s">
        <v>316</v>
      </c>
      <c r="AB183" t="s">
        <v>347</v>
      </c>
      <c r="AC183" t="s">
        <v>318</v>
      </c>
      <c r="AD183" t="s">
        <v>319</v>
      </c>
      <c r="AE183" t="s">
        <v>320</v>
      </c>
      <c r="AF183" t="s">
        <v>321</v>
      </c>
      <c r="AG183" t="s">
        <v>322</v>
      </c>
      <c r="AH183" t="s">
        <v>323</v>
      </c>
      <c r="AI183">
        <v>0.17788421064319879</v>
      </c>
      <c r="AJ183">
        <v>10.47252743319341</v>
      </c>
      <c r="AK183">
        <v>0.80584194912827545</v>
      </c>
      <c r="AL183">
        <v>0.85550953119005146</v>
      </c>
      <c r="AM183">
        <v>0.53535847904534872</v>
      </c>
      <c r="AN183">
        <v>0.76079810363064926</v>
      </c>
      <c r="AO183">
        <v>0.78590205159789239</v>
      </c>
      <c r="AP183">
        <v>1.389669633595964</v>
      </c>
      <c r="AQ183">
        <v>0</v>
      </c>
      <c r="AR183">
        <v>11.946744396674619</v>
      </c>
      <c r="AS183">
        <v>0</v>
      </c>
      <c r="AT183">
        <v>1.291877393410696</v>
      </c>
      <c r="AU183">
        <v>0</v>
      </c>
      <c r="AV183">
        <v>27.448212999999999</v>
      </c>
      <c r="AW183">
        <v>144.52857</v>
      </c>
      <c r="AX183">
        <v>651.95655099999988</v>
      </c>
      <c r="AY183">
        <v>2611.8985869999979</v>
      </c>
      <c r="AZ183">
        <v>18.57741</v>
      </c>
      <c r="BA183">
        <v>134.87480199999999</v>
      </c>
      <c r="BB183">
        <v>243.66587999999999</v>
      </c>
      <c r="BC183">
        <v>825.05470199999968</v>
      </c>
      <c r="BD183">
        <v>2146.4811809999978</v>
      </c>
      <c r="BE183">
        <v>0</v>
      </c>
      <c r="BF183">
        <v>0</v>
      </c>
      <c r="BG183">
        <v>0.25502000000000002</v>
      </c>
      <c r="BH183">
        <v>4.4170280000000002</v>
      </c>
      <c r="BI183">
        <v>62.505898000000002</v>
      </c>
      <c r="BJ183">
        <v>10.142476</v>
      </c>
      <c r="BK183">
        <v>1926.596315999999</v>
      </c>
      <c r="BL183">
        <v>14.307074</v>
      </c>
      <c r="BM183">
        <v>7.3646130000000003</v>
      </c>
      <c r="BN183">
        <v>7.1618680000000001</v>
      </c>
      <c r="BO183">
        <v>8.1453089999999992</v>
      </c>
      <c r="BP183">
        <v>18.019824</v>
      </c>
      <c r="BQ183">
        <v>41.061785</v>
      </c>
      <c r="BR183">
        <v>0</v>
      </c>
      <c r="BS183">
        <v>1390.8688269999991</v>
      </c>
      <c r="BT183">
        <v>0</v>
      </c>
      <c r="BU183">
        <v>12.163829</v>
      </c>
    </row>
    <row r="184">
      <c r="A184" t="s">
        <v>551</v>
      </c>
      <c r="B184">
        <v>2012</v>
      </c>
      <c r="C184" t="s">
        <v>557</v>
      </c>
      <c r="D184">
        <v>155</v>
      </c>
      <c r="E184" t="s">
        <v>62</v>
      </c>
      <c r="F184" t="s">
        <v>350</v>
      </c>
      <c r="G184" t="s">
        <v>180</v>
      </c>
      <c r="H184">
        <v>0</v>
      </c>
      <c r="I184">
        <v>0</v>
      </c>
      <c r="J184">
        <v>0.74659743444047744</v>
      </c>
      <c r="K184">
        <v>2.6143274527983111</v>
      </c>
      <c r="L184">
        <v>5.342343275514434</v>
      </c>
      <c r="M184">
        <v>0</v>
      </c>
      <c r="N184">
        <v>0.81243321923017575</v>
      </c>
      <c r="O184">
        <v>3.7233515367252359</v>
      </c>
      <c r="P184">
        <v>1.825978640826099</v>
      </c>
      <c r="Q184">
        <v>6.7503060313009096</v>
      </c>
      <c r="R184">
        <v>0</v>
      </c>
      <c r="S184">
        <v>0</v>
      </c>
      <c r="T184">
        <v>0</v>
      </c>
      <c r="U184">
        <v>0</v>
      </c>
      <c r="V184">
        <v>0.72893298826726249</v>
      </c>
      <c r="W184" t="s">
        <v>345</v>
      </c>
      <c r="X184" t="s">
        <v>248</v>
      </c>
      <c r="Y184" t="s">
        <v>314</v>
      </c>
      <c r="Z184" t="s">
        <v>346</v>
      </c>
      <c r="AA184" t="s">
        <v>316</v>
      </c>
      <c r="AB184" t="s">
        <v>347</v>
      </c>
      <c r="AC184" t="s">
        <v>318</v>
      </c>
      <c r="AD184" t="s">
        <v>319</v>
      </c>
      <c r="AE184" t="s">
        <v>320</v>
      </c>
      <c r="AF184" t="s">
        <v>321</v>
      </c>
      <c r="AG184" t="s">
        <v>322</v>
      </c>
      <c r="AH184" t="s">
        <v>323</v>
      </c>
      <c r="AI184">
        <v>0</v>
      </c>
      <c r="AJ184">
        <v>2.5962456474092219</v>
      </c>
      <c r="AK184">
        <v>0.84316744043531155</v>
      </c>
      <c r="AL184">
        <v>0.19344940763225341</v>
      </c>
      <c r="AM184">
        <v>0</v>
      </c>
      <c r="AN184">
        <v>0.18536691326113511</v>
      </c>
      <c r="AO184">
        <v>0.090219994380492496</v>
      </c>
      <c r="AP184">
        <v>0.26811355901598227</v>
      </c>
      <c r="AQ184">
        <v>0</v>
      </c>
      <c r="AR184">
        <v>3.3902880042496091</v>
      </c>
      <c r="AS184">
        <v>0.1914419573123109</v>
      </c>
      <c r="AT184">
        <v>0.1484288583110728</v>
      </c>
      <c r="AU184">
        <v>0</v>
      </c>
      <c r="AV184">
        <v>0</v>
      </c>
      <c r="AW184">
        <v>77.934556000000001</v>
      </c>
      <c r="AX184">
        <v>273.14064999999988</v>
      </c>
      <c r="AY184">
        <v>557.68486000000007</v>
      </c>
      <c r="AZ184">
        <v>0</v>
      </c>
      <c r="BA184">
        <v>54.556700999999997</v>
      </c>
      <c r="BB184">
        <v>250.40245999999999</v>
      </c>
      <c r="BC184">
        <v>122.74873100000001</v>
      </c>
      <c r="BD184">
        <v>453.94010400000002</v>
      </c>
      <c r="BE184">
        <v>0</v>
      </c>
      <c r="BF184">
        <v>0</v>
      </c>
      <c r="BG184">
        <v>0</v>
      </c>
      <c r="BH184">
        <v>0</v>
      </c>
      <c r="BI184">
        <v>27.112069999999999</v>
      </c>
      <c r="BJ184">
        <v>0</v>
      </c>
      <c r="BK184">
        <v>477.62274500000001</v>
      </c>
      <c r="BL184">
        <v>14.969758000000001</v>
      </c>
      <c r="BM184">
        <v>1.6653</v>
      </c>
      <c r="BN184">
        <v>0</v>
      </c>
      <c r="BO184">
        <v>1.984588</v>
      </c>
      <c r="BP184">
        <v>2.0686399999999998</v>
      </c>
      <c r="BQ184">
        <v>7.922186</v>
      </c>
      <c r="BR184">
        <v>0</v>
      </c>
      <c r="BS184">
        <v>394.70551499999999</v>
      </c>
      <c r="BT184">
        <v>6.4237840000000004</v>
      </c>
      <c r="BU184">
        <v>1.3975500000000001</v>
      </c>
    </row>
    <row r="185">
      <c r="A185" t="s">
        <v>551</v>
      </c>
      <c r="B185">
        <v>2012</v>
      </c>
      <c r="C185" t="s">
        <v>557</v>
      </c>
      <c r="D185">
        <v>156</v>
      </c>
      <c r="E185" t="s">
        <v>62</v>
      </c>
      <c r="F185" t="s">
        <v>351</v>
      </c>
      <c r="G185" t="s">
        <v>180</v>
      </c>
      <c r="H185">
        <v>0</v>
      </c>
      <c r="I185">
        <v>0</v>
      </c>
      <c r="J185">
        <v>0.0141696732990895</v>
      </c>
      <c r="K185">
        <v>0</v>
      </c>
      <c r="L185">
        <v>0</v>
      </c>
      <c r="M185">
        <v>0</v>
      </c>
      <c r="N185">
        <v>0.022026372584877101</v>
      </c>
      <c r="O185">
        <v>0</v>
      </c>
      <c r="P185">
        <v>0</v>
      </c>
      <c r="Q185">
        <v>0</v>
      </c>
      <c r="R185">
        <v>0</v>
      </c>
      <c r="S185">
        <v>0</v>
      </c>
      <c r="T185">
        <v>0</v>
      </c>
      <c r="U185">
        <v>0</v>
      </c>
      <c r="V185">
        <v>0</v>
      </c>
      <c r="W185" t="s">
        <v>345</v>
      </c>
      <c r="X185" t="s">
        <v>248</v>
      </c>
      <c r="Y185" t="s">
        <v>314</v>
      </c>
      <c r="Z185" t="s">
        <v>346</v>
      </c>
      <c r="AA185" t="s">
        <v>316</v>
      </c>
      <c r="AB185" t="s">
        <v>347</v>
      </c>
      <c r="AC185" t="s">
        <v>318</v>
      </c>
      <c r="AD185" t="s">
        <v>319</v>
      </c>
      <c r="AE185" t="s">
        <v>320</v>
      </c>
      <c r="AF185" t="s">
        <v>321</v>
      </c>
      <c r="AG185" t="s">
        <v>322</v>
      </c>
      <c r="AH185" t="s">
        <v>323</v>
      </c>
      <c r="AI185">
        <v>0</v>
      </c>
      <c r="AJ185">
        <v>0</v>
      </c>
      <c r="AK185">
        <v>0</v>
      </c>
      <c r="AL185">
        <v>0</v>
      </c>
      <c r="AM185">
        <v>0</v>
      </c>
      <c r="AN185">
        <v>0</v>
      </c>
      <c r="AO185">
        <v>0</v>
      </c>
      <c r="AP185">
        <v>0</v>
      </c>
      <c r="AQ185">
        <v>0</v>
      </c>
      <c r="AR185">
        <v>0</v>
      </c>
      <c r="AS185">
        <v>0</v>
      </c>
      <c r="AT185">
        <v>0.15709212042866019</v>
      </c>
      <c r="AU185">
        <v>0</v>
      </c>
      <c r="AV185">
        <v>0</v>
      </c>
      <c r="AW185">
        <v>1.47912</v>
      </c>
      <c r="AX185">
        <v>0</v>
      </c>
      <c r="AY185">
        <v>0</v>
      </c>
      <c r="AZ185">
        <v>0</v>
      </c>
      <c r="BA185">
        <v>1.47912</v>
      </c>
      <c r="BB185">
        <v>0</v>
      </c>
      <c r="BC185">
        <v>0</v>
      </c>
      <c r="BD185">
        <v>0</v>
      </c>
      <c r="BE185">
        <v>0</v>
      </c>
      <c r="BF185">
        <v>0</v>
      </c>
      <c r="BG185">
        <v>0</v>
      </c>
      <c r="BH185">
        <v>0</v>
      </c>
      <c r="BI185">
        <v>0</v>
      </c>
      <c r="BJ185">
        <v>0</v>
      </c>
      <c r="BK185">
        <v>0</v>
      </c>
      <c r="BL185">
        <v>0</v>
      </c>
      <c r="BM185">
        <v>0</v>
      </c>
      <c r="BN185">
        <v>0</v>
      </c>
      <c r="BO185">
        <v>0</v>
      </c>
      <c r="BP185">
        <v>0</v>
      </c>
      <c r="BQ185">
        <v>0</v>
      </c>
      <c r="BR185">
        <v>0</v>
      </c>
      <c r="BS185">
        <v>0</v>
      </c>
      <c r="BT185">
        <v>0</v>
      </c>
      <c r="BU185">
        <v>1.47912</v>
      </c>
    </row>
    <row r="186">
      <c r="A186" t="s">
        <v>551</v>
      </c>
      <c r="B186">
        <v>2012</v>
      </c>
      <c r="C186" t="s">
        <v>557</v>
      </c>
      <c r="D186">
        <v>157</v>
      </c>
      <c r="E186" t="s">
        <v>62</v>
      </c>
      <c r="F186" t="s">
        <v>352</v>
      </c>
      <c r="G186" t="s">
        <v>180</v>
      </c>
      <c r="H186">
        <v>0.0287247639603068</v>
      </c>
      <c r="I186">
        <v>0.37249396396123902</v>
      </c>
      <c r="J186">
        <v>1.1238956701271039</v>
      </c>
      <c r="K186">
        <v>1.626261531550427</v>
      </c>
      <c r="L186">
        <v>3.6079133261389029</v>
      </c>
      <c r="M186">
        <v>0.99761251278018059</v>
      </c>
      <c r="N186">
        <v>1.007075353002717</v>
      </c>
      <c r="O186">
        <v>1.7001487003372111</v>
      </c>
      <c r="P186">
        <v>2.2834727910835082</v>
      </c>
      <c r="Q186">
        <v>3.9343210321435609</v>
      </c>
      <c r="R186">
        <v>0.080641948242867204</v>
      </c>
      <c r="S186">
        <v>0</v>
      </c>
      <c r="T186">
        <v>0</v>
      </c>
      <c r="U186">
        <v>0.046005620658465397</v>
      </c>
      <c r="V186">
        <v>0.90951978182455262</v>
      </c>
      <c r="W186" t="s">
        <v>345</v>
      </c>
      <c r="X186" t="s">
        <v>248</v>
      </c>
      <c r="Y186" t="s">
        <v>314</v>
      </c>
      <c r="Z186" t="s">
        <v>346</v>
      </c>
      <c r="AA186" t="s">
        <v>316</v>
      </c>
      <c r="AB186" t="s">
        <v>347</v>
      </c>
      <c r="AC186" t="s">
        <v>318</v>
      </c>
      <c r="AD186" t="s">
        <v>319</v>
      </c>
      <c r="AE186" t="s">
        <v>320</v>
      </c>
      <c r="AF186" t="s">
        <v>321</v>
      </c>
      <c r="AG186" t="s">
        <v>322</v>
      </c>
      <c r="AH186" t="s">
        <v>323</v>
      </c>
      <c r="AI186">
        <v>0.87698796539708546</v>
      </c>
      <c r="AJ186">
        <v>2.2375225204431941</v>
      </c>
      <c r="AK186">
        <v>0.82426210420912316</v>
      </c>
      <c r="AL186">
        <v>0.30845614337846122</v>
      </c>
      <c r="AM186">
        <v>0</v>
      </c>
      <c r="AN186">
        <v>0</v>
      </c>
      <c r="AO186">
        <v>0</v>
      </c>
      <c r="AP186">
        <v>2.7748099736715961</v>
      </c>
      <c r="AQ186">
        <v>0.15916198245206811</v>
      </c>
      <c r="AR186">
        <v>1.05370341803754</v>
      </c>
      <c r="AS186">
        <v>0.43740498419754542</v>
      </c>
      <c r="AT186">
        <v>0.47934401749507899</v>
      </c>
      <c r="AU186">
        <v>2.99892</v>
      </c>
      <c r="AV186">
        <v>38.920366000000001</v>
      </c>
      <c r="AW186">
        <v>117.319329</v>
      </c>
      <c r="AX186">
        <v>169.90914100000001</v>
      </c>
      <c r="AY186">
        <v>376.62848200000002</v>
      </c>
      <c r="AZ186">
        <v>67.195451999999989</v>
      </c>
      <c r="BA186">
        <v>67.627353999999997</v>
      </c>
      <c r="BB186">
        <v>114.338228</v>
      </c>
      <c r="BC186">
        <v>153.50310300000001</v>
      </c>
      <c r="BD186">
        <v>264.57261199999999</v>
      </c>
      <c r="BE186">
        <v>2.99892</v>
      </c>
      <c r="BF186">
        <v>0</v>
      </c>
      <c r="BG186">
        <v>0</v>
      </c>
      <c r="BH186">
        <v>1.7117199999999999</v>
      </c>
      <c r="BI186">
        <v>33.828849000000012</v>
      </c>
      <c r="BJ186">
        <v>50.003478999999999</v>
      </c>
      <c r="BK186">
        <v>411.62963500000012</v>
      </c>
      <c r="BL186">
        <v>14.634109</v>
      </c>
      <c r="BM186">
        <v>2.6553300000000002</v>
      </c>
      <c r="BN186">
        <v>0</v>
      </c>
      <c r="BO186">
        <v>0</v>
      </c>
      <c r="BP186">
        <v>0</v>
      </c>
      <c r="BQ186">
        <v>81.989739000000014</v>
      </c>
      <c r="BR186">
        <v>2.99892</v>
      </c>
      <c r="BS186">
        <v>122.674696</v>
      </c>
      <c r="BT186">
        <v>14.677008000000001</v>
      </c>
      <c r="BU186">
        <v>4.5133219999999996</v>
      </c>
    </row>
    <row r="187">
      <c r="A187" t="s">
        <v>551</v>
      </c>
      <c r="B187">
        <v>2012</v>
      </c>
      <c r="C187" t="s">
        <v>557</v>
      </c>
      <c r="D187">
        <v>158</v>
      </c>
      <c r="E187" t="s">
        <v>62</v>
      </c>
      <c r="F187" t="s">
        <v>353</v>
      </c>
      <c r="G187" t="s">
        <v>180</v>
      </c>
      <c r="H187">
        <v>4.0006410408099971</v>
      </c>
      <c r="I187">
        <v>23.901399170577189</v>
      </c>
      <c r="J187">
        <v>40.707863323110381</v>
      </c>
      <c r="K187">
        <v>50.618399941989857</v>
      </c>
      <c r="L187">
        <v>38.996667094559697</v>
      </c>
      <c r="M187">
        <v>35.602014671828528</v>
      </c>
      <c r="N187">
        <v>40.721695467765109</v>
      </c>
      <c r="O187">
        <v>49.914620150218248</v>
      </c>
      <c r="P187">
        <v>50.476658139248862</v>
      </c>
      <c r="Q187">
        <v>34.466603543829997</v>
      </c>
      <c r="R187">
        <v>1.6755984672301041</v>
      </c>
      <c r="S187">
        <v>3.5890518859649312</v>
      </c>
      <c r="T187">
        <v>6.7636839123558641</v>
      </c>
      <c r="U187">
        <v>12.631101008162741</v>
      </c>
      <c r="V187">
        <v>37.811847495738597</v>
      </c>
      <c r="W187" t="s">
        <v>345</v>
      </c>
      <c r="X187" t="s">
        <v>248</v>
      </c>
      <c r="Y187" t="s">
        <v>314</v>
      </c>
      <c r="Z187" t="s">
        <v>346</v>
      </c>
      <c r="AA187" t="s">
        <v>316</v>
      </c>
      <c r="AB187" t="s">
        <v>347</v>
      </c>
      <c r="AC187" t="s">
        <v>318</v>
      </c>
      <c r="AD187" t="s">
        <v>319</v>
      </c>
      <c r="AE187" t="s">
        <v>320</v>
      </c>
      <c r="AF187" t="s">
        <v>321</v>
      </c>
      <c r="AG187" t="s">
        <v>322</v>
      </c>
      <c r="AH187" t="s">
        <v>323</v>
      </c>
      <c r="AI187">
        <v>44.690630135223508</v>
      </c>
      <c r="AJ187">
        <v>44.302896683910873</v>
      </c>
      <c r="AK187">
        <v>9.4664208075329039</v>
      </c>
      <c r="AL187">
        <v>2.8614293386263809</v>
      </c>
      <c r="AM187">
        <v>8.8153288429015451</v>
      </c>
      <c r="AN187">
        <v>15.96012179331791</v>
      </c>
      <c r="AO187">
        <v>10.38848074335637</v>
      </c>
      <c r="AP187">
        <v>35.902780159529328</v>
      </c>
      <c r="AQ187">
        <v>2.5677506375617152</v>
      </c>
      <c r="AR187">
        <v>30.722976122137261</v>
      </c>
      <c r="AS187">
        <v>9.1768994144774041</v>
      </c>
      <c r="AT187">
        <v>11.85801584826609</v>
      </c>
      <c r="AU187">
        <v>417.67453500000011</v>
      </c>
      <c r="AV187">
        <v>2497.3591350000002</v>
      </c>
      <c r="AW187">
        <v>4249.3438999999998</v>
      </c>
      <c r="AX187">
        <v>5288.5275129999982</v>
      </c>
      <c r="AY187">
        <v>4070.8448909999988</v>
      </c>
      <c r="AZ187">
        <v>2398.0187070000002</v>
      </c>
      <c r="BA187">
        <v>2734.5525900000021</v>
      </c>
      <c r="BB187">
        <v>3356.8529729999982</v>
      </c>
      <c r="BC187">
        <v>3393.2191719999978</v>
      </c>
      <c r="BD187">
        <v>2317.7873010000012</v>
      </c>
      <c r="BE187">
        <v>62.312306</v>
      </c>
      <c r="BF187">
        <v>133.432233</v>
      </c>
      <c r="BG187">
        <v>251.23143899999999</v>
      </c>
      <c r="BH187">
        <v>469.96231999999998</v>
      </c>
      <c r="BI187">
        <v>1406.380932999999</v>
      </c>
      <c r="BJ187">
        <v>2548.138712999998</v>
      </c>
      <c r="BK187">
        <v>8150.2577179999953</v>
      </c>
      <c r="BL187">
        <v>168.068668</v>
      </c>
      <c r="BM187">
        <v>24.632477999999988</v>
      </c>
      <c r="BN187">
        <v>117.928872</v>
      </c>
      <c r="BO187">
        <v>170.87335399999981</v>
      </c>
      <c r="BP187">
        <v>238.19583399999999</v>
      </c>
      <c r="BQ187">
        <v>1060.85087</v>
      </c>
      <c r="BR187">
        <v>48.381394999999998</v>
      </c>
      <c r="BS187">
        <v>3576.8430580000008</v>
      </c>
      <c r="BT187">
        <v>307.92842100000013</v>
      </c>
      <c r="BU187">
        <v>111.6505930000001</v>
      </c>
    </row>
    <row r="188">
      <c r="A188" t="s">
        <v>551</v>
      </c>
      <c r="B188">
        <v>2012</v>
      </c>
      <c r="C188" t="s">
        <v>557</v>
      </c>
      <c r="D188">
        <v>159</v>
      </c>
      <c r="E188" t="s">
        <v>62</v>
      </c>
      <c r="F188" t="s">
        <v>354</v>
      </c>
      <c r="G188" t="s">
        <v>180</v>
      </c>
      <c r="H188">
        <v>65.470555016021564</v>
      </c>
      <c r="I188">
        <v>64.16883126971706</v>
      </c>
      <c r="J188">
        <v>50.544042092579069</v>
      </c>
      <c r="K188">
        <v>33.4201766390633</v>
      </c>
      <c r="L188">
        <v>19.471725182234302</v>
      </c>
      <c r="M188">
        <v>57.577170659777451</v>
      </c>
      <c r="N188">
        <v>50.223193323347488</v>
      </c>
      <c r="O188">
        <v>36.07091214522228</v>
      </c>
      <c r="P188">
        <v>27.62449710656065</v>
      </c>
      <c r="Q188">
        <v>13.383335463093021</v>
      </c>
      <c r="R188">
        <v>57.301835927272691</v>
      </c>
      <c r="S188">
        <v>68.463966992946766</v>
      </c>
      <c r="T188">
        <v>71.923739898807881</v>
      </c>
      <c r="U188">
        <v>70.420677247652691</v>
      </c>
      <c r="V188">
        <v>52.12783592065793</v>
      </c>
      <c r="W188" t="s">
        <v>345</v>
      </c>
      <c r="X188" t="s">
        <v>248</v>
      </c>
      <c r="Y188" t="s">
        <v>314</v>
      </c>
      <c r="Z188" t="s">
        <v>346</v>
      </c>
      <c r="AA188" t="s">
        <v>316</v>
      </c>
      <c r="AB188" t="s">
        <v>347</v>
      </c>
      <c r="AC188" t="s">
        <v>318</v>
      </c>
      <c r="AD188" t="s">
        <v>319</v>
      </c>
      <c r="AE188" t="s">
        <v>320</v>
      </c>
      <c r="AF188" t="s">
        <v>321</v>
      </c>
      <c r="AG188" t="s">
        <v>322</v>
      </c>
      <c r="AH188" t="s">
        <v>323</v>
      </c>
      <c r="AI188">
        <v>42.089700250410743</v>
      </c>
      <c r="AJ188">
        <v>34.705683547876383</v>
      </c>
      <c r="AK188">
        <v>51.971195832902481</v>
      </c>
      <c r="AL188">
        <v>67.916667008869084</v>
      </c>
      <c r="AM188">
        <v>84.643423493187626</v>
      </c>
      <c r="AN188">
        <v>45.235950268687368</v>
      </c>
      <c r="AO188">
        <v>69.327681582301153</v>
      </c>
      <c r="AP188">
        <v>40.993003115516537</v>
      </c>
      <c r="AQ188">
        <v>46.833913285127331</v>
      </c>
      <c r="AR188">
        <v>45.703114361309531</v>
      </c>
      <c r="AS188">
        <v>81.578431121557344</v>
      </c>
      <c r="AT188">
        <v>73.322427209969561</v>
      </c>
      <c r="AU188">
        <v>6835.250487000003</v>
      </c>
      <c r="AV188">
        <v>6704.7379029999947</v>
      </c>
      <c r="AW188">
        <v>5276.1063689999964</v>
      </c>
      <c r="AX188">
        <v>3491.685312999999</v>
      </c>
      <c r="AY188">
        <v>2032.6448099999991</v>
      </c>
      <c r="AZ188">
        <v>3878.1831200000029</v>
      </c>
      <c r="BA188">
        <v>3372.5993429999999</v>
      </c>
      <c r="BB188">
        <v>2425.8373259999989</v>
      </c>
      <c r="BC188">
        <v>1857.016226</v>
      </c>
      <c r="BD188">
        <v>899.99366900000007</v>
      </c>
      <c r="BE188">
        <v>2130.945811</v>
      </c>
      <c r="BF188">
        <v>2545.3240260000089</v>
      </c>
      <c r="BG188">
        <v>2671.5477700000051</v>
      </c>
      <c r="BH188">
        <v>2620.125105000006</v>
      </c>
      <c r="BI188">
        <v>1938.852486000002</v>
      </c>
      <c r="BJ188">
        <v>2399.8407339999999</v>
      </c>
      <c r="BK188">
        <v>6384.6900849999975</v>
      </c>
      <c r="BL188">
        <v>922.70667399999911</v>
      </c>
      <c r="BM188">
        <v>584.6573889999986</v>
      </c>
      <c r="BN188">
        <v>1132.3347810000009</v>
      </c>
      <c r="BO188">
        <v>484.30824299999989</v>
      </c>
      <c r="BP188">
        <v>1589.60346</v>
      </c>
      <c r="BQ188">
        <v>1211.2561430000001</v>
      </c>
      <c r="BR188">
        <v>882.44162999999787</v>
      </c>
      <c r="BS188">
        <v>5320.866920000004</v>
      </c>
      <c r="BT188">
        <v>2737.342575999995</v>
      </c>
      <c r="BU188">
        <v>690.37624699999833</v>
      </c>
    </row>
    <row r="189">
      <c r="A189" t="s">
        <v>551</v>
      </c>
      <c r="B189">
        <v>2012</v>
      </c>
      <c r="C189" t="s">
        <v>557</v>
      </c>
      <c r="D189">
        <v>160</v>
      </c>
      <c r="E189" t="s">
        <v>62</v>
      </c>
      <c r="F189" t="s">
        <v>355</v>
      </c>
      <c r="G189" t="s">
        <v>180</v>
      </c>
      <c r="H189">
        <v>27.73309420392323</v>
      </c>
      <c r="I189">
        <v>9.0009516291933149</v>
      </c>
      <c r="J189">
        <v>2.3503638935477098</v>
      </c>
      <c r="K189">
        <v>0.97774645433281182</v>
      </c>
      <c r="L189">
        <v>0.33918284785953179</v>
      </c>
      <c r="M189">
        <v>2.8185051412579658</v>
      </c>
      <c r="N189">
        <v>1.989902560534959</v>
      </c>
      <c r="O189">
        <v>1.1631916961226121</v>
      </c>
      <c r="P189">
        <v>0.62389185212592624</v>
      </c>
      <c r="Q189">
        <v>0</v>
      </c>
      <c r="R189">
        <v>37.699004669818613</v>
      </c>
      <c r="S189">
        <v>25.550604798554769</v>
      </c>
      <c r="T189">
        <v>18.952067739264091</v>
      </c>
      <c r="U189">
        <v>14.686173147299179</v>
      </c>
      <c r="V189">
        <v>4.6480927842252404</v>
      </c>
      <c r="W189" t="s">
        <v>345</v>
      </c>
      <c r="X189" t="s">
        <v>248</v>
      </c>
      <c r="Y189" t="s">
        <v>314</v>
      </c>
      <c r="Z189" t="s">
        <v>346</v>
      </c>
      <c r="AA189" t="s">
        <v>316</v>
      </c>
      <c r="AB189" t="s">
        <v>347</v>
      </c>
      <c r="AC189" t="s">
        <v>318</v>
      </c>
      <c r="AD189" t="s">
        <v>319</v>
      </c>
      <c r="AE189" t="s">
        <v>320</v>
      </c>
      <c r="AF189" t="s">
        <v>321</v>
      </c>
      <c r="AG189" t="s">
        <v>322</v>
      </c>
      <c r="AH189" t="s">
        <v>323</v>
      </c>
      <c r="AI189">
        <v>11.45306009517544</v>
      </c>
      <c r="AJ189">
        <v>1.2718308181877229</v>
      </c>
      <c r="AK189">
        <v>29.52769232583843</v>
      </c>
      <c r="AL189">
        <v>27.115038521947799</v>
      </c>
      <c r="AM189">
        <v>5.794267765369387</v>
      </c>
      <c r="AN189">
        <v>26.8356440854539</v>
      </c>
      <c r="AO189">
        <v>17.075474518817</v>
      </c>
      <c r="AP189">
        <v>14.217695897292909</v>
      </c>
      <c r="AQ189">
        <v>48.335767178150007</v>
      </c>
      <c r="AR189">
        <v>0.93095903868053043</v>
      </c>
      <c r="AS189">
        <v>7.8796661332162792</v>
      </c>
      <c r="AT189">
        <v>12.122352823804601</v>
      </c>
      <c r="AU189">
        <v>2895.3877910000078</v>
      </c>
      <c r="AV189">
        <v>940.47250599999995</v>
      </c>
      <c r="AW189">
        <v>245.34582900000001</v>
      </c>
      <c r="AX189">
        <v>102.15334799999999</v>
      </c>
      <c r="AY189">
        <v>35.407147999999999</v>
      </c>
      <c r="AZ189">
        <v>189.843977</v>
      </c>
      <c r="BA189">
        <v>133.62639100000001</v>
      </c>
      <c r="BB189">
        <v>78.226849999999999</v>
      </c>
      <c r="BC189">
        <v>41.940213</v>
      </c>
      <c r="BD189">
        <v>0</v>
      </c>
      <c r="BE189">
        <v>1401.9539649999999</v>
      </c>
      <c r="BF189">
        <v>949.90943599999866</v>
      </c>
      <c r="BG189">
        <v>703.95886500000006</v>
      </c>
      <c r="BH189">
        <v>546.42489200000045</v>
      </c>
      <c r="BI189">
        <v>172.88203300000009</v>
      </c>
      <c r="BJ189">
        <v>653.0224730000001</v>
      </c>
      <c r="BK189">
        <v>233.97451899999999</v>
      </c>
      <c r="BL189">
        <v>524.24036700000022</v>
      </c>
      <c r="BM189">
        <v>233.41851600000001</v>
      </c>
      <c r="BN189">
        <v>77.514007000000021</v>
      </c>
      <c r="BO189">
        <v>287.30961900000011</v>
      </c>
      <c r="BP189">
        <v>391.52085799999981</v>
      </c>
      <c r="BQ189">
        <v>420.10270500000013</v>
      </c>
      <c r="BR189">
        <v>910.7394659999984</v>
      </c>
      <c r="BS189">
        <v>108.38449900000001</v>
      </c>
      <c r="BT189">
        <v>264.400103</v>
      </c>
      <c r="BU189">
        <v>114.13949000000009</v>
      </c>
    </row>
    <row r="190">
      <c r="A190" t="s">
        <v>551</v>
      </c>
      <c r="B190">
        <v>2012</v>
      </c>
      <c r="C190" t="s">
        <v>557</v>
      </c>
      <c r="D190">
        <v>161</v>
      </c>
      <c r="E190" t="s">
        <v>62</v>
      </c>
      <c r="F190" t="s">
        <v>356</v>
      </c>
      <c r="G190" t="s">
        <v>180</v>
      </c>
      <c r="H190">
        <v>1.4031825359571499</v>
      </c>
      <c r="I190">
        <v>1.036706646306802</v>
      </c>
      <c r="J190">
        <v>2.7419060651405269</v>
      </c>
      <c r="K190">
        <v>1.8920096775636659</v>
      </c>
      <c r="L190">
        <v>0.72430844165590069</v>
      </c>
      <c r="M190">
        <v>1.6471930455884181</v>
      </c>
      <c r="N190">
        <v>2.7974033894560759</v>
      </c>
      <c r="O190">
        <v>2.6106809273039588</v>
      </c>
      <c r="P190">
        <v>1.4835236581529769</v>
      </c>
      <c r="Q190">
        <v>0.40995314108566522</v>
      </c>
      <c r="R190">
        <v>2.0183070366504481</v>
      </c>
      <c r="S190">
        <v>1.0954929918664711</v>
      </c>
      <c r="T190">
        <v>0.9444116816854965</v>
      </c>
      <c r="U190">
        <v>0.72882845402817775</v>
      </c>
      <c r="V190">
        <v>0.93204359706941731</v>
      </c>
      <c r="W190" t="s">
        <v>345</v>
      </c>
      <c r="X190" t="s">
        <v>248</v>
      </c>
      <c r="Y190" t="s">
        <v>314</v>
      </c>
      <c r="Z190" t="s">
        <v>346</v>
      </c>
      <c r="AA190" t="s">
        <v>316</v>
      </c>
      <c r="AB190" t="s">
        <v>347</v>
      </c>
      <c r="AC190" t="s">
        <v>318</v>
      </c>
      <c r="AD190" t="s">
        <v>319</v>
      </c>
      <c r="AE190" t="s">
        <v>320</v>
      </c>
      <c r="AF190" t="s">
        <v>321</v>
      </c>
      <c r="AG190" t="s">
        <v>322</v>
      </c>
      <c r="AH190" t="s">
        <v>323</v>
      </c>
      <c r="AI190">
        <v>0.053607158230229997</v>
      </c>
      <c r="AJ190">
        <v>1.977680152698096</v>
      </c>
      <c r="AK190">
        <v>5.4430685512355828</v>
      </c>
      <c r="AL190">
        <v>0.4999274950969681</v>
      </c>
      <c r="AM190">
        <v>0.076369524648904605</v>
      </c>
      <c r="AN190">
        <v>0.38511343933378489</v>
      </c>
      <c r="AO190">
        <v>1.868961412235365</v>
      </c>
      <c r="AP190">
        <v>0.42183760714108509</v>
      </c>
      <c r="AQ190">
        <v>2.1034069167086158</v>
      </c>
      <c r="AR190">
        <v>1.909611771295681</v>
      </c>
      <c r="AS190">
        <v>0.59201365917300286</v>
      </c>
      <c r="AT190">
        <v>0.4473603625525393</v>
      </c>
      <c r="AU190">
        <v>146.49492599999999</v>
      </c>
      <c r="AV190">
        <v>108.321224</v>
      </c>
      <c r="AW190">
        <v>286.21747399999998</v>
      </c>
      <c r="AX190">
        <v>197.674072</v>
      </c>
      <c r="AY190">
        <v>75.610239000000007</v>
      </c>
      <c r="AZ190">
        <v>110.94877</v>
      </c>
      <c r="BA190">
        <v>187.85187099999999</v>
      </c>
      <c r="BB190">
        <v>175.573249</v>
      </c>
      <c r="BC190">
        <v>99.727698000000004</v>
      </c>
      <c r="BD190">
        <v>27.568256999999999</v>
      </c>
      <c r="BE190">
        <v>75.056982999999988</v>
      </c>
      <c r="BF190">
        <v>40.727769000000002</v>
      </c>
      <c r="BG190">
        <v>35.079389999999997</v>
      </c>
      <c r="BH190">
        <v>27.117343999999999</v>
      </c>
      <c r="BI190">
        <v>34.666604</v>
      </c>
      <c r="BJ190">
        <v>3.0565349999999998</v>
      </c>
      <c r="BK190">
        <v>363.827292</v>
      </c>
      <c r="BL190">
        <v>96.637293000000028</v>
      </c>
      <c r="BM190">
        <v>4.3036019999999997</v>
      </c>
      <c r="BN190">
        <v>1.021649</v>
      </c>
      <c r="BO190">
        <v>4.1231280000000003</v>
      </c>
      <c r="BP190">
        <v>42.853121000000002</v>
      </c>
      <c r="BQ190">
        <v>12.464404999999999</v>
      </c>
      <c r="BR190">
        <v>39.632260000000002</v>
      </c>
      <c r="BS190">
        <v>222.32161300000001</v>
      </c>
      <c r="BT190">
        <v>19.864861000000001</v>
      </c>
      <c r="BU190">
        <v>4.2121759999999986</v>
      </c>
    </row>
    <row r="191">
      <c r="A191" t="s">
        <v>551</v>
      </c>
      <c r="B191">
        <v>2012</v>
      </c>
      <c r="C191" t="s">
        <v>557</v>
      </c>
      <c r="D191">
        <v>162</v>
      </c>
      <c r="E191" t="s">
        <v>62</v>
      </c>
      <c r="F191" t="s">
        <v>357</v>
      </c>
      <c r="G191" t="s">
        <v>180</v>
      </c>
      <c r="H191">
        <v>1.0347243933379471</v>
      </c>
      <c r="I191">
        <v>1.1965729484472469</v>
      </c>
      <c r="J191">
        <v>0.1952283949345737</v>
      </c>
      <c r="K191">
        <v>0.45951852690799261</v>
      </c>
      <c r="L191">
        <v>0.3356285077263359</v>
      </c>
      <c r="M191">
        <v>1.0816957686671409</v>
      </c>
      <c r="N191">
        <v>0.18764037058399169</v>
      </c>
      <c r="O191">
        <v>0.41337051560950239</v>
      </c>
      <c r="P191">
        <v>0.26280065696603022</v>
      </c>
      <c r="Q191">
        <v>0.52100370965887199</v>
      </c>
      <c r="R191">
        <v>1.026264736087686</v>
      </c>
      <c r="S191">
        <v>1.271510459959579</v>
      </c>
      <c r="T191">
        <v>0.70349862578145761</v>
      </c>
      <c r="U191">
        <v>1.263381099970984</v>
      </c>
      <c r="V191">
        <v>0.32106170099697301</v>
      </c>
      <c r="W191" t="s">
        <v>345</v>
      </c>
      <c r="X191" t="s">
        <v>248</v>
      </c>
      <c r="Y191" t="s">
        <v>314</v>
      </c>
      <c r="Z191" t="s">
        <v>346</v>
      </c>
      <c r="AA191" t="s">
        <v>316</v>
      </c>
      <c r="AB191" t="s">
        <v>347</v>
      </c>
      <c r="AC191" t="s">
        <v>318</v>
      </c>
      <c r="AD191" t="s">
        <v>319</v>
      </c>
      <c r="AE191" t="s">
        <v>320</v>
      </c>
      <c r="AF191" t="s">
        <v>321</v>
      </c>
      <c r="AG191" t="s">
        <v>322</v>
      </c>
      <c r="AH191" t="s">
        <v>323</v>
      </c>
      <c r="AI191">
        <v>0.082421416838485806</v>
      </c>
      <c r="AJ191">
        <v>0.20215131832712119</v>
      </c>
      <c r="AK191">
        <v>0</v>
      </c>
      <c r="AL191">
        <v>0</v>
      </c>
      <c r="AM191">
        <v>0</v>
      </c>
      <c r="AN191">
        <v>10.4321702627156</v>
      </c>
      <c r="AO191">
        <v>0</v>
      </c>
      <c r="AP191">
        <v>2.6285059176101049</v>
      </c>
      <c r="AQ191">
        <v>0</v>
      </c>
      <c r="AR191">
        <v>0.90388333323347647</v>
      </c>
      <c r="AS191">
        <v>0</v>
      </c>
      <c r="AT191">
        <v>0</v>
      </c>
      <c r="AU191">
        <v>108.02719500000001</v>
      </c>
      <c r="AV191">
        <v>125.024998</v>
      </c>
      <c r="AW191">
        <v>20.379173000000002</v>
      </c>
      <c r="AX191">
        <v>48.009743000000007</v>
      </c>
      <c r="AY191">
        <v>35.036112000000003</v>
      </c>
      <c r="AZ191">
        <v>72.858986000000002</v>
      </c>
      <c r="BA191">
        <v>12.600469</v>
      </c>
      <c r="BB191">
        <v>27.799952000000001</v>
      </c>
      <c r="BC191">
        <v>17.666388000000001</v>
      </c>
      <c r="BD191">
        <v>35.036112000000003</v>
      </c>
      <c r="BE191">
        <v>38.164825000000008</v>
      </c>
      <c r="BF191">
        <v>47.271670999999991</v>
      </c>
      <c r="BG191">
        <v>26.130873999999999</v>
      </c>
      <c r="BH191">
        <v>47.006315000000008</v>
      </c>
      <c r="BI191">
        <v>11.941629000000001</v>
      </c>
      <c r="BJ191">
        <v>4.699446</v>
      </c>
      <c r="BK191">
        <v>37.189110999999997</v>
      </c>
      <c r="BL191">
        <v>0</v>
      </c>
      <c r="BM191">
        <v>0</v>
      </c>
      <c r="BN191">
        <v>0</v>
      </c>
      <c r="BO191">
        <v>111.68961899999999</v>
      </c>
      <c r="BP191">
        <v>0</v>
      </c>
      <c r="BQ191">
        <v>77.666765000000012</v>
      </c>
      <c r="BR191">
        <v>0</v>
      </c>
      <c r="BS191">
        <v>105.23228</v>
      </c>
      <c r="BT191">
        <v>0</v>
      </c>
      <c r="BU191">
        <v>0</v>
      </c>
    </row>
    <row r="192">
      <c r="A192" t="s">
        <v>551</v>
      </c>
      <c r="B192">
        <v>2012</v>
      </c>
      <c r="C192" t="s">
        <v>557</v>
      </c>
      <c r="D192">
        <v>163</v>
      </c>
      <c r="E192" t="s">
        <v>62</v>
      </c>
      <c r="F192" t="s">
        <v>46</v>
      </c>
      <c r="G192" t="s">
        <v>180</v>
      </c>
      <c r="H192">
        <v>0.19705756840353369</v>
      </c>
      <c r="I192">
        <v>0.024867202860566501</v>
      </c>
      <c r="J192">
        <v>0.1212616120480829</v>
      </c>
      <c r="K192">
        <v>0.014110098701585701</v>
      </c>
      <c r="L192">
        <v>0</v>
      </c>
      <c r="M192">
        <v>0</v>
      </c>
      <c r="N192">
        <v>0.1531275471176369</v>
      </c>
      <c r="O192">
        <v>0.0219205707301771</v>
      </c>
      <c r="P192">
        <v>0</v>
      </c>
      <c r="Q192">
        <v>0</v>
      </c>
      <c r="R192">
        <v>0.054880850825011297</v>
      </c>
      <c r="S192">
        <v>0.0293728707073075</v>
      </c>
      <c r="T192">
        <v>0.47829573294303801</v>
      </c>
      <c r="U192">
        <v>0.061081161456482097</v>
      </c>
      <c r="V192">
        <v>0.063859360311973104</v>
      </c>
      <c r="W192" t="s">
        <v>345</v>
      </c>
      <c r="X192" t="s">
        <v>248</v>
      </c>
      <c r="Y192" t="s">
        <v>314</v>
      </c>
      <c r="Z192" t="s">
        <v>346</v>
      </c>
      <c r="AA192" t="s">
        <v>316</v>
      </c>
      <c r="AB192" t="s">
        <v>347</v>
      </c>
      <c r="AC192" t="s">
        <v>318</v>
      </c>
      <c r="AD192" t="s">
        <v>319</v>
      </c>
      <c r="AE192" t="s">
        <v>320</v>
      </c>
      <c r="AF192" t="s">
        <v>321</v>
      </c>
      <c r="AG192" t="s">
        <v>322</v>
      </c>
      <c r="AH192" t="s">
        <v>323</v>
      </c>
      <c r="AI192">
        <v>0.23619676595686809</v>
      </c>
      <c r="AJ192">
        <v>0</v>
      </c>
      <c r="AK192">
        <v>0.15335616230969329</v>
      </c>
      <c r="AL192">
        <v>0</v>
      </c>
      <c r="AM192">
        <v>0</v>
      </c>
      <c r="AN192">
        <v>0.1019974391078242</v>
      </c>
      <c r="AO192">
        <v>0.10929322098465639</v>
      </c>
      <c r="AP192">
        <v>0.092875815094098604</v>
      </c>
      <c r="AQ192">
        <v>0</v>
      </c>
      <c r="AR192">
        <v>0.1009861894685988</v>
      </c>
      <c r="AS192">
        <v>0.080129885123477199</v>
      </c>
      <c r="AT192">
        <v>0.034585076326727297</v>
      </c>
      <c r="AU192">
        <v>20.573184999999999</v>
      </c>
      <c r="AV192">
        <v>2.5982720000000001</v>
      </c>
      <c r="AW192">
        <v>12.658053000000001</v>
      </c>
      <c r="AX192">
        <v>1.4742</v>
      </c>
      <c r="AY192">
        <v>0</v>
      </c>
      <c r="AZ192">
        <v>0</v>
      </c>
      <c r="BA192">
        <v>10.282856000000001</v>
      </c>
      <c r="BB192">
        <v>1.4742</v>
      </c>
      <c r="BC192">
        <v>0</v>
      </c>
      <c r="BD192">
        <v>0</v>
      </c>
      <c r="BE192">
        <v>2.0409139999999999</v>
      </c>
      <c r="BF192">
        <v>1.092012</v>
      </c>
      <c r="BG192">
        <v>17.765899000000001</v>
      </c>
      <c r="BH192">
        <v>2.2726320000000002</v>
      </c>
      <c r="BI192">
        <v>2.375197</v>
      </c>
      <c r="BJ192">
        <v>13.4673</v>
      </c>
      <c r="BK192">
        <v>0</v>
      </c>
      <c r="BL192">
        <v>2.722715</v>
      </c>
      <c r="BM192">
        <v>0</v>
      </c>
      <c r="BN192">
        <v>0</v>
      </c>
      <c r="BO192">
        <v>1.092012</v>
      </c>
      <c r="BP192">
        <v>2.5059670000000001</v>
      </c>
      <c r="BQ192">
        <v>2.7442829999999998</v>
      </c>
      <c r="BR192">
        <v>0</v>
      </c>
      <c r="BS192">
        <v>11.757056</v>
      </c>
      <c r="BT192">
        <v>2.6887370000000002</v>
      </c>
      <c r="BU192">
        <v>0.32563999999999999</v>
      </c>
    </row>
    <row r="193">
      <c r="A193" t="s">
        <v>551</v>
      </c>
      <c r="B193">
        <v>2015</v>
      </c>
      <c r="C193" t="s">
        <v>558</v>
      </c>
      <c r="D193">
        <v>16</v>
      </c>
      <c r="E193" t="s">
        <v>13</v>
      </c>
      <c r="F193" t="s">
        <v>14</v>
      </c>
      <c r="G193" t="s">
        <v>563</v>
      </c>
      <c r="H193">
        <v>44.407013358703047</v>
      </c>
      <c r="I193">
        <v>85.799947769477129</v>
      </c>
      <c r="J193">
        <v>97.774652194616465</v>
      </c>
      <c r="K193">
        <v>96.815347436504112</v>
      </c>
      <c r="L193">
        <v>96.247592088787925</v>
      </c>
      <c r="M193">
        <v>97.458535085259967</v>
      </c>
      <c r="N193">
        <v>98.855228833655971</v>
      </c>
      <c r="O193">
        <v>97.177670658228593</v>
      </c>
      <c r="P193">
        <v>97.11671344369978</v>
      </c>
      <c r="Q193">
        <v>96.320900701740669</v>
      </c>
      <c r="R193">
        <v>30.685123330862659</v>
      </c>
      <c r="S193">
        <v>48.71736901568557</v>
      </c>
      <c r="T193">
        <v>52.784333205878411</v>
      </c>
      <c r="U193">
        <v>67.139298380311658</v>
      </c>
      <c r="V193">
        <v>85.926334914160762</v>
      </c>
      <c r="W193" t="s">
        <v>412</v>
      </c>
      <c r="X193" t="s">
        <v>413</v>
      </c>
      <c r="Y193" t="s">
        <v>414</v>
      </c>
      <c r="Z193" t="s">
        <v>415</v>
      </c>
      <c r="AA193" t="s">
        <v>416</v>
      </c>
      <c r="AB193" t="s">
        <v>417</v>
      </c>
      <c r="AC193" t="s">
        <v>418</v>
      </c>
      <c r="AD193" t="s">
        <v>419</v>
      </c>
      <c r="AE193" t="s">
        <v>420</v>
      </c>
      <c r="AF193" t="s">
        <v>421</v>
      </c>
      <c r="AG193" t="s">
        <v>422</v>
      </c>
      <c r="AH193" t="s">
        <v>423</v>
      </c>
      <c r="AI193">
        <v>74.230667993025222</v>
      </c>
      <c r="AJ193">
        <v>97.068684124863466</v>
      </c>
      <c r="AK193">
        <v>76.581857006134257</v>
      </c>
      <c r="AL193">
        <v>29.754667893778372</v>
      </c>
      <c r="AM193">
        <v>69.27067074417684</v>
      </c>
      <c r="AN193">
        <v>40.719697770605627</v>
      </c>
      <c r="AO193">
        <v>70.111418155823827</v>
      </c>
      <c r="AP193">
        <v>73.241674883382089</v>
      </c>
      <c r="AQ193">
        <v>55.342741121977546</v>
      </c>
      <c r="AR193">
        <v>97.92568990100186</v>
      </c>
      <c r="AS193">
        <v>45.441302221968463</v>
      </c>
      <c r="AT193">
        <v>63.123947260713962</v>
      </c>
      <c r="AU193">
        <v>4800.3985866160401</v>
      </c>
      <c r="AV193">
        <v>9284.0247770269343</v>
      </c>
      <c r="AW193">
        <v>10562.178418652929</v>
      </c>
      <c r="AX193">
        <v>10471.8590718265</v>
      </c>
      <c r="AY193">
        <v>10400.869325743821</v>
      </c>
      <c r="AZ193">
        <v>7096.8010525906393</v>
      </c>
      <c r="BA193">
        <v>7197.1195317717311</v>
      </c>
      <c r="BB193">
        <v>7070.3618331292082</v>
      </c>
      <c r="BC193">
        <v>7075.3511893196401</v>
      </c>
      <c r="BD193">
        <v>7003.0451950480738</v>
      </c>
      <c r="BE193">
        <v>1082.8956750061029</v>
      </c>
      <c r="BF193">
        <v>1721.7649020587789</v>
      </c>
      <c r="BG193">
        <v>1865.8071748633431</v>
      </c>
      <c r="BH193">
        <v>2371.100841734215</v>
      </c>
      <c r="BI193">
        <v>3035.0827843444981</v>
      </c>
      <c r="BJ193">
        <v>2684.9565863559801</v>
      </c>
      <c r="BK193">
        <v>20185.858764973891</v>
      </c>
      <c r="BL193">
        <v>1461.758886365885</v>
      </c>
      <c r="BM193">
        <v>248.3666503506592</v>
      </c>
      <c r="BN193">
        <v>863.2819244972311</v>
      </c>
      <c r="BO193">
        <v>441.58710127030508</v>
      </c>
      <c r="BP193">
        <v>1526.005581241672</v>
      </c>
      <c r="BQ193">
        <v>2056.7744252846778</v>
      </c>
      <c r="BR193">
        <v>1073.15133713827</v>
      </c>
      <c r="BS193">
        <v>12638.413571538351</v>
      </c>
      <c r="BT193">
        <v>1676.5189703152309</v>
      </c>
      <c r="BU193">
        <v>662.65638053407042</v>
      </c>
    </row>
    <row r="194">
      <c r="A194" t="s">
        <v>551</v>
      </c>
      <c r="B194">
        <v>2015</v>
      </c>
      <c r="C194" t="s">
        <v>558</v>
      </c>
      <c r="D194">
        <v>17</v>
      </c>
      <c r="E194" t="s">
        <v>13</v>
      </c>
      <c r="F194" t="s">
        <v>51</v>
      </c>
      <c r="G194" t="s">
        <v>180</v>
      </c>
      <c r="H194">
        <v>55.59298664129706</v>
      </c>
      <c r="I194">
        <v>14.20005223052304</v>
      </c>
      <c r="J194">
        <v>2.2253478053834561</v>
      </c>
      <c r="K194">
        <v>3.184652563495852</v>
      </c>
      <c r="L194">
        <v>3.7524079112120341</v>
      </c>
      <c r="M194">
        <v>2.5414649147400459</v>
      </c>
      <c r="N194">
        <v>1.1447711663440121</v>
      </c>
      <c r="O194">
        <v>2.8223293417713871</v>
      </c>
      <c r="P194">
        <v>2.883286556300233</v>
      </c>
      <c r="Q194">
        <v>3.679099298259318</v>
      </c>
      <c r="R194">
        <v>69.314876669137234</v>
      </c>
      <c r="S194">
        <v>51.28263098431426</v>
      </c>
      <c r="T194">
        <v>47.215666794121653</v>
      </c>
      <c r="U194">
        <v>32.860701619688392</v>
      </c>
      <c r="V194">
        <v>14.073665085839069</v>
      </c>
      <c r="W194" t="s">
        <v>412</v>
      </c>
      <c r="X194" t="s">
        <v>413</v>
      </c>
      <c r="Y194" t="s">
        <v>414</v>
      </c>
      <c r="Z194" t="s">
        <v>415</v>
      </c>
      <c r="AA194" t="s">
        <v>416</v>
      </c>
      <c r="AB194" t="s">
        <v>417</v>
      </c>
      <c r="AC194" t="s">
        <v>418</v>
      </c>
      <c r="AD194" t="s">
        <v>419</v>
      </c>
      <c r="AE194" t="s">
        <v>420</v>
      </c>
      <c r="AF194" t="s">
        <v>421</v>
      </c>
      <c r="AG194" t="s">
        <v>422</v>
      </c>
      <c r="AH194" t="s">
        <v>423</v>
      </c>
      <c r="AI194">
        <v>25.769332006974629</v>
      </c>
      <c r="AJ194">
        <v>2.93131587513653</v>
      </c>
      <c r="AK194">
        <v>23.418142993865789</v>
      </c>
      <c r="AL194">
        <v>70.245332106221497</v>
      </c>
      <c r="AM194">
        <v>30.72932925582311</v>
      </c>
      <c r="AN194">
        <v>59.280302229394472</v>
      </c>
      <c r="AO194">
        <v>29.88858184417623</v>
      </c>
      <c r="AP194">
        <v>26.758325116617801</v>
      </c>
      <c r="AQ194">
        <v>44.657258878022191</v>
      </c>
      <c r="AR194">
        <v>2.0743100989981631</v>
      </c>
      <c r="AS194">
        <v>54.558697778031963</v>
      </c>
      <c r="AT194">
        <v>36.876052739285939</v>
      </c>
      <c r="AU194">
        <v>6009.6024099388114</v>
      </c>
      <c r="AV194">
        <v>1536.523508119798</v>
      </c>
      <c r="AW194">
        <v>240.3948266390455</v>
      </c>
      <c r="AX194">
        <v>344.46225439134531</v>
      </c>
      <c r="AY194">
        <v>405.49902074849081</v>
      </c>
      <c r="AZ194">
        <v>185.06609879032769</v>
      </c>
      <c r="BA194">
        <v>83.344654783688569</v>
      </c>
      <c r="BB194">
        <v>205.34439160166681</v>
      </c>
      <c r="BC194">
        <v>210.05926005820371</v>
      </c>
      <c r="BD194">
        <v>267.49021733674499</v>
      </c>
      <c r="BE194">
        <v>2446.161918570328</v>
      </c>
      <c r="BF194">
        <v>1812.426161305948</v>
      </c>
      <c r="BG194">
        <v>1668.9673719439579</v>
      </c>
      <c r="BH194">
        <v>1160.513129420319</v>
      </c>
      <c r="BI194">
        <v>497.10881602633037</v>
      </c>
      <c r="BJ194">
        <v>932.08830755263591</v>
      </c>
      <c r="BK194">
        <v>609.57999775620294</v>
      </c>
      <c r="BL194">
        <v>446.99462720952732</v>
      </c>
      <c r="BM194">
        <v>586.3482630784091</v>
      </c>
      <c r="BN194">
        <v>382.96257584175459</v>
      </c>
      <c r="BO194">
        <v>642.86864237982195</v>
      </c>
      <c r="BP194">
        <v>650.5380137689142</v>
      </c>
      <c r="BQ194">
        <v>751.42791110309952</v>
      </c>
      <c r="BR194">
        <v>865.94910382651722</v>
      </c>
      <c r="BS194">
        <v>267.71308870287811</v>
      </c>
      <c r="BT194">
        <v>2012.8976800393229</v>
      </c>
      <c r="BU194">
        <v>387.11380857842647</v>
      </c>
    </row>
    <row r="195">
      <c r="A195" t="s">
        <v>551</v>
      </c>
      <c r="B195">
        <v>2015</v>
      </c>
      <c r="C195" t="s">
        <v>558</v>
      </c>
      <c r="D195">
        <v>18</v>
      </c>
      <c r="E195" t="s">
        <v>60</v>
      </c>
      <c r="F195" t="s">
        <v>15</v>
      </c>
      <c r="G195" t="s">
        <v>564</v>
      </c>
      <c r="H195">
        <v>33.766928910297693</v>
      </c>
      <c r="I195">
        <v>64.931406881933853</v>
      </c>
      <c r="J195">
        <v>86.930755790150613</v>
      </c>
      <c r="K195">
        <v>89.065913741871768</v>
      </c>
      <c r="L195">
        <v>91.54488169192669</v>
      </c>
      <c r="M195">
        <v>80.332190176008169</v>
      </c>
      <c r="N195">
        <v>89.713274252403323</v>
      </c>
      <c r="O195">
        <v>88.917866230811526</v>
      </c>
      <c r="P195">
        <v>92.547939715090024</v>
      </c>
      <c r="Q195">
        <v>91.692550373287816</v>
      </c>
      <c r="R195">
        <v>23.897211128154382</v>
      </c>
      <c r="S195">
        <v>37.557181049141953</v>
      </c>
      <c r="T195">
        <v>38.910648449458208</v>
      </c>
      <c r="U195">
        <v>50.558927800615862</v>
      </c>
      <c r="V195">
        <v>68.571228844657867</v>
      </c>
      <c r="W195" t="s">
        <v>412</v>
      </c>
      <c r="X195" t="s">
        <v>413</v>
      </c>
      <c r="Y195" t="s">
        <v>414</v>
      </c>
      <c r="Z195" t="s">
        <v>415</v>
      </c>
      <c r="AA195" t="s">
        <v>416</v>
      </c>
      <c r="AB195" t="s">
        <v>417</v>
      </c>
      <c r="AC195" t="s">
        <v>418</v>
      </c>
      <c r="AD195" t="s">
        <v>419</v>
      </c>
      <c r="AE195" t="s">
        <v>420</v>
      </c>
      <c r="AF195" t="s">
        <v>421</v>
      </c>
      <c r="AG195" t="s">
        <v>422</v>
      </c>
      <c r="AH195" t="s">
        <v>423</v>
      </c>
      <c r="AI195">
        <v>63.545608783759953</v>
      </c>
      <c r="AJ195">
        <v>89.722674431622025</v>
      </c>
      <c r="AK195">
        <v>62.257557194975057</v>
      </c>
      <c r="AL195">
        <v>20.154756030982199</v>
      </c>
      <c r="AM195">
        <v>57.7664678589476</v>
      </c>
      <c r="AN195">
        <v>32.98505366198934</v>
      </c>
      <c r="AO195">
        <v>54.60005772566975</v>
      </c>
      <c r="AP195">
        <v>60.880050576119757</v>
      </c>
      <c r="AQ195">
        <v>45.049432378884717</v>
      </c>
      <c r="AR195">
        <v>89.132754941364439</v>
      </c>
      <c r="AS195">
        <v>22.904500044304939</v>
      </c>
      <c r="AT195">
        <v>44.718513426553507</v>
      </c>
      <c r="AU195">
        <v>3574.4013573085881</v>
      </c>
      <c r="AV195">
        <v>5039.7169725896156</v>
      </c>
      <c r="AW195">
        <v>6576.1143826800771</v>
      </c>
      <c r="AX195">
        <v>7547.1330152209366</v>
      </c>
      <c r="AY195">
        <v>8731.5052307632886</v>
      </c>
      <c r="AZ195">
        <v>3366.4177546234819</v>
      </c>
      <c r="BA195">
        <v>4463.9471630237576</v>
      </c>
      <c r="BB195">
        <v>4981.8356299278994</v>
      </c>
      <c r="BC195">
        <v>5399.7684354366502</v>
      </c>
      <c r="BD195">
        <v>5970.8927359804611</v>
      </c>
      <c r="BE195">
        <v>835.66925693033329</v>
      </c>
      <c r="BF195">
        <v>1301.1534387720719</v>
      </c>
      <c r="BG195">
        <v>1334.0060793191369</v>
      </c>
      <c r="BH195">
        <v>1644.3145168491901</v>
      </c>
      <c r="BI195">
        <v>2170.865947699509</v>
      </c>
      <c r="BJ195">
        <v>1989.0424376277631</v>
      </c>
      <c r="BK195">
        <v>14384.947531197169</v>
      </c>
      <c r="BL195">
        <v>984.28362213878336</v>
      </c>
      <c r="BM195">
        <v>160.99520465639429</v>
      </c>
      <c r="BN195">
        <v>714.59640680555333</v>
      </c>
      <c r="BO195">
        <v>333.2471255365345</v>
      </c>
      <c r="BP195">
        <v>1178.2032316522841</v>
      </c>
      <c r="BQ195">
        <v>1423.6012219227739</v>
      </c>
      <c r="BR195">
        <v>758.80778567626783</v>
      </c>
      <c r="BS195">
        <v>8235.4308227152342</v>
      </c>
      <c r="BT195">
        <v>842.15540900617646</v>
      </c>
      <c r="BU195">
        <v>463.56015962757078</v>
      </c>
    </row>
    <row r="196">
      <c r="A196" t="s">
        <v>551</v>
      </c>
      <c r="B196">
        <v>2015</v>
      </c>
      <c r="C196" t="s">
        <v>558</v>
      </c>
      <c r="D196">
        <v>19</v>
      </c>
      <c r="E196" t="s">
        <v>60</v>
      </c>
      <c r="F196" t="s">
        <v>16</v>
      </c>
      <c r="G196" t="s">
        <v>565</v>
      </c>
      <c r="H196">
        <v>9.4610980876685513</v>
      </c>
      <c r="I196">
        <v>15.272117714385519</v>
      </c>
      <c r="J196">
        <v>9.8914247937495219</v>
      </c>
      <c r="K196">
        <v>6.868986918408682</v>
      </c>
      <c r="L196">
        <v>4.2036909883227391</v>
      </c>
      <c r="M196">
        <v>15.25161251076829</v>
      </c>
      <c r="N196">
        <v>8.6117234236407985</v>
      </c>
      <c r="O196">
        <v>7.4170619964474804</v>
      </c>
      <c r="P196">
        <v>3.851803724113307</v>
      </c>
      <c r="Q196">
        <v>4.1997120886196342</v>
      </c>
      <c r="R196">
        <v>6.1511335525454802</v>
      </c>
      <c r="S196">
        <v>10.12799162149406</v>
      </c>
      <c r="T196">
        <v>12.408461942848</v>
      </c>
      <c r="U196">
        <v>13.757935596990389</v>
      </c>
      <c r="V196">
        <v>15.72657525487138</v>
      </c>
      <c r="W196" t="s">
        <v>412</v>
      </c>
      <c r="X196" t="s">
        <v>413</v>
      </c>
      <c r="Y196" t="s">
        <v>414</v>
      </c>
      <c r="Z196" t="s">
        <v>415</v>
      </c>
      <c r="AA196" t="s">
        <v>416</v>
      </c>
      <c r="AB196" t="s">
        <v>417</v>
      </c>
      <c r="AC196" t="s">
        <v>418</v>
      </c>
      <c r="AD196" t="s">
        <v>419</v>
      </c>
      <c r="AE196" t="s">
        <v>420</v>
      </c>
      <c r="AF196" t="s">
        <v>421</v>
      </c>
      <c r="AG196" t="s">
        <v>422</v>
      </c>
      <c r="AH196" t="s">
        <v>423</v>
      </c>
      <c r="AI196">
        <v>6.6761834600004288</v>
      </c>
      <c r="AJ196">
        <v>6.4752159284162349</v>
      </c>
      <c r="AK196">
        <v>9.4692978055445707</v>
      </c>
      <c r="AL196">
        <v>6.4411558363458337</v>
      </c>
      <c r="AM196">
        <v>11.275644418896221</v>
      </c>
      <c r="AN196">
        <v>3.3833197114701541</v>
      </c>
      <c r="AO196">
        <v>15.25284018676127</v>
      </c>
      <c r="AP196">
        <v>6.9852697623408702</v>
      </c>
      <c r="AQ196">
        <v>3.5402943835765708</v>
      </c>
      <c r="AR196">
        <v>7.96976396218452</v>
      </c>
      <c r="AS196">
        <v>22.34976715080893</v>
      </c>
      <c r="AT196">
        <v>17.93756542969124</v>
      </c>
      <c r="AU196">
        <v>1001.5054059559139</v>
      </c>
      <c r="AV196">
        <v>1185.360899272154</v>
      </c>
      <c r="AW196">
        <v>748.2638366609541</v>
      </c>
      <c r="AX196">
        <v>582.05384950394614</v>
      </c>
      <c r="AY196">
        <v>400.94595322732778</v>
      </c>
      <c r="AZ196">
        <v>639.13730013329155</v>
      </c>
      <c r="BA196">
        <v>428.50156418939031</v>
      </c>
      <c r="BB196">
        <v>415.55859682204363</v>
      </c>
      <c r="BC196">
        <v>224.735939373625</v>
      </c>
      <c r="BD196">
        <v>273.47947353478281</v>
      </c>
      <c r="BE196">
        <v>215.10096628300229</v>
      </c>
      <c r="BF196">
        <v>350.88019808831751</v>
      </c>
      <c r="BG196">
        <v>425.40960704523712</v>
      </c>
      <c r="BH196">
        <v>447.44566801774539</v>
      </c>
      <c r="BI196">
        <v>497.88063113285961</v>
      </c>
      <c r="BJ196">
        <v>208.97135895758561</v>
      </c>
      <c r="BK196">
        <v>1038.150522969825</v>
      </c>
      <c r="BL196">
        <v>149.7083271989431</v>
      </c>
      <c r="BM196">
        <v>51.451637544118192</v>
      </c>
      <c r="BN196">
        <v>139.48464022129551</v>
      </c>
      <c r="BO196">
        <v>34.181589642759647</v>
      </c>
      <c r="BP196">
        <v>329.13784982078988</v>
      </c>
      <c r="BQ196">
        <v>163.3414965169116</v>
      </c>
      <c r="BR196">
        <v>59.632337190179967</v>
      </c>
      <c r="BS196">
        <v>736.36722916414715</v>
      </c>
      <c r="BT196">
        <v>821.75892334145328</v>
      </c>
      <c r="BU196">
        <v>185.9440320522865</v>
      </c>
    </row>
    <row r="197">
      <c r="A197" t="s">
        <v>551</v>
      </c>
      <c r="B197">
        <v>2015</v>
      </c>
      <c r="C197" t="s">
        <v>558</v>
      </c>
      <c r="D197">
        <v>20</v>
      </c>
      <c r="E197" t="s">
        <v>60</v>
      </c>
      <c r="F197" t="s">
        <v>22</v>
      </c>
      <c r="G197" t="s">
        <v>566</v>
      </c>
      <c r="H197">
        <v>31.755562979495341</v>
      </c>
      <c r="I197">
        <v>13.430709271154679</v>
      </c>
      <c r="J197">
        <v>2.7036331679159469</v>
      </c>
      <c r="K197">
        <v>4.027919657210715</v>
      </c>
      <c r="L197">
        <v>4.2514273197506469</v>
      </c>
      <c r="M197">
        <v>4.3231415829661541</v>
      </c>
      <c r="N197">
        <v>1.6750023239558529</v>
      </c>
      <c r="O197">
        <v>3.6650717727410518</v>
      </c>
      <c r="P197">
        <v>3.600256560796574</v>
      </c>
      <c r="Q197">
        <v>4.1077375380925716</v>
      </c>
      <c r="R197">
        <v>37.387191754433111</v>
      </c>
      <c r="S197">
        <v>29.306469435533732</v>
      </c>
      <c r="T197">
        <v>28.541632795953539</v>
      </c>
      <c r="U197">
        <v>22.347686716531019</v>
      </c>
      <c r="V197">
        <v>11.99725419960105</v>
      </c>
      <c r="W197" t="s">
        <v>412</v>
      </c>
      <c r="X197" t="s">
        <v>413</v>
      </c>
      <c r="Y197" t="s">
        <v>414</v>
      </c>
      <c r="Z197" t="s">
        <v>415</v>
      </c>
      <c r="AA197" t="s">
        <v>416</v>
      </c>
      <c r="AB197" t="s">
        <v>417</v>
      </c>
      <c r="AC197" t="s">
        <v>418</v>
      </c>
      <c r="AD197" t="s">
        <v>419</v>
      </c>
      <c r="AE197" t="s">
        <v>420</v>
      </c>
      <c r="AF197" t="s">
        <v>421</v>
      </c>
      <c r="AG197" t="s">
        <v>422</v>
      </c>
      <c r="AH197" t="s">
        <v>423</v>
      </c>
      <c r="AI197">
        <v>19.476808912227629</v>
      </c>
      <c r="AJ197">
        <v>3.8021096399617451</v>
      </c>
      <c r="AK197">
        <v>4.6921004828713126</v>
      </c>
      <c r="AL197">
        <v>25.705900649348699</v>
      </c>
      <c r="AM197">
        <v>22.786502830144101</v>
      </c>
      <c r="AN197">
        <v>57.087946495180447</v>
      </c>
      <c r="AO197">
        <v>16.064747498615269</v>
      </c>
      <c r="AP197">
        <v>20.934857178646318</v>
      </c>
      <c r="AQ197">
        <v>19.372282851340881</v>
      </c>
      <c r="AR197">
        <v>2.855275258313033</v>
      </c>
      <c r="AS197">
        <v>33.611768169133782</v>
      </c>
      <c r="AT197">
        <v>32.386923365577601</v>
      </c>
      <c r="AU197">
        <v>3361.4880321968212</v>
      </c>
      <c r="AV197">
        <v>1042.4381161312519</v>
      </c>
      <c r="AW197">
        <v>204.52371314868279</v>
      </c>
      <c r="AX197">
        <v>341.31177855194511</v>
      </c>
      <c r="AY197">
        <v>405.49902074849081</v>
      </c>
      <c r="AZ197">
        <v>181.16648567357049</v>
      </c>
      <c r="BA197">
        <v>83.344654783688569</v>
      </c>
      <c r="BB197">
        <v>205.34439160166681</v>
      </c>
      <c r="BC197">
        <v>210.05926005820371</v>
      </c>
      <c r="BD197">
        <v>267.49021733674499</v>
      </c>
      <c r="BE197">
        <v>1307.404725371063</v>
      </c>
      <c r="BF197">
        <v>1015.310851855974</v>
      </c>
      <c r="BG197">
        <v>978.51650334104409</v>
      </c>
      <c r="BH197">
        <v>726.80785144225615</v>
      </c>
      <c r="BI197">
        <v>379.81571931298231</v>
      </c>
      <c r="BJ197">
        <v>609.64400558057184</v>
      </c>
      <c r="BK197">
        <v>609.57999775620294</v>
      </c>
      <c r="BL197">
        <v>74.181478792304219</v>
      </c>
      <c r="BM197">
        <v>205.33747615486021</v>
      </c>
      <c r="BN197">
        <v>281.87898013507157</v>
      </c>
      <c r="BO197">
        <v>576.7580149255698</v>
      </c>
      <c r="BP197">
        <v>346.65782797602861</v>
      </c>
      <c r="BQ197">
        <v>489.5345516021938</v>
      </c>
      <c r="BR197">
        <v>326.30464531247509</v>
      </c>
      <c r="BS197">
        <v>263.813475586121</v>
      </c>
      <c r="BT197">
        <v>1235.8415296183609</v>
      </c>
      <c r="BU197">
        <v>335.72867733743323</v>
      </c>
    </row>
    <row r="198">
      <c r="A198" t="s">
        <v>551</v>
      </c>
      <c r="B198">
        <v>2015</v>
      </c>
      <c r="C198" t="s">
        <v>558</v>
      </c>
      <c r="D198">
        <v>21</v>
      </c>
      <c r="E198" t="s">
        <v>60</v>
      </c>
      <c r="F198" t="s">
        <v>17</v>
      </c>
      <c r="G198" t="s">
        <v>567</v>
      </c>
      <c r="H198">
        <v>25.016410022539031</v>
      </c>
      <c r="I198">
        <v>6.3657661325261312</v>
      </c>
      <c r="J198">
        <v>0.47418624818393812</v>
      </c>
      <c r="K198">
        <v>0.037179682508836499</v>
      </c>
      <c r="L198">
        <v>0</v>
      </c>
      <c r="M198">
        <v>0.093055730257466898</v>
      </c>
      <c r="N198">
        <v>0</v>
      </c>
      <c r="O198">
        <v>0</v>
      </c>
      <c r="P198">
        <v>0</v>
      </c>
      <c r="Q198">
        <v>0</v>
      </c>
      <c r="R198">
        <v>32.564463564866898</v>
      </c>
      <c r="S198">
        <v>23.00835789383002</v>
      </c>
      <c r="T198">
        <v>20.139256811740331</v>
      </c>
      <c r="U198">
        <v>13.33544988586273</v>
      </c>
      <c r="V198">
        <v>3.7049417008695378</v>
      </c>
      <c r="W198" t="s">
        <v>412</v>
      </c>
      <c r="X198" t="s">
        <v>413</v>
      </c>
      <c r="Y198" t="s">
        <v>414</v>
      </c>
      <c r="Z198" t="s">
        <v>415</v>
      </c>
      <c r="AA198" t="s">
        <v>416</v>
      </c>
      <c r="AB198" t="s">
        <v>417</v>
      </c>
      <c r="AC198" t="s">
        <v>418</v>
      </c>
      <c r="AD198" t="s">
        <v>419</v>
      </c>
      <c r="AE198" t="s">
        <v>420</v>
      </c>
      <c r="AF198" t="s">
        <v>421</v>
      </c>
      <c r="AG198" t="s">
        <v>422</v>
      </c>
      <c r="AH198" t="s">
        <v>423</v>
      </c>
      <c r="AI198">
        <v>10.30139884401196</v>
      </c>
      <c r="AJ198">
        <v>0</v>
      </c>
      <c r="AK198">
        <v>23.581044516609168</v>
      </c>
      <c r="AL198">
        <v>47.698187483323089</v>
      </c>
      <c r="AM198">
        <v>8.1713848920120444</v>
      </c>
      <c r="AN198">
        <v>6.5436801313601318</v>
      </c>
      <c r="AO198">
        <v>14.082354588953811</v>
      </c>
      <c r="AP198">
        <v>11.199822482893261</v>
      </c>
      <c r="AQ198">
        <v>32.037990386197578</v>
      </c>
      <c r="AR198">
        <v>0.042205838138222103</v>
      </c>
      <c r="AS198">
        <v>21.13396463575263</v>
      </c>
      <c r="AT198">
        <v>4.9569977781777199</v>
      </c>
      <c r="AU198">
        <v>2648.1143777420111</v>
      </c>
      <c r="AV198">
        <v>494.08539198854652</v>
      </c>
      <c r="AW198">
        <v>35.871113490362731</v>
      </c>
      <c r="AX198">
        <v>3.1504758394002339</v>
      </c>
      <c r="AY198">
        <v>0</v>
      </c>
      <c r="AZ198">
        <v>3.899613116757136</v>
      </c>
      <c r="BA198">
        <v>0</v>
      </c>
      <c r="BB198">
        <v>0</v>
      </c>
      <c r="BC198">
        <v>0</v>
      </c>
      <c r="BD198">
        <v>0</v>
      </c>
      <c r="BE198">
        <v>1138.7571931992611</v>
      </c>
      <c r="BF198">
        <v>797.11530944997401</v>
      </c>
      <c r="BG198">
        <v>690.45086860291099</v>
      </c>
      <c r="BH198">
        <v>433.70527797806409</v>
      </c>
      <c r="BI198">
        <v>117.29309671334811</v>
      </c>
      <c r="BJ198">
        <v>322.44430197206452</v>
      </c>
      <c r="BK198">
        <v>0</v>
      </c>
      <c r="BL198">
        <v>372.81314841722269</v>
      </c>
      <c r="BM198">
        <v>381.01078692354872</v>
      </c>
      <c r="BN198">
        <v>101.0835957066836</v>
      </c>
      <c r="BO198">
        <v>66.110627454252267</v>
      </c>
      <c r="BP198">
        <v>303.88018579288467</v>
      </c>
      <c r="BQ198">
        <v>261.89335950090492</v>
      </c>
      <c r="BR198">
        <v>539.64445851404082</v>
      </c>
      <c r="BS198">
        <v>3.899613116757136</v>
      </c>
      <c r="BT198">
        <v>777.05615042096099</v>
      </c>
      <c r="BU198">
        <v>51.385131240993402</v>
      </c>
    </row>
    <row r="199">
      <c r="A199" t="s">
        <v>551</v>
      </c>
      <c r="B199">
        <v>2015</v>
      </c>
      <c r="C199" t="s">
        <v>558</v>
      </c>
      <c r="D199">
        <v>22</v>
      </c>
      <c r="E199" t="s">
        <v>54</v>
      </c>
      <c r="F199" t="s">
        <v>49</v>
      </c>
      <c r="G199" t="s">
        <v>180</v>
      </c>
      <c r="H199">
        <v>21.886490651339901</v>
      </c>
      <c r="I199">
        <v>19.041703954100779</v>
      </c>
      <c r="J199">
        <v>10.216073149869031</v>
      </c>
      <c r="K199">
        <v>7.1600500663807063</v>
      </c>
      <c r="L199">
        <v>4.3903432402704166</v>
      </c>
      <c r="M199">
        <v>15.956273010760089</v>
      </c>
      <c r="N199">
        <v>8.7584272841930151</v>
      </c>
      <c r="O199">
        <v>7.6992448460129133</v>
      </c>
      <c r="P199">
        <v>3.9956576508344459</v>
      </c>
      <c r="Q199">
        <v>4.3796151856234937</v>
      </c>
      <c r="R199">
        <v>20.47079004819982</v>
      </c>
      <c r="S199">
        <v>21.23928897447561</v>
      </c>
      <c r="T199">
        <v>24.179027750076312</v>
      </c>
      <c r="U199">
        <v>21.390868382276281</v>
      </c>
      <c r="V199">
        <v>18.655972623323891</v>
      </c>
      <c r="W199" t="s">
        <v>412</v>
      </c>
      <c r="X199" t="s">
        <v>413</v>
      </c>
      <c r="Y199" t="s">
        <v>414</v>
      </c>
      <c r="Z199" t="s">
        <v>415</v>
      </c>
      <c r="AA199" t="s">
        <v>416</v>
      </c>
      <c r="AB199" t="s">
        <v>417</v>
      </c>
      <c r="AC199" t="s">
        <v>418</v>
      </c>
      <c r="AD199" t="s">
        <v>419</v>
      </c>
      <c r="AE199" t="s">
        <v>420</v>
      </c>
      <c r="AF199" t="s">
        <v>421</v>
      </c>
      <c r="AG199" t="s">
        <v>422</v>
      </c>
      <c r="AH199" t="s">
        <v>423</v>
      </c>
      <c r="AI199">
        <v>9.5072814957861596</v>
      </c>
      <c r="AJ199">
        <v>6.7311413006891847</v>
      </c>
      <c r="AK199">
        <v>13.20188624675651</v>
      </c>
      <c r="AL199">
        <v>24.21859370145728</v>
      </c>
      <c r="AM199">
        <v>16.331546134509939</v>
      </c>
      <c r="AN199">
        <v>9.3029173362457733</v>
      </c>
      <c r="AO199">
        <v>21.83565842305147</v>
      </c>
      <c r="AP199">
        <v>10.292841362132609</v>
      </c>
      <c r="AQ199">
        <v>7.2860965053042417</v>
      </c>
      <c r="AR199">
        <v>8.2075769528706388</v>
      </c>
      <c r="AS199">
        <v>49.387093275530923</v>
      </c>
      <c r="AT199">
        <v>28.628611552354599</v>
      </c>
      <c r="AU199">
        <v>1001.5054059559139</v>
      </c>
      <c r="AV199">
        <v>1185.360899272154</v>
      </c>
      <c r="AW199">
        <v>748.2638366609541</v>
      </c>
      <c r="AX199">
        <v>582.05384950394614</v>
      </c>
      <c r="AY199">
        <v>400.94595322732778</v>
      </c>
      <c r="AZ199">
        <v>639.13730013329155</v>
      </c>
      <c r="BA199">
        <v>428.50156418939031</v>
      </c>
      <c r="BB199">
        <v>415.55859682204363</v>
      </c>
      <c r="BC199">
        <v>224.735939373625</v>
      </c>
      <c r="BD199">
        <v>273.47947353478281</v>
      </c>
      <c r="BE199">
        <v>215.10096628300229</v>
      </c>
      <c r="BF199">
        <v>350.88019808831751</v>
      </c>
      <c r="BG199">
        <v>425.40960704523712</v>
      </c>
      <c r="BH199">
        <v>447.44566801774539</v>
      </c>
      <c r="BI199">
        <v>497.88063113285961</v>
      </c>
      <c r="BJ199">
        <v>208.97135895758561</v>
      </c>
      <c r="BK199">
        <v>1038.150522969825</v>
      </c>
      <c r="BL199">
        <v>149.7083271989431</v>
      </c>
      <c r="BM199">
        <v>51.451637544118192</v>
      </c>
      <c r="BN199">
        <v>139.48464022129551</v>
      </c>
      <c r="BO199">
        <v>34.181589642759647</v>
      </c>
      <c r="BP199">
        <v>329.13784982078988</v>
      </c>
      <c r="BQ199">
        <v>163.3414965169116</v>
      </c>
      <c r="BR199">
        <v>59.632337190179967</v>
      </c>
      <c r="BS199">
        <v>736.36722916414715</v>
      </c>
      <c r="BT199">
        <v>821.75892334145328</v>
      </c>
      <c r="BU199">
        <v>185.9440320522865</v>
      </c>
    </row>
    <row r="200">
      <c r="A200" t="s">
        <v>551</v>
      </c>
      <c r="B200">
        <v>2015</v>
      </c>
      <c r="C200" t="s">
        <v>558</v>
      </c>
      <c r="D200">
        <v>23</v>
      </c>
      <c r="E200" t="s">
        <v>54</v>
      </c>
      <c r="F200" t="s">
        <v>48</v>
      </c>
      <c r="G200" t="s">
        <v>180</v>
      </c>
      <c r="H200">
        <v>78.113509348660244</v>
      </c>
      <c r="I200">
        <v>80.958296045899303</v>
      </c>
      <c r="J200">
        <v>89.783926850130982</v>
      </c>
      <c r="K200">
        <v>92.839949933619209</v>
      </c>
      <c r="L200">
        <v>95.609656759729575</v>
      </c>
      <c r="M200">
        <v>84.043726989239943</v>
      </c>
      <c r="N200">
        <v>91.241572715806967</v>
      </c>
      <c r="O200">
        <v>92.300755153987069</v>
      </c>
      <c r="P200">
        <v>96.004342349165483</v>
      </c>
      <c r="Q200">
        <v>95.620384814376521</v>
      </c>
      <c r="R200">
        <v>79.529209951800269</v>
      </c>
      <c r="S200">
        <v>78.760711025524316</v>
      </c>
      <c r="T200">
        <v>75.820972249923784</v>
      </c>
      <c r="U200">
        <v>78.609131617723676</v>
      </c>
      <c r="V200">
        <v>81.344027376676124</v>
      </c>
      <c r="W200" t="s">
        <v>412</v>
      </c>
      <c r="X200" t="s">
        <v>413</v>
      </c>
      <c r="Y200" t="s">
        <v>414</v>
      </c>
      <c r="Z200" t="s">
        <v>415</v>
      </c>
      <c r="AA200" t="s">
        <v>416</v>
      </c>
      <c r="AB200" t="s">
        <v>417</v>
      </c>
      <c r="AC200" t="s">
        <v>418</v>
      </c>
      <c r="AD200" t="s">
        <v>419</v>
      </c>
      <c r="AE200" t="s">
        <v>420</v>
      </c>
      <c r="AF200" t="s">
        <v>421</v>
      </c>
      <c r="AG200" t="s">
        <v>422</v>
      </c>
      <c r="AH200" t="s">
        <v>423</v>
      </c>
      <c r="AI200">
        <v>90.492718504213883</v>
      </c>
      <c r="AJ200">
        <v>93.268858699310812</v>
      </c>
      <c r="AK200">
        <v>86.798113753243626</v>
      </c>
      <c r="AL200">
        <v>75.781406298542748</v>
      </c>
      <c r="AM200">
        <v>83.668453865489994</v>
      </c>
      <c r="AN200">
        <v>90.697082663754273</v>
      </c>
      <c r="AO200">
        <v>78.164341576948658</v>
      </c>
      <c r="AP200">
        <v>89.707158637867408</v>
      </c>
      <c r="AQ200">
        <v>92.713903494695799</v>
      </c>
      <c r="AR200">
        <v>91.792423047129617</v>
      </c>
      <c r="AS200">
        <v>50.612906724468857</v>
      </c>
      <c r="AT200">
        <v>71.371388447645643</v>
      </c>
      <c r="AU200">
        <v>3574.4013573085881</v>
      </c>
      <c r="AV200">
        <v>5039.7169725896156</v>
      </c>
      <c r="AW200">
        <v>6576.1143826800771</v>
      </c>
      <c r="AX200">
        <v>7547.1330152209366</v>
      </c>
      <c r="AY200">
        <v>8731.5052307632886</v>
      </c>
      <c r="AZ200">
        <v>3366.4177546234819</v>
      </c>
      <c r="BA200">
        <v>4463.9471630237576</v>
      </c>
      <c r="BB200">
        <v>4981.8356299278994</v>
      </c>
      <c r="BC200">
        <v>5399.7684354366502</v>
      </c>
      <c r="BD200">
        <v>5970.8927359804611</v>
      </c>
      <c r="BE200">
        <v>835.66925693033329</v>
      </c>
      <c r="BF200">
        <v>1301.1534387720719</v>
      </c>
      <c r="BG200">
        <v>1334.0060793191369</v>
      </c>
      <c r="BH200">
        <v>1644.3145168491901</v>
      </c>
      <c r="BI200">
        <v>2170.865947699509</v>
      </c>
      <c r="BJ200">
        <v>1989.0424376277631</v>
      </c>
      <c r="BK200">
        <v>14384.947531197169</v>
      </c>
      <c r="BL200">
        <v>984.28362213878336</v>
      </c>
      <c r="BM200">
        <v>160.99520465639429</v>
      </c>
      <c r="BN200">
        <v>714.59640680555333</v>
      </c>
      <c r="BO200">
        <v>333.2471255365345</v>
      </c>
      <c r="BP200">
        <v>1178.2032316522841</v>
      </c>
      <c r="BQ200">
        <v>1423.6012219227739</v>
      </c>
      <c r="BR200">
        <v>758.80778567626783</v>
      </c>
      <c r="BS200">
        <v>8235.4308227152342</v>
      </c>
      <c r="BT200">
        <v>842.15540900617646</v>
      </c>
      <c r="BU200">
        <v>463.56015962757078</v>
      </c>
    </row>
    <row r="201">
      <c r="A201" t="s">
        <v>551</v>
      </c>
      <c r="B201">
        <v>2015</v>
      </c>
      <c r="C201" t="s">
        <v>558</v>
      </c>
      <c r="D201">
        <v>29</v>
      </c>
      <c r="E201" t="s">
        <v>57</v>
      </c>
      <c r="F201" t="s">
        <v>49</v>
      </c>
      <c r="G201" t="s">
        <v>568</v>
      </c>
      <c r="H201">
        <v>5.9256045943798696</v>
      </c>
      <c r="I201">
        <v>41.416717052616001</v>
      </c>
      <c r="J201">
        <v>65.577246992572498</v>
      </c>
      <c r="K201">
        <v>75.06690115991023</v>
      </c>
      <c r="L201">
        <v>78.849195386401831</v>
      </c>
      <c r="M201">
        <v>60.795407815942312</v>
      </c>
      <c r="N201">
        <v>71.011658497239225</v>
      </c>
      <c r="O201">
        <v>74.538074494243546</v>
      </c>
      <c r="P201">
        <v>81.259450273615869</v>
      </c>
      <c r="Q201">
        <v>80.587211098428298</v>
      </c>
      <c r="R201">
        <v>3.7137099706216641</v>
      </c>
      <c r="S201">
        <v>6.2528708256253056</v>
      </c>
      <c r="T201">
        <v>7.1917365044900468</v>
      </c>
      <c r="U201">
        <v>16.869952566634229</v>
      </c>
      <c r="V201">
        <v>23.919378796745541</v>
      </c>
      <c r="W201" t="s">
        <v>412</v>
      </c>
      <c r="X201" t="s">
        <v>413</v>
      </c>
      <c r="Y201" t="s">
        <v>414</v>
      </c>
      <c r="Z201" t="s">
        <v>415</v>
      </c>
      <c r="AA201" t="s">
        <v>416</v>
      </c>
      <c r="AB201" t="s">
        <v>417</v>
      </c>
      <c r="AC201" t="s">
        <v>418</v>
      </c>
      <c r="AD201" t="s">
        <v>419</v>
      </c>
      <c r="AE201" t="s">
        <v>420</v>
      </c>
      <c r="AF201" t="s">
        <v>421</v>
      </c>
      <c r="AG201" t="s">
        <v>422</v>
      </c>
      <c r="AH201" t="s">
        <v>423</v>
      </c>
      <c r="AI201">
        <v>30.570623444839772</v>
      </c>
      <c r="AJ201">
        <v>76.525616425424317</v>
      </c>
      <c r="AK201">
        <v>30.59933568266802</v>
      </c>
      <c r="AL201">
        <v>7.9028674386404196</v>
      </c>
      <c r="AM201">
        <v>6.1510066367776197</v>
      </c>
      <c r="AN201">
        <v>12.117003685826001</v>
      </c>
      <c r="AO201">
        <v>7.7977440024754348</v>
      </c>
      <c r="AP201">
        <v>44.470375762517463</v>
      </c>
      <c r="AQ201">
        <v>20.50576209310578</v>
      </c>
      <c r="AR201">
        <v>69.591942888764919</v>
      </c>
      <c r="AS201">
        <v>3.1270174992091748</v>
      </c>
      <c r="AT201">
        <v>5.2842606282517943</v>
      </c>
      <c r="AU201">
        <v>640.55791570436327</v>
      </c>
      <c r="AV201">
        <v>4481.5158668009071</v>
      </c>
      <c r="AW201">
        <v>7084.0301386186766</v>
      </c>
      <c r="AX201">
        <v>8119.4772390902444</v>
      </c>
      <c r="AY201">
        <v>8520.7344917000082</v>
      </c>
      <c r="AZ201">
        <v>4427.0408312971986</v>
      </c>
      <c r="BA201">
        <v>5169.9783651705411</v>
      </c>
      <c r="BB201">
        <v>5423.1713257722158</v>
      </c>
      <c r="BC201">
        <v>5920.0844813410022</v>
      </c>
      <c r="BD201">
        <v>5859.1217207645386</v>
      </c>
      <c r="BE201">
        <v>131.058963721629</v>
      </c>
      <c r="BF201">
        <v>220.98840192299019</v>
      </c>
      <c r="BG201">
        <v>254.21167143416309</v>
      </c>
      <c r="BH201">
        <v>595.78160177039717</v>
      </c>
      <c r="BI201">
        <v>844.87828871952843</v>
      </c>
      <c r="BJ201">
        <v>1105.753174347609</v>
      </c>
      <c r="BK201">
        <v>15913.837701550839</v>
      </c>
      <c r="BL201">
        <v>584.06589497366031</v>
      </c>
      <c r="BM201">
        <v>65.966413098861494</v>
      </c>
      <c r="BN201">
        <v>76.656581926327135</v>
      </c>
      <c r="BO201">
        <v>131.40354242923749</v>
      </c>
      <c r="BP201">
        <v>169.72129764120109</v>
      </c>
      <c r="BQ201">
        <v>1248.818131163441</v>
      </c>
      <c r="BR201">
        <v>397.62732317060551</v>
      </c>
      <c r="BS201">
        <v>8981.6242945467402</v>
      </c>
      <c r="BT201">
        <v>115.3687042753234</v>
      </c>
      <c r="BU201">
        <v>55.472592790396128</v>
      </c>
    </row>
    <row r="202">
      <c r="A202" t="s">
        <v>551</v>
      </c>
      <c r="B202">
        <v>2015</v>
      </c>
      <c r="C202" t="s">
        <v>558</v>
      </c>
      <c r="D202">
        <v>30</v>
      </c>
      <c r="E202" t="s">
        <v>57</v>
      </c>
      <c r="F202" t="s">
        <v>48</v>
      </c>
      <c r="G202" t="s">
        <v>180</v>
      </c>
      <c r="H202">
        <v>94.074395405619683</v>
      </c>
      <c r="I202">
        <v>58.583282947384177</v>
      </c>
      <c r="J202">
        <v>34.422753007427467</v>
      </c>
      <c r="K202">
        <v>24.933098840089588</v>
      </c>
      <c r="L202">
        <v>21.150804613598162</v>
      </c>
      <c r="M202">
        <v>39.204592184057738</v>
      </c>
      <c r="N202">
        <v>28.988341502760669</v>
      </c>
      <c r="O202">
        <v>25.46192550575643</v>
      </c>
      <c r="P202">
        <v>18.740549726384099</v>
      </c>
      <c r="Q202">
        <v>19.412788901571759</v>
      </c>
      <c r="R202">
        <v>96.286290029378236</v>
      </c>
      <c r="S202">
        <v>93.747129174374749</v>
      </c>
      <c r="T202">
        <v>92.808263495509948</v>
      </c>
      <c r="U202">
        <v>83.130047433365831</v>
      </c>
      <c r="V202">
        <v>76.080621203254339</v>
      </c>
      <c r="W202" t="s">
        <v>412</v>
      </c>
      <c r="X202" t="s">
        <v>413</v>
      </c>
      <c r="Y202" t="s">
        <v>414</v>
      </c>
      <c r="Z202" t="s">
        <v>415</v>
      </c>
      <c r="AA202" t="s">
        <v>416</v>
      </c>
      <c r="AB202" t="s">
        <v>417</v>
      </c>
      <c r="AC202" t="s">
        <v>418</v>
      </c>
      <c r="AD202" t="s">
        <v>419</v>
      </c>
      <c r="AE202" t="s">
        <v>420</v>
      </c>
      <c r="AF202" t="s">
        <v>421</v>
      </c>
      <c r="AG202" t="s">
        <v>422</v>
      </c>
      <c r="AH202" t="s">
        <v>423</v>
      </c>
      <c r="AI202">
        <v>69.429376555160175</v>
      </c>
      <c r="AJ202">
        <v>23.474383574575821</v>
      </c>
      <c r="AK202">
        <v>69.400664317332001</v>
      </c>
      <c r="AL202">
        <v>92.097132561359601</v>
      </c>
      <c r="AM202">
        <v>93.848993363222363</v>
      </c>
      <c r="AN202">
        <v>87.882996314174108</v>
      </c>
      <c r="AO202">
        <v>92.202255997524517</v>
      </c>
      <c r="AP202">
        <v>55.529624237482388</v>
      </c>
      <c r="AQ202">
        <v>79.494237906893943</v>
      </c>
      <c r="AR202">
        <v>30.408057111235181</v>
      </c>
      <c r="AS202">
        <v>96.872982500790869</v>
      </c>
      <c r="AT202">
        <v>94.715739371748228</v>
      </c>
      <c r="AU202">
        <v>10169.443080850429</v>
      </c>
      <c r="AV202">
        <v>6339.032418345826</v>
      </c>
      <c r="AW202">
        <v>3718.5431066733008</v>
      </c>
      <c r="AX202">
        <v>2696.8440871275852</v>
      </c>
      <c r="AY202">
        <v>2285.6338547923078</v>
      </c>
      <c r="AZ202">
        <v>2854.82632008377</v>
      </c>
      <c r="BA202">
        <v>2110.485821384872</v>
      </c>
      <c r="BB202">
        <v>1852.5348989586601</v>
      </c>
      <c r="BC202">
        <v>1365.325968036838</v>
      </c>
      <c r="BD202">
        <v>1411.4136916202849</v>
      </c>
      <c r="BE202">
        <v>3397.998629854801</v>
      </c>
      <c r="BF202">
        <v>3313.202661441745</v>
      </c>
      <c r="BG202">
        <v>3280.5628753731362</v>
      </c>
      <c r="BH202">
        <v>2935.832369384138</v>
      </c>
      <c r="BI202">
        <v>2687.3133116513018</v>
      </c>
      <c r="BJ202">
        <v>2511.2917195610098</v>
      </c>
      <c r="BK202">
        <v>4881.6010611792863</v>
      </c>
      <c r="BL202">
        <v>1324.687618601751</v>
      </c>
      <c r="BM202">
        <v>768.748500330208</v>
      </c>
      <c r="BN202">
        <v>1169.5879184126591</v>
      </c>
      <c r="BO202">
        <v>953.05220122088963</v>
      </c>
      <c r="BP202">
        <v>2006.822297369383</v>
      </c>
      <c r="BQ202">
        <v>1559.384205224336</v>
      </c>
      <c r="BR202">
        <v>1541.4731177941819</v>
      </c>
      <c r="BS202">
        <v>3924.5023656945032</v>
      </c>
      <c r="BT202">
        <v>3574.0479460792162</v>
      </c>
      <c r="BU202">
        <v>994.29759632210209</v>
      </c>
    </row>
    <row r="203">
      <c r="A203" t="s">
        <v>551</v>
      </c>
      <c r="B203">
        <v>2015</v>
      </c>
      <c r="C203" t="s">
        <v>558</v>
      </c>
      <c r="D203">
        <v>31</v>
      </c>
      <c r="E203" t="s">
        <v>104</v>
      </c>
      <c r="F203" t="s">
        <v>49</v>
      </c>
      <c r="G203" t="s">
        <v>569</v>
      </c>
      <c r="H203">
        <v>0.29900229889775343</v>
      </c>
      <c r="I203">
        <v>10.46596360493187</v>
      </c>
      <c r="J203">
        <v>34.343654963211023</v>
      </c>
      <c r="K203">
        <v>52.396230010413788</v>
      </c>
      <c r="L203">
        <v>66.650850122601085</v>
      </c>
      <c r="M203">
        <v>17.885436416560669</v>
      </c>
      <c r="N203">
        <v>38.679646905461958</v>
      </c>
      <c r="O203">
        <v>50.832223548203501</v>
      </c>
      <c r="P203">
        <v>61.216660767366072</v>
      </c>
      <c r="Q203">
        <v>69.727675172625396</v>
      </c>
      <c r="R203">
        <v>0.072011792666529503</v>
      </c>
      <c r="S203">
        <v>0.42902614532011019</v>
      </c>
      <c r="T203">
        <v>0.30006918654746922</v>
      </c>
      <c r="U203">
        <v>2.2035288879511459</v>
      </c>
      <c r="V203">
        <v>8.2733419808260713</v>
      </c>
      <c r="W203" t="s">
        <v>412</v>
      </c>
      <c r="X203" t="s">
        <v>413</v>
      </c>
      <c r="Y203" t="s">
        <v>414</v>
      </c>
      <c r="Z203" t="s">
        <v>415</v>
      </c>
      <c r="AA203" t="s">
        <v>416</v>
      </c>
      <c r="AB203" t="s">
        <v>417</v>
      </c>
      <c r="AC203" t="s">
        <v>418</v>
      </c>
      <c r="AD203" t="s">
        <v>419</v>
      </c>
      <c r="AE203" t="s">
        <v>420</v>
      </c>
      <c r="AF203" t="s">
        <v>421</v>
      </c>
      <c r="AG203" t="s">
        <v>422</v>
      </c>
      <c r="AH203" t="s">
        <v>423</v>
      </c>
      <c r="AI203">
        <v>13.214833361489539</v>
      </c>
      <c r="AJ203">
        <v>53.05497776530612</v>
      </c>
      <c r="AK203">
        <v>10.898706943504241</v>
      </c>
      <c r="AL203">
        <v>2.111822096950501</v>
      </c>
      <c r="AM203">
        <v>0.79371257358390113</v>
      </c>
      <c r="AN203">
        <v>3.9540950920178912</v>
      </c>
      <c r="AO203">
        <v>0.020925013308482801</v>
      </c>
      <c r="AP203">
        <v>22.787631779151909</v>
      </c>
      <c r="AQ203">
        <v>2.7403650226717962</v>
      </c>
      <c r="AR203">
        <v>40.729929762748249</v>
      </c>
      <c r="AS203">
        <v>0.090885450730360098</v>
      </c>
      <c r="AT203">
        <v>0.1634286139597235</v>
      </c>
      <c r="AU203">
        <v>32.318436431176977</v>
      </c>
      <c r="AV203">
        <v>1132.4746453775349</v>
      </c>
      <c r="AW203">
        <v>3709.9984825112251</v>
      </c>
      <c r="AX203">
        <v>5667.3446007505436</v>
      </c>
      <c r="AY203">
        <v>7202.5363703167995</v>
      </c>
      <c r="AZ203">
        <v>1302.39371929866</v>
      </c>
      <c r="BA203">
        <v>2816.05784043825</v>
      </c>
      <c r="BB203">
        <v>3698.4032528657572</v>
      </c>
      <c r="BC203">
        <v>4459.8850003058742</v>
      </c>
      <c r="BD203">
        <v>5069.5753156583878</v>
      </c>
      <c r="BE203">
        <v>2.5413376373686778</v>
      </c>
      <c r="BF203">
        <v>15.16260368740153</v>
      </c>
      <c r="BG203">
        <v>10.60304091357817</v>
      </c>
      <c r="BH203">
        <v>77.820134065308807</v>
      </c>
      <c r="BI203">
        <v>292.23029051669249</v>
      </c>
      <c r="BJ203">
        <v>477.98645534029021</v>
      </c>
      <c r="BK203">
        <v>11033.0154117643</v>
      </c>
      <c r="BL203">
        <v>208.0294517184245</v>
      </c>
      <c r="BM203">
        <v>17.62769398833634</v>
      </c>
      <c r="BN203">
        <v>9.8915992967883977</v>
      </c>
      <c r="BO203">
        <v>42.880411334775751</v>
      </c>
      <c r="BP203">
        <v>0.45518204672180079</v>
      </c>
      <c r="BQ203">
        <v>639.9228080295884</v>
      </c>
      <c r="BR203">
        <v>53.138430238673728</v>
      </c>
      <c r="BS203">
        <v>5256.6563238075796</v>
      </c>
      <c r="BT203">
        <v>3.353142951995677</v>
      </c>
      <c r="BU203">
        <v>1.715624869828924</v>
      </c>
    </row>
    <row r="204">
      <c r="A204" t="s">
        <v>551</v>
      </c>
      <c r="B204">
        <v>2015</v>
      </c>
      <c r="C204" t="s">
        <v>558</v>
      </c>
      <c r="D204">
        <v>32</v>
      </c>
      <c r="E204" t="s">
        <v>104</v>
      </c>
      <c r="F204" t="s">
        <v>48</v>
      </c>
      <c r="G204" t="s">
        <v>180</v>
      </c>
      <c r="H204">
        <v>99.700997701102196</v>
      </c>
      <c r="I204">
        <v>89.534036395068071</v>
      </c>
      <c r="J204">
        <v>65.656345036788906</v>
      </c>
      <c r="K204">
        <v>47.603769989586041</v>
      </c>
      <c r="L204">
        <v>33.349149877398901</v>
      </c>
      <c r="M204">
        <v>82.11456358343942</v>
      </c>
      <c r="N204">
        <v>61.320353094537907</v>
      </c>
      <c r="O204">
        <v>49.167776451796527</v>
      </c>
      <c r="P204">
        <v>38.783339232633757</v>
      </c>
      <c r="Q204">
        <v>30.2723248273746</v>
      </c>
      <c r="R204">
        <v>99.92798820733347</v>
      </c>
      <c r="S204">
        <v>99.570973854679906</v>
      </c>
      <c r="T204">
        <v>99.699930813452539</v>
      </c>
      <c r="U204">
        <v>97.796471112048806</v>
      </c>
      <c r="V204">
        <v>91.726658019173939</v>
      </c>
      <c r="W204" t="s">
        <v>412</v>
      </c>
      <c r="X204" t="s">
        <v>413</v>
      </c>
      <c r="Y204" t="s">
        <v>414</v>
      </c>
      <c r="Z204" t="s">
        <v>415</v>
      </c>
      <c r="AA204" t="s">
        <v>416</v>
      </c>
      <c r="AB204" t="s">
        <v>417</v>
      </c>
      <c r="AC204" t="s">
        <v>418</v>
      </c>
      <c r="AD204" t="s">
        <v>419</v>
      </c>
      <c r="AE204" t="s">
        <v>420</v>
      </c>
      <c r="AF204" t="s">
        <v>421</v>
      </c>
      <c r="AG204" t="s">
        <v>422</v>
      </c>
      <c r="AH204" t="s">
        <v>423</v>
      </c>
      <c r="AI204">
        <v>86.785166638510361</v>
      </c>
      <c r="AJ204">
        <v>46.945022234694051</v>
      </c>
      <c r="AK204">
        <v>89.101293056495848</v>
      </c>
      <c r="AL204">
        <v>97.88817790304951</v>
      </c>
      <c r="AM204">
        <v>99.206287426416111</v>
      </c>
      <c r="AN204">
        <v>96.045904907982077</v>
      </c>
      <c r="AO204">
        <v>99.979074986691515</v>
      </c>
      <c r="AP204">
        <v>77.212368220847964</v>
      </c>
      <c r="AQ204">
        <v>97.259634977328147</v>
      </c>
      <c r="AR204">
        <v>59.270070237251772</v>
      </c>
      <c r="AS204">
        <v>99.909114549269646</v>
      </c>
      <c r="AT204">
        <v>99.836571386040291</v>
      </c>
      <c r="AU204">
        <v>10776.440074896709</v>
      </c>
      <c r="AV204">
        <v>9688.0736397691744</v>
      </c>
      <c r="AW204">
        <v>7092.5747627807486</v>
      </c>
      <c r="AX204">
        <v>5148.976725467287</v>
      </c>
      <c r="AY204">
        <v>3603.831976175517</v>
      </c>
      <c r="AZ204">
        <v>5979.4734320823118</v>
      </c>
      <c r="BA204">
        <v>4464.4063461171618</v>
      </c>
      <c r="BB204">
        <v>3577.3029718651219</v>
      </c>
      <c r="BC204">
        <v>2825.5254490719572</v>
      </c>
      <c r="BD204">
        <v>2200.9600967264319</v>
      </c>
      <c r="BE204">
        <v>3526.5162559390651</v>
      </c>
      <c r="BF204">
        <v>3519.0284596773322</v>
      </c>
      <c r="BG204">
        <v>3522.929020666772</v>
      </c>
      <c r="BH204">
        <v>3453.793837089223</v>
      </c>
      <c r="BI204">
        <v>3239.9613098541422</v>
      </c>
      <c r="BJ204">
        <v>3139.0584385683269</v>
      </c>
      <c r="BK204">
        <v>9762.4233509658279</v>
      </c>
      <c r="BL204">
        <v>1700.7240618569881</v>
      </c>
      <c r="BM204">
        <v>817.08721944073318</v>
      </c>
      <c r="BN204">
        <v>1236.352901042198</v>
      </c>
      <c r="BO204">
        <v>1041.5753323153499</v>
      </c>
      <c r="BP204">
        <v>2174.8459277369138</v>
      </c>
      <c r="BQ204">
        <v>2168.2795283581891</v>
      </c>
      <c r="BR204">
        <v>1885.962010726118</v>
      </c>
      <c r="BS204">
        <v>7649.4703364336538</v>
      </c>
      <c r="BT204">
        <v>3686.0635074025431</v>
      </c>
      <c r="BU204">
        <v>1048.0545642426689</v>
      </c>
    </row>
    <row r="205">
      <c r="A205" t="s">
        <v>551</v>
      </c>
      <c r="B205">
        <v>2015</v>
      </c>
      <c r="C205" t="s">
        <v>558</v>
      </c>
      <c r="D205">
        <v>33</v>
      </c>
      <c r="E205" t="s">
        <v>105</v>
      </c>
      <c r="F205" t="s">
        <v>49</v>
      </c>
      <c r="G205" t="s">
        <v>180</v>
      </c>
      <c r="H205">
        <v>0.0610389999150837</v>
      </c>
      <c r="I205">
        <v>2.145770119913728</v>
      </c>
      <c r="J205">
        <v>6.5260878807858012</v>
      </c>
      <c r="K205">
        <v>9.6295314703574881</v>
      </c>
      <c r="L205">
        <v>15.13757492948343</v>
      </c>
      <c r="M205">
        <v>3.9192887031883008</v>
      </c>
      <c r="N205">
        <v>7.8851985311754262</v>
      </c>
      <c r="O205">
        <v>8.005511468692541</v>
      </c>
      <c r="P205">
        <v>13.274096632570441</v>
      </c>
      <c r="Q205">
        <v>15.9027138780916</v>
      </c>
      <c r="R205">
        <v>0</v>
      </c>
      <c r="S205">
        <v>0.18667802561499941</v>
      </c>
      <c r="T205">
        <v>0</v>
      </c>
      <c r="U205">
        <v>0.46768224893313409</v>
      </c>
      <c r="V205">
        <v>0.92908720261297051</v>
      </c>
      <c r="W205" t="s">
        <v>412</v>
      </c>
      <c r="X205" t="s">
        <v>413</v>
      </c>
      <c r="Y205" t="s">
        <v>414</v>
      </c>
      <c r="Z205" t="s">
        <v>415</v>
      </c>
      <c r="AA205" t="s">
        <v>416</v>
      </c>
      <c r="AB205" t="s">
        <v>417</v>
      </c>
      <c r="AC205" t="s">
        <v>418</v>
      </c>
      <c r="AD205" t="s">
        <v>419</v>
      </c>
      <c r="AE205" t="s">
        <v>420</v>
      </c>
      <c r="AF205" t="s">
        <v>421</v>
      </c>
      <c r="AG205" t="s">
        <v>422</v>
      </c>
      <c r="AH205" t="s">
        <v>423</v>
      </c>
      <c r="AI205">
        <v>2.652942047179804</v>
      </c>
      <c r="AJ205">
        <v>11.676311799949559</v>
      </c>
      <c r="AK205">
        <v>0.89776522112261137</v>
      </c>
      <c r="AL205">
        <v>0.12558182640862359</v>
      </c>
      <c r="AM205">
        <v>0.17034890579504511</v>
      </c>
      <c r="AN205">
        <v>0.92832316290061501</v>
      </c>
      <c r="AO205">
        <v>0.020925013308482801</v>
      </c>
      <c r="AP205">
        <v>8.3835456783905524</v>
      </c>
      <c r="AQ205">
        <v>0.74872437032334904</v>
      </c>
      <c r="AR205">
        <v>6.3139250445402002</v>
      </c>
      <c r="AS205">
        <v>0</v>
      </c>
      <c r="AT205">
        <v>0.1327422152094174</v>
      </c>
      <c r="AU205">
        <v>6.5975580985510343</v>
      </c>
      <c r="AV205">
        <v>232.18409191351549</v>
      </c>
      <c r="AW205">
        <v>704.98542337400943</v>
      </c>
      <c r="AX205">
        <v>1041.561066043136</v>
      </c>
      <c r="AY205">
        <v>1635.822105606255</v>
      </c>
      <c r="AZ205">
        <v>285.39739664525388</v>
      </c>
      <c r="BA205">
        <v>574.07905510102091</v>
      </c>
      <c r="BB205">
        <v>582.45749624920745</v>
      </c>
      <c r="BC205">
        <v>967.07242312979895</v>
      </c>
      <c r="BD205">
        <v>1156.212444036885</v>
      </c>
      <c r="BE205">
        <v>0</v>
      </c>
      <c r="BF205">
        <v>6.5975580985510343</v>
      </c>
      <c r="BG205">
        <v>0</v>
      </c>
      <c r="BH205">
        <v>16.516731643932289</v>
      </c>
      <c r="BI205">
        <v>32.817140130815687</v>
      </c>
      <c r="BJ205">
        <v>95.958104855871952</v>
      </c>
      <c r="BK205">
        <v>2428.1402701039392</v>
      </c>
      <c r="BL205">
        <v>17.136125201835899</v>
      </c>
      <c r="BM205">
        <v>1.0482502335893871</v>
      </c>
      <c r="BN205">
        <v>2.122963869858391</v>
      </c>
      <c r="BO205">
        <v>10.067253859710229</v>
      </c>
      <c r="BP205">
        <v>0.45518204672180079</v>
      </c>
      <c r="BQ205">
        <v>235.4269256127003</v>
      </c>
      <c r="BR205">
        <v>14.51851756655093</v>
      </c>
      <c r="BS205">
        <v>814.8831634810507</v>
      </c>
      <c r="BT205">
        <v>0</v>
      </c>
      <c r="BU205">
        <v>1.3934882036360201</v>
      </c>
    </row>
    <row r="206">
      <c r="A206" t="s">
        <v>551</v>
      </c>
      <c r="B206">
        <v>2015</v>
      </c>
      <c r="C206" t="s">
        <v>558</v>
      </c>
      <c r="D206">
        <v>34</v>
      </c>
      <c r="E206" t="s">
        <v>105</v>
      </c>
      <c r="F206" t="s">
        <v>48</v>
      </c>
      <c r="G206" t="s">
        <v>180</v>
      </c>
      <c r="H206">
        <v>99.93896100008493</v>
      </c>
      <c r="I206">
        <v>97.854229880086422</v>
      </c>
      <c r="J206">
        <v>93.473912119214205</v>
      </c>
      <c r="K206">
        <v>90.370468529642451</v>
      </c>
      <c r="L206">
        <v>84.86242507051665</v>
      </c>
      <c r="M206">
        <v>96.0807112968117</v>
      </c>
      <c r="N206">
        <v>92.114801468824581</v>
      </c>
      <c r="O206">
        <v>91.994488531307439</v>
      </c>
      <c r="P206">
        <v>86.725903367429552</v>
      </c>
      <c r="Q206">
        <v>84.09728612190851</v>
      </c>
      <c r="R206">
        <v>100</v>
      </c>
      <c r="S206">
        <v>99.813321974385019</v>
      </c>
      <c r="T206">
        <v>100</v>
      </c>
      <c r="U206">
        <v>99.532317751066884</v>
      </c>
      <c r="V206">
        <v>99.070912797387024</v>
      </c>
      <c r="W206" t="s">
        <v>412</v>
      </c>
      <c r="X206" t="s">
        <v>413</v>
      </c>
      <c r="Y206" t="s">
        <v>414</v>
      </c>
      <c r="Z206" t="s">
        <v>415</v>
      </c>
      <c r="AA206" t="s">
        <v>416</v>
      </c>
      <c r="AB206" t="s">
        <v>417</v>
      </c>
      <c r="AC206" t="s">
        <v>418</v>
      </c>
      <c r="AD206" t="s">
        <v>419</v>
      </c>
      <c r="AE206" t="s">
        <v>420</v>
      </c>
      <c r="AF206" t="s">
        <v>421</v>
      </c>
      <c r="AG206" t="s">
        <v>422</v>
      </c>
      <c r="AH206" t="s">
        <v>423</v>
      </c>
      <c r="AI206">
        <v>97.347057952820208</v>
      </c>
      <c r="AJ206">
        <v>88.323688200050569</v>
      </c>
      <c r="AK206">
        <v>99.102234778877374</v>
      </c>
      <c r="AL206">
        <v>99.87441817359138</v>
      </c>
      <c r="AM206">
        <v>99.829651094204962</v>
      </c>
      <c r="AN206">
        <v>99.071676837099417</v>
      </c>
      <c r="AO206">
        <v>99.979074986691515</v>
      </c>
      <c r="AP206">
        <v>91.616454321609325</v>
      </c>
      <c r="AQ206">
        <v>99.251275629676655</v>
      </c>
      <c r="AR206">
        <v>93.686074955459929</v>
      </c>
      <c r="AS206">
        <v>100</v>
      </c>
      <c r="AT206">
        <v>99.867257784790581</v>
      </c>
      <c r="AU206">
        <v>10802.160953229341</v>
      </c>
      <c r="AV206">
        <v>10588.364193233219</v>
      </c>
      <c r="AW206">
        <v>10097.58782191797</v>
      </c>
      <c r="AX206">
        <v>9774.7602601747058</v>
      </c>
      <c r="AY206">
        <v>9170.5462408860712</v>
      </c>
      <c r="AZ206">
        <v>6996.4697547357127</v>
      </c>
      <c r="BA206">
        <v>6706.3851314543999</v>
      </c>
      <c r="BB206">
        <v>6693.248728481668</v>
      </c>
      <c r="BC206">
        <v>6318.3380262480432</v>
      </c>
      <c r="BD206">
        <v>6114.3229683479422</v>
      </c>
      <c r="BE206">
        <v>3529.0575935764341</v>
      </c>
      <c r="BF206">
        <v>3527.593505266183</v>
      </c>
      <c r="BG206">
        <v>3533.5320615803498</v>
      </c>
      <c r="BH206">
        <v>3515.097239510601</v>
      </c>
      <c r="BI206">
        <v>3499.3744602400179</v>
      </c>
      <c r="BJ206">
        <v>3521.0867890527488</v>
      </c>
      <c r="BK206">
        <v>18367.298492626182</v>
      </c>
      <c r="BL206">
        <v>1891.6173883735751</v>
      </c>
      <c r="BM206">
        <v>833.66666319547994</v>
      </c>
      <c r="BN206">
        <v>1244.1215364691279</v>
      </c>
      <c r="BO206">
        <v>1074.3884897904161</v>
      </c>
      <c r="BP206">
        <v>2174.8459277369138</v>
      </c>
      <c r="BQ206">
        <v>2572.775410775077</v>
      </c>
      <c r="BR206">
        <v>1924.581923398242</v>
      </c>
      <c r="BS206">
        <v>12091.2434967602</v>
      </c>
      <c r="BT206">
        <v>3689.416650354538</v>
      </c>
      <c r="BU206">
        <v>1048.3767009088619</v>
      </c>
    </row>
    <row r="207">
      <c r="A207" t="s">
        <v>551</v>
      </c>
      <c r="B207">
        <v>2015</v>
      </c>
      <c r="C207" t="s">
        <v>558</v>
      </c>
      <c r="D207">
        <v>35</v>
      </c>
      <c r="E207" t="s">
        <v>55</v>
      </c>
      <c r="F207" t="s">
        <v>49</v>
      </c>
      <c r="G207" t="s">
        <v>180</v>
      </c>
      <c r="H207">
        <v>9.0879439218560947</v>
      </c>
      <c r="I207">
        <v>17.923146277687</v>
      </c>
      <c r="J207">
        <v>39.116099960810772</v>
      </c>
      <c r="K207">
        <v>55.697007417056788</v>
      </c>
      <c r="L207">
        <v>69.912356553016181</v>
      </c>
      <c r="M207">
        <v>20.964869816840618</v>
      </c>
      <c r="N207">
        <v>42.657160785231362</v>
      </c>
      <c r="O207">
        <v>53.868826146750337</v>
      </c>
      <c r="P207">
        <v>63.373565179696968</v>
      </c>
      <c r="Q207">
        <v>72.624902990784719</v>
      </c>
      <c r="R207">
        <v>5.8981629915392197</v>
      </c>
      <c r="S207">
        <v>9.9433880277549633</v>
      </c>
      <c r="T207">
        <v>11.37765404342597</v>
      </c>
      <c r="U207">
        <v>14.023536480602759</v>
      </c>
      <c r="V207">
        <v>23.238688197040549</v>
      </c>
      <c r="W207" t="s">
        <v>412</v>
      </c>
      <c r="X207" t="s">
        <v>413</v>
      </c>
      <c r="Y207" t="s">
        <v>414</v>
      </c>
      <c r="Z207" t="s">
        <v>415</v>
      </c>
      <c r="AA207" t="s">
        <v>416</v>
      </c>
      <c r="AB207" t="s">
        <v>417</v>
      </c>
      <c r="AC207" t="s">
        <v>418</v>
      </c>
      <c r="AD207" t="s">
        <v>419</v>
      </c>
      <c r="AE207" t="s">
        <v>420</v>
      </c>
      <c r="AF207" t="s">
        <v>421</v>
      </c>
      <c r="AG207" t="s">
        <v>422</v>
      </c>
      <c r="AH207" t="s">
        <v>423</v>
      </c>
      <c r="AI207">
        <v>29.002766130400211</v>
      </c>
      <c r="AJ207">
        <v>56.098397436088163</v>
      </c>
      <c r="AK207">
        <v>12.249703015988381</v>
      </c>
      <c r="AL207">
        <v>3.3219521852500238</v>
      </c>
      <c r="AM207">
        <v>6.1040133947541788</v>
      </c>
      <c r="AN207">
        <v>6.151837414682614</v>
      </c>
      <c r="AO207">
        <v>17.973734274898799</v>
      </c>
      <c r="AP207">
        <v>28.837730470023551</v>
      </c>
      <c r="AQ207">
        <v>25.360321603331169</v>
      </c>
      <c r="AR207">
        <v>43.490444333864311</v>
      </c>
      <c r="AS207">
        <v>6.3646907642283663</v>
      </c>
      <c r="AT207">
        <v>6.3695600560377974</v>
      </c>
      <c r="AU207">
        <v>982.40682851898885</v>
      </c>
      <c r="AV207">
        <v>1939.382697194598</v>
      </c>
      <c r="AW207">
        <v>4225.5453489682113</v>
      </c>
      <c r="AX207">
        <v>6024.3672913162509</v>
      </c>
      <c r="AY207">
        <v>7554.9867688319873</v>
      </c>
      <c r="AZ207">
        <v>1526.6339685222999</v>
      </c>
      <c r="BA207">
        <v>3105.6393139701322</v>
      </c>
      <c r="BB207">
        <v>3919.337537148569</v>
      </c>
      <c r="BC207">
        <v>4617.0243397449221</v>
      </c>
      <c r="BD207">
        <v>5280.2192901551252</v>
      </c>
      <c r="BE207">
        <v>208.14956893442979</v>
      </c>
      <c r="BF207">
        <v>351.4183310725947</v>
      </c>
      <c r="BG207">
        <v>402.1744191508127</v>
      </c>
      <c r="BH207">
        <v>495.25717359891979</v>
      </c>
      <c r="BI207">
        <v>820.83499253223488</v>
      </c>
      <c r="BJ207">
        <v>1049.0430714119</v>
      </c>
      <c r="BK207">
        <v>11665.90788569466</v>
      </c>
      <c r="BL207">
        <v>233.8166367202314</v>
      </c>
      <c r="BM207">
        <v>27.728830307264811</v>
      </c>
      <c r="BN207">
        <v>76.070931232079019</v>
      </c>
      <c r="BO207">
        <v>66.713954183543024</v>
      </c>
      <c r="BP207">
        <v>391.20616214453202</v>
      </c>
      <c r="BQ207">
        <v>809.8218208204122</v>
      </c>
      <c r="BR207">
        <v>491.76210804028409</v>
      </c>
      <c r="BS207">
        <v>5612.9318308302336</v>
      </c>
      <c r="BT207">
        <v>234.81996079901879</v>
      </c>
      <c r="BU207">
        <v>66.865742645902117</v>
      </c>
    </row>
    <row r="208">
      <c r="A208" t="s">
        <v>551</v>
      </c>
      <c r="B208">
        <v>2015</v>
      </c>
      <c r="C208" t="s">
        <v>558</v>
      </c>
      <c r="D208">
        <v>36</v>
      </c>
      <c r="E208" t="s">
        <v>55</v>
      </c>
      <c r="F208" t="s">
        <v>48</v>
      </c>
      <c r="G208" t="s">
        <v>180</v>
      </c>
      <c r="H208">
        <v>90.912056078143451</v>
      </c>
      <c r="I208">
        <v>82.076853722313075</v>
      </c>
      <c r="J208">
        <v>60.883900039189193</v>
      </c>
      <c r="K208">
        <v>44.302992582942998</v>
      </c>
      <c r="L208">
        <v>30.087643446983801</v>
      </c>
      <c r="M208">
        <v>79.035130183159467</v>
      </c>
      <c r="N208">
        <v>57.342839214768539</v>
      </c>
      <c r="O208">
        <v>46.131173853249699</v>
      </c>
      <c r="P208">
        <v>36.62643482030289</v>
      </c>
      <c r="Q208">
        <v>27.375097009215271</v>
      </c>
      <c r="R208">
        <v>94.101837008460791</v>
      </c>
      <c r="S208">
        <v>90.056611972245094</v>
      </c>
      <c r="T208">
        <v>88.622345956574151</v>
      </c>
      <c r="U208">
        <v>85.976463519397356</v>
      </c>
      <c r="V208">
        <v>76.761311802959327</v>
      </c>
      <c r="W208" t="s">
        <v>412</v>
      </c>
      <c r="X208" t="s">
        <v>413</v>
      </c>
      <c r="Y208" t="s">
        <v>414</v>
      </c>
      <c r="Z208" t="s">
        <v>415</v>
      </c>
      <c r="AA208" t="s">
        <v>416</v>
      </c>
      <c r="AB208" t="s">
        <v>417</v>
      </c>
      <c r="AC208" t="s">
        <v>418</v>
      </c>
      <c r="AD208" t="s">
        <v>419</v>
      </c>
      <c r="AE208" t="s">
        <v>420</v>
      </c>
      <c r="AF208" t="s">
        <v>421</v>
      </c>
      <c r="AG208" t="s">
        <v>422</v>
      </c>
      <c r="AH208" t="s">
        <v>423</v>
      </c>
      <c r="AI208">
        <v>70.997233869599768</v>
      </c>
      <c r="AJ208">
        <v>43.901602563912022</v>
      </c>
      <c r="AK208">
        <v>87.750296984011698</v>
      </c>
      <c r="AL208">
        <v>96.678047814749988</v>
      </c>
      <c r="AM208">
        <v>93.895986605245852</v>
      </c>
      <c r="AN208">
        <v>93.848162585317468</v>
      </c>
      <c r="AO208">
        <v>82.026265725101183</v>
      </c>
      <c r="AP208">
        <v>71.162269529976356</v>
      </c>
      <c r="AQ208">
        <v>74.639678396668614</v>
      </c>
      <c r="AR208">
        <v>56.509555666135689</v>
      </c>
      <c r="AS208">
        <v>93.635309235771842</v>
      </c>
      <c r="AT208">
        <v>93.630439943962216</v>
      </c>
      <c r="AU208">
        <v>9827.594168035801</v>
      </c>
      <c r="AV208">
        <v>8881.1655879521259</v>
      </c>
      <c r="AW208">
        <v>6577.0278963237661</v>
      </c>
      <c r="AX208">
        <v>4791.9540349015751</v>
      </c>
      <c r="AY208">
        <v>3251.3815776603269</v>
      </c>
      <c r="AZ208">
        <v>5755.2331828586721</v>
      </c>
      <c r="BA208">
        <v>4174.8248725852809</v>
      </c>
      <c r="BB208">
        <v>3356.3686875823109</v>
      </c>
      <c r="BC208">
        <v>2668.386109632911</v>
      </c>
      <c r="BD208">
        <v>1990.316122229694</v>
      </c>
      <c r="BE208">
        <v>3320.908024642004</v>
      </c>
      <c r="BF208">
        <v>3182.772732292141</v>
      </c>
      <c r="BG208">
        <v>3132.6001276564898</v>
      </c>
      <c r="BH208">
        <v>3036.356797555618</v>
      </c>
      <c r="BI208">
        <v>2711.3566078385952</v>
      </c>
      <c r="BJ208">
        <v>2568.0018224967212</v>
      </c>
      <c r="BK208">
        <v>9129.5308770354695</v>
      </c>
      <c r="BL208">
        <v>1674.936876855181</v>
      </c>
      <c r="BM208">
        <v>806.98608312180465</v>
      </c>
      <c r="BN208">
        <v>1170.173569106908</v>
      </c>
      <c r="BO208">
        <v>1017.741789466584</v>
      </c>
      <c r="BP208">
        <v>1785.337432866052</v>
      </c>
      <c r="BQ208">
        <v>1998.380515567366</v>
      </c>
      <c r="BR208">
        <v>1447.3383329245039</v>
      </c>
      <c r="BS208">
        <v>7293.194829410998</v>
      </c>
      <c r="BT208">
        <v>3454.5966895555271</v>
      </c>
      <c r="BU208">
        <v>982.90444646659603</v>
      </c>
    </row>
    <row r="209">
      <c r="A209" t="s">
        <v>551</v>
      </c>
      <c r="B209">
        <v>2015</v>
      </c>
      <c r="C209" t="s">
        <v>558</v>
      </c>
      <c r="D209">
        <v>37</v>
      </c>
      <c r="E209" t="s">
        <v>126</v>
      </c>
      <c r="F209" t="s">
        <v>49</v>
      </c>
      <c r="G209" t="s">
        <v>580</v>
      </c>
      <c r="H209">
        <v>15.91792674121926</v>
      </c>
      <c r="I209">
        <v>19.863186488864361</v>
      </c>
      <c r="J209">
        <v>39.693008161180252</v>
      </c>
      <c r="K209">
        <v>56.730125786546459</v>
      </c>
      <c r="L209">
        <v>71.652802051760986</v>
      </c>
      <c r="M209">
        <v>21.021070818511959</v>
      </c>
      <c r="N209">
        <v>43.082463300759272</v>
      </c>
      <c r="O209">
        <v>54.444127781253897</v>
      </c>
      <c r="P209">
        <v>65.032317244203838</v>
      </c>
      <c r="Q209">
        <v>73.9624101255895</v>
      </c>
      <c r="R209">
        <v>10.645383057740871</v>
      </c>
      <c r="S209">
        <v>16.634073788915359</v>
      </c>
      <c r="T209">
        <v>18.318151443904441</v>
      </c>
      <c r="U209">
        <v>19.224062991948131</v>
      </c>
      <c r="V209">
        <v>25.42937533361124</v>
      </c>
      <c r="W209" t="s">
        <v>412</v>
      </c>
      <c r="X209" t="s">
        <v>413</v>
      </c>
      <c r="Y209" t="s">
        <v>414</v>
      </c>
      <c r="Z209" t="s">
        <v>415</v>
      </c>
      <c r="AA209" t="s">
        <v>416</v>
      </c>
      <c r="AB209" t="s">
        <v>417</v>
      </c>
      <c r="AC209" t="s">
        <v>418</v>
      </c>
      <c r="AD209" t="s">
        <v>419</v>
      </c>
      <c r="AE209" t="s">
        <v>420</v>
      </c>
      <c r="AF209" t="s">
        <v>421</v>
      </c>
      <c r="AG209" t="s">
        <v>422</v>
      </c>
      <c r="AH209" t="s">
        <v>423</v>
      </c>
      <c r="AI209">
        <v>36.27722974583061</v>
      </c>
      <c r="AJ209">
        <v>57.069414116188533</v>
      </c>
      <c r="AK209">
        <v>15.792556132357269</v>
      </c>
      <c r="AL209">
        <v>10.318436566472929</v>
      </c>
      <c r="AM209">
        <v>7.2582208731552686</v>
      </c>
      <c r="AN209">
        <v>14.05779338987395</v>
      </c>
      <c r="AO209">
        <v>17.021527632498309</v>
      </c>
      <c r="AP209">
        <v>37.698128759593772</v>
      </c>
      <c r="AQ209">
        <v>44.4218893769701</v>
      </c>
      <c r="AR209">
        <v>43.960463313025159</v>
      </c>
      <c r="AS209">
        <v>12.673711456982639</v>
      </c>
      <c r="AT209">
        <v>5.8073883584823376</v>
      </c>
      <c r="AU209">
        <v>764.12393030406588</v>
      </c>
      <c r="AV209">
        <v>1844.103155133233</v>
      </c>
      <c r="AW209">
        <v>4192.4463417143252</v>
      </c>
      <c r="AX209">
        <v>5940.6988236370507</v>
      </c>
      <c r="AY209">
        <v>7452.5143096375486</v>
      </c>
      <c r="AZ209">
        <v>1491.82357511398</v>
      </c>
      <c r="BA209">
        <v>3100.6963809873341</v>
      </c>
      <c r="BB209">
        <v>3849.396831025872</v>
      </c>
      <c r="BC209">
        <v>4601.2648315798979</v>
      </c>
      <c r="BD209">
        <v>5179.6210084418462</v>
      </c>
      <c r="BE209">
        <v>115.2783927201082</v>
      </c>
      <c r="BF209">
        <v>286.39964428010347</v>
      </c>
      <c r="BG209">
        <v>341.78138394270218</v>
      </c>
      <c r="BH209">
        <v>455.82191941759788</v>
      </c>
      <c r="BI209">
        <v>771.80259291678101</v>
      </c>
      <c r="BJ209">
        <v>974.02786940816952</v>
      </c>
      <c r="BK209">
        <v>11519.95133149189</v>
      </c>
      <c r="BL209">
        <v>230.84909264905289</v>
      </c>
      <c r="BM209">
        <v>25.627555268706381</v>
      </c>
      <c r="BN209">
        <v>62.658908838034542</v>
      </c>
      <c r="BO209">
        <v>62.077402332912953</v>
      </c>
      <c r="BP209">
        <v>259.74946168451771</v>
      </c>
      <c r="BQ209">
        <v>775.3654711382128</v>
      </c>
      <c r="BR209">
        <v>476.71409983103791</v>
      </c>
      <c r="BS209">
        <v>5555.9051614645114</v>
      </c>
      <c r="BT209">
        <v>212.4771768193288</v>
      </c>
      <c r="BU209">
        <v>38.483029499876032</v>
      </c>
    </row>
    <row r="210">
      <c r="A210" t="s">
        <v>551</v>
      </c>
      <c r="B210">
        <v>2015</v>
      </c>
      <c r="C210" t="s">
        <v>558</v>
      </c>
      <c r="D210">
        <v>38</v>
      </c>
      <c r="E210" t="s">
        <v>126</v>
      </c>
      <c r="F210" t="s">
        <v>48</v>
      </c>
      <c r="G210" t="s">
        <v>180</v>
      </c>
      <c r="H210">
        <v>84.082073258781037</v>
      </c>
      <c r="I210">
        <v>80.136813511135628</v>
      </c>
      <c r="J210">
        <v>60.306991838819798</v>
      </c>
      <c r="K210">
        <v>43.269874213453349</v>
      </c>
      <c r="L210">
        <v>28.347197948239039</v>
      </c>
      <c r="M210">
        <v>78.978929181488127</v>
      </c>
      <c r="N210">
        <v>56.917536699240642</v>
      </c>
      <c r="O210">
        <v>45.555872218746167</v>
      </c>
      <c r="P210">
        <v>34.967682755796027</v>
      </c>
      <c r="Q210">
        <v>26.037589874410489</v>
      </c>
      <c r="R210">
        <v>89.354616942259213</v>
      </c>
      <c r="S210">
        <v>83.365926211084584</v>
      </c>
      <c r="T210">
        <v>81.681848556095559</v>
      </c>
      <c r="U210">
        <v>80.775937008051955</v>
      </c>
      <c r="V210">
        <v>74.570624666388724</v>
      </c>
      <c r="W210" t="s">
        <v>412</v>
      </c>
      <c r="X210" t="s">
        <v>413</v>
      </c>
      <c r="Y210" t="s">
        <v>414</v>
      </c>
      <c r="Z210" t="s">
        <v>415</v>
      </c>
      <c r="AA210" t="s">
        <v>416</v>
      </c>
      <c r="AB210" t="s">
        <v>417</v>
      </c>
      <c r="AC210" t="s">
        <v>418</v>
      </c>
      <c r="AD210" t="s">
        <v>419</v>
      </c>
      <c r="AE210" t="s">
        <v>420</v>
      </c>
      <c r="AF210" t="s">
        <v>421</v>
      </c>
      <c r="AG210" t="s">
        <v>422</v>
      </c>
      <c r="AH210" t="s">
        <v>423</v>
      </c>
      <c r="AI210">
        <v>63.722770254169468</v>
      </c>
      <c r="AJ210">
        <v>42.930585883811652</v>
      </c>
      <c r="AK210">
        <v>84.207443867642752</v>
      </c>
      <c r="AL210">
        <v>89.681563433527074</v>
      </c>
      <c r="AM210">
        <v>92.741779126844719</v>
      </c>
      <c r="AN210">
        <v>85.942206610126064</v>
      </c>
      <c r="AO210">
        <v>82.978472367501766</v>
      </c>
      <c r="AP210">
        <v>62.301871240406413</v>
      </c>
      <c r="AQ210">
        <v>55.578110623029957</v>
      </c>
      <c r="AR210">
        <v>56.039536686974863</v>
      </c>
      <c r="AS210">
        <v>87.326288543017299</v>
      </c>
      <c r="AT210">
        <v>94.192611641517672</v>
      </c>
      <c r="AU210">
        <v>4036.2746563119881</v>
      </c>
      <c r="AV210">
        <v>7439.9216218936999</v>
      </c>
      <c r="AW210">
        <v>6369.732076938607</v>
      </c>
      <c r="AX210">
        <v>4531.1602481894297</v>
      </c>
      <c r="AY210">
        <v>2948.3550161062772</v>
      </c>
      <c r="AZ210">
        <v>5604.9774774766656</v>
      </c>
      <c r="BA210">
        <v>4096.4231507843906</v>
      </c>
      <c r="BB210">
        <v>3220.9650021033422</v>
      </c>
      <c r="BC210">
        <v>2474.0863577397331</v>
      </c>
      <c r="BD210">
        <v>1823.424186606228</v>
      </c>
      <c r="BE210">
        <v>967.61728228599532</v>
      </c>
      <c r="BF210">
        <v>1435.365257778674</v>
      </c>
      <c r="BG210">
        <v>1524.0257909206409</v>
      </c>
      <c r="BH210">
        <v>1915.2789223166201</v>
      </c>
      <c r="BI210">
        <v>2263.2801914277161</v>
      </c>
      <c r="BJ210">
        <v>1710.9287169478121</v>
      </c>
      <c r="BK210">
        <v>8665.907433482038</v>
      </c>
      <c r="BL210">
        <v>1230.9097937168319</v>
      </c>
      <c r="BM210">
        <v>222.73909508195291</v>
      </c>
      <c r="BN210">
        <v>800.62301565919643</v>
      </c>
      <c r="BO210">
        <v>379.50969893739222</v>
      </c>
      <c r="BP210">
        <v>1266.256119557155</v>
      </c>
      <c r="BQ210">
        <v>1281.4089541464689</v>
      </c>
      <c r="BR210">
        <v>596.4372373072332</v>
      </c>
      <c r="BS210">
        <v>7082.508410073845</v>
      </c>
      <c r="BT210">
        <v>1464.0417934959009</v>
      </c>
      <c r="BU210">
        <v>624.17335103419452</v>
      </c>
    </row>
    <row r="211">
      <c r="A211" t="s">
        <v>551</v>
      </c>
      <c r="B211">
        <v>2015</v>
      </c>
      <c r="C211" t="s">
        <v>558</v>
      </c>
      <c r="D211">
        <v>41</v>
      </c>
      <c r="E211" t="s">
        <v>56</v>
      </c>
      <c r="F211" t="s">
        <v>49</v>
      </c>
      <c r="G211" t="s">
        <v>180</v>
      </c>
      <c r="H211">
        <v>27.605728562304989</v>
      </c>
      <c r="I211">
        <v>22.50229589708924</v>
      </c>
      <c r="J211">
        <v>10.58230629481495</v>
      </c>
      <c r="K211">
        <v>7.3070221437234304</v>
      </c>
      <c r="L211">
        <v>4.6993428274218374</v>
      </c>
      <c r="M211">
        <v>17.895170532316619</v>
      </c>
      <c r="N211">
        <v>8.9957823467591496</v>
      </c>
      <c r="O211">
        <v>7.8441797229078816</v>
      </c>
      <c r="P211">
        <v>4.2132516911008357</v>
      </c>
      <c r="Q211">
        <v>4.4897733793437826</v>
      </c>
      <c r="R211">
        <v>25.071320901512969</v>
      </c>
      <c r="S211">
        <v>27.906102890108041</v>
      </c>
      <c r="T211">
        <v>30.350733114148131</v>
      </c>
      <c r="U211">
        <v>25.200011326365541</v>
      </c>
      <c r="V211">
        <v>20.77615328162431</v>
      </c>
      <c r="W211" t="s">
        <v>412</v>
      </c>
      <c r="X211" t="s">
        <v>413</v>
      </c>
      <c r="Y211" t="s">
        <v>414</v>
      </c>
      <c r="Z211" t="s">
        <v>415</v>
      </c>
      <c r="AA211" t="s">
        <v>416</v>
      </c>
      <c r="AB211" t="s">
        <v>417</v>
      </c>
      <c r="AC211" t="s">
        <v>418</v>
      </c>
      <c r="AD211" t="s">
        <v>419</v>
      </c>
      <c r="AE211" t="s">
        <v>420</v>
      </c>
      <c r="AF211" t="s">
        <v>421</v>
      </c>
      <c r="AG211" t="s">
        <v>422</v>
      </c>
      <c r="AH211" t="s">
        <v>423</v>
      </c>
      <c r="AI211">
        <v>13.97940557600846</v>
      </c>
      <c r="AJ211">
        <v>7.3538035623760223</v>
      </c>
      <c r="AK211">
        <v>12.957092420730911</v>
      </c>
      <c r="AL211">
        <v>31.290315655101981</v>
      </c>
      <c r="AM211">
        <v>24.343973104194141</v>
      </c>
      <c r="AN211">
        <v>22.342537238042691</v>
      </c>
      <c r="AO211">
        <v>21.496564287373861</v>
      </c>
      <c r="AP211">
        <v>17.611666417119441</v>
      </c>
      <c r="AQ211">
        <v>16.10659719078846</v>
      </c>
      <c r="AR211">
        <v>8.3418197742832696</v>
      </c>
      <c r="AS211">
        <v>48.072365625390603</v>
      </c>
      <c r="AT211">
        <v>24.421875257333859</v>
      </c>
      <c r="AU211">
        <v>2919.2263056304359</v>
      </c>
      <c r="AV211">
        <v>1745.5440946919371</v>
      </c>
      <c r="AW211">
        <v>800.4644708190375</v>
      </c>
      <c r="AX211">
        <v>619.17141751524809</v>
      </c>
      <c r="AY211">
        <v>446.44673069601652</v>
      </c>
      <c r="AZ211">
        <v>749.91880179058728</v>
      </c>
      <c r="BA211">
        <v>447.61154266888161</v>
      </c>
      <c r="BB211">
        <v>439.4888866282659</v>
      </c>
      <c r="BC211">
        <v>245.82485101445079</v>
      </c>
      <c r="BD211">
        <v>290.67274105360849</v>
      </c>
      <c r="BE211">
        <v>875.00438846645284</v>
      </c>
      <c r="BF211">
        <v>966.04686253676084</v>
      </c>
      <c r="BG211">
        <v>1040.162288782615</v>
      </c>
      <c r="BH211">
        <v>818.70870957262775</v>
      </c>
      <c r="BI211">
        <v>657.41394683842259</v>
      </c>
      <c r="BJ211">
        <v>437.56966808062373</v>
      </c>
      <c r="BK211">
        <v>1178.086515697943</v>
      </c>
      <c r="BL211">
        <v>204.5021915321424</v>
      </c>
      <c r="BM211">
        <v>249.94550987927909</v>
      </c>
      <c r="BN211">
        <v>301.14556683828192</v>
      </c>
      <c r="BO211">
        <v>225.29511187797249</v>
      </c>
      <c r="BP211">
        <v>463.60277531692248</v>
      </c>
      <c r="BQ211">
        <v>410.07250014201043</v>
      </c>
      <c r="BR211">
        <v>271.29778786847299</v>
      </c>
      <c r="BS211">
        <v>768.64332324794429</v>
      </c>
      <c r="BT211">
        <v>1767.530513952933</v>
      </c>
      <c r="BU211">
        <v>253.16155491814669</v>
      </c>
    </row>
    <row r="212">
      <c r="A212" t="s">
        <v>551</v>
      </c>
      <c r="B212">
        <v>2015</v>
      </c>
      <c r="C212" t="s">
        <v>558</v>
      </c>
      <c r="D212">
        <v>42</v>
      </c>
      <c r="E212" t="s">
        <v>56</v>
      </c>
      <c r="F212" t="s">
        <v>48</v>
      </c>
      <c r="G212" t="s">
        <v>570</v>
      </c>
      <c r="H212">
        <v>72.394271437695224</v>
      </c>
      <c r="I212">
        <v>77.49770410291093</v>
      </c>
      <c r="J212">
        <v>89.417693705185101</v>
      </c>
      <c r="K212">
        <v>92.692977856276599</v>
      </c>
      <c r="L212">
        <v>95.300657172578241</v>
      </c>
      <c r="M212">
        <v>82.104829467683444</v>
      </c>
      <c r="N212">
        <v>91.004217653240829</v>
      </c>
      <c r="O212">
        <v>92.155820277092175</v>
      </c>
      <c r="P212">
        <v>95.786748308899121</v>
      </c>
      <c r="Q212">
        <v>95.510226620656212</v>
      </c>
      <c r="R212">
        <v>74.928679098486967</v>
      </c>
      <c r="S212">
        <v>72.093897109891884</v>
      </c>
      <c r="T212">
        <v>69.649266885851816</v>
      </c>
      <c r="U212">
        <v>74.799988673634502</v>
      </c>
      <c r="V212">
        <v>79.223846718375611</v>
      </c>
      <c r="W212" t="s">
        <v>412</v>
      </c>
      <c r="X212" t="s">
        <v>413</v>
      </c>
      <c r="Y212" t="s">
        <v>414</v>
      </c>
      <c r="Z212" t="s">
        <v>415</v>
      </c>
      <c r="AA212" t="s">
        <v>416</v>
      </c>
      <c r="AB212" t="s">
        <v>417</v>
      </c>
      <c r="AC212" t="s">
        <v>418</v>
      </c>
      <c r="AD212" t="s">
        <v>419</v>
      </c>
      <c r="AE212" t="s">
        <v>420</v>
      </c>
      <c r="AF212" t="s">
        <v>421</v>
      </c>
      <c r="AG212" t="s">
        <v>422</v>
      </c>
      <c r="AH212" t="s">
        <v>423</v>
      </c>
      <c r="AI212">
        <v>86.02059442399154</v>
      </c>
      <c r="AJ212">
        <v>92.646196437623956</v>
      </c>
      <c r="AK212">
        <v>87.042907579269041</v>
      </c>
      <c r="AL212">
        <v>68.709684344897937</v>
      </c>
      <c r="AM212">
        <v>75.656026895805809</v>
      </c>
      <c r="AN212">
        <v>77.657462761957504</v>
      </c>
      <c r="AO212">
        <v>78.503435712626271</v>
      </c>
      <c r="AP212">
        <v>82.388333582880691</v>
      </c>
      <c r="AQ212">
        <v>83.89340280921131</v>
      </c>
      <c r="AR212">
        <v>91.658180225716862</v>
      </c>
      <c r="AS212">
        <v>51.927634374609809</v>
      </c>
      <c r="AT212">
        <v>75.578124742666247</v>
      </c>
      <c r="AU212">
        <v>7655.4857474924111</v>
      </c>
      <c r="AV212">
        <v>6011.6381176250416</v>
      </c>
      <c r="AW212">
        <v>6763.7133985292003</v>
      </c>
      <c r="AX212">
        <v>7854.4777016009812</v>
      </c>
      <c r="AY212">
        <v>9053.748234669969</v>
      </c>
      <c r="AZ212">
        <v>3440.702351756514</v>
      </c>
      <c r="BA212">
        <v>4528.1818393279545</v>
      </c>
      <c r="BB212">
        <v>5163.2497317233438</v>
      </c>
      <c r="BC212">
        <v>5588.7387838540317</v>
      </c>
      <c r="BD212">
        <v>6183.4344464252563</v>
      </c>
      <c r="BE212">
        <v>2615.0565935763748</v>
      </c>
      <c r="BF212">
        <v>2495.7294605169241</v>
      </c>
      <c r="BG212">
        <v>2386.9782842987588</v>
      </c>
      <c r="BH212">
        <v>2430.1339158116439</v>
      </c>
      <c r="BI212">
        <v>2506.8577926268358</v>
      </c>
      <c r="BJ212">
        <v>2692.5324360573618</v>
      </c>
      <c r="BK212">
        <v>14842.011188914959</v>
      </c>
      <c r="BL212">
        <v>1373.8009099024489</v>
      </c>
      <c r="BM212">
        <v>548.84959539964302</v>
      </c>
      <c r="BN212">
        <v>935.89805603032187</v>
      </c>
      <c r="BO212">
        <v>783.07340722809568</v>
      </c>
      <c r="BP212">
        <v>1693.0338346981159</v>
      </c>
      <c r="BQ212">
        <v>1918.34146381656</v>
      </c>
      <c r="BR212">
        <v>1413.091438824491</v>
      </c>
      <c r="BS212">
        <v>8445.692925271489</v>
      </c>
      <c r="BT212">
        <v>1909.2814984340239</v>
      </c>
      <c r="BU212">
        <v>783.45644534013752</v>
      </c>
    </row>
    <row r="213">
      <c r="A213" t="s">
        <v>551</v>
      </c>
      <c r="B213">
        <v>2015</v>
      </c>
      <c r="C213" t="s">
        <v>558</v>
      </c>
      <c r="D213">
        <v>47</v>
      </c>
      <c r="E213" t="s">
        <v>102</v>
      </c>
      <c r="F213" t="s">
        <v>101</v>
      </c>
      <c r="G213" t="s">
        <v>581</v>
      </c>
      <c r="H213">
        <v>18.409454061712591</v>
      </c>
      <c r="I213">
        <v>39.285688366228442</v>
      </c>
      <c r="J213">
        <v>57.031258164103967</v>
      </c>
      <c r="K213">
        <v>70.381968670672222</v>
      </c>
      <c r="L213">
        <v>66.955095443785311</v>
      </c>
      <c r="M213">
        <v>45.685960719786017</v>
      </c>
      <c r="N213">
        <v>58.848438834142428</v>
      </c>
      <c r="O213">
        <v>72.111588969707867</v>
      </c>
      <c r="P213">
        <v>68.476017114107464</v>
      </c>
      <c r="Q213">
        <v>70.559081382947056</v>
      </c>
      <c r="R213">
        <v>14.71659707168395</v>
      </c>
      <c r="S213">
        <v>19.506364211553109</v>
      </c>
      <c r="T213">
        <v>21.206963481564909</v>
      </c>
      <c r="U213">
        <v>28.612585492717571</v>
      </c>
      <c r="V213">
        <v>42.941943343697687</v>
      </c>
      <c r="W213" t="s">
        <v>412</v>
      </c>
      <c r="X213" t="s">
        <v>413</v>
      </c>
      <c r="Y213" t="s">
        <v>414</v>
      </c>
      <c r="Z213" t="s">
        <v>415</v>
      </c>
      <c r="AA213" t="s">
        <v>416</v>
      </c>
      <c r="AB213" t="s">
        <v>417</v>
      </c>
      <c r="AC213" t="s">
        <v>418</v>
      </c>
      <c r="AD213" t="s">
        <v>419</v>
      </c>
      <c r="AE213" t="s">
        <v>420</v>
      </c>
      <c r="AF213" t="s">
        <v>421</v>
      </c>
      <c r="AG213" t="s">
        <v>422</v>
      </c>
      <c r="AH213" t="s">
        <v>423</v>
      </c>
      <c r="AI213">
        <v>7.0985685748322664</v>
      </c>
      <c r="AJ213">
        <v>68.268220463139045</v>
      </c>
      <c r="AK213">
        <v>44.982934809777639</v>
      </c>
      <c r="AL213">
        <v>17.202300501678931</v>
      </c>
      <c r="AM213">
        <v>43.98514886878467</v>
      </c>
      <c r="AN213">
        <v>42.236887043150588</v>
      </c>
      <c r="AO213">
        <v>15.0239130515832</v>
      </c>
      <c r="AP213">
        <v>25.302689353206048</v>
      </c>
      <c r="AQ213">
        <v>40.800417096048058</v>
      </c>
      <c r="AR213">
        <v>64.503667288151505</v>
      </c>
      <c r="AS213">
        <v>20.276374207690619</v>
      </c>
      <c r="AT213">
        <v>25.21540537181399</v>
      </c>
      <c r="AU213">
        <v>231.70031454007059</v>
      </c>
      <c r="AV213">
        <v>356.39899892850849</v>
      </c>
      <c r="AW213">
        <v>608.0029773785742</v>
      </c>
      <c r="AX213">
        <v>842.15387968718005</v>
      </c>
      <c r="AY213">
        <v>609.70092914355689</v>
      </c>
      <c r="AZ213">
        <v>271.02907998954089</v>
      </c>
      <c r="BA213">
        <v>433.40072471531391</v>
      </c>
      <c r="BB213">
        <v>597.58964301949754</v>
      </c>
      <c r="BC213">
        <v>400.17789051609509</v>
      </c>
      <c r="BD213">
        <v>452.70501657963592</v>
      </c>
      <c r="BE213">
        <v>58.628406450621227</v>
      </c>
      <c r="BF213">
        <v>76.955947707583903</v>
      </c>
      <c r="BG213">
        <v>95.610253923045008</v>
      </c>
      <c r="BH213">
        <v>86.669581490882123</v>
      </c>
      <c r="BI213">
        <v>175.1905552856748</v>
      </c>
      <c r="BJ213">
        <v>30.343428724912531</v>
      </c>
      <c r="BK213">
        <v>1530.0254662317079</v>
      </c>
      <c r="BL213">
        <v>100.7050943199629</v>
      </c>
      <c r="BM213">
        <v>14.07133832536085</v>
      </c>
      <c r="BN213">
        <v>57.160734233804192</v>
      </c>
      <c r="BO213">
        <v>49.500054969231158</v>
      </c>
      <c r="BP213">
        <v>27.674752463875929</v>
      </c>
      <c r="BQ213">
        <v>64.60124470847316</v>
      </c>
      <c r="BR213">
        <v>96.793026217085711</v>
      </c>
      <c r="BS213">
        <v>551.56022193029514</v>
      </c>
      <c r="BT213">
        <v>91.016974437034492</v>
      </c>
      <c r="BU213">
        <v>34.50476311614721</v>
      </c>
    </row>
    <row r="214">
      <c r="A214" t="s">
        <v>551</v>
      </c>
      <c r="B214">
        <v>2015</v>
      </c>
      <c r="C214" t="s">
        <v>558</v>
      </c>
      <c r="D214">
        <v>48</v>
      </c>
      <c r="E214" t="s">
        <v>102</v>
      </c>
      <c r="F214" t="s">
        <v>100</v>
      </c>
      <c r="G214" t="s">
        <v>180</v>
      </c>
      <c r="H214">
        <v>51.050350889914498</v>
      </c>
      <c r="I214">
        <v>36.898731735114538</v>
      </c>
      <c r="J214">
        <v>39.690854712979139</v>
      </c>
      <c r="K214">
        <v>25.531978461649249</v>
      </c>
      <c r="L214">
        <v>32.64342222930793</v>
      </c>
      <c r="M214">
        <v>38.030910828260893</v>
      </c>
      <c r="N214">
        <v>39.698583489129419</v>
      </c>
      <c r="O214">
        <v>25.927558968992749</v>
      </c>
      <c r="P214">
        <v>31.523982885892568</v>
      </c>
      <c r="Q214">
        <v>28.871099170064891</v>
      </c>
      <c r="R214">
        <v>42.596802957588487</v>
      </c>
      <c r="S214">
        <v>55.957311786509322</v>
      </c>
      <c r="T214">
        <v>53.658004921588912</v>
      </c>
      <c r="U214">
        <v>40.91450201985424</v>
      </c>
      <c r="V214">
        <v>35.429331747708403</v>
      </c>
      <c r="W214" t="s">
        <v>412</v>
      </c>
      <c r="X214" t="s">
        <v>413</v>
      </c>
      <c r="Y214" t="s">
        <v>414</v>
      </c>
      <c r="Z214" t="s">
        <v>415</v>
      </c>
      <c r="AA214" t="s">
        <v>416</v>
      </c>
      <c r="AB214" t="s">
        <v>417</v>
      </c>
      <c r="AC214" t="s">
        <v>418</v>
      </c>
      <c r="AD214" t="s">
        <v>419</v>
      </c>
      <c r="AE214" t="s">
        <v>420</v>
      </c>
      <c r="AF214" t="s">
        <v>421</v>
      </c>
      <c r="AG214" t="s">
        <v>422</v>
      </c>
      <c r="AH214" t="s">
        <v>423</v>
      </c>
      <c r="AI214">
        <v>58.806648804820433</v>
      </c>
      <c r="AJ214">
        <v>29.47412748795605</v>
      </c>
      <c r="AK214">
        <v>48.074789238317443</v>
      </c>
      <c r="AL214">
        <v>47.37743522440902</v>
      </c>
      <c r="AM214">
        <v>17.762190911534599</v>
      </c>
      <c r="AN214">
        <v>28.374319063836211</v>
      </c>
      <c r="AO214">
        <v>43.971374587846057</v>
      </c>
      <c r="AP214">
        <v>44.449079382041148</v>
      </c>
      <c r="AQ214">
        <v>32.775298145976357</v>
      </c>
      <c r="AR214">
        <v>32.007527969007143</v>
      </c>
      <c r="AS214">
        <v>62.342086491492147</v>
      </c>
      <c r="AT214">
        <v>45.836435365107953</v>
      </c>
      <c r="AU214">
        <v>642.51673726568924</v>
      </c>
      <c r="AV214">
        <v>334.74457490813012</v>
      </c>
      <c r="AW214">
        <v>423.13914539203961</v>
      </c>
      <c r="AX214">
        <v>305.50232003565912</v>
      </c>
      <c r="AY214">
        <v>297.25482028988472</v>
      </c>
      <c r="AZ214">
        <v>225.61597940707799</v>
      </c>
      <c r="BA214">
        <v>292.36790635774571</v>
      </c>
      <c r="BB214">
        <v>214.8620066485565</v>
      </c>
      <c r="BC214">
        <v>184.2280188539614</v>
      </c>
      <c r="BD214">
        <v>185.23613363843151</v>
      </c>
      <c r="BE214">
        <v>169.69837966819861</v>
      </c>
      <c r="BF214">
        <v>220.76117891560239</v>
      </c>
      <c r="BG214">
        <v>241.91372234958649</v>
      </c>
      <c r="BH214">
        <v>123.93297235830541</v>
      </c>
      <c r="BI214">
        <v>144.5412996939358</v>
      </c>
      <c r="BJ214">
        <v>251.37396895573349</v>
      </c>
      <c r="BK214">
        <v>660.57332893102318</v>
      </c>
      <c r="BL214">
        <v>107.6269524238503</v>
      </c>
      <c r="BM214">
        <v>38.754346836660702</v>
      </c>
      <c r="BN214">
        <v>23.082788173188568</v>
      </c>
      <c r="BO214">
        <v>33.253642768215407</v>
      </c>
      <c r="BP214">
        <v>80.997334252195344</v>
      </c>
      <c r="BQ214">
        <v>113.4846108309729</v>
      </c>
      <c r="BR214">
        <v>77.754604450442542</v>
      </c>
      <c r="BS214">
        <v>273.69109342514128</v>
      </c>
      <c r="BT214">
        <v>279.84234431791918</v>
      </c>
      <c r="BU214">
        <v>62.722582526059313</v>
      </c>
    </row>
    <row r="215">
      <c r="A215" t="s">
        <v>551</v>
      </c>
      <c r="B215">
        <v>2015</v>
      </c>
      <c r="C215" t="s">
        <v>558</v>
      </c>
      <c r="D215">
        <v>49</v>
      </c>
      <c r="E215" t="s">
        <v>102</v>
      </c>
      <c r="F215" t="s">
        <v>68</v>
      </c>
      <c r="G215" t="s">
        <v>180</v>
      </c>
      <c r="H215">
        <v>30.540195048372869</v>
      </c>
      <c r="I215">
        <v>23.815579898657042</v>
      </c>
      <c r="J215">
        <v>3.2778871229169129</v>
      </c>
      <c r="K215">
        <v>4.0860528676785437</v>
      </c>
      <c r="L215">
        <v>0.40148232690680358</v>
      </c>
      <c r="M215">
        <v>16.283128451953129</v>
      </c>
      <c r="N215">
        <v>1.4529776767282281</v>
      </c>
      <c r="O215">
        <v>1.9608520612993749</v>
      </c>
      <c r="P215">
        <v>0</v>
      </c>
      <c r="Q215">
        <v>0.5698194469880874</v>
      </c>
      <c r="R215">
        <v>42.686599970727528</v>
      </c>
      <c r="S215">
        <v>24.53632400193759</v>
      </c>
      <c r="T215">
        <v>25.13503159684609</v>
      </c>
      <c r="U215">
        <v>30.472912487428051</v>
      </c>
      <c r="V215">
        <v>21.628724908593849</v>
      </c>
      <c r="W215" t="s">
        <v>412</v>
      </c>
      <c r="X215" t="s">
        <v>413</v>
      </c>
      <c r="Y215" t="s">
        <v>414</v>
      </c>
      <c r="Z215" t="s">
        <v>415</v>
      </c>
      <c r="AA215" t="s">
        <v>416</v>
      </c>
      <c r="AB215" t="s">
        <v>417</v>
      </c>
      <c r="AC215" t="s">
        <v>418</v>
      </c>
      <c r="AD215" t="s">
        <v>419</v>
      </c>
      <c r="AE215" t="s">
        <v>420</v>
      </c>
      <c r="AF215" t="s">
        <v>421</v>
      </c>
      <c r="AG215" t="s">
        <v>422</v>
      </c>
      <c r="AH215" t="s">
        <v>423</v>
      </c>
      <c r="AI215">
        <v>34.09478262034731</v>
      </c>
      <c r="AJ215">
        <v>2.257652048905006</v>
      </c>
      <c r="AK215">
        <v>6.9422759519049899</v>
      </c>
      <c r="AL215">
        <v>35.420264273912117</v>
      </c>
      <c r="AM215">
        <v>38.252660219680763</v>
      </c>
      <c r="AN215">
        <v>29.388793893013169</v>
      </c>
      <c r="AO215">
        <v>41.004712360570728</v>
      </c>
      <c r="AP215">
        <v>30.248231264752771</v>
      </c>
      <c r="AQ215">
        <v>26.424284757975609</v>
      </c>
      <c r="AR215">
        <v>3.4888047428414142</v>
      </c>
      <c r="AS215">
        <v>17.38153930081722</v>
      </c>
      <c r="AT215">
        <v>28.9481592630781</v>
      </c>
      <c r="AU215">
        <v>384.37711271079479</v>
      </c>
      <c r="AV215">
        <v>216.05447652228941</v>
      </c>
      <c r="AW215">
        <v>34.945137007318607</v>
      </c>
      <c r="AX215">
        <v>48.891574647815929</v>
      </c>
      <c r="AY215">
        <v>3.655945019977056</v>
      </c>
      <c r="AZ215">
        <v>96.598632362196824</v>
      </c>
      <c r="BA215">
        <v>10.70073549213404</v>
      </c>
      <c r="BB215">
        <v>16.24960564685621</v>
      </c>
      <c r="BC215">
        <v>0</v>
      </c>
      <c r="BD215">
        <v>3.655945019977056</v>
      </c>
      <c r="BE215">
        <v>170.056115614812</v>
      </c>
      <c r="BF215">
        <v>96.800000571664881</v>
      </c>
      <c r="BG215">
        <v>113.3197006458408</v>
      </c>
      <c r="BH215">
        <v>92.304645896676021</v>
      </c>
      <c r="BI215">
        <v>88.238864658037656</v>
      </c>
      <c r="BJ215">
        <v>145.74101742143711</v>
      </c>
      <c r="BK215">
        <v>50.598435191085123</v>
      </c>
      <c r="BL215">
        <v>15.541950686148621</v>
      </c>
      <c r="BM215">
        <v>28.9734807343509</v>
      </c>
      <c r="BN215">
        <v>49.711100241493881</v>
      </c>
      <c r="BO215">
        <v>34.442569399050157</v>
      </c>
      <c r="BP215">
        <v>75.532603292831595</v>
      </c>
      <c r="BQ215">
        <v>77.227893156155204</v>
      </c>
      <c r="BR215">
        <v>62.687753444417851</v>
      </c>
      <c r="BS215">
        <v>29.832194030718981</v>
      </c>
      <c r="BT215">
        <v>78.022584413477091</v>
      </c>
      <c r="BU215">
        <v>39.612663897029201</v>
      </c>
    </row>
    <row r="216">
      <c r="A216" t="s">
        <v>551</v>
      </c>
      <c r="B216">
        <v>2015</v>
      </c>
      <c r="C216" t="s">
        <v>558</v>
      </c>
      <c r="D216">
        <v>50</v>
      </c>
      <c r="E216" t="s">
        <v>103</v>
      </c>
      <c r="F216" t="s">
        <v>101</v>
      </c>
      <c r="G216" t="s">
        <v>180</v>
      </c>
      <c r="H216">
        <v>32.623423689719601</v>
      </c>
      <c r="I216">
        <v>44.406551744532138</v>
      </c>
      <c r="J216">
        <v>57.615402800946811</v>
      </c>
      <c r="K216">
        <v>69.644687215719443</v>
      </c>
      <c r="L216">
        <v>67.567216778636663</v>
      </c>
      <c r="M216">
        <v>46.475749632049492</v>
      </c>
      <c r="N216">
        <v>58.848438834142428</v>
      </c>
      <c r="O216">
        <v>72.111588969707867</v>
      </c>
      <c r="P216">
        <v>66.960797953618609</v>
      </c>
      <c r="Q216">
        <v>71.472248530145748</v>
      </c>
      <c r="R216">
        <v>32.773925280096989</v>
      </c>
      <c r="S216">
        <v>32.51951865874792</v>
      </c>
      <c r="T216">
        <v>33.409897105038013</v>
      </c>
      <c r="U216">
        <v>37.725478799363948</v>
      </c>
      <c r="V216">
        <v>46.631986417143132</v>
      </c>
      <c r="W216" t="s">
        <v>412</v>
      </c>
      <c r="X216" t="s">
        <v>413</v>
      </c>
      <c r="Y216" t="s">
        <v>414</v>
      </c>
      <c r="Z216" t="s">
        <v>415</v>
      </c>
      <c r="AA216" t="s">
        <v>416</v>
      </c>
      <c r="AB216" t="s">
        <v>417</v>
      </c>
      <c r="AC216" t="s">
        <v>418</v>
      </c>
      <c r="AD216" t="s">
        <v>419</v>
      </c>
      <c r="AE216" t="s">
        <v>420</v>
      </c>
      <c r="AF216" t="s">
        <v>421</v>
      </c>
      <c r="AG216" t="s">
        <v>422</v>
      </c>
      <c r="AH216" t="s">
        <v>423</v>
      </c>
      <c r="AI216">
        <v>9.6913295850416468</v>
      </c>
      <c r="AJ216">
        <v>68.373211006355049</v>
      </c>
      <c r="AK216">
        <v>56.643279103863378</v>
      </c>
      <c r="AL216">
        <v>61.406357820157673</v>
      </c>
      <c r="AM216">
        <v>55.32010552427856</v>
      </c>
      <c r="AN216">
        <v>53.91738993985993</v>
      </c>
      <c r="AO216">
        <v>19.77546926312057</v>
      </c>
      <c r="AP216">
        <v>33.493861332401643</v>
      </c>
      <c r="AQ216">
        <v>62.265739830821843</v>
      </c>
      <c r="AR216">
        <v>63.501236976934969</v>
      </c>
      <c r="AS216">
        <v>36.284508454000218</v>
      </c>
      <c r="AT216">
        <v>38.445771502602298</v>
      </c>
      <c r="AU216">
        <v>189.85361944848199</v>
      </c>
      <c r="AV216">
        <v>345.18351469450602</v>
      </c>
      <c r="AW216">
        <v>608.0029773785742</v>
      </c>
      <c r="AX216">
        <v>813.09166938225644</v>
      </c>
      <c r="AY216">
        <v>603.54238880105299</v>
      </c>
      <c r="AZ216">
        <v>271.02907998954089</v>
      </c>
      <c r="BA216">
        <v>433.40072471531391</v>
      </c>
      <c r="BB216">
        <v>597.58964301949754</v>
      </c>
      <c r="BC216">
        <v>373.37630402083653</v>
      </c>
      <c r="BD216">
        <v>449.8633866109447</v>
      </c>
      <c r="BE216">
        <v>40.425708327918258</v>
      </c>
      <c r="BF216">
        <v>69.566165614720461</v>
      </c>
      <c r="BG216">
        <v>79.35603904702279</v>
      </c>
      <c r="BH216">
        <v>78.22883212837479</v>
      </c>
      <c r="BI216">
        <v>166.8382862307019</v>
      </c>
      <c r="BJ216">
        <v>30.343428724912531</v>
      </c>
      <c r="BK216">
        <v>1523.866925889203</v>
      </c>
      <c r="BL216">
        <v>99.12769824687031</v>
      </c>
      <c r="BM216">
        <v>13.84826410062823</v>
      </c>
      <c r="BN216">
        <v>48.065660856143303</v>
      </c>
      <c r="BO216">
        <v>28.877953942739801</v>
      </c>
      <c r="BP216">
        <v>27.674752463875929</v>
      </c>
      <c r="BQ216">
        <v>64.60124470847316</v>
      </c>
      <c r="BR216">
        <v>88.732832954909512</v>
      </c>
      <c r="BS216">
        <v>528.07554580884937</v>
      </c>
      <c r="BT216">
        <v>74.930530728480193</v>
      </c>
      <c r="BU216">
        <v>31.52933127978628</v>
      </c>
    </row>
    <row r="217">
      <c r="A217" t="s">
        <v>551</v>
      </c>
      <c r="B217">
        <v>2015</v>
      </c>
      <c r="C217" t="s">
        <v>558</v>
      </c>
      <c r="D217">
        <v>51</v>
      </c>
      <c r="E217" t="s">
        <v>103</v>
      </c>
      <c r="F217" t="s">
        <v>100</v>
      </c>
      <c r="G217" t="s">
        <v>180</v>
      </c>
      <c r="H217">
        <v>50.47412002490249</v>
      </c>
      <c r="I217">
        <v>35.946529269705898</v>
      </c>
      <c r="J217">
        <v>39.153545422482672</v>
      </c>
      <c r="K217">
        <v>26.167545830010688</v>
      </c>
      <c r="L217">
        <v>32.023496261111468</v>
      </c>
      <c r="M217">
        <v>38.484751782480743</v>
      </c>
      <c r="N217">
        <v>39.698583489129419</v>
      </c>
      <c r="O217">
        <v>25.927558968992749</v>
      </c>
      <c r="P217">
        <v>33.039202046381398</v>
      </c>
      <c r="Q217">
        <v>27.946911555210761</v>
      </c>
      <c r="R217">
        <v>33.293485984810417</v>
      </c>
      <c r="S217">
        <v>58.109370376258497</v>
      </c>
      <c r="T217">
        <v>51.238722436905903</v>
      </c>
      <c r="U217">
        <v>39.076937421023231</v>
      </c>
      <c r="V217">
        <v>32.978083451308457</v>
      </c>
      <c r="W217" t="s">
        <v>412</v>
      </c>
      <c r="X217" t="s">
        <v>413</v>
      </c>
      <c r="Y217" t="s">
        <v>414</v>
      </c>
      <c r="Z217" t="s">
        <v>415</v>
      </c>
      <c r="AA217" t="s">
        <v>416</v>
      </c>
      <c r="AB217" t="s">
        <v>417</v>
      </c>
      <c r="AC217" t="s">
        <v>418</v>
      </c>
      <c r="AD217" t="s">
        <v>419</v>
      </c>
      <c r="AE217" t="s">
        <v>420</v>
      </c>
      <c r="AF217" t="s">
        <v>421</v>
      </c>
      <c r="AG217" t="s">
        <v>422</v>
      </c>
      <c r="AH217" t="s">
        <v>423</v>
      </c>
      <c r="AI217">
        <v>63.024046442270183</v>
      </c>
      <c r="AJ217">
        <v>29.356526789553481</v>
      </c>
      <c r="AK217">
        <v>37.770037603331723</v>
      </c>
      <c r="AL217">
        <v>30.866742957004529</v>
      </c>
      <c r="AM217">
        <v>23.284713176545139</v>
      </c>
      <c r="AN217">
        <v>35.666562410343992</v>
      </c>
      <c r="AO217">
        <v>46.52191235281574</v>
      </c>
      <c r="AP217">
        <v>43.536402074322119</v>
      </c>
      <c r="AQ217">
        <v>27.890255372916592</v>
      </c>
      <c r="AR217">
        <v>32.911433070520147</v>
      </c>
      <c r="AS217">
        <v>52.310971513793604</v>
      </c>
      <c r="AT217">
        <v>52.853371353166658</v>
      </c>
      <c r="AU217">
        <v>293.73662514227692</v>
      </c>
      <c r="AV217">
        <v>279.421590439385</v>
      </c>
      <c r="AW217">
        <v>413.17895969661618</v>
      </c>
      <c r="AX217">
        <v>305.50232003565912</v>
      </c>
      <c r="AY217">
        <v>286.04903905563509</v>
      </c>
      <c r="AZ217">
        <v>224.428588066039</v>
      </c>
      <c r="BA217">
        <v>292.36790635774571</v>
      </c>
      <c r="BB217">
        <v>214.8620066485565</v>
      </c>
      <c r="BC217">
        <v>184.2280188539614</v>
      </c>
      <c r="BD217">
        <v>175.90452988534261</v>
      </c>
      <c r="BE217">
        <v>41.066571737713979</v>
      </c>
      <c r="BF217">
        <v>124.3083000637985</v>
      </c>
      <c r="BG217">
        <v>121.7035193385712</v>
      </c>
      <c r="BH217">
        <v>81.031262554890972</v>
      </c>
      <c r="BI217">
        <v>117.98783086295229</v>
      </c>
      <c r="BJ217">
        <v>197.32748168303931</v>
      </c>
      <c r="BK217">
        <v>654.28315527587131</v>
      </c>
      <c r="BL217">
        <v>66.098872620893985</v>
      </c>
      <c r="BM217">
        <v>6.9610187538998964</v>
      </c>
      <c r="BN217">
        <v>20.231254370713451</v>
      </c>
      <c r="BO217">
        <v>19.102878454068652</v>
      </c>
      <c r="BP217">
        <v>65.105024380450175</v>
      </c>
      <c r="BQ217">
        <v>83.970783070298637</v>
      </c>
      <c r="BR217">
        <v>39.745474442266989</v>
      </c>
      <c r="BS217">
        <v>273.69109342514128</v>
      </c>
      <c r="BT217">
        <v>108.0265111878299</v>
      </c>
      <c r="BU217">
        <v>43.344986705098663</v>
      </c>
    </row>
    <row r="218">
      <c r="A218" t="s">
        <v>551</v>
      </c>
      <c r="B218">
        <v>2015</v>
      </c>
      <c r="C218" t="s">
        <v>558</v>
      </c>
      <c r="D218">
        <v>52</v>
      </c>
      <c r="E218" t="s">
        <v>103</v>
      </c>
      <c r="F218" t="s">
        <v>68</v>
      </c>
      <c r="G218" t="s">
        <v>180</v>
      </c>
      <c r="H218">
        <v>16.902456285377951</v>
      </c>
      <c r="I218">
        <v>19.646918985761989</v>
      </c>
      <c r="J218">
        <v>3.2310517765705362</v>
      </c>
      <c r="K218">
        <v>4.1877669542698737</v>
      </c>
      <c r="L218">
        <v>0.40928696025192252</v>
      </c>
      <c r="M218">
        <v>15.039498585469801</v>
      </c>
      <c r="N218">
        <v>1.4529776767282281</v>
      </c>
      <c r="O218">
        <v>1.9608520612993749</v>
      </c>
      <c r="P218">
        <v>0</v>
      </c>
      <c r="Q218">
        <v>0.58083991464352636</v>
      </c>
      <c r="R218">
        <v>33.932588735092573</v>
      </c>
      <c r="S218">
        <v>9.3711109649935569</v>
      </c>
      <c r="T218">
        <v>15.35138045805609</v>
      </c>
      <c r="U218">
        <v>23.197583779612771</v>
      </c>
      <c r="V218">
        <v>20.389930131548439</v>
      </c>
      <c r="W218" t="s">
        <v>412</v>
      </c>
      <c r="X218" t="s">
        <v>413</v>
      </c>
      <c r="Y218" t="s">
        <v>414</v>
      </c>
      <c r="Z218" t="s">
        <v>415</v>
      </c>
      <c r="AA218" t="s">
        <v>416</v>
      </c>
      <c r="AB218" t="s">
        <v>417</v>
      </c>
      <c r="AC218" t="s">
        <v>418</v>
      </c>
      <c r="AD218" t="s">
        <v>419</v>
      </c>
      <c r="AE218" t="s">
        <v>420</v>
      </c>
      <c r="AF218" t="s">
        <v>421</v>
      </c>
      <c r="AG218" t="s">
        <v>422</v>
      </c>
      <c r="AH218" t="s">
        <v>423</v>
      </c>
      <c r="AI218">
        <v>27.284623972688141</v>
      </c>
      <c r="AJ218">
        <v>2.2702622040915541</v>
      </c>
      <c r="AK218">
        <v>5.5866832928049384</v>
      </c>
      <c r="AL218">
        <v>7.7268992228378046</v>
      </c>
      <c r="AM218">
        <v>21.39518129917634</v>
      </c>
      <c r="AN218">
        <v>10.416047649796131</v>
      </c>
      <c r="AO218">
        <v>33.70261838406369</v>
      </c>
      <c r="AP218">
        <v>22.969736593276231</v>
      </c>
      <c r="AQ218">
        <v>9.8440047962615722</v>
      </c>
      <c r="AR218">
        <v>3.587329952544918</v>
      </c>
      <c r="AS218">
        <v>11.404520032206159</v>
      </c>
      <c r="AT218">
        <v>8.7008571442310689</v>
      </c>
      <c r="AU218">
        <v>98.364676064332784</v>
      </c>
      <c r="AV218">
        <v>152.72053969510469</v>
      </c>
      <c r="AW218">
        <v>34.096595783704807</v>
      </c>
      <c r="AX218">
        <v>48.891574647815929</v>
      </c>
      <c r="AY218">
        <v>3.655945019977056</v>
      </c>
      <c r="AZ218">
        <v>87.704695403406518</v>
      </c>
      <c r="BA218">
        <v>10.70073549213404</v>
      </c>
      <c r="BB218">
        <v>16.24960564685621</v>
      </c>
      <c r="BC218">
        <v>0</v>
      </c>
      <c r="BD218">
        <v>3.655945019977056</v>
      </c>
      <c r="BE218">
        <v>41.854886874020409</v>
      </c>
      <c r="BF218">
        <v>20.046799100124339</v>
      </c>
      <c r="BG218">
        <v>36.462990090188008</v>
      </c>
      <c r="BH218">
        <v>48.103296367171183</v>
      </c>
      <c r="BI218">
        <v>72.950377217057465</v>
      </c>
      <c r="BJ218">
        <v>85.427807973754369</v>
      </c>
      <c r="BK218">
        <v>50.598435191085123</v>
      </c>
      <c r="BL218">
        <v>9.7768890574738627</v>
      </c>
      <c r="BM218">
        <v>1.7425580170408841</v>
      </c>
      <c r="BN218">
        <v>18.589507712174971</v>
      </c>
      <c r="BO218">
        <v>5.578796463102254</v>
      </c>
      <c r="BP218">
        <v>47.165081584327218</v>
      </c>
      <c r="BQ218">
        <v>44.302851792006543</v>
      </c>
      <c r="BR218">
        <v>14.02836352008824</v>
      </c>
      <c r="BS218">
        <v>29.832194030718981</v>
      </c>
      <c r="BT218">
        <v>23.55128331971606</v>
      </c>
      <c r="BU218">
        <v>7.135562549446762</v>
      </c>
    </row>
    <row r="219">
      <c r="A219" t="s">
        <v>551</v>
      </c>
      <c r="B219">
        <v>2015</v>
      </c>
      <c r="C219" t="s">
        <v>558</v>
      </c>
      <c r="D219">
        <v>53</v>
      </c>
      <c r="E219" t="s">
        <v>106</v>
      </c>
      <c r="F219" t="s">
        <v>101</v>
      </c>
      <c r="G219" t="s">
        <v>180</v>
      </c>
      <c r="H219">
        <v>0</v>
      </c>
      <c r="I219">
        <v>58.710612998160549</v>
      </c>
      <c r="J219">
        <v>68.288418322898579</v>
      </c>
      <c r="K219">
        <v>80.088175047298876</v>
      </c>
      <c r="L219">
        <v>65.299579834097955</v>
      </c>
      <c r="M219">
        <v>64.050534764099396</v>
      </c>
      <c r="N219">
        <v>71.313055678008979</v>
      </c>
      <c r="O219">
        <v>73.657687293434236</v>
      </c>
      <c r="P219">
        <v>76.30409460023607</v>
      </c>
      <c r="Q219">
        <v>65.929943261763739</v>
      </c>
      <c r="R219">
        <v>0</v>
      </c>
      <c r="S219">
        <v>0</v>
      </c>
      <c r="T219">
        <v>0</v>
      </c>
      <c r="U219">
        <v>100</v>
      </c>
      <c r="V219">
        <v>56.731917126282113</v>
      </c>
      <c r="W219" t="s">
        <v>412</v>
      </c>
      <c r="X219" t="s">
        <v>413</v>
      </c>
      <c r="Y219" t="s">
        <v>414</v>
      </c>
      <c r="Z219" t="s">
        <v>415</v>
      </c>
      <c r="AA219" t="s">
        <v>416</v>
      </c>
      <c r="AB219" t="s">
        <v>417</v>
      </c>
      <c r="AC219" t="s">
        <v>418</v>
      </c>
      <c r="AD219" t="s">
        <v>419</v>
      </c>
      <c r="AE219" t="s">
        <v>420</v>
      </c>
      <c r="AF219" t="s">
        <v>421</v>
      </c>
      <c r="AG219" t="s">
        <v>422</v>
      </c>
      <c r="AH219" t="s">
        <v>423</v>
      </c>
      <c r="AI219">
        <v>0</v>
      </c>
      <c r="AJ219">
        <v>76.488862971458289</v>
      </c>
      <c r="AK219">
        <v>50.975436529688977</v>
      </c>
      <c r="AL219">
        <v>0</v>
      </c>
      <c r="AM219">
        <v>100</v>
      </c>
      <c r="AN219">
        <v>0</v>
      </c>
      <c r="AO219">
        <v>0</v>
      </c>
      <c r="AP219">
        <v>18.086748951043429</v>
      </c>
      <c r="AQ219">
        <v>69.476361722655895</v>
      </c>
      <c r="AR219">
        <v>66.498110294488725</v>
      </c>
      <c r="AS219">
        <v>0</v>
      </c>
      <c r="AT219">
        <v>0</v>
      </c>
      <c r="AU219">
        <v>0</v>
      </c>
      <c r="AV219">
        <v>58.52296127426348</v>
      </c>
      <c r="AW219">
        <v>234.82520525022781</v>
      </c>
      <c r="AX219">
        <v>448.14014323418138</v>
      </c>
      <c r="AY219">
        <v>393.89404708622351</v>
      </c>
      <c r="AZ219">
        <v>84.317561191747274</v>
      </c>
      <c r="BA219">
        <v>201.81453773214881</v>
      </c>
      <c r="BB219">
        <v>286.16942326458758</v>
      </c>
      <c r="BC219">
        <v>267.58521658943749</v>
      </c>
      <c r="BD219">
        <v>276.17931037485789</v>
      </c>
      <c r="BE219">
        <v>0</v>
      </c>
      <c r="BF219">
        <v>0</v>
      </c>
      <c r="BG219">
        <v>0</v>
      </c>
      <c r="BH219">
        <v>0.60302554463189584</v>
      </c>
      <c r="BI219">
        <v>18.713282147485039</v>
      </c>
      <c r="BJ219">
        <v>0</v>
      </c>
      <c r="BK219">
        <v>901.03434949551479</v>
      </c>
      <c r="BL219">
        <v>12.7318030583344</v>
      </c>
      <c r="BM219">
        <v>0</v>
      </c>
      <c r="BN219">
        <v>2.8306184931445211</v>
      </c>
      <c r="BO219">
        <v>0</v>
      </c>
      <c r="BP219">
        <v>0</v>
      </c>
      <c r="BQ219">
        <v>3.7469013945438161</v>
      </c>
      <c r="BR219">
        <v>3.7538861406380222</v>
      </c>
      <c r="BS219">
        <v>211.2847982627201</v>
      </c>
      <c r="BT219">
        <v>0</v>
      </c>
      <c r="BU219">
        <v>0</v>
      </c>
    </row>
    <row r="220">
      <c r="A220" t="s">
        <v>551</v>
      </c>
      <c r="B220">
        <v>2015</v>
      </c>
      <c r="C220" t="s">
        <v>558</v>
      </c>
      <c r="D220">
        <v>54</v>
      </c>
      <c r="E220" t="s">
        <v>106</v>
      </c>
      <c r="F220" t="s">
        <v>100</v>
      </c>
      <c r="G220" t="s">
        <v>180</v>
      </c>
      <c r="H220">
        <v>100</v>
      </c>
      <c r="I220">
        <v>39.775052415006172</v>
      </c>
      <c r="J220">
        <v>31.7115816771014</v>
      </c>
      <c r="K220">
        <v>19.911824952701171</v>
      </c>
      <c r="L220">
        <v>34.094339227469398</v>
      </c>
      <c r="M220">
        <v>34.802801062086282</v>
      </c>
      <c r="N220">
        <v>28.68694432199095</v>
      </c>
      <c r="O220">
        <v>26.342312706565771</v>
      </c>
      <c r="P220">
        <v>23.695905399763909</v>
      </c>
      <c r="Q220">
        <v>33.197304005933248</v>
      </c>
      <c r="R220">
        <v>100</v>
      </c>
      <c r="S220">
        <v>0</v>
      </c>
      <c r="T220">
        <v>100</v>
      </c>
      <c r="U220">
        <v>0</v>
      </c>
      <c r="V220">
        <v>43.268082873717859</v>
      </c>
      <c r="W220" t="s">
        <v>412</v>
      </c>
      <c r="X220" t="s">
        <v>413</v>
      </c>
      <c r="Y220" t="s">
        <v>414</v>
      </c>
      <c r="Z220" t="s">
        <v>415</v>
      </c>
      <c r="AA220" t="s">
        <v>416</v>
      </c>
      <c r="AB220" t="s">
        <v>417</v>
      </c>
      <c r="AC220" t="s">
        <v>418</v>
      </c>
      <c r="AD220" t="s">
        <v>419</v>
      </c>
      <c r="AE220" t="s">
        <v>420</v>
      </c>
      <c r="AF220" t="s">
        <v>421</v>
      </c>
      <c r="AG220" t="s">
        <v>422</v>
      </c>
      <c r="AH220" t="s">
        <v>423</v>
      </c>
      <c r="AI220">
        <v>97.318490437985645</v>
      </c>
      <c r="AJ220">
        <v>23.5111370285417</v>
      </c>
      <c r="AK220">
        <v>49.024563470311023</v>
      </c>
      <c r="AL220">
        <v>0</v>
      </c>
      <c r="AM220">
        <v>0</v>
      </c>
      <c r="AN220">
        <v>100</v>
      </c>
      <c r="AO220">
        <v>0</v>
      </c>
      <c r="AP220">
        <v>81.913251048956568</v>
      </c>
      <c r="AQ220">
        <v>30.523638277344102</v>
      </c>
      <c r="AR220">
        <v>32.351246416604468</v>
      </c>
      <c r="AS220">
        <v>0</v>
      </c>
      <c r="AT220">
        <v>0</v>
      </c>
      <c r="AU220">
        <v>2.5251848132615331</v>
      </c>
      <c r="AV220">
        <v>39.647922808064301</v>
      </c>
      <c r="AW220">
        <v>109.0474616196765</v>
      </c>
      <c r="AX220">
        <v>111.4182971591935</v>
      </c>
      <c r="AY220">
        <v>205.660699428052</v>
      </c>
      <c r="AZ220">
        <v>45.815188257279928</v>
      </c>
      <c r="BA220">
        <v>81.183485299393809</v>
      </c>
      <c r="BB220">
        <v>102.34321374580151</v>
      </c>
      <c r="BC220">
        <v>83.097427626892113</v>
      </c>
      <c r="BD220">
        <v>139.06289120046009</v>
      </c>
      <c r="BE220">
        <v>1.6492265836914941</v>
      </c>
      <c r="BF220">
        <v>0</v>
      </c>
      <c r="BG220">
        <v>0.87595822957003955</v>
      </c>
      <c r="BH220">
        <v>0</v>
      </c>
      <c r="BI220">
        <v>14.272174885159041</v>
      </c>
      <c r="BJ220">
        <v>54.783217304732332</v>
      </c>
      <c r="BK220">
        <v>276.95982441675062</v>
      </c>
      <c r="BL220">
        <v>12.24454618963953</v>
      </c>
      <c r="BM220">
        <v>0</v>
      </c>
      <c r="BN220">
        <v>0</v>
      </c>
      <c r="BO220">
        <v>2.9035869250895581</v>
      </c>
      <c r="BP220">
        <v>0</v>
      </c>
      <c r="BQ220">
        <v>16.969377715017529</v>
      </c>
      <c r="BR220">
        <v>1.6492265836914941</v>
      </c>
      <c r="BS220">
        <v>102.7897866933269</v>
      </c>
      <c r="BT220">
        <v>0</v>
      </c>
      <c r="BU220">
        <v>0</v>
      </c>
    </row>
    <row r="221">
      <c r="A221" t="s">
        <v>551</v>
      </c>
      <c r="B221">
        <v>2015</v>
      </c>
      <c r="C221" t="s">
        <v>558</v>
      </c>
      <c r="D221">
        <v>55</v>
      </c>
      <c r="E221" t="s">
        <v>106</v>
      </c>
      <c r="F221" t="s">
        <v>68</v>
      </c>
      <c r="G221" t="s">
        <v>180</v>
      </c>
      <c r="H221">
        <v>0</v>
      </c>
      <c r="I221">
        <v>1.514334586833278</v>
      </c>
      <c r="J221">
        <v>0</v>
      </c>
      <c r="K221">
        <v>0</v>
      </c>
      <c r="L221">
        <v>0.60608093843268018</v>
      </c>
      <c r="M221">
        <v>1.1466641738143151</v>
      </c>
      <c r="N221">
        <v>0</v>
      </c>
      <c r="O221">
        <v>0</v>
      </c>
      <c r="P221">
        <v>0</v>
      </c>
      <c r="Q221">
        <v>0.87275273230299799</v>
      </c>
      <c r="R221">
        <v>0</v>
      </c>
      <c r="S221">
        <v>0</v>
      </c>
      <c r="T221">
        <v>0</v>
      </c>
      <c r="U221">
        <v>0</v>
      </c>
      <c r="V221">
        <v>0</v>
      </c>
      <c r="W221" t="s">
        <v>412</v>
      </c>
      <c r="X221" t="s">
        <v>413</v>
      </c>
      <c r="Y221" t="s">
        <v>414</v>
      </c>
      <c r="Z221" t="s">
        <v>415</v>
      </c>
      <c r="AA221" t="s">
        <v>416</v>
      </c>
      <c r="AB221" t="s">
        <v>417</v>
      </c>
      <c r="AC221" t="s">
        <v>418</v>
      </c>
      <c r="AD221" t="s">
        <v>419</v>
      </c>
      <c r="AE221" t="s">
        <v>420</v>
      </c>
      <c r="AF221" t="s">
        <v>421</v>
      </c>
      <c r="AG221" t="s">
        <v>422</v>
      </c>
      <c r="AH221" t="s">
        <v>423</v>
      </c>
      <c r="AI221">
        <v>2.681509562014341</v>
      </c>
      <c r="AJ221">
        <v>0</v>
      </c>
      <c r="AK221">
        <v>0</v>
      </c>
      <c r="AL221">
        <v>0</v>
      </c>
      <c r="AM221">
        <v>0</v>
      </c>
      <c r="AN221">
        <v>0</v>
      </c>
      <c r="AO221">
        <v>0</v>
      </c>
      <c r="AP221">
        <v>0</v>
      </c>
      <c r="AQ221">
        <v>0</v>
      </c>
      <c r="AR221">
        <v>1.150643288906777</v>
      </c>
      <c r="AS221">
        <v>0</v>
      </c>
      <c r="AT221">
        <v>0</v>
      </c>
      <c r="AU221">
        <v>0</v>
      </c>
      <c r="AV221">
        <v>1.509494448376792</v>
      </c>
      <c r="AW221">
        <v>0</v>
      </c>
      <c r="AX221">
        <v>0</v>
      </c>
      <c r="AY221">
        <v>3.655945019977056</v>
      </c>
      <c r="AZ221">
        <v>1.509494448376792</v>
      </c>
      <c r="BA221">
        <v>0</v>
      </c>
      <c r="BB221">
        <v>0</v>
      </c>
      <c r="BC221">
        <v>0</v>
      </c>
      <c r="BD221">
        <v>3.655945019977056</v>
      </c>
      <c r="BE221">
        <v>0</v>
      </c>
      <c r="BF221">
        <v>0</v>
      </c>
      <c r="BG221">
        <v>0</v>
      </c>
      <c r="BH221">
        <v>0</v>
      </c>
      <c r="BI221">
        <v>0</v>
      </c>
      <c r="BJ221">
        <v>1.509494448376792</v>
      </c>
      <c r="BK221">
        <v>0</v>
      </c>
      <c r="BL221">
        <v>0</v>
      </c>
      <c r="BM221">
        <v>0</v>
      </c>
      <c r="BN221">
        <v>0</v>
      </c>
      <c r="BO221">
        <v>0</v>
      </c>
      <c r="BP221">
        <v>0</v>
      </c>
      <c r="BQ221">
        <v>0</v>
      </c>
      <c r="BR221">
        <v>0</v>
      </c>
      <c r="BS221">
        <v>3.655945019977056</v>
      </c>
      <c r="BT221">
        <v>0</v>
      </c>
      <c r="BU221">
        <v>0</v>
      </c>
    </row>
    <row r="222">
      <c r="A222" t="s">
        <v>551</v>
      </c>
      <c r="B222">
        <v>2015</v>
      </c>
      <c r="C222" t="s">
        <v>558</v>
      </c>
      <c r="D222">
        <v>58</v>
      </c>
      <c r="E222" t="s">
        <v>424</v>
      </c>
      <c r="F222" t="s">
        <v>425</v>
      </c>
      <c r="G222" t="s">
        <v>180</v>
      </c>
      <c r="H222">
        <v>0.061031984184401901</v>
      </c>
      <c r="I222">
        <v>2.145770119913728</v>
      </c>
      <c r="J222">
        <v>6.4809162740177211</v>
      </c>
      <c r="K222">
        <v>9.1007058797177205</v>
      </c>
      <c r="L222">
        <v>11.372147517325001</v>
      </c>
      <c r="M222">
        <v>3.9192887031883008</v>
      </c>
      <c r="N222">
        <v>7.818174014851202</v>
      </c>
      <c r="O222">
        <v>7.6776737905932846</v>
      </c>
      <c r="P222">
        <v>12.46276285385955</v>
      </c>
      <c r="Q222">
        <v>10.696686615822649</v>
      </c>
      <c r="R222">
        <v>0</v>
      </c>
      <c r="S222">
        <v>0.18667802561499941</v>
      </c>
      <c r="T222">
        <v>0</v>
      </c>
      <c r="U222">
        <v>0.46768224893313409</v>
      </c>
      <c r="V222">
        <v>0.85440628245746897</v>
      </c>
      <c r="W222" t="s">
        <v>412</v>
      </c>
      <c r="X222" t="s">
        <v>413</v>
      </c>
      <c r="Y222" t="s">
        <v>414</v>
      </c>
      <c r="Z222" t="s">
        <v>415</v>
      </c>
      <c r="AA222" t="s">
        <v>416</v>
      </c>
      <c r="AB222" t="s">
        <v>417</v>
      </c>
      <c r="AC222" t="s">
        <v>418</v>
      </c>
      <c r="AD222" t="s">
        <v>419</v>
      </c>
      <c r="AE222" t="s">
        <v>420</v>
      </c>
      <c r="AF222" t="s">
        <v>421</v>
      </c>
      <c r="AG222" t="s">
        <v>422</v>
      </c>
      <c r="AH222" t="s">
        <v>423</v>
      </c>
      <c r="AI222">
        <v>2.652942047179804</v>
      </c>
      <c r="AJ222">
        <v>10.1195534330882</v>
      </c>
      <c r="AK222">
        <v>0.78003118529147342</v>
      </c>
      <c r="AL222">
        <v>0.078784933610028002</v>
      </c>
      <c r="AM222">
        <v>0.17034890579504511</v>
      </c>
      <c r="AN222">
        <v>0.92832316290061501</v>
      </c>
      <c r="AO222">
        <v>0.020913068213530901</v>
      </c>
      <c r="AP222">
        <v>8.3835456783905524</v>
      </c>
      <c r="AQ222">
        <v>0.74872437032334904</v>
      </c>
      <c r="AR222">
        <v>5.2089264285736787</v>
      </c>
      <c r="AS222">
        <v>0</v>
      </c>
      <c r="AT222">
        <v>0.1327422152094174</v>
      </c>
      <c r="AU222">
        <v>6.5975580985510343</v>
      </c>
      <c r="AV222">
        <v>232.18409191351549</v>
      </c>
      <c r="AW222">
        <v>700.10572746681237</v>
      </c>
      <c r="AX222">
        <v>984.36159090426941</v>
      </c>
      <c r="AY222">
        <v>1228.9161496286199</v>
      </c>
      <c r="AZ222">
        <v>285.39739664525388</v>
      </c>
      <c r="BA222">
        <v>569.19935919382385</v>
      </c>
      <c r="BB222">
        <v>558.60498989672669</v>
      </c>
      <c r="BC222">
        <v>907.96342723626424</v>
      </c>
      <c r="BD222">
        <v>777.70638835521322</v>
      </c>
      <c r="BE222">
        <v>0</v>
      </c>
      <c r="BF222">
        <v>6.5975580985510343</v>
      </c>
      <c r="BG222">
        <v>0</v>
      </c>
      <c r="BH222">
        <v>16.516731643932289</v>
      </c>
      <c r="BI222">
        <v>30.17926694200343</v>
      </c>
      <c r="BJ222">
        <v>95.958104855871952</v>
      </c>
      <c r="BK222">
        <v>2104.4055372396069</v>
      </c>
      <c r="BL222">
        <v>14.88887265623492</v>
      </c>
      <c r="BM222">
        <v>0.6576295903780951</v>
      </c>
      <c r="BN222">
        <v>2.122963869858391</v>
      </c>
      <c r="BO222">
        <v>10.067253859710229</v>
      </c>
      <c r="BP222">
        <v>0.45518204672180079</v>
      </c>
      <c r="BQ222">
        <v>235.4269256127003</v>
      </c>
      <c r="BR222">
        <v>14.51851756655093</v>
      </c>
      <c r="BS222">
        <v>672.27064251049887</v>
      </c>
      <c r="BT222">
        <v>0</v>
      </c>
      <c r="BU222">
        <v>1.3934882036360201</v>
      </c>
    </row>
    <row r="223">
      <c r="A223" t="s">
        <v>551</v>
      </c>
      <c r="B223">
        <v>2015</v>
      </c>
      <c r="C223" t="s">
        <v>558</v>
      </c>
      <c r="D223">
        <v>59</v>
      </c>
      <c r="E223" t="s">
        <v>424</v>
      </c>
      <c r="F223" t="s">
        <v>426</v>
      </c>
      <c r="G223" t="s">
        <v>180</v>
      </c>
      <c r="H223">
        <v>0.23793594783962749</v>
      </c>
      <c r="I223">
        <v>8.2444147736196314</v>
      </c>
      <c r="J223">
        <v>27.595172604744501</v>
      </c>
      <c r="K223">
        <v>40.831489595575519</v>
      </c>
      <c r="L223">
        <v>42.982830543419723</v>
      </c>
      <c r="M223">
        <v>13.82887575838908</v>
      </c>
      <c r="N223">
        <v>30.57335217311855</v>
      </c>
      <c r="O223">
        <v>41.170124906749621</v>
      </c>
      <c r="P223">
        <v>45.545559086493903</v>
      </c>
      <c r="Q223">
        <v>42.345207492076668</v>
      </c>
      <c r="R223">
        <v>0.072011792666529503</v>
      </c>
      <c r="S223">
        <v>0.242348119705111</v>
      </c>
      <c r="T223">
        <v>0.2999637112119391</v>
      </c>
      <c r="U223">
        <v>1.7358466390180129</v>
      </c>
      <c r="V223">
        <v>7.1324526297176716</v>
      </c>
      <c r="W223" t="s">
        <v>412</v>
      </c>
      <c r="X223" t="s">
        <v>413</v>
      </c>
      <c r="Y223" t="s">
        <v>414</v>
      </c>
      <c r="Z223" t="s">
        <v>415</v>
      </c>
      <c r="AA223" t="s">
        <v>416</v>
      </c>
      <c r="AB223" t="s">
        <v>417</v>
      </c>
      <c r="AC223" t="s">
        <v>418</v>
      </c>
      <c r="AD223" t="s">
        <v>419</v>
      </c>
      <c r="AE223" t="s">
        <v>420</v>
      </c>
      <c r="AF223" t="s">
        <v>421</v>
      </c>
      <c r="AG223" t="s">
        <v>422</v>
      </c>
      <c r="AH223" t="s">
        <v>423</v>
      </c>
      <c r="AI223">
        <v>10.50112499739776</v>
      </c>
      <c r="AJ223">
        <v>37.194450086563307</v>
      </c>
      <c r="AK223">
        <v>9.6438300275918234</v>
      </c>
      <c r="AL223">
        <v>1.939443377743282</v>
      </c>
      <c r="AM223">
        <v>0.62336366778885599</v>
      </c>
      <c r="AN223">
        <v>3.0004822817281509</v>
      </c>
      <c r="AO223">
        <v>0</v>
      </c>
      <c r="AP223">
        <v>14.22837736820621</v>
      </c>
      <c r="AQ223">
        <v>1.991640652348448</v>
      </c>
      <c r="AR223">
        <v>32.257075213049397</v>
      </c>
      <c r="AS223">
        <v>0.090885450730360098</v>
      </c>
      <c r="AT223">
        <v>0.030686398750306099</v>
      </c>
      <c r="AU223">
        <v>25.72087833262594</v>
      </c>
      <c r="AV223">
        <v>892.09088140728136</v>
      </c>
      <c r="AW223">
        <v>2980.988732792272</v>
      </c>
      <c r="AX223">
        <v>4416.465116938657</v>
      </c>
      <c r="AY223">
        <v>4644.8829942705397</v>
      </c>
      <c r="AZ223">
        <v>1007.00036125542</v>
      </c>
      <c r="BA223">
        <v>2225.8819555933592</v>
      </c>
      <c r="BB223">
        <v>2995.4173405698589</v>
      </c>
      <c r="BC223">
        <v>3318.180920914986</v>
      </c>
      <c r="BD223">
        <v>3078.7233061592628</v>
      </c>
      <c r="BE223">
        <v>2.5413376373686778</v>
      </c>
      <c r="BF223">
        <v>8.5650455888504968</v>
      </c>
      <c r="BG223">
        <v>10.60304091357817</v>
      </c>
      <c r="BH223">
        <v>61.303402421376532</v>
      </c>
      <c r="BI223">
        <v>251.93189268731629</v>
      </c>
      <c r="BJ223">
        <v>379.83040552133752</v>
      </c>
      <c r="BK223">
        <v>7734.7490908854834</v>
      </c>
      <c r="BL223">
        <v>184.07694449489949</v>
      </c>
      <c r="BM223">
        <v>16.188823111535658</v>
      </c>
      <c r="BN223">
        <v>7.7686354269300066</v>
      </c>
      <c r="BO223">
        <v>32.538902441405277</v>
      </c>
      <c r="BP223">
        <v>0</v>
      </c>
      <c r="BQ223">
        <v>399.5616256840371</v>
      </c>
      <c r="BR223">
        <v>38.619912672122823</v>
      </c>
      <c r="BS223">
        <v>4163.1389838854357</v>
      </c>
      <c r="BT223">
        <v>3.353142951995677</v>
      </c>
      <c r="BU223">
        <v>0.32213666619290399</v>
      </c>
    </row>
    <row r="224">
      <c r="A224" t="s">
        <v>551</v>
      </c>
      <c r="B224">
        <v>2015</v>
      </c>
      <c r="C224" t="s">
        <v>558</v>
      </c>
      <c r="D224">
        <v>60</v>
      </c>
      <c r="E224" t="s">
        <v>424</v>
      </c>
      <c r="F224" t="s">
        <v>427</v>
      </c>
      <c r="G224" t="s">
        <v>180</v>
      </c>
      <c r="H224">
        <v>2.038075250830337</v>
      </c>
      <c r="I224">
        <v>27.853965265284192</v>
      </c>
      <c r="J224">
        <v>29.514689173618301</v>
      </c>
      <c r="K224">
        <v>21.112259230924298</v>
      </c>
      <c r="L224">
        <v>10.78778475104809</v>
      </c>
      <c r="M224">
        <v>42.007895324643812</v>
      </c>
      <c r="N224">
        <v>31.24667232120942</v>
      </c>
      <c r="O224">
        <v>22.13202864604316</v>
      </c>
      <c r="P224">
        <v>19.689692358754741</v>
      </c>
      <c r="Q224">
        <v>9.1929301924791105</v>
      </c>
      <c r="R224">
        <v>0.91031248260845743</v>
      </c>
      <c r="S224">
        <v>1.854891136239937</v>
      </c>
      <c r="T224">
        <v>3.0098521727522192</v>
      </c>
      <c r="U224">
        <v>7.6337518653924326</v>
      </c>
      <c r="V224">
        <v>9.9459708721687328</v>
      </c>
      <c r="W224" t="s">
        <v>412</v>
      </c>
      <c r="X224" t="s">
        <v>413</v>
      </c>
      <c r="Y224" t="s">
        <v>414</v>
      </c>
      <c r="Z224" t="s">
        <v>415</v>
      </c>
      <c r="AA224" t="s">
        <v>416</v>
      </c>
      <c r="AB224" t="s">
        <v>417</v>
      </c>
      <c r="AC224" t="s">
        <v>418</v>
      </c>
      <c r="AD224" t="s">
        <v>419</v>
      </c>
      <c r="AE224" t="s">
        <v>420</v>
      </c>
      <c r="AF224" t="s">
        <v>421</v>
      </c>
      <c r="AG224" t="s">
        <v>422</v>
      </c>
      <c r="AH224" t="s">
        <v>423</v>
      </c>
      <c r="AI224">
        <v>13.18752005057474</v>
      </c>
      <c r="AJ224">
        <v>22.38903082238085</v>
      </c>
      <c r="AK224">
        <v>16.818407964169189</v>
      </c>
      <c r="AL224">
        <v>4.1723488853049213</v>
      </c>
      <c r="AM224">
        <v>0.65300413888100617</v>
      </c>
      <c r="AN224">
        <v>6.8019091729692907</v>
      </c>
      <c r="AO224">
        <v>0.85752933280940236</v>
      </c>
      <c r="AP224">
        <v>16.573682096950339</v>
      </c>
      <c r="AQ224">
        <v>13.047562414374569</v>
      </c>
      <c r="AR224">
        <v>27.502943380200161</v>
      </c>
      <c r="AS224">
        <v>0.2273845376134988</v>
      </c>
      <c r="AT224">
        <v>0.59616269033044056</v>
      </c>
      <c r="AU224">
        <v>220.31595492529701</v>
      </c>
      <c r="AV224">
        <v>3013.95176085807</v>
      </c>
      <c r="AW224">
        <v>3188.3459161003789</v>
      </c>
      <c r="AX224">
        <v>2283.569797640861</v>
      </c>
      <c r="AY224">
        <v>1165.7677566249861</v>
      </c>
      <c r="AZ224">
        <v>3058.9591306317379</v>
      </c>
      <c r="BA224">
        <v>2274.902787835978</v>
      </c>
      <c r="BB224">
        <v>1610.2613858593829</v>
      </c>
      <c r="BC224">
        <v>1434.4749045550691</v>
      </c>
      <c r="BD224">
        <v>668.37524508000956</v>
      </c>
      <c r="BE224">
        <v>32.125451792767919</v>
      </c>
      <c r="BF224">
        <v>65.555396772136405</v>
      </c>
      <c r="BG224">
        <v>106.3914884989719</v>
      </c>
      <c r="BH224">
        <v>269.59464740146888</v>
      </c>
      <c r="BI224">
        <v>351.31074772207381</v>
      </c>
      <c r="BJ224">
        <v>476.99852062248942</v>
      </c>
      <c r="BK224">
        <v>4655.8971942369753</v>
      </c>
      <c r="BL224">
        <v>321.02195294352612</v>
      </c>
      <c r="BM224">
        <v>34.827218385931722</v>
      </c>
      <c r="BN224">
        <v>8.1380281677904964</v>
      </c>
      <c r="BO224">
        <v>73.763694704130245</v>
      </c>
      <c r="BP224">
        <v>18.664499768600049</v>
      </c>
      <c r="BQ224">
        <v>465.42252787204262</v>
      </c>
      <c r="BR224">
        <v>253.0053403122939</v>
      </c>
      <c r="BS224">
        <v>3549.5647079430641</v>
      </c>
      <c r="BT224">
        <v>8.3891629910441008</v>
      </c>
      <c r="BU224">
        <v>6.2583382017000213</v>
      </c>
    </row>
    <row r="225">
      <c r="A225" t="s">
        <v>551</v>
      </c>
      <c r="B225">
        <v>2015</v>
      </c>
      <c r="C225" t="s">
        <v>558</v>
      </c>
      <c r="D225">
        <v>61</v>
      </c>
      <c r="E225" t="s">
        <v>424</v>
      </c>
      <c r="F225" t="s">
        <v>428</v>
      </c>
      <c r="G225" t="s">
        <v>180</v>
      </c>
      <c r="H225">
        <v>3.588561411525502</v>
      </c>
      <c r="I225">
        <v>3.086432267441432</v>
      </c>
      <c r="J225">
        <v>1.4805929243161959</v>
      </c>
      <c r="K225">
        <v>1.252240787908647</v>
      </c>
      <c r="L225">
        <v>0.41993965230791158</v>
      </c>
      <c r="M225">
        <v>0.90207607473793394</v>
      </c>
      <c r="N225">
        <v>0.9274790440816959</v>
      </c>
      <c r="O225">
        <v>1.006875570653412</v>
      </c>
      <c r="P225">
        <v>0.2205856600630921</v>
      </c>
      <c r="Q225">
        <v>0.3641226416364598</v>
      </c>
      <c r="R225">
        <v>2.731385695346678</v>
      </c>
      <c r="S225">
        <v>3.968953544065259</v>
      </c>
      <c r="T225">
        <v>3.8819206205258898</v>
      </c>
      <c r="U225">
        <v>7.0199818666076856</v>
      </c>
      <c r="V225">
        <v>5.4314290942412127</v>
      </c>
      <c r="W225" t="s">
        <v>412</v>
      </c>
      <c r="X225" t="s">
        <v>413</v>
      </c>
      <c r="Y225" t="s">
        <v>414</v>
      </c>
      <c r="Z225" t="s">
        <v>415</v>
      </c>
      <c r="AA225" t="s">
        <v>416</v>
      </c>
      <c r="AB225" t="s">
        <v>417</v>
      </c>
      <c r="AC225" t="s">
        <v>418</v>
      </c>
      <c r="AD225" t="s">
        <v>419</v>
      </c>
      <c r="AE225" t="s">
        <v>420</v>
      </c>
      <c r="AF225" t="s">
        <v>421</v>
      </c>
      <c r="AG225" t="s">
        <v>422</v>
      </c>
      <c r="AH225" t="s">
        <v>423</v>
      </c>
      <c r="AI225">
        <v>4.1682700327755056</v>
      </c>
      <c r="AJ225">
        <v>0.66041537824102392</v>
      </c>
      <c r="AK225">
        <v>2.5288496332174351</v>
      </c>
      <c r="AL225">
        <v>1.618696456385001</v>
      </c>
      <c r="AM225">
        <v>4.6540188845325554</v>
      </c>
      <c r="AN225">
        <v>1.298995337001265</v>
      </c>
      <c r="AO225">
        <v>6.9193016014525019</v>
      </c>
      <c r="AP225">
        <v>5.0868919770282597</v>
      </c>
      <c r="AQ225">
        <v>4.6298622167008796</v>
      </c>
      <c r="AR225">
        <v>0.82535082442725738</v>
      </c>
      <c r="AS225">
        <v>2.808747510865317</v>
      </c>
      <c r="AT225">
        <v>4.5068403548553064</v>
      </c>
      <c r="AU225">
        <v>387.92352434788921</v>
      </c>
      <c r="AV225">
        <v>333.9688937868487</v>
      </c>
      <c r="AW225">
        <v>159.94213511386761</v>
      </c>
      <c r="AX225">
        <v>135.44638739816139</v>
      </c>
      <c r="AY225">
        <v>45.380225661372052</v>
      </c>
      <c r="AZ225">
        <v>65.68798136680843</v>
      </c>
      <c r="BA225">
        <v>67.524779642174437</v>
      </c>
      <c r="BB225">
        <v>73.257308569324849</v>
      </c>
      <c r="BC225">
        <v>16.070570728065601</v>
      </c>
      <c r="BD225">
        <v>26.473665604689881</v>
      </c>
      <c r="BE225">
        <v>96.392174291492424</v>
      </c>
      <c r="BF225">
        <v>140.27040146345229</v>
      </c>
      <c r="BG225">
        <v>137.21714202161311</v>
      </c>
      <c r="BH225">
        <v>247.91866037363181</v>
      </c>
      <c r="BI225">
        <v>191.84848224688579</v>
      </c>
      <c r="BJ225">
        <v>150.76819838482959</v>
      </c>
      <c r="BK225">
        <v>137.3362755617645</v>
      </c>
      <c r="BL225">
        <v>48.269506227076683</v>
      </c>
      <c r="BM225">
        <v>13.51150072459347</v>
      </c>
      <c r="BN225">
        <v>58.000454393224807</v>
      </c>
      <c r="BO225">
        <v>14.087029541857531</v>
      </c>
      <c r="BP225">
        <v>150.60161582587921</v>
      </c>
      <c r="BQ225">
        <v>142.85021934843019</v>
      </c>
      <c r="BR225">
        <v>89.777678660109103</v>
      </c>
      <c r="BS225">
        <v>106.5208227919271</v>
      </c>
      <c r="BT225">
        <v>103.6263983322836</v>
      </c>
      <c r="BU225">
        <v>47.311466516162923</v>
      </c>
    </row>
    <row r="226">
      <c r="A226" t="s">
        <v>551</v>
      </c>
      <c r="B226">
        <v>2015</v>
      </c>
      <c r="C226" t="s">
        <v>558</v>
      </c>
      <c r="D226">
        <v>62</v>
      </c>
      <c r="E226" t="s">
        <v>424</v>
      </c>
      <c r="F226" t="s">
        <v>429</v>
      </c>
      <c r="G226" t="s">
        <v>180</v>
      </c>
      <c r="H226">
        <v>14.00976541495104</v>
      </c>
      <c r="I226">
        <v>22.845337272285821</v>
      </c>
      <c r="J226">
        <v>20.601658889413891</v>
      </c>
      <c r="K226">
        <v>15.36313194515103</v>
      </c>
      <c r="L226">
        <v>13.286112245866599</v>
      </c>
      <c r="M226">
        <v>23.885998207010509</v>
      </c>
      <c r="N226">
        <v>18.918693385672618</v>
      </c>
      <c r="O226">
        <v>16.850125986594101</v>
      </c>
      <c r="P226">
        <v>12.32943784647717</v>
      </c>
      <c r="Q226">
        <v>12.5081137550356</v>
      </c>
      <c r="R226">
        <v>8.6757477286266447</v>
      </c>
      <c r="S226">
        <v>16.91542365584829</v>
      </c>
      <c r="T226">
        <v>16.004244466248061</v>
      </c>
      <c r="U226">
        <v>20.13375945264708</v>
      </c>
      <c r="V226">
        <v>27.697637037145562</v>
      </c>
      <c r="W226" t="s">
        <v>412</v>
      </c>
      <c r="X226" t="s">
        <v>413</v>
      </c>
      <c r="Y226" t="s">
        <v>414</v>
      </c>
      <c r="Z226" t="s">
        <v>415</v>
      </c>
      <c r="AA226" t="s">
        <v>416</v>
      </c>
      <c r="AB226" t="s">
        <v>417</v>
      </c>
      <c r="AC226" t="s">
        <v>418</v>
      </c>
      <c r="AD226" t="s">
        <v>419</v>
      </c>
      <c r="AE226" t="s">
        <v>420</v>
      </c>
      <c r="AF226" t="s">
        <v>421</v>
      </c>
      <c r="AG226" t="s">
        <v>422</v>
      </c>
      <c r="AH226" t="s">
        <v>423</v>
      </c>
      <c r="AI226">
        <v>7.4442963294993429</v>
      </c>
      <c r="AJ226">
        <v>12.43548910804274</v>
      </c>
      <c r="AK226">
        <v>41.993887332402643</v>
      </c>
      <c r="AL226">
        <v>20.569001816261672</v>
      </c>
      <c r="AM226">
        <v>45.607954198406453</v>
      </c>
      <c r="AN226">
        <v>19.278600933365141</v>
      </c>
      <c r="AO226">
        <v>16.80538767982021</v>
      </c>
      <c r="AP226">
        <v>9.5000081929777469</v>
      </c>
      <c r="AQ226">
        <v>6.7513365140440191</v>
      </c>
      <c r="AR226">
        <v>25.05638779724433</v>
      </c>
      <c r="AS226">
        <v>4.4339062541043104</v>
      </c>
      <c r="AT226">
        <v>51.685331774032193</v>
      </c>
      <c r="AU226">
        <v>1514.455780971203</v>
      </c>
      <c r="AV226">
        <v>2471.9907504523071</v>
      </c>
      <c r="AW226">
        <v>2225.509291274142</v>
      </c>
      <c r="AX226">
        <v>1661.725716958357</v>
      </c>
      <c r="AY226">
        <v>1435.746228216768</v>
      </c>
      <c r="AZ226">
        <v>1739.3466572157449</v>
      </c>
      <c r="BA226">
        <v>1377.368696508124</v>
      </c>
      <c r="BB226">
        <v>1225.965665281622</v>
      </c>
      <c r="BC226">
        <v>898.2501532167945</v>
      </c>
      <c r="BD226">
        <v>909.40683998123984</v>
      </c>
      <c r="BE226">
        <v>306.17213401663349</v>
      </c>
      <c r="BF226">
        <v>597.82339117527442</v>
      </c>
      <c r="BG226">
        <v>565.71395980175214</v>
      </c>
      <c r="BH226">
        <v>711.04666174833062</v>
      </c>
      <c r="BI226">
        <v>978.33360892725682</v>
      </c>
      <c r="BJ226">
        <v>269.26354027358292</v>
      </c>
      <c r="BK226">
        <v>2586.0145223089989</v>
      </c>
      <c r="BL226">
        <v>801.55979994413485</v>
      </c>
      <c r="BM226">
        <v>171.6925257038323</v>
      </c>
      <c r="BN226">
        <v>568.38662091476419</v>
      </c>
      <c r="BO226">
        <v>209.06789511726501</v>
      </c>
      <c r="BP226">
        <v>365.7765891618248</v>
      </c>
      <c r="BQ226">
        <v>266.77945203223169</v>
      </c>
      <c r="BR226">
        <v>130.9151961148446</v>
      </c>
      <c r="BS226">
        <v>3233.809145593581</v>
      </c>
      <c r="BT226">
        <v>163.5852756000356</v>
      </c>
      <c r="BU226">
        <v>542.57720510767967</v>
      </c>
    </row>
    <row r="227">
      <c r="A227" t="s">
        <v>551</v>
      </c>
      <c r="B227">
        <v>2015</v>
      </c>
      <c r="C227" t="s">
        <v>558</v>
      </c>
      <c r="D227">
        <v>63</v>
      </c>
      <c r="E227" t="s">
        <v>424</v>
      </c>
      <c r="F227" t="s">
        <v>430</v>
      </c>
      <c r="G227" t="s">
        <v>180</v>
      </c>
      <c r="H227">
        <v>12.42015993316862</v>
      </c>
      <c r="I227">
        <v>12.01320000660707</v>
      </c>
      <c r="J227">
        <v>6.6950007984636013</v>
      </c>
      <c r="K227">
        <v>2.911681673318181</v>
      </c>
      <c r="L227">
        <v>2.1603660357756089</v>
      </c>
      <c r="M227">
        <v>7.0013513340166584</v>
      </c>
      <c r="N227">
        <v>4.9223222471588262</v>
      </c>
      <c r="O227">
        <v>2.5742719872722928</v>
      </c>
      <c r="P227">
        <v>1.8431943166491609</v>
      </c>
      <c r="Q227">
        <v>0.99746368937132213</v>
      </c>
      <c r="R227">
        <v>12.41752528274727</v>
      </c>
      <c r="S227">
        <v>11.96942898576617</v>
      </c>
      <c r="T227">
        <v>12.419989271675931</v>
      </c>
      <c r="U227">
        <v>15.04827869038086</v>
      </c>
      <c r="V227">
        <v>23.21876595817147</v>
      </c>
      <c r="W227" t="s">
        <v>412</v>
      </c>
      <c r="X227" t="s">
        <v>413</v>
      </c>
      <c r="Y227" t="s">
        <v>414</v>
      </c>
      <c r="Z227" t="s">
        <v>415</v>
      </c>
      <c r="AA227" t="s">
        <v>416</v>
      </c>
      <c r="AB227" t="s">
        <v>417</v>
      </c>
      <c r="AC227" t="s">
        <v>418</v>
      </c>
      <c r="AD227" t="s">
        <v>419</v>
      </c>
      <c r="AE227" t="s">
        <v>420</v>
      </c>
      <c r="AF227" t="s">
        <v>421</v>
      </c>
      <c r="AG227" t="s">
        <v>422</v>
      </c>
      <c r="AH227" t="s">
        <v>423</v>
      </c>
      <c r="AI227">
        <v>29.769757068698102</v>
      </c>
      <c r="AJ227">
        <v>3.7345883184622681</v>
      </c>
      <c r="AK227">
        <v>1.689702469758577</v>
      </c>
      <c r="AL227">
        <v>0.18250827773448949</v>
      </c>
      <c r="AM227">
        <v>9.1938114726835156</v>
      </c>
      <c r="AN227">
        <v>5.1733095811497476</v>
      </c>
      <c r="AO227">
        <v>44.194210401049119</v>
      </c>
      <c r="AP227">
        <v>10.334728917090899</v>
      </c>
      <c r="AQ227">
        <v>5.5997548167904956</v>
      </c>
      <c r="AR227">
        <v>2.2308754100996842</v>
      </c>
      <c r="AS227">
        <v>4.348590850112136</v>
      </c>
      <c r="AT227">
        <v>4.4968479738652896</v>
      </c>
      <c r="AU227">
        <v>1342.619412549232</v>
      </c>
      <c r="AV227">
        <v>1299.8941073061669</v>
      </c>
      <c r="AW227">
        <v>723.23236502691361</v>
      </c>
      <c r="AX227">
        <v>314.93684578269108</v>
      </c>
      <c r="AY227">
        <v>233.45711145842631</v>
      </c>
      <c r="AZ227">
        <v>509.82910294453211</v>
      </c>
      <c r="BA227">
        <v>358.36790835124827</v>
      </c>
      <c r="BB227">
        <v>187.2964672194735</v>
      </c>
      <c r="BC227">
        <v>134.28427134749651</v>
      </c>
      <c r="BD227">
        <v>72.520950761422085</v>
      </c>
      <c r="BE227">
        <v>438.22161892506602</v>
      </c>
      <c r="BF227">
        <v>423.02248955073588</v>
      </c>
      <c r="BG227">
        <v>439.01861949139789</v>
      </c>
      <c r="BH227">
        <v>531.44711264776095</v>
      </c>
      <c r="BI227">
        <v>820.13130088429534</v>
      </c>
      <c r="BJ227">
        <v>1076.7854779823449</v>
      </c>
      <c r="BK227">
        <v>776.62402680589253</v>
      </c>
      <c r="BL227">
        <v>32.252255260487352</v>
      </c>
      <c r="BM227">
        <v>1.5234238124923289</v>
      </c>
      <c r="BN227">
        <v>114.5773698498531</v>
      </c>
      <c r="BO227">
        <v>56.102252889580718</v>
      </c>
      <c r="BP227">
        <v>961.90625584953625</v>
      </c>
      <c r="BQ227">
        <v>290.22009890909038</v>
      </c>
      <c r="BR227">
        <v>108.58487034533169</v>
      </c>
      <c r="BS227">
        <v>287.91960605964118</v>
      </c>
      <c r="BT227">
        <v>160.43763487983111</v>
      </c>
      <c r="BU227">
        <v>47.206569479347188</v>
      </c>
    </row>
    <row r="228">
      <c r="A228" t="s">
        <v>551</v>
      </c>
      <c r="B228">
        <v>2015</v>
      </c>
      <c r="C228" t="s">
        <v>558</v>
      </c>
      <c r="D228">
        <v>64</v>
      </c>
      <c r="E228" t="s">
        <v>424</v>
      </c>
      <c r="F228" t="s">
        <v>431</v>
      </c>
      <c r="G228" t="s">
        <v>180</v>
      </c>
      <c r="H228">
        <v>9.3570892795551064</v>
      </c>
      <c r="I228">
        <v>3.303730486573782</v>
      </c>
      <c r="J228">
        <v>0.96123361245152095</v>
      </c>
      <c r="K228">
        <v>1.5221568645678381</v>
      </c>
      <c r="L228">
        <v>0.44156347887533198</v>
      </c>
      <c r="M228">
        <v>0.94357238732654602</v>
      </c>
      <c r="N228">
        <v>0.73730109226864471</v>
      </c>
      <c r="O228">
        <v>1.5540698772211119</v>
      </c>
      <c r="P228">
        <v>0.66212694873302314</v>
      </c>
      <c r="Q228">
        <v>0.3873045964575807</v>
      </c>
      <c r="R228">
        <v>13.056602325469649</v>
      </c>
      <c r="S228">
        <v>6.7177175644455707</v>
      </c>
      <c r="T228">
        <v>8.4072680126569796</v>
      </c>
      <c r="U228">
        <v>6.7758945984509458</v>
      </c>
      <c r="V228">
        <v>3.925470619604178</v>
      </c>
      <c r="W228" t="s">
        <v>412</v>
      </c>
      <c r="X228" t="s">
        <v>413</v>
      </c>
      <c r="Y228" t="s">
        <v>414</v>
      </c>
      <c r="Z228" t="s">
        <v>415</v>
      </c>
      <c r="AA228" t="s">
        <v>416</v>
      </c>
      <c r="AB228" t="s">
        <v>417</v>
      </c>
      <c r="AC228" t="s">
        <v>418</v>
      </c>
      <c r="AD228" t="s">
        <v>419</v>
      </c>
      <c r="AE228" t="s">
        <v>420</v>
      </c>
      <c r="AF228" t="s">
        <v>421</v>
      </c>
      <c r="AG228" t="s">
        <v>422</v>
      </c>
      <c r="AH228" t="s">
        <v>423</v>
      </c>
      <c r="AI228">
        <v>6.1368193433031744</v>
      </c>
      <c r="AJ228">
        <v>0.79517073327844912</v>
      </c>
      <c r="AK228">
        <v>0.076806089152699306</v>
      </c>
      <c r="AL228">
        <v>4.923778329267039</v>
      </c>
      <c r="AM228">
        <v>4.7089357773188132</v>
      </c>
      <c r="AN228">
        <v>6.1567842611338728</v>
      </c>
      <c r="AO228">
        <v>12.112516519433161</v>
      </c>
      <c r="AP228">
        <v>5.2203829011028313</v>
      </c>
      <c r="AQ228">
        <v>7.7670801942234888</v>
      </c>
      <c r="AR228">
        <v>0.91584231728173515</v>
      </c>
      <c r="AS228">
        <v>9.6588531088877811</v>
      </c>
      <c r="AT228">
        <v>8.9954020920171303</v>
      </c>
      <c r="AU228">
        <v>1011.501444368433</v>
      </c>
      <c r="AV228">
        <v>357.48175251082858</v>
      </c>
      <c r="AW228">
        <v>103.8379650434416</v>
      </c>
      <c r="AX228">
        <v>164.64137756074001</v>
      </c>
      <c r="AY228">
        <v>47.716976010854182</v>
      </c>
      <c r="AZ228">
        <v>68.709687722232928</v>
      </c>
      <c r="BA228">
        <v>53.678941969700617</v>
      </c>
      <c r="BB228">
        <v>113.06955879364391</v>
      </c>
      <c r="BC228">
        <v>48.238665911142341</v>
      </c>
      <c r="BD228">
        <v>28.15911783924253</v>
      </c>
      <c r="BE228">
        <v>460.77501583006381</v>
      </c>
      <c r="BF228">
        <v>237.41697382471841</v>
      </c>
      <c r="BG228">
        <v>297.17796979327068</v>
      </c>
      <c r="BH228">
        <v>239.29844030959899</v>
      </c>
      <c r="BI228">
        <v>138.65514350068369</v>
      </c>
      <c r="BJ228">
        <v>221.971510705344</v>
      </c>
      <c r="BK228">
        <v>165.3592428980717</v>
      </c>
      <c r="BL228">
        <v>1.466038925342011</v>
      </c>
      <c r="BM228">
        <v>41.09951201858064</v>
      </c>
      <c r="BN228">
        <v>58.684853149330607</v>
      </c>
      <c r="BO228">
        <v>66.767600544013249</v>
      </c>
      <c r="BP228">
        <v>263.63420249832137</v>
      </c>
      <c r="BQ228">
        <v>146.59891459715789</v>
      </c>
      <c r="BR228">
        <v>150.61148629627669</v>
      </c>
      <c r="BS228">
        <v>118.1997694764691</v>
      </c>
      <c r="BT228">
        <v>356.35533483259269</v>
      </c>
      <c r="BU228">
        <v>94.431049552797816</v>
      </c>
    </row>
    <row r="229">
      <c r="A229" t="s">
        <v>551</v>
      </c>
      <c r="B229">
        <v>2015</v>
      </c>
      <c r="C229" t="s">
        <v>558</v>
      </c>
      <c r="D229">
        <v>65</v>
      </c>
      <c r="E229" t="s">
        <v>424</v>
      </c>
      <c r="F229" t="s">
        <v>432</v>
      </c>
      <c r="G229" t="s">
        <v>180</v>
      </c>
      <c r="H229">
        <v>7.6812112018223146</v>
      </c>
      <c r="I229">
        <v>7.0394187516624962</v>
      </c>
      <c r="J229">
        <v>4.4814246592474243</v>
      </c>
      <c r="K229">
        <v>3.1811418015267301</v>
      </c>
      <c r="L229">
        <v>1.736366159883231</v>
      </c>
      <c r="M229">
        <v>5.3609262660581933</v>
      </c>
      <c r="N229">
        <v>4.002554703585214</v>
      </c>
      <c r="O229">
        <v>3.0604944519533128</v>
      </c>
      <c r="P229">
        <v>1.5924206332389941</v>
      </c>
      <c r="Q229">
        <v>1.974867382061388</v>
      </c>
      <c r="R229">
        <v>4.5780878566674676</v>
      </c>
      <c r="S229">
        <v>8.4893162509285442</v>
      </c>
      <c r="T229">
        <v>10.43198057341808</v>
      </c>
      <c r="U229">
        <v>9.7010768653552084</v>
      </c>
      <c r="V229">
        <v>7.6688494203853734</v>
      </c>
      <c r="W229" t="s">
        <v>412</v>
      </c>
      <c r="X229" t="s">
        <v>413</v>
      </c>
      <c r="Y229" t="s">
        <v>414</v>
      </c>
      <c r="Z229" t="s">
        <v>415</v>
      </c>
      <c r="AA229" t="s">
        <v>416</v>
      </c>
      <c r="AB229" t="s">
        <v>417</v>
      </c>
      <c r="AC229" t="s">
        <v>418</v>
      </c>
      <c r="AD229" t="s">
        <v>419</v>
      </c>
      <c r="AE229" t="s">
        <v>420</v>
      </c>
      <c r="AF229" t="s">
        <v>421</v>
      </c>
      <c r="AG229" t="s">
        <v>422</v>
      </c>
      <c r="AH229" t="s">
        <v>423</v>
      </c>
      <c r="AI229">
        <v>2.939610474940463</v>
      </c>
      <c r="AJ229">
        <v>4.3729902729342696</v>
      </c>
      <c r="AK229">
        <v>2.2605284767286808</v>
      </c>
      <c r="AL229">
        <v>1.0693948974662051</v>
      </c>
      <c r="AM229">
        <v>7.2882716209835952</v>
      </c>
      <c r="AN229">
        <v>4.052187976932327</v>
      </c>
      <c r="AO229">
        <v>1.3140760724791221</v>
      </c>
      <c r="AP229">
        <v>8.435953375230671</v>
      </c>
      <c r="AQ229">
        <v>0.97718694706998011</v>
      </c>
      <c r="AR229">
        <v>0.53048951009944778</v>
      </c>
      <c r="AS229">
        <v>28.053227058883149</v>
      </c>
      <c r="AT229">
        <v>1.6575068845648131</v>
      </c>
      <c r="AU229">
        <v>830.33900746447421</v>
      </c>
      <c r="AV229">
        <v>761.70370501731259</v>
      </c>
      <c r="AW229">
        <v>484.10918124777959</v>
      </c>
      <c r="AX229">
        <v>344.08251909576637</v>
      </c>
      <c r="AY229">
        <v>187.63812308082569</v>
      </c>
      <c r="AZ229">
        <v>390.37552877784577</v>
      </c>
      <c r="BA229">
        <v>291.40456174181099</v>
      </c>
      <c r="BB229">
        <v>222.67258534831029</v>
      </c>
      <c r="BC229">
        <v>116.0143792120425</v>
      </c>
      <c r="BD229">
        <v>143.58343236041031</v>
      </c>
      <c r="BE229">
        <v>161.56335714632391</v>
      </c>
      <c r="BF229">
        <v>300.02865628108663</v>
      </c>
      <c r="BG229">
        <v>368.74699403706438</v>
      </c>
      <c r="BH229">
        <v>342.6045859293248</v>
      </c>
      <c r="BI229">
        <v>270.87845507193958</v>
      </c>
      <c r="BJ229">
        <v>106.327030584637</v>
      </c>
      <c r="BK229">
        <v>909.38251430818957</v>
      </c>
      <c r="BL229">
        <v>43.147916724931413</v>
      </c>
      <c r="BM229">
        <v>8.9263986925999141</v>
      </c>
      <c r="BN229">
        <v>90.829684246275164</v>
      </c>
      <c r="BO229">
        <v>43.944185259342447</v>
      </c>
      <c r="BP229">
        <v>28.60143858911097</v>
      </c>
      <c r="BQ229">
        <v>236.89863977981159</v>
      </c>
      <c r="BR229">
        <v>18.948636399684379</v>
      </c>
      <c r="BS229">
        <v>68.465648092727932</v>
      </c>
      <c r="BT229">
        <v>1035.0004300722001</v>
      </c>
      <c r="BU229">
        <v>17.400013156648711</v>
      </c>
    </row>
    <row r="230">
      <c r="A230" t="s">
        <v>551</v>
      </c>
      <c r="B230">
        <v>2015</v>
      </c>
      <c r="C230" t="s">
        <v>558</v>
      </c>
      <c r="D230">
        <v>66</v>
      </c>
      <c r="E230" t="s">
        <v>424</v>
      </c>
      <c r="F230" t="s">
        <v>433</v>
      </c>
      <c r="G230" t="s">
        <v>180</v>
      </c>
      <c r="H230">
        <v>21.47052344463679</v>
      </c>
      <c r="I230">
        <v>6.2771220856688128</v>
      </c>
      <c r="J230">
        <v>0.70164316241517577</v>
      </c>
      <c r="K230">
        <v>0.46665946479589621</v>
      </c>
      <c r="L230">
        <v>0.33570080901385813</v>
      </c>
      <c r="M230">
        <v>1.5443401481172421</v>
      </c>
      <c r="N230">
        <v>0.14483219133039571</v>
      </c>
      <c r="O230">
        <v>0.33317178943420678</v>
      </c>
      <c r="P230">
        <v>0.37946962637673681</v>
      </c>
      <c r="Q230">
        <v>0.10969915502915339</v>
      </c>
      <c r="R230">
        <v>23.885666583274109</v>
      </c>
      <c r="S230">
        <v>21.721738106959979</v>
      </c>
      <c r="T230">
        <v>18.84738801537144</v>
      </c>
      <c r="U230">
        <v>13.64169690245444</v>
      </c>
      <c r="V230">
        <v>6.2639834931008931</v>
      </c>
      <c r="W230" t="s">
        <v>412</v>
      </c>
      <c r="X230" t="s">
        <v>413</v>
      </c>
      <c r="Y230" t="s">
        <v>414</v>
      </c>
      <c r="Z230" t="s">
        <v>415</v>
      </c>
      <c r="AA230" t="s">
        <v>416</v>
      </c>
      <c r="AB230" t="s">
        <v>417</v>
      </c>
      <c r="AC230" t="s">
        <v>418</v>
      </c>
      <c r="AD230" t="s">
        <v>419</v>
      </c>
      <c r="AE230" t="s">
        <v>420</v>
      </c>
      <c r="AF230" t="s">
        <v>421</v>
      </c>
      <c r="AG230" t="s">
        <v>422</v>
      </c>
      <c r="AH230" t="s">
        <v>423</v>
      </c>
      <c r="AI230">
        <v>10.604572642929019</v>
      </c>
      <c r="AJ230">
        <v>0.70999041601265556</v>
      </c>
      <c r="AK230">
        <v>3.4316453296848608</v>
      </c>
      <c r="AL230">
        <v>19.333629401982961</v>
      </c>
      <c r="AM230">
        <v>17.71200269252596</v>
      </c>
      <c r="AN230">
        <v>46.746447582550317</v>
      </c>
      <c r="AO230">
        <v>3.565722214750958</v>
      </c>
      <c r="AP230">
        <v>11.54560410980671</v>
      </c>
      <c r="AQ230">
        <v>8.843189137649011</v>
      </c>
      <c r="AR230">
        <v>0</v>
      </c>
      <c r="AS230">
        <v>23.439768556067179</v>
      </c>
      <c r="AT230">
        <v>22.752486303388991</v>
      </c>
      <c r="AU230">
        <v>2320.963798330778</v>
      </c>
      <c r="AV230">
        <v>679.2190261974024</v>
      </c>
      <c r="AW230">
        <v>75.795516540482353</v>
      </c>
      <c r="AX230">
        <v>50.475387211532599</v>
      </c>
      <c r="AY230">
        <v>36.27706596419219</v>
      </c>
      <c r="AZ230">
        <v>112.45679795133761</v>
      </c>
      <c r="BA230">
        <v>10.54445582041288</v>
      </c>
      <c r="BB230">
        <v>24.240600622911831</v>
      </c>
      <c r="BC230">
        <v>27.645919812265841</v>
      </c>
      <c r="BD230">
        <v>7.9757159134815234</v>
      </c>
      <c r="BE230">
        <v>842.93893033338361</v>
      </c>
      <c r="BF230">
        <v>767.68772698367138</v>
      </c>
      <c r="BG230">
        <v>666.21267430535897</v>
      </c>
      <c r="BH230">
        <v>481.77207370963617</v>
      </c>
      <c r="BI230">
        <v>221.25589879192529</v>
      </c>
      <c r="BJ230">
        <v>383.5721533018945</v>
      </c>
      <c r="BK230">
        <v>147.64562218316439</v>
      </c>
      <c r="BL230">
        <v>65.501650803806285</v>
      </c>
      <c r="BM230">
        <v>161.3806879254592</v>
      </c>
      <c r="BN230">
        <v>220.73485945549791</v>
      </c>
      <c r="BO230">
        <v>506.94453576136237</v>
      </c>
      <c r="BP230">
        <v>77.609498481031551</v>
      </c>
      <c r="BQ230">
        <v>324.2239243616757</v>
      </c>
      <c r="BR230">
        <v>171.47831956350259</v>
      </c>
      <c r="BS230">
        <v>0</v>
      </c>
      <c r="BT230">
        <v>864.79072391210991</v>
      </c>
      <c r="BU230">
        <v>238.84881849488181</v>
      </c>
    </row>
    <row r="231">
      <c r="A231" t="s">
        <v>551</v>
      </c>
      <c r="B231">
        <v>2015</v>
      </c>
      <c r="C231" t="s">
        <v>558</v>
      </c>
      <c r="D231">
        <v>67</v>
      </c>
      <c r="E231" t="s">
        <v>424</v>
      </c>
      <c r="F231" t="s">
        <v>434</v>
      </c>
      <c r="G231" t="s">
        <v>180</v>
      </c>
      <c r="H231">
        <v>3.8358092893533611</v>
      </c>
      <c r="I231">
        <v>2.1586207184958148</v>
      </c>
      <c r="J231">
        <v>0.33620219862812889</v>
      </c>
      <c r="K231">
        <v>0.0771466666781115</v>
      </c>
      <c r="L231">
        <v>0.0110077157820021</v>
      </c>
      <c r="M231">
        <v>0.16967292760520081</v>
      </c>
      <c r="N231">
        <v>0</v>
      </c>
      <c r="O231">
        <v>0</v>
      </c>
      <c r="P231">
        <v>0</v>
      </c>
      <c r="Q231">
        <v>0</v>
      </c>
      <c r="R231">
        <v>1.3000524921996</v>
      </c>
      <c r="S231">
        <v>4.1338893251580133</v>
      </c>
      <c r="T231">
        <v>6.0581770002905584</v>
      </c>
      <c r="U231">
        <v>4.8909282246653589</v>
      </c>
      <c r="V231">
        <v>2.912411812025923</v>
      </c>
      <c r="W231" t="s">
        <v>412</v>
      </c>
      <c r="X231" t="s">
        <v>413</v>
      </c>
      <c r="Y231" t="s">
        <v>414</v>
      </c>
      <c r="Z231" t="s">
        <v>415</v>
      </c>
      <c r="AA231" t="s">
        <v>416</v>
      </c>
      <c r="AB231" t="s">
        <v>417</v>
      </c>
      <c r="AC231" t="s">
        <v>418</v>
      </c>
      <c r="AD231" t="s">
        <v>419</v>
      </c>
      <c r="AE231" t="s">
        <v>420</v>
      </c>
      <c r="AF231" t="s">
        <v>421</v>
      </c>
      <c r="AG231" t="s">
        <v>422</v>
      </c>
      <c r="AH231" t="s">
        <v>423</v>
      </c>
      <c r="AI231">
        <v>2.0997885894267578</v>
      </c>
      <c r="AJ231">
        <v>0</v>
      </c>
      <c r="AK231">
        <v>0.038403044576349597</v>
      </c>
      <c r="AL231">
        <v>0.030895463675578799</v>
      </c>
      <c r="AM231">
        <v>0.94434264337520424</v>
      </c>
      <c r="AN231">
        <v>0.0985955933324556</v>
      </c>
      <c r="AO231">
        <v>0</v>
      </c>
      <c r="AP231">
        <v>0.50060863556539248</v>
      </c>
      <c r="AQ231">
        <v>20.352415424163471</v>
      </c>
      <c r="AR231">
        <v>0.095732495932583594</v>
      </c>
      <c r="AS231">
        <v>4.9664108239754787</v>
      </c>
      <c r="AT231">
        <v>0</v>
      </c>
      <c r="AU231">
        <v>414.65102240504137</v>
      </c>
      <c r="AV231">
        <v>233.57459713802061</v>
      </c>
      <c r="AW231">
        <v>36.31848875908566</v>
      </c>
      <c r="AX231">
        <v>8.3444313603707698</v>
      </c>
      <c r="AY231">
        <v>1.1895343139381149</v>
      </c>
      <c r="AZ231">
        <v>12.35535718006952</v>
      </c>
      <c r="BA231">
        <v>0</v>
      </c>
      <c r="BB231">
        <v>0</v>
      </c>
      <c r="BC231">
        <v>0</v>
      </c>
      <c r="BD231">
        <v>0</v>
      </c>
      <c r="BE231">
        <v>45.879601196449642</v>
      </c>
      <c r="BF231">
        <v>146.09954709912321</v>
      </c>
      <c r="BG231">
        <v>214.14289860680461</v>
      </c>
      <c r="BH231">
        <v>172.72870450142219</v>
      </c>
      <c r="BI231">
        <v>102.8719653925877</v>
      </c>
      <c r="BJ231">
        <v>75.950295956736412</v>
      </c>
      <c r="BK231">
        <v>0</v>
      </c>
      <c r="BL231">
        <v>0.73301946267100526</v>
      </c>
      <c r="BM231">
        <v>0.25788904287311742</v>
      </c>
      <c r="BN231">
        <v>11.768818257419291</v>
      </c>
      <c r="BO231">
        <v>1.0692255748797359</v>
      </c>
      <c r="BP231">
        <v>0</v>
      </c>
      <c r="BQ231">
        <v>14.05810340010634</v>
      </c>
      <c r="BR231">
        <v>394.6537772369403</v>
      </c>
      <c r="BS231">
        <v>12.35535718006952</v>
      </c>
      <c r="BT231">
        <v>183.23158786476131</v>
      </c>
      <c r="BU231">
        <v>0</v>
      </c>
    </row>
    <row r="232">
      <c r="A232" t="s">
        <v>551</v>
      </c>
      <c r="B232">
        <v>2015</v>
      </c>
      <c r="C232" t="s">
        <v>558</v>
      </c>
      <c r="D232">
        <v>68</v>
      </c>
      <c r="E232" t="s">
        <v>424</v>
      </c>
      <c r="F232" t="s">
        <v>435</v>
      </c>
      <c r="G232" t="s">
        <v>180</v>
      </c>
      <c r="H232">
        <v>0.5344629250278885</v>
      </c>
      <c r="I232">
        <v>0.32665396780999523</v>
      </c>
      <c r="J232">
        <v>0.083118656290956203</v>
      </c>
      <c r="K232">
        <v>0.21534418991968679</v>
      </c>
      <c r="L232">
        <v>0.20454454507868139</v>
      </c>
      <c r="M232">
        <v>0.24517853462711789</v>
      </c>
      <c r="N232">
        <v>0</v>
      </c>
      <c r="O232">
        <v>0.15470373816531061</v>
      </c>
      <c r="P232">
        <v>0.092210373718553104</v>
      </c>
      <c r="Q232">
        <v>0.25324477684414232</v>
      </c>
      <c r="R232">
        <v>0</v>
      </c>
      <c r="S232">
        <v>0.95643997235927669</v>
      </c>
      <c r="T232">
        <v>0.67820538975574218</v>
      </c>
      <c r="U232">
        <v>0.49530258062889032</v>
      </c>
      <c r="V232">
        <v>0.50929188968692773</v>
      </c>
      <c r="W232" t="s">
        <v>412</v>
      </c>
      <c r="X232" t="s">
        <v>413</v>
      </c>
      <c r="Y232" t="s">
        <v>414</v>
      </c>
      <c r="Z232" t="s">
        <v>415</v>
      </c>
      <c r="AA232" t="s">
        <v>416</v>
      </c>
      <c r="AB232" t="s">
        <v>417</v>
      </c>
      <c r="AC232" t="s">
        <v>418</v>
      </c>
      <c r="AD232" t="s">
        <v>419</v>
      </c>
      <c r="AE232" t="s">
        <v>420</v>
      </c>
      <c r="AF232" t="s">
        <v>421</v>
      </c>
      <c r="AG232" t="s">
        <v>422</v>
      </c>
      <c r="AH232" t="s">
        <v>423</v>
      </c>
      <c r="AI232">
        <v>1.4065920856207901</v>
      </c>
      <c r="AJ232">
        <v>0</v>
      </c>
      <c r="AK232">
        <v>0</v>
      </c>
      <c r="AL232">
        <v>0</v>
      </c>
      <c r="AM232">
        <v>0.085284171950376395</v>
      </c>
      <c r="AN232">
        <v>0</v>
      </c>
      <c r="AO232">
        <v>0</v>
      </c>
      <c r="AP232">
        <v>0</v>
      </c>
      <c r="AQ232">
        <v>1.156285326803818</v>
      </c>
      <c r="AR232">
        <v>0.42026179886096421</v>
      </c>
      <c r="AS232">
        <v>0.51214973568411548</v>
      </c>
      <c r="AT232">
        <v>0</v>
      </c>
      <c r="AU232">
        <v>57.775447521730896</v>
      </c>
      <c r="AV232">
        <v>35.345750312228127</v>
      </c>
      <c r="AW232">
        <v>8.9789537263330299</v>
      </c>
      <c r="AX232">
        <v>23.292319539054159</v>
      </c>
      <c r="AY232">
        <v>22.103836973859341</v>
      </c>
      <c r="AZ232">
        <v>17.853575175249301</v>
      </c>
      <c r="BA232">
        <v>0</v>
      </c>
      <c r="BB232">
        <v>11.25578950758486</v>
      </c>
      <c r="BC232">
        <v>6.7179042023018294</v>
      </c>
      <c r="BD232">
        <v>18.412251180468271</v>
      </c>
      <c r="BE232">
        <v>0</v>
      </c>
      <c r="BF232">
        <v>33.802416029569677</v>
      </c>
      <c r="BG232">
        <v>23.973031492161208</v>
      </c>
      <c r="BH232">
        <v>17.49217513697884</v>
      </c>
      <c r="BI232">
        <v>17.98916534889155</v>
      </c>
      <c r="BJ232">
        <v>50.877067211069537</v>
      </c>
      <c r="BK232">
        <v>0</v>
      </c>
      <c r="BL232">
        <v>0</v>
      </c>
      <c r="BM232">
        <v>0</v>
      </c>
      <c r="BN232">
        <v>1.06284930259121</v>
      </c>
      <c r="BO232">
        <v>0</v>
      </c>
      <c r="BP232">
        <v>0</v>
      </c>
      <c r="BQ232">
        <v>0</v>
      </c>
      <c r="BR232">
        <v>22.421533870864021</v>
      </c>
      <c r="BS232">
        <v>54.239520065604268</v>
      </c>
      <c r="BT232">
        <v>18.895337623076511</v>
      </c>
      <c r="BU232">
        <v>0</v>
      </c>
    </row>
    <row r="233">
      <c r="A233" t="s">
        <v>551</v>
      </c>
      <c r="B233">
        <v>2015</v>
      </c>
      <c r="C233" t="s">
        <v>558</v>
      </c>
      <c r="D233">
        <v>69</v>
      </c>
      <c r="E233" t="s">
        <v>424</v>
      </c>
      <c r="F233" t="s">
        <v>436</v>
      </c>
      <c r="G233" t="s">
        <v>180</v>
      </c>
      <c r="H233">
        <v>24.496893002932818</v>
      </c>
      <c r="I233">
        <v>4.566177045453176</v>
      </c>
      <c r="J233">
        <v>0.33206082176759327</v>
      </c>
      <c r="K233">
        <v>0.0291270547941632</v>
      </c>
      <c r="L233">
        <v>0</v>
      </c>
      <c r="M233">
        <v>0.0535523792962578</v>
      </c>
      <c r="N233">
        <v>0</v>
      </c>
      <c r="O233">
        <v>0</v>
      </c>
      <c r="P233">
        <v>0</v>
      </c>
      <c r="Q233">
        <v>0</v>
      </c>
      <c r="R233">
        <v>32.268025188141422</v>
      </c>
      <c r="S233">
        <v>22.554392084594291</v>
      </c>
      <c r="T233">
        <v>19.533094953016011</v>
      </c>
      <c r="U233">
        <v>12.28065359126099</v>
      </c>
      <c r="V233">
        <v>3.3206889654862972</v>
      </c>
      <c r="W233" t="s">
        <v>412</v>
      </c>
      <c r="X233" t="s">
        <v>413</v>
      </c>
      <c r="Y233" t="s">
        <v>414</v>
      </c>
      <c r="Z233" t="s">
        <v>415</v>
      </c>
      <c r="AA233" t="s">
        <v>416</v>
      </c>
      <c r="AB233" t="s">
        <v>417</v>
      </c>
      <c r="AC233" t="s">
        <v>418</v>
      </c>
      <c r="AD233" t="s">
        <v>419</v>
      </c>
      <c r="AE233" t="s">
        <v>420</v>
      </c>
      <c r="AF233" t="s">
        <v>421</v>
      </c>
      <c r="AG233" t="s">
        <v>422</v>
      </c>
      <c r="AH233" t="s">
        <v>423</v>
      </c>
      <c r="AI233">
        <v>8.9145783762619395</v>
      </c>
      <c r="AJ233">
        <v>0</v>
      </c>
      <c r="AK233">
        <v>19.53175964134217</v>
      </c>
      <c r="AL233">
        <v>45.645618736860563</v>
      </c>
      <c r="AM233">
        <v>8.1110565125212766</v>
      </c>
      <c r="AN233">
        <v>6.0962033574309977</v>
      </c>
      <c r="AO233">
        <v>13.961594267603299</v>
      </c>
      <c r="AP233">
        <v>9.326014586177612</v>
      </c>
      <c r="AQ233">
        <v>27.829628992582901</v>
      </c>
      <c r="AR233">
        <v>0.030215208787391899</v>
      </c>
      <c r="AS233">
        <v>21.06176190065953</v>
      </c>
      <c r="AT233">
        <v>4.8948933560816474</v>
      </c>
      <c r="AU233">
        <v>2648.1143777420111</v>
      </c>
      <c r="AV233">
        <v>494.08539198854652</v>
      </c>
      <c r="AW233">
        <v>35.871113490362731</v>
      </c>
      <c r="AX233">
        <v>3.1504758394002339</v>
      </c>
      <c r="AY233">
        <v>0</v>
      </c>
      <c r="AZ233">
        <v>3.899613116757136</v>
      </c>
      <c r="BA233">
        <v>0</v>
      </c>
      <c r="BB233">
        <v>0</v>
      </c>
      <c r="BC233">
        <v>0</v>
      </c>
      <c r="BD233">
        <v>0</v>
      </c>
      <c r="BE233">
        <v>1138.7571931992611</v>
      </c>
      <c r="BF233">
        <v>797.11530944997401</v>
      </c>
      <c r="BG233">
        <v>690.45086860291099</v>
      </c>
      <c r="BH233">
        <v>433.70527797806409</v>
      </c>
      <c r="BI233">
        <v>117.29309671334811</v>
      </c>
      <c r="BJ233">
        <v>322.44430197206452</v>
      </c>
      <c r="BK233">
        <v>0</v>
      </c>
      <c r="BL233">
        <v>372.81314841722269</v>
      </c>
      <c r="BM233">
        <v>381.01078692354872</v>
      </c>
      <c r="BN233">
        <v>101.0835957066836</v>
      </c>
      <c r="BO233">
        <v>66.110627454252267</v>
      </c>
      <c r="BP233">
        <v>303.88018579288467</v>
      </c>
      <c r="BQ233">
        <v>261.89335950090492</v>
      </c>
      <c r="BR233">
        <v>539.64445851404082</v>
      </c>
      <c r="BS233">
        <v>3.899613116757136</v>
      </c>
      <c r="BT233">
        <v>777.05615042096099</v>
      </c>
      <c r="BU233">
        <v>51.385131240993402</v>
      </c>
    </row>
    <row r="234">
      <c r="A234" t="s">
        <v>551</v>
      </c>
      <c r="B234">
        <v>2015</v>
      </c>
      <c r="C234" t="s">
        <v>558</v>
      </c>
      <c r="D234">
        <v>70</v>
      </c>
      <c r="E234" t="s">
        <v>424</v>
      </c>
      <c r="F234" t="s">
        <v>437</v>
      </c>
      <c r="G234" t="s">
        <v>180</v>
      </c>
      <c r="H234">
        <v>0.032288937226630197</v>
      </c>
      <c r="I234">
        <v>0.091198218129163594</v>
      </c>
      <c r="J234">
        <v>0.72553078830860551</v>
      </c>
      <c r="K234">
        <v>3.706921420802197</v>
      </c>
      <c r="L234">
        <v>15.72594928128831</v>
      </c>
      <c r="M234">
        <v>0.13727195498328759</v>
      </c>
      <c r="N234">
        <v>0.69266017551446846</v>
      </c>
      <c r="O234">
        <v>3.3952815669594791</v>
      </c>
      <c r="P234">
        <v>4.8866075190317408</v>
      </c>
      <c r="Q234">
        <v>20.419776348587469</v>
      </c>
      <c r="R234">
        <v>0.017334715298139101</v>
      </c>
      <c r="S234">
        <v>0</v>
      </c>
      <c r="T234">
        <v>0.081438923792804693</v>
      </c>
      <c r="U234">
        <v>0.0282043374724045</v>
      </c>
      <c r="V234">
        <v>1.1186419258081479</v>
      </c>
      <c r="W234" t="s">
        <v>412</v>
      </c>
      <c r="X234" t="s">
        <v>413</v>
      </c>
      <c r="Y234" t="s">
        <v>414</v>
      </c>
      <c r="Z234" t="s">
        <v>415</v>
      </c>
      <c r="AA234" t="s">
        <v>416</v>
      </c>
      <c r="AB234" t="s">
        <v>417</v>
      </c>
      <c r="AC234" t="s">
        <v>418</v>
      </c>
      <c r="AD234" t="s">
        <v>419</v>
      </c>
      <c r="AE234" t="s">
        <v>420</v>
      </c>
      <c r="AF234" t="s">
        <v>421</v>
      </c>
      <c r="AG234" t="s">
        <v>422</v>
      </c>
      <c r="AH234" t="s">
        <v>423</v>
      </c>
      <c r="AI234">
        <v>0.060766316911975801</v>
      </c>
      <c r="AJ234">
        <v>7.2049501658614084</v>
      </c>
      <c r="AK234">
        <v>1.206148806084153</v>
      </c>
      <c r="AL234">
        <v>0.43589942370810969</v>
      </c>
      <c r="AM234">
        <v>0.1602157635355223</v>
      </c>
      <c r="AN234">
        <v>0.36816075950608268</v>
      </c>
      <c r="AO234">
        <v>0.191663598160383</v>
      </c>
      <c r="AP234">
        <v>0.3924561988025102</v>
      </c>
      <c r="AQ234">
        <v>0.30533299292526961</v>
      </c>
      <c r="AR234">
        <v>4.9258996154432646</v>
      </c>
      <c r="AS234">
        <v>0.016581268653813999</v>
      </c>
      <c r="AT234">
        <v>0.1404220296811397</v>
      </c>
      <c r="AU234">
        <v>3.490434435975688</v>
      </c>
      <c r="AV234">
        <v>9.8681472278595717</v>
      </c>
      <c r="AW234">
        <v>78.375994824181433</v>
      </c>
      <c r="AX234">
        <v>400.95253218436568</v>
      </c>
      <c r="AY234">
        <v>1699.4040053185761</v>
      </c>
      <c r="AZ234">
        <v>9.9959613979864912</v>
      </c>
      <c r="BA234">
        <v>50.428876012862787</v>
      </c>
      <c r="BB234">
        <v>247.03071231441089</v>
      </c>
      <c r="BC234">
        <v>356.00941481162181</v>
      </c>
      <c r="BD234">
        <v>1484.627070553832</v>
      </c>
      <c r="BE234">
        <v>0.61175208655383329</v>
      </c>
      <c r="BF234">
        <v>0</v>
      </c>
      <c r="BG234">
        <v>2.878682349421855</v>
      </c>
      <c r="BH234">
        <v>0.99606832264701195</v>
      </c>
      <c r="BI234">
        <v>39.512576141621928</v>
      </c>
      <c r="BJ234">
        <v>2.1979449630809529</v>
      </c>
      <c r="BK234">
        <v>1498.30099962693</v>
      </c>
      <c r="BL234">
        <v>23.02240771507914</v>
      </c>
      <c r="BM234">
        <v>3.6385174972429608</v>
      </c>
      <c r="BN234">
        <v>1.9966801417375619</v>
      </c>
      <c r="BO234">
        <v>3.992540502329641</v>
      </c>
      <c r="BP234">
        <v>4.1716417697266417</v>
      </c>
      <c r="BQ234">
        <v>11.02096414407076</v>
      </c>
      <c r="BR234">
        <v>5.9207134122249023</v>
      </c>
      <c r="BS234">
        <v>635.7428435254435</v>
      </c>
      <c r="BT234">
        <v>0.61175208655383329</v>
      </c>
      <c r="BU234">
        <v>1.4741086065393081</v>
      </c>
    </row>
    <row r="235">
      <c r="A235" t="s">
        <v>551</v>
      </c>
      <c r="B235">
        <v>2015</v>
      </c>
      <c r="C235" t="s">
        <v>558</v>
      </c>
      <c r="D235">
        <v>71</v>
      </c>
      <c r="E235" t="s">
        <v>424</v>
      </c>
      <c r="F235" t="s">
        <v>438</v>
      </c>
      <c r="G235" t="s">
        <v>180</v>
      </c>
      <c r="H235">
        <v>0.22469812761747501</v>
      </c>
      <c r="I235">
        <v>0.047959021055207302</v>
      </c>
      <c r="J235">
        <v>0.0107554363162935</v>
      </c>
      <c r="K235">
        <v>0.22999342431974329</v>
      </c>
      <c r="L235">
        <v>0.5356872643356716</v>
      </c>
      <c r="M235">
        <v>0</v>
      </c>
      <c r="N235">
        <v>0.015958651208859899</v>
      </c>
      <c r="O235">
        <v>0.0911776883607026</v>
      </c>
      <c r="P235">
        <v>0.29593277660318501</v>
      </c>
      <c r="Q235">
        <v>0.75058335459847381</v>
      </c>
      <c r="R235">
        <v>0.087247856953813596</v>
      </c>
      <c r="S235">
        <v>0.28878322831440451</v>
      </c>
      <c r="T235">
        <v>0.31132655054291147</v>
      </c>
      <c r="U235">
        <v>0.14694213673262521</v>
      </c>
      <c r="V235">
        <v>0</v>
      </c>
      <c r="W235" t="s">
        <v>412</v>
      </c>
      <c r="X235" t="s">
        <v>413</v>
      </c>
      <c r="Y235" t="s">
        <v>414</v>
      </c>
      <c r="Z235" t="s">
        <v>415</v>
      </c>
      <c r="AA235" t="s">
        <v>416</v>
      </c>
      <c r="AB235" t="s">
        <v>417</v>
      </c>
      <c r="AC235" t="s">
        <v>418</v>
      </c>
      <c r="AD235" t="s">
        <v>419</v>
      </c>
      <c r="AE235" t="s">
        <v>420</v>
      </c>
      <c r="AF235" t="s">
        <v>421</v>
      </c>
      <c r="AG235" t="s">
        <v>422</v>
      </c>
      <c r="AH235" t="s">
        <v>423</v>
      </c>
      <c r="AI235">
        <v>0.11336164448051771</v>
      </c>
      <c r="AJ235">
        <v>0.38337126513483682</v>
      </c>
      <c r="AK235">
        <v>0</v>
      </c>
      <c r="AL235">
        <v>0</v>
      </c>
      <c r="AM235">
        <v>0.087389549701743105</v>
      </c>
      <c r="AN235">
        <v>0</v>
      </c>
      <c r="AO235">
        <v>0</v>
      </c>
      <c r="AP235">
        <v>0.4717459626702501</v>
      </c>
      <c r="AQ235">
        <v>0</v>
      </c>
      <c r="AR235">
        <v>0</v>
      </c>
      <c r="AS235">
        <v>0.38173294376366712</v>
      </c>
      <c r="AT235">
        <v>0.1106779272233482</v>
      </c>
      <c r="AU235">
        <v>24.289869834689121</v>
      </c>
      <c r="AV235">
        <v>5.1894290303623878</v>
      </c>
      <c r="AW235">
        <v>1.1618638859183359</v>
      </c>
      <c r="AX235">
        <v>24.876827803595098</v>
      </c>
      <c r="AY235">
        <v>57.888338969360639</v>
      </c>
      <c r="AZ235">
        <v>0</v>
      </c>
      <c r="BA235">
        <v>1.1618638859183359</v>
      </c>
      <c r="BB235">
        <v>6.6338207476253608</v>
      </c>
      <c r="BC235">
        <v>21.55991742978242</v>
      </c>
      <c r="BD235">
        <v>54.571428595547957</v>
      </c>
      <c r="BE235">
        <v>3.0790271210612619</v>
      </c>
      <c r="BF235">
        <v>10.206151047583861</v>
      </c>
      <c r="BG235">
        <v>11.004691666044</v>
      </c>
      <c r="BH235">
        <v>5.1894290303623878</v>
      </c>
      <c r="BI235">
        <v>0</v>
      </c>
      <c r="BJ235">
        <v>4.1003415733334094</v>
      </c>
      <c r="BK235">
        <v>79.723736675018614</v>
      </c>
      <c r="BL235">
        <v>0</v>
      </c>
      <c r="BM235">
        <v>0</v>
      </c>
      <c r="BN235">
        <v>1.0890874570289779</v>
      </c>
      <c r="BO235">
        <v>0</v>
      </c>
      <c r="BP235">
        <v>0</v>
      </c>
      <c r="BQ235">
        <v>13.247581145520989</v>
      </c>
      <c r="BR235">
        <v>0</v>
      </c>
      <c r="BS235">
        <v>0</v>
      </c>
      <c r="BT235">
        <v>14.08371878710526</v>
      </c>
      <c r="BU235">
        <v>1.1618638859183359</v>
      </c>
    </row>
    <row r="236">
      <c r="A236" t="s">
        <v>551</v>
      </c>
      <c r="B236">
        <v>2015</v>
      </c>
      <c r="C236" t="s">
        <v>558</v>
      </c>
      <c r="D236">
        <v>72</v>
      </c>
      <c r="E236" t="s">
        <v>424</v>
      </c>
      <c r="F236" t="s">
        <v>439</v>
      </c>
      <c r="G236" t="s">
        <v>180</v>
      </c>
      <c r="H236">
        <v>0.0114938493284607</v>
      </c>
      <c r="I236">
        <v>0</v>
      </c>
      <c r="J236">
        <v>0</v>
      </c>
      <c r="K236">
        <v>0</v>
      </c>
      <c r="L236">
        <v>0</v>
      </c>
      <c r="M236">
        <v>0</v>
      </c>
      <c r="N236">
        <v>0</v>
      </c>
      <c r="O236">
        <v>0</v>
      </c>
      <c r="P236">
        <v>0</v>
      </c>
      <c r="Q236">
        <v>0</v>
      </c>
      <c r="R236">
        <v>0</v>
      </c>
      <c r="S236">
        <v>0</v>
      </c>
      <c r="T236">
        <v>0.035150338741444298</v>
      </c>
      <c r="U236">
        <v>0</v>
      </c>
      <c r="V236">
        <v>0</v>
      </c>
      <c r="W236" t="s">
        <v>412</v>
      </c>
      <c r="X236" t="s">
        <v>413</v>
      </c>
      <c r="Y236" t="s">
        <v>414</v>
      </c>
      <c r="Z236" t="s">
        <v>415</v>
      </c>
      <c r="AA236" t="s">
        <v>416</v>
      </c>
      <c r="AB236" t="s">
        <v>417</v>
      </c>
      <c r="AC236" t="s">
        <v>418</v>
      </c>
      <c r="AD236" t="s">
        <v>419</v>
      </c>
      <c r="AE236" t="s">
        <v>420</v>
      </c>
      <c r="AF236" t="s">
        <v>421</v>
      </c>
      <c r="AG236" t="s">
        <v>422</v>
      </c>
      <c r="AH236" t="s">
        <v>423</v>
      </c>
      <c r="AI236">
        <v>0</v>
      </c>
      <c r="AJ236">
        <v>0</v>
      </c>
      <c r="AK236">
        <v>0</v>
      </c>
      <c r="AL236">
        <v>0</v>
      </c>
      <c r="AM236">
        <v>0</v>
      </c>
      <c r="AN236">
        <v>0</v>
      </c>
      <c r="AO236">
        <v>0.057085244228387497</v>
      </c>
      <c r="AP236">
        <v>0</v>
      </c>
      <c r="AQ236">
        <v>0</v>
      </c>
      <c r="AR236">
        <v>0</v>
      </c>
      <c r="AS236">
        <v>0</v>
      </c>
      <c r="AT236">
        <v>0</v>
      </c>
      <c r="AU236">
        <v>1.2424852269491169</v>
      </c>
      <c r="AV236">
        <v>0</v>
      </c>
      <c r="AW236">
        <v>0</v>
      </c>
      <c r="AX236">
        <v>0</v>
      </c>
      <c r="AY236">
        <v>0</v>
      </c>
      <c r="AZ236">
        <v>0</v>
      </c>
      <c r="BA236">
        <v>0</v>
      </c>
      <c r="BB236">
        <v>0</v>
      </c>
      <c r="BC236">
        <v>0</v>
      </c>
      <c r="BD236">
        <v>0</v>
      </c>
      <c r="BE236">
        <v>0</v>
      </c>
      <c r="BF236">
        <v>0</v>
      </c>
      <c r="BG236">
        <v>1.2424852269491169</v>
      </c>
      <c r="BH236">
        <v>0</v>
      </c>
      <c r="BI236">
        <v>0</v>
      </c>
      <c r="BJ236">
        <v>0</v>
      </c>
      <c r="BK236">
        <v>0</v>
      </c>
      <c r="BL236">
        <v>0</v>
      </c>
      <c r="BM236">
        <v>0</v>
      </c>
      <c r="BN236">
        <v>0</v>
      </c>
      <c r="BO236">
        <v>0</v>
      </c>
      <c r="BP236">
        <v>1.2424852269491169</v>
      </c>
      <c r="BQ236">
        <v>0</v>
      </c>
      <c r="BR236">
        <v>0</v>
      </c>
      <c r="BS236">
        <v>0</v>
      </c>
      <c r="BT236">
        <v>0</v>
      </c>
      <c r="BU236">
        <v>0</v>
      </c>
    </row>
    <row r="237">
      <c r="A237" t="s">
        <v>551</v>
      </c>
      <c r="B237">
        <v>2015</v>
      </c>
      <c r="C237" t="s">
        <v>558</v>
      </c>
      <c r="D237">
        <v>122</v>
      </c>
      <c r="E237" t="s">
        <v>18</v>
      </c>
      <c r="F237" t="s">
        <v>14</v>
      </c>
      <c r="G237" t="s">
        <v>571</v>
      </c>
      <c r="H237">
        <v>5.3315076971995881</v>
      </c>
      <c r="I237">
        <v>36.595253144522083</v>
      </c>
      <c r="J237">
        <v>64.7434805218832</v>
      </c>
      <c r="K237">
        <v>82.982084706855346</v>
      </c>
      <c r="L237">
        <v>91.935345365590521</v>
      </c>
      <c r="M237">
        <v>47.711905274650348</v>
      </c>
      <c r="N237">
        <v>68.44838833729905</v>
      </c>
      <c r="O237">
        <v>81.566354913077916</v>
      </c>
      <c r="P237">
        <v>87.659972783144724</v>
      </c>
      <c r="Q237">
        <v>95.426774127359522</v>
      </c>
      <c r="R237">
        <v>1.751533317089409</v>
      </c>
      <c r="S237">
        <v>5.7706634960645768</v>
      </c>
      <c r="T237">
        <v>8.0611069204209809</v>
      </c>
      <c r="U237">
        <v>17.658973896004241</v>
      </c>
      <c r="V237">
        <v>43.870943558277368</v>
      </c>
      <c r="W237" t="s">
        <v>412</v>
      </c>
      <c r="X237" t="s">
        <v>413</v>
      </c>
      <c r="Y237" t="s">
        <v>414</v>
      </c>
      <c r="Z237" t="s">
        <v>415</v>
      </c>
      <c r="AA237" t="s">
        <v>416</v>
      </c>
      <c r="AB237" t="s">
        <v>417</v>
      </c>
      <c r="AC237" t="s">
        <v>418</v>
      </c>
      <c r="AD237" t="s">
        <v>419</v>
      </c>
      <c r="AE237" t="s">
        <v>420</v>
      </c>
      <c r="AF237" t="s">
        <v>421</v>
      </c>
      <c r="AG237" t="s">
        <v>422</v>
      </c>
      <c r="AH237" t="s">
        <v>423</v>
      </c>
      <c r="AI237">
        <v>46.653882918295977</v>
      </c>
      <c r="AJ237">
        <v>79.730130709739427</v>
      </c>
      <c r="AK237">
        <v>19.006890159113119</v>
      </c>
      <c r="AL237">
        <v>5.26484711387912</v>
      </c>
      <c r="AM237">
        <v>7.3347711408858736</v>
      </c>
      <c r="AN237">
        <v>24.767715114132169</v>
      </c>
      <c r="AO237">
        <v>14.208785955040399</v>
      </c>
      <c r="AP237">
        <v>45.411481862309877</v>
      </c>
      <c r="AQ237">
        <v>5.4815488187398138</v>
      </c>
      <c r="AR237">
        <v>70.703023544849529</v>
      </c>
      <c r="AS237">
        <v>11.47990649381852</v>
      </c>
      <c r="AT237">
        <v>15.88495490381127</v>
      </c>
      <c r="AU237">
        <v>576.33603519867347</v>
      </c>
      <c r="AV237">
        <v>3959.807036574683</v>
      </c>
      <c r="AW237">
        <v>6993.9619049277799</v>
      </c>
      <c r="AX237">
        <v>8975.608925087754</v>
      </c>
      <c r="AY237">
        <v>9934.8720608255662</v>
      </c>
      <c r="AZ237">
        <v>3474.3175574927659</v>
      </c>
      <c r="BA237">
        <v>4983.3603991714344</v>
      </c>
      <c r="BB237">
        <v>5934.52836169689</v>
      </c>
      <c r="BC237">
        <v>6386.3888170649989</v>
      </c>
      <c r="BD237">
        <v>6938.0374058261486</v>
      </c>
      <c r="BE237">
        <v>61.812619530764991</v>
      </c>
      <c r="BF237">
        <v>203.94627357476509</v>
      </c>
      <c r="BG237">
        <v>284.94195561396248</v>
      </c>
      <c r="BH237">
        <v>623.64678927381772</v>
      </c>
      <c r="BI237">
        <v>1549.6057833689031</v>
      </c>
      <c r="BJ237">
        <v>1687.4918899063309</v>
      </c>
      <c r="BK237">
        <v>16580.23050718852</v>
      </c>
      <c r="BL237">
        <v>362.79468373349061</v>
      </c>
      <c r="BM237">
        <v>43.946464028788959</v>
      </c>
      <c r="BN237">
        <v>91.409181955741346</v>
      </c>
      <c r="BO237">
        <v>268.5949091261067</v>
      </c>
      <c r="BP237">
        <v>309.26042063319551</v>
      </c>
      <c r="BQ237">
        <v>1275.246294645699</v>
      </c>
      <c r="BR237">
        <v>106.2927373158841</v>
      </c>
      <c r="BS237">
        <v>9125.0217713184593</v>
      </c>
      <c r="BT237">
        <v>423.54158162807238</v>
      </c>
      <c r="BU237">
        <v>166.75552113417459</v>
      </c>
    </row>
    <row r="238">
      <c r="A238" t="s">
        <v>551</v>
      </c>
      <c r="B238">
        <v>2015</v>
      </c>
      <c r="C238" t="s">
        <v>558</v>
      </c>
      <c r="D238">
        <v>123</v>
      </c>
      <c r="E238" t="s">
        <v>18</v>
      </c>
      <c r="F238" t="s">
        <v>51</v>
      </c>
      <c r="G238" t="s">
        <v>180</v>
      </c>
      <c r="H238">
        <v>94.668492302799962</v>
      </c>
      <c r="I238">
        <v>63.404746855478052</v>
      </c>
      <c r="J238">
        <v>35.256519478116772</v>
      </c>
      <c r="K238">
        <v>17.01791529314459</v>
      </c>
      <c r="L238">
        <v>8.0646546344094467</v>
      </c>
      <c r="M238">
        <v>52.288094725349737</v>
      </c>
      <c r="N238">
        <v>31.551611662700921</v>
      </c>
      <c r="O238">
        <v>18.433645086922059</v>
      </c>
      <c r="P238">
        <v>12.340027216855241</v>
      </c>
      <c r="Q238">
        <v>4.5732258726404647</v>
      </c>
      <c r="R238">
        <v>98.248466682910546</v>
      </c>
      <c r="S238">
        <v>94.229336503935528</v>
      </c>
      <c r="T238">
        <v>91.938893079579088</v>
      </c>
      <c r="U238">
        <v>82.341026103995929</v>
      </c>
      <c r="V238">
        <v>56.129056441722277</v>
      </c>
      <c r="W238" t="s">
        <v>412</v>
      </c>
      <c r="X238" t="s">
        <v>413</v>
      </c>
      <c r="Y238" t="s">
        <v>414</v>
      </c>
      <c r="Z238" t="s">
        <v>415</v>
      </c>
      <c r="AA238" t="s">
        <v>416</v>
      </c>
      <c r="AB238" t="s">
        <v>417</v>
      </c>
      <c r="AC238" t="s">
        <v>418</v>
      </c>
      <c r="AD238" t="s">
        <v>419</v>
      </c>
      <c r="AE238" t="s">
        <v>420</v>
      </c>
      <c r="AF238" t="s">
        <v>421</v>
      </c>
      <c r="AG238" t="s">
        <v>422</v>
      </c>
      <c r="AH238" t="s">
        <v>423</v>
      </c>
      <c r="AI238">
        <v>53.346117081703817</v>
      </c>
      <c r="AJ238">
        <v>20.269869290260669</v>
      </c>
      <c r="AK238">
        <v>80.993109840886831</v>
      </c>
      <c r="AL238">
        <v>94.7351528861209</v>
      </c>
      <c r="AM238">
        <v>92.665228859114109</v>
      </c>
      <c r="AN238">
        <v>75.232284885868012</v>
      </c>
      <c r="AO238">
        <v>85.791214044959602</v>
      </c>
      <c r="AP238">
        <v>54.588518137689967</v>
      </c>
      <c r="AQ238">
        <v>94.518451181260104</v>
      </c>
      <c r="AR238">
        <v>29.296976455150489</v>
      </c>
      <c r="AS238">
        <v>88.520093506181496</v>
      </c>
      <c r="AT238">
        <v>84.115045096188794</v>
      </c>
      <c r="AU238">
        <v>10233.66496135612</v>
      </c>
      <c r="AV238">
        <v>6860.7412485720452</v>
      </c>
      <c r="AW238">
        <v>3808.611340364198</v>
      </c>
      <c r="AX238">
        <v>1840.7124011300871</v>
      </c>
      <c r="AY238">
        <v>871.49628566674824</v>
      </c>
      <c r="AZ238">
        <v>3807.5495938882059</v>
      </c>
      <c r="BA238">
        <v>2297.1037873839841</v>
      </c>
      <c r="BB238">
        <v>1341.1778630339859</v>
      </c>
      <c r="BC238">
        <v>899.02163231284135</v>
      </c>
      <c r="BD238">
        <v>332.4980065586696</v>
      </c>
      <c r="BE238">
        <v>3467.2449740456668</v>
      </c>
      <c r="BF238">
        <v>3330.244789789971</v>
      </c>
      <c r="BG238">
        <v>3249.8325911933389</v>
      </c>
      <c r="BH238">
        <v>2907.967181880721</v>
      </c>
      <c r="BI238">
        <v>1982.5858170019189</v>
      </c>
      <c r="BJ238">
        <v>1929.553004002282</v>
      </c>
      <c r="BK238">
        <v>4215.2082555415909</v>
      </c>
      <c r="BL238">
        <v>1545.9588298419189</v>
      </c>
      <c r="BM238">
        <v>790.76844940028059</v>
      </c>
      <c r="BN238">
        <v>1154.8353183832451</v>
      </c>
      <c r="BO238">
        <v>815.86083452402124</v>
      </c>
      <c r="BP238">
        <v>1867.2831743773891</v>
      </c>
      <c r="BQ238">
        <v>1532.9560417420771</v>
      </c>
      <c r="BR238">
        <v>1832.8077036489069</v>
      </c>
      <c r="BS238">
        <v>3781.1048889227732</v>
      </c>
      <c r="BT238">
        <v>3265.875068726466</v>
      </c>
      <c r="BU238">
        <v>883.01466797832404</v>
      </c>
    </row>
    <row r="239">
      <c r="A239" t="s">
        <v>551</v>
      </c>
      <c r="B239">
        <v>2015</v>
      </c>
      <c r="C239" t="s">
        <v>558</v>
      </c>
      <c r="D239">
        <v>124</v>
      </c>
      <c r="E239" t="s">
        <v>50</v>
      </c>
      <c r="F239" t="s">
        <v>15</v>
      </c>
      <c r="G239" t="s">
        <v>572</v>
      </c>
      <c r="H239">
        <v>2.6680842595585599</v>
      </c>
      <c r="I239">
        <v>13.896703597525359</v>
      </c>
      <c r="J239">
        <v>14.688545582451651</v>
      </c>
      <c r="K239">
        <v>25.894006887517708</v>
      </c>
      <c r="L239">
        <v>60.881336875807868</v>
      </c>
      <c r="M239">
        <v>15.78070384357359</v>
      </c>
      <c r="N239">
        <v>14.357816022987111</v>
      </c>
      <c r="O239">
        <v>23.184476871986949</v>
      </c>
      <c r="P239">
        <v>33.5541896116776</v>
      </c>
      <c r="Q239">
        <v>70.521977585403278</v>
      </c>
      <c r="R239">
        <v>0.91819145446594819</v>
      </c>
      <c r="S239">
        <v>2.828116135714787</v>
      </c>
      <c r="T239">
        <v>3.8500365029785608</v>
      </c>
      <c r="U239">
        <v>9.6985862703358059</v>
      </c>
      <c r="V239">
        <v>19.663171679433621</v>
      </c>
      <c r="W239" t="s">
        <v>412</v>
      </c>
      <c r="X239" t="s">
        <v>413</v>
      </c>
      <c r="Y239" t="s">
        <v>414</v>
      </c>
      <c r="Z239" t="s">
        <v>415</v>
      </c>
      <c r="AA239" t="s">
        <v>416</v>
      </c>
      <c r="AB239" t="s">
        <v>417</v>
      </c>
      <c r="AC239" t="s">
        <v>418</v>
      </c>
      <c r="AD239" t="s">
        <v>419</v>
      </c>
      <c r="AE239" t="s">
        <v>420</v>
      </c>
      <c r="AF239" t="s">
        <v>421</v>
      </c>
      <c r="AG239" t="s">
        <v>422</v>
      </c>
      <c r="AH239" t="s">
        <v>423</v>
      </c>
      <c r="AI239">
        <v>20.5206966824829</v>
      </c>
      <c r="AJ239">
        <v>30.971050171622881</v>
      </c>
      <c r="AK239">
        <v>6.4049555974952934</v>
      </c>
      <c r="AL239">
        <v>1.650436885114636</v>
      </c>
      <c r="AM239">
        <v>3.33961918315714</v>
      </c>
      <c r="AN239">
        <v>15.600367641150861</v>
      </c>
      <c r="AO239">
        <v>4.620014994511525</v>
      </c>
      <c r="AP239">
        <v>15.625699415153131</v>
      </c>
      <c r="AQ239">
        <v>1.9571922040624039</v>
      </c>
      <c r="AR239">
        <v>33.238945120012012</v>
      </c>
      <c r="AS239">
        <v>6.8766416813008782</v>
      </c>
      <c r="AT239">
        <v>10.29795601106021</v>
      </c>
      <c r="AU239">
        <v>288.37669109723532</v>
      </c>
      <c r="AV239">
        <v>1503.6995228139531</v>
      </c>
      <c r="AW239">
        <v>1585.8326528468549</v>
      </c>
      <c r="AX239">
        <v>2800.281879865759</v>
      </c>
      <c r="AY239">
        <v>6579.0615170686569</v>
      </c>
      <c r="AZ239">
        <v>1148.154115243628</v>
      </c>
      <c r="BA239">
        <v>1045.3156535250921</v>
      </c>
      <c r="BB239">
        <v>1686.8344269464451</v>
      </c>
      <c r="BC239">
        <v>2444.5604361732139</v>
      </c>
      <c r="BD239">
        <v>5127.3253538608305</v>
      </c>
      <c r="BE239">
        <v>32.403505247400453</v>
      </c>
      <c r="BF239">
        <v>99.951027730008036</v>
      </c>
      <c r="BG239">
        <v>136.0277094774975</v>
      </c>
      <c r="BH239">
        <v>342.51662772765468</v>
      </c>
      <c r="BI239">
        <v>694.16340776069433</v>
      </c>
      <c r="BJ239">
        <v>742.24281154822347</v>
      </c>
      <c r="BK239">
        <v>6440.565772614249</v>
      </c>
      <c r="BL239">
        <v>122.15100435332801</v>
      </c>
      <c r="BM239">
        <v>13.77644281678606</v>
      </c>
      <c r="BN239">
        <v>41.619820402361633</v>
      </c>
      <c r="BO239">
        <v>168.8795893603187</v>
      </c>
      <c r="BP239">
        <v>100.55664045156919</v>
      </c>
      <c r="BQ239">
        <v>437.83506630213441</v>
      </c>
      <c r="BR239">
        <v>37.951922659502607</v>
      </c>
      <c r="BS239">
        <v>4289.8603577168224</v>
      </c>
      <c r="BT239">
        <v>253.70796317513489</v>
      </c>
      <c r="BU239">
        <v>108.1048722920286</v>
      </c>
    </row>
    <row r="240">
      <c r="A240" t="s">
        <v>551</v>
      </c>
      <c r="B240">
        <v>2015</v>
      </c>
      <c r="C240" t="s">
        <v>558</v>
      </c>
      <c r="D240">
        <v>125</v>
      </c>
      <c r="E240" t="s">
        <v>50</v>
      </c>
      <c r="F240" t="s">
        <v>16</v>
      </c>
      <c r="G240" t="s">
        <v>573</v>
      </c>
      <c r="H240">
        <v>2.6492272849315119</v>
      </c>
      <c r="I240">
        <v>22.698549546996759</v>
      </c>
      <c r="J240">
        <v>50.034742730250123</v>
      </c>
      <c r="K240">
        <v>57.085056779070356</v>
      </c>
      <c r="L240">
        <v>31.054008489782689</v>
      </c>
      <c r="M240">
        <v>31.886763691375901</v>
      </c>
      <c r="N240">
        <v>54.090572314311864</v>
      </c>
      <c r="O240">
        <v>58.381878041091028</v>
      </c>
      <c r="P240">
        <v>54.105783171467003</v>
      </c>
      <c r="Q240">
        <v>24.90479654195634</v>
      </c>
      <c r="R240">
        <v>0.83334186262346144</v>
      </c>
      <c r="S240">
        <v>2.942547360349788</v>
      </c>
      <c r="T240">
        <v>4.1688946932895634</v>
      </c>
      <c r="U240">
        <v>7.9603876256684316</v>
      </c>
      <c r="V240">
        <v>24.17724852554727</v>
      </c>
      <c r="W240" t="s">
        <v>412</v>
      </c>
      <c r="X240" t="s">
        <v>413</v>
      </c>
      <c r="Y240" t="s">
        <v>414</v>
      </c>
      <c r="Z240" t="s">
        <v>415</v>
      </c>
      <c r="AA240" t="s">
        <v>416</v>
      </c>
      <c r="AB240" t="s">
        <v>417</v>
      </c>
      <c r="AC240" t="s">
        <v>418</v>
      </c>
      <c r="AD240" t="s">
        <v>419</v>
      </c>
      <c r="AE240" t="s">
        <v>420</v>
      </c>
      <c r="AF240" t="s">
        <v>421</v>
      </c>
      <c r="AG240" t="s">
        <v>422</v>
      </c>
      <c r="AH240" t="s">
        <v>423</v>
      </c>
      <c r="AI240">
        <v>26.133186235813131</v>
      </c>
      <c r="AJ240">
        <v>48.759080538116507</v>
      </c>
      <c r="AK240">
        <v>12.5331021523057</v>
      </c>
      <c r="AL240">
        <v>3.614410228764485</v>
      </c>
      <c r="AM240">
        <v>3.9951519577287371</v>
      </c>
      <c r="AN240">
        <v>9.033929429318821</v>
      </c>
      <c r="AO240">
        <v>9.5887709605288745</v>
      </c>
      <c r="AP240">
        <v>29.665319581540931</v>
      </c>
      <c r="AQ240">
        <v>3.524356614677409</v>
      </c>
      <c r="AR240">
        <v>37.464078424837453</v>
      </c>
      <c r="AS240">
        <v>4.6032648125176454</v>
      </c>
      <c r="AT240">
        <v>5.5869988927510663</v>
      </c>
      <c r="AU240">
        <v>286.33855758343378</v>
      </c>
      <c r="AV240">
        <v>2456.1075137607349</v>
      </c>
      <c r="AW240">
        <v>5401.9459144557959</v>
      </c>
      <c r="AX240">
        <v>6173.4072599863639</v>
      </c>
      <c r="AY240">
        <v>3355.8105437569138</v>
      </c>
      <c r="AZ240">
        <v>2319.9801046240082</v>
      </c>
      <c r="BA240">
        <v>3938.0447456463362</v>
      </c>
      <c r="BB240">
        <v>4247.6939347504494</v>
      </c>
      <c r="BC240">
        <v>3941.828380891774</v>
      </c>
      <c r="BD240">
        <v>1810.7120519653261</v>
      </c>
      <c r="BE240">
        <v>29.409114283364559</v>
      </c>
      <c r="BF240">
        <v>103.99524584475709</v>
      </c>
      <c r="BG240">
        <v>147.2934596184611</v>
      </c>
      <c r="BH240">
        <v>281.13016154616298</v>
      </c>
      <c r="BI240">
        <v>853.52259037258898</v>
      </c>
      <c r="BJ240">
        <v>945.24907835810927</v>
      </c>
      <c r="BK240">
        <v>10139.664734574269</v>
      </c>
      <c r="BL240">
        <v>239.0228928621583</v>
      </c>
      <c r="BM240">
        <v>30.170021212002901</v>
      </c>
      <c r="BN240">
        <v>49.789361553379727</v>
      </c>
      <c r="BO240">
        <v>97.795534530166464</v>
      </c>
      <c r="BP240">
        <v>208.7037801816262</v>
      </c>
      <c r="BQ240">
        <v>831.22789071843238</v>
      </c>
      <c r="BR240">
        <v>68.340814656381468</v>
      </c>
      <c r="BS240">
        <v>4835.1614136016296</v>
      </c>
      <c r="BT240">
        <v>169.8336184529376</v>
      </c>
      <c r="BU240">
        <v>58.650648842146033</v>
      </c>
    </row>
    <row r="241">
      <c r="A241" t="s">
        <v>551</v>
      </c>
      <c r="B241">
        <v>2015</v>
      </c>
      <c r="C241" t="s">
        <v>558</v>
      </c>
      <c r="D241">
        <v>126</v>
      </c>
      <c r="E241" t="s">
        <v>50</v>
      </c>
      <c r="F241" t="s">
        <v>22</v>
      </c>
      <c r="G241" t="s">
        <v>574</v>
      </c>
      <c r="H241">
        <v>62.370516933919163</v>
      </c>
      <c r="I241">
        <v>54.581104833222568</v>
      </c>
      <c r="J241">
        <v>33.038419757261913</v>
      </c>
      <c r="K241">
        <v>16.802303411750831</v>
      </c>
      <c r="L241">
        <v>7.4988387763946118</v>
      </c>
      <c r="M241">
        <v>46.906290939711234</v>
      </c>
      <c r="N241">
        <v>29.712670973637579</v>
      </c>
      <c r="O241">
        <v>17.82375824236852</v>
      </c>
      <c r="P241">
        <v>11.56663885347872</v>
      </c>
      <c r="Q241">
        <v>4.485143904043527</v>
      </c>
      <c r="R241">
        <v>51.572855901385218</v>
      </c>
      <c r="S241">
        <v>64.244501009406193</v>
      </c>
      <c r="T241">
        <v>70.41218155243125</v>
      </c>
      <c r="U241">
        <v>68.12526892008708</v>
      </c>
      <c r="V241">
        <v>51.434968763175767</v>
      </c>
      <c r="W241" t="s">
        <v>412</v>
      </c>
      <c r="X241" t="s">
        <v>413</v>
      </c>
      <c r="Y241" t="s">
        <v>414</v>
      </c>
      <c r="Z241" t="s">
        <v>415</v>
      </c>
      <c r="AA241" t="s">
        <v>416</v>
      </c>
      <c r="AB241" t="s">
        <v>417</v>
      </c>
      <c r="AC241" t="s">
        <v>418</v>
      </c>
      <c r="AD241" t="s">
        <v>419</v>
      </c>
      <c r="AE241" t="s">
        <v>420</v>
      </c>
      <c r="AF241" t="s">
        <v>421</v>
      </c>
      <c r="AG241" t="s">
        <v>422</v>
      </c>
      <c r="AH241" t="s">
        <v>423</v>
      </c>
      <c r="AI241">
        <v>37.929111303223323</v>
      </c>
      <c r="AJ241">
        <v>19.468562432360649</v>
      </c>
      <c r="AK241">
        <v>51.842463635159341</v>
      </c>
      <c r="AL241">
        <v>59.312837401099117</v>
      </c>
      <c r="AM241">
        <v>75.645043830659489</v>
      </c>
      <c r="AN241">
        <v>43.16087901112666</v>
      </c>
      <c r="AO241">
        <v>68.399097128519756</v>
      </c>
      <c r="AP241">
        <v>41.740532838968292</v>
      </c>
      <c r="AQ241">
        <v>56.207579327138603</v>
      </c>
      <c r="AR241">
        <v>26.182063850306761</v>
      </c>
      <c r="AS241">
        <v>69.932350680818161</v>
      </c>
      <c r="AT241">
        <v>78.106188456455556</v>
      </c>
      <c r="AU241">
        <v>6741.2426091833922</v>
      </c>
      <c r="AV241">
        <v>5905.9748030453957</v>
      </c>
      <c r="AW241">
        <v>3566.956616325635</v>
      </c>
      <c r="AX241">
        <v>1817.0685590808921</v>
      </c>
      <c r="AY241">
        <v>810.35213988679925</v>
      </c>
      <c r="AZ241">
        <v>3412.7534175337878</v>
      </c>
      <c r="BA241">
        <v>2163.2203691047321</v>
      </c>
      <c r="BB241">
        <v>1296.8042879209891</v>
      </c>
      <c r="BC241">
        <v>842.67711567313643</v>
      </c>
      <c r="BD241">
        <v>326.09397583990358</v>
      </c>
      <c r="BE241">
        <v>1820.0357874120671</v>
      </c>
      <c r="BF241">
        <v>2270.5234133776989</v>
      </c>
      <c r="BG241">
        <v>2487.7706402214499</v>
      </c>
      <c r="BH241">
        <v>2405.9215150683922</v>
      </c>
      <c r="BI241">
        <v>1815.7942053699951</v>
      </c>
      <c r="BJ241">
        <v>1371.9129836981569</v>
      </c>
      <c r="BK241">
        <v>4048.5729786054349</v>
      </c>
      <c r="BL241">
        <v>988.70459049895885</v>
      </c>
      <c r="BM241">
        <v>495.09309936490922</v>
      </c>
      <c r="BN241">
        <v>942.72219851860962</v>
      </c>
      <c r="BO241">
        <v>467.2320352632247</v>
      </c>
      <c r="BP241">
        <v>1488.7361675958659</v>
      </c>
      <c r="BQ241">
        <v>1169.5776603326531</v>
      </c>
      <c r="BR241">
        <v>1089.9214185881799</v>
      </c>
      <c r="BS241">
        <v>3379.090322785823</v>
      </c>
      <c r="BT241">
        <v>2580.09579000243</v>
      </c>
      <c r="BU241">
        <v>819.93548226789744</v>
      </c>
    </row>
    <row r="242">
      <c r="A242" t="s">
        <v>551</v>
      </c>
      <c r="B242">
        <v>2015</v>
      </c>
      <c r="C242" t="s">
        <v>558</v>
      </c>
      <c r="D242">
        <v>127</v>
      </c>
      <c r="E242" t="s">
        <v>50</v>
      </c>
      <c r="F242" t="s">
        <v>19</v>
      </c>
      <c r="G242" t="s">
        <v>575</v>
      </c>
      <c r="H242">
        <v>32.312171521590798</v>
      </c>
      <c r="I242">
        <v>8.823642022255509</v>
      </c>
      <c r="J242">
        <v>2.238291930036326</v>
      </c>
      <c r="K242">
        <v>0.2186329216609422</v>
      </c>
      <c r="L242">
        <v>0.56581585801483403</v>
      </c>
      <c r="M242">
        <v>5.4262415253394396</v>
      </c>
      <c r="N242">
        <v>1.8389406890633351</v>
      </c>
      <c r="O242">
        <v>0.60988684455354158</v>
      </c>
      <c r="P242">
        <v>0.77338836337651506</v>
      </c>
      <c r="Q242">
        <v>0.088081968596937898</v>
      </c>
      <c r="R242">
        <v>46.675610781525208</v>
      </c>
      <c r="S242">
        <v>29.98483549452915</v>
      </c>
      <c r="T242">
        <v>21.568887251300591</v>
      </c>
      <c r="U242">
        <v>14.215757183908829</v>
      </c>
      <c r="V242">
        <v>4.7246110318431036</v>
      </c>
      <c r="W242" t="s">
        <v>412</v>
      </c>
      <c r="X242" t="s">
        <v>413</v>
      </c>
      <c r="Y242" t="s">
        <v>414</v>
      </c>
      <c r="Z242" t="s">
        <v>415</v>
      </c>
      <c r="AA242" t="s">
        <v>416</v>
      </c>
      <c r="AB242" t="s">
        <v>417</v>
      </c>
      <c r="AC242" t="s">
        <v>418</v>
      </c>
      <c r="AD242" t="s">
        <v>419</v>
      </c>
      <c r="AE242" t="s">
        <v>420</v>
      </c>
      <c r="AF242" t="s">
        <v>421</v>
      </c>
      <c r="AG242" t="s">
        <v>422</v>
      </c>
      <c r="AH242" t="s">
        <v>423</v>
      </c>
      <c r="AI242">
        <v>15.41700577848049</v>
      </c>
      <c r="AJ242">
        <v>0.80130685790001599</v>
      </c>
      <c r="AK242">
        <v>29.219478615039741</v>
      </c>
      <c r="AL242">
        <v>35.422315485021556</v>
      </c>
      <c r="AM242">
        <v>17.020185028454559</v>
      </c>
      <c r="AN242">
        <v>32.204823918403918</v>
      </c>
      <c r="AO242">
        <v>17.392116916439889</v>
      </c>
      <c r="AP242">
        <v>12.96844816433758</v>
      </c>
      <c r="AQ242">
        <v>38.310871854121316</v>
      </c>
      <c r="AR242">
        <v>3.1149126048437119</v>
      </c>
      <c r="AS242">
        <v>18.587742825363609</v>
      </c>
      <c r="AT242">
        <v>6.0088566397332146</v>
      </c>
      <c r="AU242">
        <v>3492.4223521727781</v>
      </c>
      <c r="AV242">
        <v>954.76644552665346</v>
      </c>
      <c r="AW242">
        <v>241.65472403856339</v>
      </c>
      <c r="AX242">
        <v>23.643842049195399</v>
      </c>
      <c r="AY242">
        <v>61.14414577994895</v>
      </c>
      <c r="AZ242">
        <v>394.79617635441917</v>
      </c>
      <c r="BA242">
        <v>133.8834182792516</v>
      </c>
      <c r="BB242">
        <v>44.373575112996747</v>
      </c>
      <c r="BC242">
        <v>56.344516639704914</v>
      </c>
      <c r="BD242">
        <v>6.4040307187660446</v>
      </c>
      <c r="BE242">
        <v>1647.2091866335959</v>
      </c>
      <c r="BF242">
        <v>1059.721376412266</v>
      </c>
      <c r="BG242">
        <v>762.06195097188527</v>
      </c>
      <c r="BH242">
        <v>502.04566681232859</v>
      </c>
      <c r="BI242">
        <v>166.791611631926</v>
      </c>
      <c r="BJ242">
        <v>557.64002030412564</v>
      </c>
      <c r="BK242">
        <v>166.6352769361545</v>
      </c>
      <c r="BL242">
        <v>557.25423934296339</v>
      </c>
      <c r="BM242">
        <v>295.67535003536949</v>
      </c>
      <c r="BN242">
        <v>212.11311986463451</v>
      </c>
      <c r="BO242">
        <v>348.62879926079751</v>
      </c>
      <c r="BP242">
        <v>378.54700678152489</v>
      </c>
      <c r="BQ242">
        <v>363.37838140942472</v>
      </c>
      <c r="BR242">
        <v>742.88628506072303</v>
      </c>
      <c r="BS242">
        <v>402.01456613694887</v>
      </c>
      <c r="BT242">
        <v>685.77927872404587</v>
      </c>
      <c r="BU242">
        <v>63.079185710426259</v>
      </c>
    </row>
    <row r="243">
      <c r="A243" t="s">
        <v>551</v>
      </c>
      <c r="B243">
        <v>2015</v>
      </c>
      <c r="C243" t="s">
        <v>558</v>
      </c>
      <c r="D243">
        <v>128</v>
      </c>
      <c r="E243" t="s">
        <v>109</v>
      </c>
      <c r="F243" t="s">
        <v>49</v>
      </c>
      <c r="G243" t="s">
        <v>576</v>
      </c>
      <c r="H243">
        <v>49.822683188023923</v>
      </c>
      <c r="I243">
        <v>62.025939422677517</v>
      </c>
      <c r="J243">
        <v>77.305625277433521</v>
      </c>
      <c r="K243">
        <v>68.794529917136046</v>
      </c>
      <c r="L243">
        <v>33.77809521059956</v>
      </c>
      <c r="M243">
        <v>66.894184525319645</v>
      </c>
      <c r="N243">
        <v>79.023880077007888</v>
      </c>
      <c r="O243">
        <v>71.575931158510528</v>
      </c>
      <c r="P243">
        <v>61.722336265509838</v>
      </c>
      <c r="Q243">
        <v>26.098332223530509</v>
      </c>
      <c r="R243">
        <v>47.577848191221271</v>
      </c>
      <c r="S243">
        <v>50.991491053957994</v>
      </c>
      <c r="T243">
        <v>51.988158911123939</v>
      </c>
      <c r="U243">
        <v>45.078426824503417</v>
      </c>
      <c r="V243">
        <v>55.148304720857652</v>
      </c>
      <c r="W243" t="s">
        <v>412</v>
      </c>
      <c r="X243" t="s">
        <v>413</v>
      </c>
      <c r="Y243" t="s">
        <v>414</v>
      </c>
      <c r="Z243" t="s">
        <v>415</v>
      </c>
      <c r="AA243" t="s">
        <v>416</v>
      </c>
      <c r="AB243" t="s">
        <v>417</v>
      </c>
      <c r="AC243" t="s">
        <v>418</v>
      </c>
      <c r="AD243" t="s">
        <v>419</v>
      </c>
      <c r="AE243" t="s">
        <v>420</v>
      </c>
      <c r="AF243" t="s">
        <v>421</v>
      </c>
      <c r="AG243" t="s">
        <v>422</v>
      </c>
      <c r="AH243" t="s">
        <v>423</v>
      </c>
      <c r="AI243">
        <v>56.015029406190394</v>
      </c>
      <c r="AJ243">
        <v>61.155149382139847</v>
      </c>
      <c r="AK243">
        <v>66.179448377896051</v>
      </c>
      <c r="AL243">
        <v>68.65176045162309</v>
      </c>
      <c r="AM243">
        <v>54.468665497396998</v>
      </c>
      <c r="AN243">
        <v>36.672162406242279</v>
      </c>
      <c r="AO243">
        <v>67.484801241075559</v>
      </c>
      <c r="AP243">
        <v>65.499342339165196</v>
      </c>
      <c r="AQ243">
        <v>64.294905166741628</v>
      </c>
      <c r="AR243">
        <v>52.987943862220568</v>
      </c>
      <c r="AS243">
        <v>40.098452151995517</v>
      </c>
      <c r="AT243">
        <v>35.17163836209933</v>
      </c>
      <c r="AU243">
        <v>286.33855758343378</v>
      </c>
      <c r="AV243">
        <v>2456.1075137607349</v>
      </c>
      <c r="AW243">
        <v>5401.9459144557959</v>
      </c>
      <c r="AX243">
        <v>6173.4072599863639</v>
      </c>
      <c r="AY243">
        <v>3355.8105437569138</v>
      </c>
      <c r="AZ243">
        <v>2319.9801046240082</v>
      </c>
      <c r="BA243">
        <v>3938.0447456463362</v>
      </c>
      <c r="BB243">
        <v>4247.6939347504494</v>
      </c>
      <c r="BC243">
        <v>3941.828380891774</v>
      </c>
      <c r="BD243">
        <v>1810.7120519653261</v>
      </c>
      <c r="BE243">
        <v>29.409114283364559</v>
      </c>
      <c r="BF243">
        <v>103.99524584475709</v>
      </c>
      <c r="BG243">
        <v>147.2934596184611</v>
      </c>
      <c r="BH243">
        <v>281.13016154616298</v>
      </c>
      <c r="BI243">
        <v>853.52259037258898</v>
      </c>
      <c r="BJ243">
        <v>945.24907835810927</v>
      </c>
      <c r="BK243">
        <v>10139.664734574269</v>
      </c>
      <c r="BL243">
        <v>239.0228928621583</v>
      </c>
      <c r="BM243">
        <v>30.170021212002901</v>
      </c>
      <c r="BN243">
        <v>49.789361553379727</v>
      </c>
      <c r="BO243">
        <v>97.795534530166464</v>
      </c>
      <c r="BP243">
        <v>208.7037801816262</v>
      </c>
      <c r="BQ243">
        <v>831.22789071843238</v>
      </c>
      <c r="BR243">
        <v>68.340814656381468</v>
      </c>
      <c r="BS243">
        <v>4835.1614136016296</v>
      </c>
      <c r="BT243">
        <v>169.8336184529376</v>
      </c>
      <c r="BU243">
        <v>58.650648842146033</v>
      </c>
    </row>
    <row r="244">
      <c r="A244" t="s">
        <v>551</v>
      </c>
      <c r="B244">
        <v>2015</v>
      </c>
      <c r="C244" t="s">
        <v>558</v>
      </c>
      <c r="D244">
        <v>129</v>
      </c>
      <c r="E244" t="s">
        <v>109</v>
      </c>
      <c r="F244" t="s">
        <v>48</v>
      </c>
      <c r="G244" t="s">
        <v>180</v>
      </c>
      <c r="H244">
        <v>50.177316811976013</v>
      </c>
      <c r="I244">
        <v>37.974060577322589</v>
      </c>
      <c r="J244">
        <v>22.69437472256655</v>
      </c>
      <c r="K244">
        <v>31.20547008286384</v>
      </c>
      <c r="L244">
        <v>66.221904789400483</v>
      </c>
      <c r="M244">
        <v>33.105815474680497</v>
      </c>
      <c r="N244">
        <v>20.976119922991991</v>
      </c>
      <c r="O244">
        <v>28.424068841489539</v>
      </c>
      <c r="P244">
        <v>38.277663734490012</v>
      </c>
      <c r="Q244">
        <v>73.901667776469608</v>
      </c>
      <c r="R244">
        <v>52.42215180877875</v>
      </c>
      <c r="S244">
        <v>49.008508946041992</v>
      </c>
      <c r="T244">
        <v>48.011841088876103</v>
      </c>
      <c r="U244">
        <v>54.921573175496562</v>
      </c>
      <c r="V244">
        <v>44.851695279142497</v>
      </c>
      <c r="W244" t="s">
        <v>412</v>
      </c>
      <c r="X244" t="s">
        <v>413</v>
      </c>
      <c r="Y244" t="s">
        <v>414</v>
      </c>
      <c r="Z244" t="s">
        <v>415</v>
      </c>
      <c r="AA244" t="s">
        <v>416</v>
      </c>
      <c r="AB244" t="s">
        <v>417</v>
      </c>
      <c r="AC244" t="s">
        <v>418</v>
      </c>
      <c r="AD244" t="s">
        <v>419</v>
      </c>
      <c r="AE244" t="s">
        <v>420</v>
      </c>
      <c r="AF244" t="s">
        <v>421</v>
      </c>
      <c r="AG244" t="s">
        <v>422</v>
      </c>
      <c r="AH244" t="s">
        <v>423</v>
      </c>
      <c r="AI244">
        <v>43.984970593809713</v>
      </c>
      <c r="AJ244">
        <v>38.844850617860097</v>
      </c>
      <c r="AK244">
        <v>33.820551622103871</v>
      </c>
      <c r="AL244">
        <v>31.348239548376931</v>
      </c>
      <c r="AM244">
        <v>45.531334502603023</v>
      </c>
      <c r="AN244">
        <v>63.327837593757778</v>
      </c>
      <c r="AO244">
        <v>32.515198758924427</v>
      </c>
      <c r="AP244">
        <v>34.500657660834982</v>
      </c>
      <c r="AQ244">
        <v>35.705094833258357</v>
      </c>
      <c r="AR244">
        <v>47.012056137779354</v>
      </c>
      <c r="AS244">
        <v>59.901547848004512</v>
      </c>
      <c r="AT244">
        <v>64.828361637900656</v>
      </c>
      <c r="AU244">
        <v>288.37669109723532</v>
      </c>
      <c r="AV244">
        <v>1503.6995228139531</v>
      </c>
      <c r="AW244">
        <v>1585.8326528468549</v>
      </c>
      <c r="AX244">
        <v>2800.281879865759</v>
      </c>
      <c r="AY244">
        <v>6579.0615170686569</v>
      </c>
      <c r="AZ244">
        <v>1148.154115243628</v>
      </c>
      <c r="BA244">
        <v>1045.3156535250921</v>
      </c>
      <c r="BB244">
        <v>1686.8344269464451</v>
      </c>
      <c r="BC244">
        <v>2444.5604361732139</v>
      </c>
      <c r="BD244">
        <v>5127.3253538608305</v>
      </c>
      <c r="BE244">
        <v>32.403505247400453</v>
      </c>
      <c r="BF244">
        <v>99.951027730008036</v>
      </c>
      <c r="BG244">
        <v>136.0277094774975</v>
      </c>
      <c r="BH244">
        <v>342.51662772765468</v>
      </c>
      <c r="BI244">
        <v>694.16340776069433</v>
      </c>
      <c r="BJ244">
        <v>742.24281154822347</v>
      </c>
      <c r="BK244">
        <v>6440.565772614249</v>
      </c>
      <c r="BL244">
        <v>122.15100435332801</v>
      </c>
      <c r="BM244">
        <v>13.77644281678606</v>
      </c>
      <c r="BN244">
        <v>41.619820402361633</v>
      </c>
      <c r="BO244">
        <v>168.8795893603187</v>
      </c>
      <c r="BP244">
        <v>100.55664045156919</v>
      </c>
      <c r="BQ244">
        <v>437.83506630213441</v>
      </c>
      <c r="BR244">
        <v>37.951922659502607</v>
      </c>
      <c r="BS244">
        <v>4289.8603577168224</v>
      </c>
      <c r="BT244">
        <v>253.70796317513489</v>
      </c>
      <c r="BU244">
        <v>108.1048722920286</v>
      </c>
    </row>
    <row r="245">
      <c r="A245" t="s">
        <v>551</v>
      </c>
      <c r="B245">
        <v>2015</v>
      </c>
      <c r="C245" t="s">
        <v>558</v>
      </c>
      <c r="D245">
        <v>136</v>
      </c>
      <c r="E245" t="s">
        <v>109</v>
      </c>
      <c r="F245" t="s">
        <v>43</v>
      </c>
      <c r="G245" t="s">
        <v>578</v>
      </c>
      <c r="H245">
        <v>0</v>
      </c>
      <c r="I245">
        <v>0.87966581112856734</v>
      </c>
      <c r="J245">
        <v>6.7057763734795284</v>
      </c>
      <c r="K245">
        <v>20.35631588383491</v>
      </c>
      <c r="L245">
        <v>52.56342010308537</v>
      </c>
      <c r="M245">
        <v>1.660685073313215</v>
      </c>
      <c r="N245">
        <v>7.0923228996473187</v>
      </c>
      <c r="O245">
        <v>18.823536450210099</v>
      </c>
      <c r="P245">
        <v>27.61250941227199</v>
      </c>
      <c r="Q245">
        <v>63.316129340720977</v>
      </c>
      <c r="R245">
        <v>0</v>
      </c>
      <c r="S245">
        <v>0</v>
      </c>
      <c r="T245">
        <v>0</v>
      </c>
      <c r="U245">
        <v>0</v>
      </c>
      <c r="V245">
        <v>2.2549179376127451</v>
      </c>
      <c r="W245" t="s">
        <v>412</v>
      </c>
      <c r="X245" t="s">
        <v>413</v>
      </c>
      <c r="Y245" t="s">
        <v>414</v>
      </c>
      <c r="Z245" t="s">
        <v>415</v>
      </c>
      <c r="AA245" t="s">
        <v>416</v>
      </c>
      <c r="AB245" t="s">
        <v>417</v>
      </c>
      <c r="AC245" t="s">
        <v>418</v>
      </c>
      <c r="AD245" t="s">
        <v>419</v>
      </c>
      <c r="AE245" t="s">
        <v>420</v>
      </c>
      <c r="AF245" t="s">
        <v>421</v>
      </c>
      <c r="AG245" t="s">
        <v>422</v>
      </c>
      <c r="AH245" t="s">
        <v>423</v>
      </c>
      <c r="AI245">
        <v>0.78793706346328707</v>
      </c>
      <c r="AJ245">
        <v>25.153267778147871</v>
      </c>
      <c r="AK245">
        <v>0.89536508891086397</v>
      </c>
      <c r="AL245">
        <v>1.579561259543099</v>
      </c>
      <c r="AM245">
        <v>0.5152526282317158</v>
      </c>
      <c r="AN245">
        <v>0.84450991773691642</v>
      </c>
      <c r="AO245">
        <v>0.55302333341291532</v>
      </c>
      <c r="AP245">
        <v>2.908574547338159</v>
      </c>
      <c r="AQ245">
        <v>0.16196319435261861</v>
      </c>
      <c r="AR245">
        <v>25.436304723724891</v>
      </c>
      <c r="AS245">
        <v>0.14674675989157079</v>
      </c>
      <c r="AT245">
        <v>1.0843597511383081</v>
      </c>
      <c r="AU245">
        <v>0</v>
      </c>
      <c r="AV245">
        <v>95.184663841094149</v>
      </c>
      <c r="AW245">
        <v>724.39640441061056</v>
      </c>
      <c r="AX245">
        <v>2201.8045361755071</v>
      </c>
      <c r="AY245">
        <v>5680.1967918535966</v>
      </c>
      <c r="AZ245">
        <v>120.9288808414819</v>
      </c>
      <c r="BA245">
        <v>516.35402870369194</v>
      </c>
      <c r="BB245">
        <v>1369.545213222422</v>
      </c>
      <c r="BC245">
        <v>2011.6846460571039</v>
      </c>
      <c r="BD245">
        <v>4603.4216054684939</v>
      </c>
      <c r="BE245">
        <v>0</v>
      </c>
      <c r="BF245">
        <v>0</v>
      </c>
      <c r="BG245">
        <v>0</v>
      </c>
      <c r="BH245">
        <v>0</v>
      </c>
      <c r="BI245">
        <v>79.648021987612623</v>
      </c>
      <c r="BJ245">
        <v>28.500037321212361</v>
      </c>
      <c r="BK245">
        <v>5230.7323976302614</v>
      </c>
      <c r="BL245">
        <v>17.090312593913719</v>
      </c>
      <c r="BM245">
        <v>13.1848334001543</v>
      </c>
      <c r="BN245">
        <v>6.4213075421898429</v>
      </c>
      <c r="BO245">
        <v>9.1583363085929435</v>
      </c>
      <c r="BP245">
        <v>12.03679394231284</v>
      </c>
      <c r="BQ245">
        <v>81.678658393930476</v>
      </c>
      <c r="BR245">
        <v>3.140629015892292</v>
      </c>
      <c r="BS245">
        <v>3282.8417053288581</v>
      </c>
      <c r="BT245">
        <v>5.4140993932954071</v>
      </c>
      <c r="BU245">
        <v>11.383285410184421</v>
      </c>
    </row>
    <row r="246">
      <c r="A246" t="s">
        <v>551</v>
      </c>
      <c r="B246">
        <v>2015</v>
      </c>
      <c r="C246" t="s">
        <v>558</v>
      </c>
      <c r="D246">
        <v>137</v>
      </c>
      <c r="E246" t="s">
        <v>109</v>
      </c>
      <c r="F246" t="s">
        <v>42</v>
      </c>
      <c r="G246" t="s">
        <v>579</v>
      </c>
      <c r="H246">
        <v>5.3315076971995881</v>
      </c>
      <c r="I246">
        <v>35.715587333393529</v>
      </c>
      <c r="J246">
        <v>58.037704148403677</v>
      </c>
      <c r="K246">
        <v>62.625768823020337</v>
      </c>
      <c r="L246">
        <v>39.371925262505258</v>
      </c>
      <c r="M246">
        <v>46.051220201337138</v>
      </c>
      <c r="N246">
        <v>61.356065437651687</v>
      </c>
      <c r="O246">
        <v>62.742818462867923</v>
      </c>
      <c r="P246">
        <v>60.047463370872627</v>
      </c>
      <c r="Q246">
        <v>32.110644786638602</v>
      </c>
      <c r="R246">
        <v>1.751533317089409</v>
      </c>
      <c r="S246">
        <v>5.7706634960645768</v>
      </c>
      <c r="T246">
        <v>8.0611069204209809</v>
      </c>
      <c r="U246">
        <v>17.658973896004241</v>
      </c>
      <c r="V246">
        <v>41.616025620664622</v>
      </c>
      <c r="W246" t="s">
        <v>412</v>
      </c>
      <c r="X246" t="s">
        <v>413</v>
      </c>
      <c r="Y246" t="s">
        <v>414</v>
      </c>
      <c r="Z246" t="s">
        <v>415</v>
      </c>
      <c r="AA246" t="s">
        <v>416</v>
      </c>
      <c r="AB246" t="s">
        <v>417</v>
      </c>
      <c r="AC246" t="s">
        <v>418</v>
      </c>
      <c r="AD246" t="s">
        <v>419</v>
      </c>
      <c r="AE246" t="s">
        <v>420</v>
      </c>
      <c r="AF246" t="s">
        <v>421</v>
      </c>
      <c r="AG246" t="s">
        <v>422</v>
      </c>
      <c r="AH246" t="s">
        <v>423</v>
      </c>
      <c r="AI246">
        <v>45.865945854832688</v>
      </c>
      <c r="AJ246">
        <v>54.576862931591549</v>
      </c>
      <c r="AK246">
        <v>18.111525070202241</v>
      </c>
      <c r="AL246">
        <v>3.6852858543360232</v>
      </c>
      <c r="AM246">
        <v>6.8195185126541604</v>
      </c>
      <c r="AN246">
        <v>23.923205196395251</v>
      </c>
      <c r="AO246">
        <v>13.65576262162749</v>
      </c>
      <c r="AP246">
        <v>42.502907314971743</v>
      </c>
      <c r="AQ246">
        <v>5.3195856243871953</v>
      </c>
      <c r="AR246">
        <v>45.266718821124542</v>
      </c>
      <c r="AS246">
        <v>11.33315973392695</v>
      </c>
      <c r="AT246">
        <v>14.80059515267298</v>
      </c>
      <c r="AU246">
        <v>576.33603519867347</v>
      </c>
      <c r="AV246">
        <v>3864.622372733591</v>
      </c>
      <c r="AW246">
        <v>6269.5655005171702</v>
      </c>
      <c r="AX246">
        <v>6773.8043889122373</v>
      </c>
      <c r="AY246">
        <v>4254.6752689719806</v>
      </c>
      <c r="AZ246">
        <v>3353.3886766512851</v>
      </c>
      <c r="BA246">
        <v>4467.0063704677405</v>
      </c>
      <c r="BB246">
        <v>4564.9831484744745</v>
      </c>
      <c r="BC246">
        <v>4374.7041710078875</v>
      </c>
      <c r="BD246">
        <v>2334.6158003576588</v>
      </c>
      <c r="BE246">
        <v>61.812619530764991</v>
      </c>
      <c r="BF246">
        <v>203.94627357476509</v>
      </c>
      <c r="BG246">
        <v>284.94195561396248</v>
      </c>
      <c r="BH246">
        <v>623.64678927381772</v>
      </c>
      <c r="BI246">
        <v>1469.9577613812901</v>
      </c>
      <c r="BJ246">
        <v>1658.991852585119</v>
      </c>
      <c r="BK246">
        <v>11349.498109558261</v>
      </c>
      <c r="BL246">
        <v>345.70437113957672</v>
      </c>
      <c r="BM246">
        <v>30.76163062863467</v>
      </c>
      <c r="BN246">
        <v>84.987874413551509</v>
      </c>
      <c r="BO246">
        <v>259.43657281751371</v>
      </c>
      <c r="BP246">
        <v>297.22362669088261</v>
      </c>
      <c r="BQ246">
        <v>1193.56763625177</v>
      </c>
      <c r="BR246">
        <v>103.1521082999918</v>
      </c>
      <c r="BS246">
        <v>5842.1800659895889</v>
      </c>
      <c r="BT246">
        <v>418.12748223477689</v>
      </c>
      <c r="BU246">
        <v>155.37223572399029</v>
      </c>
    </row>
    <row r="247">
      <c r="A247" t="s">
        <v>551</v>
      </c>
      <c r="B247">
        <v>2015</v>
      </c>
      <c r="C247" t="s">
        <v>558</v>
      </c>
      <c r="D247">
        <v>138</v>
      </c>
      <c r="E247" t="s">
        <v>109</v>
      </c>
      <c r="F247" t="s">
        <v>41</v>
      </c>
      <c r="G247" t="s">
        <v>180</v>
      </c>
      <c r="H247">
        <v>62.361165473822197</v>
      </c>
      <c r="I247">
        <v>54.581104833222568</v>
      </c>
      <c r="J247">
        <v>33.019508734922937</v>
      </c>
      <c r="K247">
        <v>16.79932117656741</v>
      </c>
      <c r="L247">
        <v>7.4988387763946118</v>
      </c>
      <c r="M247">
        <v>46.866460848390773</v>
      </c>
      <c r="N247">
        <v>29.712670973637579</v>
      </c>
      <c r="O247">
        <v>17.82375824236852</v>
      </c>
      <c r="P247">
        <v>11.56663885347872</v>
      </c>
      <c r="Q247">
        <v>4.485143904043527</v>
      </c>
      <c r="R247">
        <v>51.572855901385218</v>
      </c>
      <c r="S247">
        <v>64.244501009406193</v>
      </c>
      <c r="T247">
        <v>70.379895726828451</v>
      </c>
      <c r="U247">
        <v>68.12526892008708</v>
      </c>
      <c r="V247">
        <v>51.407013288275749</v>
      </c>
      <c r="W247" t="s">
        <v>412</v>
      </c>
      <c r="X247" t="s">
        <v>413</v>
      </c>
      <c r="Y247" t="s">
        <v>414</v>
      </c>
      <c r="Z247" t="s">
        <v>415</v>
      </c>
      <c r="AA247" t="s">
        <v>416</v>
      </c>
      <c r="AB247" t="s">
        <v>417</v>
      </c>
      <c r="AC247" t="s">
        <v>418</v>
      </c>
      <c r="AD247" t="s">
        <v>419</v>
      </c>
      <c r="AE247" t="s">
        <v>420</v>
      </c>
      <c r="AF247" t="s">
        <v>421</v>
      </c>
      <c r="AG247" t="s">
        <v>422</v>
      </c>
      <c r="AH247" t="s">
        <v>423</v>
      </c>
      <c r="AI247">
        <v>37.929111303223323</v>
      </c>
      <c r="AJ247">
        <v>19.468562432360649</v>
      </c>
      <c r="AK247">
        <v>51.798442463477201</v>
      </c>
      <c r="AL247">
        <v>59.312837401099117</v>
      </c>
      <c r="AM247">
        <v>75.645043830659489</v>
      </c>
      <c r="AN247">
        <v>43.084472372342937</v>
      </c>
      <c r="AO247">
        <v>68.399097128519756</v>
      </c>
      <c r="AP247">
        <v>41.648625000330007</v>
      </c>
      <c r="AQ247">
        <v>56.207579327138603</v>
      </c>
      <c r="AR247">
        <v>26.182063850306761</v>
      </c>
      <c r="AS247">
        <v>69.932350680818161</v>
      </c>
      <c r="AT247">
        <v>78.106188456455556</v>
      </c>
      <c r="AU247">
        <v>6741.2426091833922</v>
      </c>
      <c r="AV247">
        <v>5905.9748030453957</v>
      </c>
      <c r="AW247">
        <v>3566.956616325635</v>
      </c>
      <c r="AX247">
        <v>1817.0685590808921</v>
      </c>
      <c r="AY247">
        <v>810.35213988679925</v>
      </c>
      <c r="AZ247">
        <v>3412.7534175337878</v>
      </c>
      <c r="BA247">
        <v>2163.2203691047321</v>
      </c>
      <c r="BB247">
        <v>1296.8042879209891</v>
      </c>
      <c r="BC247">
        <v>842.67711567313643</v>
      </c>
      <c r="BD247">
        <v>326.09397583990358</v>
      </c>
      <c r="BE247">
        <v>1820.0357874120671</v>
      </c>
      <c r="BF247">
        <v>2270.5234133776989</v>
      </c>
      <c r="BG247">
        <v>2487.7706402214499</v>
      </c>
      <c r="BH247">
        <v>2405.9215150683922</v>
      </c>
      <c r="BI247">
        <v>1815.7942053699951</v>
      </c>
      <c r="BJ247">
        <v>1371.9129836981569</v>
      </c>
      <c r="BK247">
        <v>4048.5729786054349</v>
      </c>
      <c r="BL247">
        <v>988.70459049895885</v>
      </c>
      <c r="BM247">
        <v>495.09309936490922</v>
      </c>
      <c r="BN247">
        <v>942.72219851860962</v>
      </c>
      <c r="BO247">
        <v>467.2320352632247</v>
      </c>
      <c r="BP247">
        <v>1488.7361675958659</v>
      </c>
      <c r="BQ247">
        <v>1169.5776603326531</v>
      </c>
      <c r="BR247">
        <v>1089.9214185881799</v>
      </c>
      <c r="BS247">
        <v>3379.090322785823</v>
      </c>
      <c r="BT247">
        <v>2580.09579000243</v>
      </c>
      <c r="BU247">
        <v>819.93548226789744</v>
      </c>
    </row>
    <row r="248">
      <c r="A248" t="s">
        <v>551</v>
      </c>
      <c r="B248">
        <v>2015</v>
      </c>
      <c r="C248" t="s">
        <v>558</v>
      </c>
      <c r="D248">
        <v>139</v>
      </c>
      <c r="E248" t="s">
        <v>109</v>
      </c>
      <c r="F248" t="s">
        <v>19</v>
      </c>
      <c r="G248" t="s">
        <v>180</v>
      </c>
      <c r="H248">
        <v>32.307326828978248</v>
      </c>
      <c r="I248">
        <v>8.823642022255509</v>
      </c>
      <c r="J248">
        <v>2.237010743193824</v>
      </c>
      <c r="K248">
        <v>0.21859411657718339</v>
      </c>
      <c r="L248">
        <v>0.56581585801483403</v>
      </c>
      <c r="M248">
        <v>5.4216338769589933</v>
      </c>
      <c r="N248">
        <v>1.8389406890633351</v>
      </c>
      <c r="O248">
        <v>0.60988684455354158</v>
      </c>
      <c r="P248">
        <v>0.77338836337651506</v>
      </c>
      <c r="Q248">
        <v>0.088081968596937898</v>
      </c>
      <c r="R248">
        <v>46.675610781525208</v>
      </c>
      <c r="S248">
        <v>29.98483549452915</v>
      </c>
      <c r="T248">
        <v>21.558997352750531</v>
      </c>
      <c r="U248">
        <v>14.215757183908829</v>
      </c>
      <c r="V248">
        <v>4.7220431534465757</v>
      </c>
      <c r="W248" t="s">
        <v>412</v>
      </c>
      <c r="X248" t="s">
        <v>413</v>
      </c>
      <c r="Y248" t="s">
        <v>414</v>
      </c>
      <c r="Z248" t="s">
        <v>415</v>
      </c>
      <c r="AA248" t="s">
        <v>416</v>
      </c>
      <c r="AB248" t="s">
        <v>417</v>
      </c>
      <c r="AC248" t="s">
        <v>418</v>
      </c>
      <c r="AD248" t="s">
        <v>419</v>
      </c>
      <c r="AE248" t="s">
        <v>420</v>
      </c>
      <c r="AF248" t="s">
        <v>421</v>
      </c>
      <c r="AG248" t="s">
        <v>422</v>
      </c>
      <c r="AH248" t="s">
        <v>423</v>
      </c>
      <c r="AI248">
        <v>15.41700577848049</v>
      </c>
      <c r="AJ248">
        <v>0.80130685790001599</v>
      </c>
      <c r="AK248">
        <v>29.194667377409779</v>
      </c>
      <c r="AL248">
        <v>35.422315485021556</v>
      </c>
      <c r="AM248">
        <v>17.020185028454559</v>
      </c>
      <c r="AN248">
        <v>32.147812513525153</v>
      </c>
      <c r="AO248">
        <v>17.392116916439889</v>
      </c>
      <c r="AP248">
        <v>12.93989313735997</v>
      </c>
      <c r="AQ248">
        <v>38.310871854121316</v>
      </c>
      <c r="AR248">
        <v>3.1149126048437119</v>
      </c>
      <c r="AS248">
        <v>18.587742825363609</v>
      </c>
      <c r="AT248">
        <v>6.0088566397332146</v>
      </c>
      <c r="AU248">
        <v>3492.4223521727781</v>
      </c>
      <c r="AV248">
        <v>954.76644552665346</v>
      </c>
      <c r="AW248">
        <v>241.65472403856339</v>
      </c>
      <c r="AX248">
        <v>23.643842049195399</v>
      </c>
      <c r="AY248">
        <v>61.14414577994895</v>
      </c>
      <c r="AZ248">
        <v>394.79617635441917</v>
      </c>
      <c r="BA248">
        <v>133.8834182792516</v>
      </c>
      <c r="BB248">
        <v>44.373575112996747</v>
      </c>
      <c r="BC248">
        <v>56.344516639704914</v>
      </c>
      <c r="BD248">
        <v>6.4040307187660446</v>
      </c>
      <c r="BE248">
        <v>1647.2091866335959</v>
      </c>
      <c r="BF248">
        <v>1059.721376412266</v>
      </c>
      <c r="BG248">
        <v>762.06195097188527</v>
      </c>
      <c r="BH248">
        <v>502.04566681232859</v>
      </c>
      <c r="BI248">
        <v>166.791611631926</v>
      </c>
      <c r="BJ248">
        <v>557.64002030412564</v>
      </c>
      <c r="BK248">
        <v>166.6352769361545</v>
      </c>
      <c r="BL248">
        <v>557.25423934296339</v>
      </c>
      <c r="BM248">
        <v>295.67535003536949</v>
      </c>
      <c r="BN248">
        <v>212.11311986463451</v>
      </c>
      <c r="BO248">
        <v>348.62879926079751</v>
      </c>
      <c r="BP248">
        <v>378.54700678152489</v>
      </c>
      <c r="BQ248">
        <v>363.37838140942472</v>
      </c>
      <c r="BR248">
        <v>742.88628506072303</v>
      </c>
      <c r="BS248">
        <v>402.01456613694887</v>
      </c>
      <c r="BT248">
        <v>685.77927872404587</v>
      </c>
      <c r="BU248">
        <v>63.079185710426259</v>
      </c>
    </row>
    <row r="249">
      <c r="A249" t="s">
        <v>551</v>
      </c>
      <c r="B249">
        <v>2015</v>
      </c>
      <c r="C249" t="s">
        <v>558</v>
      </c>
      <c r="D249">
        <v>148</v>
      </c>
      <c r="E249" t="s">
        <v>109</v>
      </c>
      <c r="F249" t="s">
        <v>49</v>
      </c>
      <c r="G249" t="s">
        <v>180</v>
      </c>
      <c r="H249">
        <v>2.6488300757297818</v>
      </c>
      <c r="I249">
        <v>22.698549546996759</v>
      </c>
      <c r="J249">
        <v>50.00610309964889</v>
      </c>
      <c r="K249">
        <v>57.074924771535272</v>
      </c>
      <c r="L249">
        <v>31.054008489782689</v>
      </c>
      <c r="M249">
        <v>31.85968730813822</v>
      </c>
      <c r="N249">
        <v>54.090572314311864</v>
      </c>
      <c r="O249">
        <v>58.381878041091028</v>
      </c>
      <c r="P249">
        <v>54.105783171467003</v>
      </c>
      <c r="Q249">
        <v>24.90479654195634</v>
      </c>
      <c r="R249">
        <v>0.83334186262346144</v>
      </c>
      <c r="S249">
        <v>2.942547360349788</v>
      </c>
      <c r="T249">
        <v>4.166983146110419</v>
      </c>
      <c r="U249">
        <v>7.9603876256684316</v>
      </c>
      <c r="V249">
        <v>24.164107923335191</v>
      </c>
      <c r="W249" t="s">
        <v>412</v>
      </c>
      <c r="X249" t="s">
        <v>413</v>
      </c>
      <c r="Y249" t="s">
        <v>414</v>
      </c>
      <c r="Z249" t="s">
        <v>415</v>
      </c>
      <c r="AA249" t="s">
        <v>416</v>
      </c>
      <c r="AB249" t="s">
        <v>417</v>
      </c>
      <c r="AC249" t="s">
        <v>418</v>
      </c>
      <c r="AD249" t="s">
        <v>419</v>
      </c>
      <c r="AE249" t="s">
        <v>420</v>
      </c>
      <c r="AF249" t="s">
        <v>421</v>
      </c>
      <c r="AG249" t="s">
        <v>422</v>
      </c>
      <c r="AH249" t="s">
        <v>423</v>
      </c>
      <c r="AI249">
        <v>26.133186235813131</v>
      </c>
      <c r="AJ249">
        <v>48.759080538116507</v>
      </c>
      <c r="AK249">
        <v>12.522459875629981</v>
      </c>
      <c r="AL249">
        <v>3.614410228764485</v>
      </c>
      <c r="AM249">
        <v>3.9951519577287371</v>
      </c>
      <c r="AN249">
        <v>9.0179368870324215</v>
      </c>
      <c r="AO249">
        <v>9.5887709605288745</v>
      </c>
      <c r="AP249">
        <v>29.599999969647818</v>
      </c>
      <c r="AQ249">
        <v>3.524356614677409</v>
      </c>
      <c r="AR249">
        <v>37.464078424837453</v>
      </c>
      <c r="AS249">
        <v>4.6032648125176454</v>
      </c>
      <c r="AT249">
        <v>5.5869988927510663</v>
      </c>
      <c r="AU249">
        <v>286.33855758343378</v>
      </c>
      <c r="AV249">
        <v>2456.1075137607349</v>
      </c>
      <c r="AW249">
        <v>5401.9459144557959</v>
      </c>
      <c r="AX249">
        <v>6173.4072599863639</v>
      </c>
      <c r="AY249">
        <v>3355.8105437569138</v>
      </c>
      <c r="AZ249">
        <v>2319.9801046240082</v>
      </c>
      <c r="BA249">
        <v>3938.0447456463362</v>
      </c>
      <c r="BB249">
        <v>4247.6939347504494</v>
      </c>
      <c r="BC249">
        <v>3941.828380891774</v>
      </c>
      <c r="BD249">
        <v>1810.7120519653261</v>
      </c>
      <c r="BE249">
        <v>29.409114283364559</v>
      </c>
      <c r="BF249">
        <v>103.99524584475709</v>
      </c>
      <c r="BG249">
        <v>147.2934596184611</v>
      </c>
      <c r="BH249">
        <v>281.13016154616298</v>
      </c>
      <c r="BI249">
        <v>853.52259037258898</v>
      </c>
      <c r="BJ249">
        <v>945.24907835810927</v>
      </c>
      <c r="BK249">
        <v>10139.664734574269</v>
      </c>
      <c r="BL249">
        <v>239.0228928621583</v>
      </c>
      <c r="BM249">
        <v>30.170021212002901</v>
      </c>
      <c r="BN249">
        <v>49.789361553379727</v>
      </c>
      <c r="BO249">
        <v>97.795534530166464</v>
      </c>
      <c r="BP249">
        <v>208.7037801816262</v>
      </c>
      <c r="BQ249">
        <v>831.22789071843238</v>
      </c>
      <c r="BR249">
        <v>68.340814656381468</v>
      </c>
      <c r="BS249">
        <v>4835.1614136016296</v>
      </c>
      <c r="BT249">
        <v>169.8336184529376</v>
      </c>
      <c r="BU249">
        <v>58.650648842146033</v>
      </c>
    </row>
    <row r="250">
      <c r="A250" t="s">
        <v>551</v>
      </c>
      <c r="B250">
        <v>2015</v>
      </c>
      <c r="C250" t="s">
        <v>558</v>
      </c>
      <c r="D250">
        <v>149</v>
      </c>
      <c r="E250" t="s">
        <v>109</v>
      </c>
      <c r="F250" t="s">
        <v>48</v>
      </c>
      <c r="G250" t="s">
        <v>180</v>
      </c>
      <c r="H250">
        <v>2.6676842230554949</v>
      </c>
      <c r="I250">
        <v>13.896703597525359</v>
      </c>
      <c r="J250">
        <v>14.68013793415377</v>
      </c>
      <c r="K250">
        <v>25.8894109689411</v>
      </c>
      <c r="L250">
        <v>60.881336875807868</v>
      </c>
      <c r="M250">
        <v>15.76730378864282</v>
      </c>
      <c r="N250">
        <v>14.357816022987111</v>
      </c>
      <c r="O250">
        <v>23.184476871986949</v>
      </c>
      <c r="P250">
        <v>33.5541896116776</v>
      </c>
      <c r="Q250">
        <v>70.521977585403278</v>
      </c>
      <c r="R250">
        <v>0.91819145446594819</v>
      </c>
      <c r="S250">
        <v>2.828116135714787</v>
      </c>
      <c r="T250">
        <v>3.848271160613661</v>
      </c>
      <c r="U250">
        <v>9.6985862703358059</v>
      </c>
      <c r="V250">
        <v>19.652484527957551</v>
      </c>
      <c r="W250" t="s">
        <v>412</v>
      </c>
      <c r="X250" t="s">
        <v>413</v>
      </c>
      <c r="Y250" t="s">
        <v>414</v>
      </c>
      <c r="Z250" t="s">
        <v>415</v>
      </c>
      <c r="AA250" t="s">
        <v>416</v>
      </c>
      <c r="AB250" t="s">
        <v>417</v>
      </c>
      <c r="AC250" t="s">
        <v>418</v>
      </c>
      <c r="AD250" t="s">
        <v>419</v>
      </c>
      <c r="AE250" t="s">
        <v>420</v>
      </c>
      <c r="AF250" t="s">
        <v>421</v>
      </c>
      <c r="AG250" t="s">
        <v>422</v>
      </c>
      <c r="AH250" t="s">
        <v>423</v>
      </c>
      <c r="AI250">
        <v>20.5206966824829</v>
      </c>
      <c r="AJ250">
        <v>30.971050171622881</v>
      </c>
      <c r="AK250">
        <v>6.3995169352442467</v>
      </c>
      <c r="AL250">
        <v>1.650436885114636</v>
      </c>
      <c r="AM250">
        <v>3.33961918315714</v>
      </c>
      <c r="AN250">
        <v>15.572750695375881</v>
      </c>
      <c r="AO250">
        <v>4.620014994511525</v>
      </c>
      <c r="AP250">
        <v>15.591293427428949</v>
      </c>
      <c r="AQ250">
        <v>1.9571922040624039</v>
      </c>
      <c r="AR250">
        <v>33.238945120012012</v>
      </c>
      <c r="AS250">
        <v>6.8766416813008782</v>
      </c>
      <c r="AT250">
        <v>10.29795601106021</v>
      </c>
      <c r="AU250">
        <v>288.37669109723532</v>
      </c>
      <c r="AV250">
        <v>1503.6995228139531</v>
      </c>
      <c r="AW250">
        <v>1585.8326528468549</v>
      </c>
      <c r="AX250">
        <v>2800.281879865759</v>
      </c>
      <c r="AY250">
        <v>6579.0615170686569</v>
      </c>
      <c r="AZ250">
        <v>1148.154115243628</v>
      </c>
      <c r="BA250">
        <v>1045.3156535250921</v>
      </c>
      <c r="BB250">
        <v>1686.8344269464451</v>
      </c>
      <c r="BC250">
        <v>2444.5604361732139</v>
      </c>
      <c r="BD250">
        <v>5127.3253538608305</v>
      </c>
      <c r="BE250">
        <v>32.403505247400453</v>
      </c>
      <c r="BF250">
        <v>99.951027730008036</v>
      </c>
      <c r="BG250">
        <v>136.0277094774975</v>
      </c>
      <c r="BH250">
        <v>342.51662772765468</v>
      </c>
      <c r="BI250">
        <v>694.16340776069433</v>
      </c>
      <c r="BJ250">
        <v>742.24281154822347</v>
      </c>
      <c r="BK250">
        <v>6440.565772614249</v>
      </c>
      <c r="BL250">
        <v>122.15100435332801</v>
      </c>
      <c r="BM250">
        <v>13.77644281678606</v>
      </c>
      <c r="BN250">
        <v>41.619820402361633</v>
      </c>
      <c r="BO250">
        <v>168.8795893603187</v>
      </c>
      <c r="BP250">
        <v>100.55664045156919</v>
      </c>
      <c r="BQ250">
        <v>437.83506630213441</v>
      </c>
      <c r="BR250">
        <v>37.951922659502607</v>
      </c>
      <c r="BS250">
        <v>4289.8603577168224</v>
      </c>
      <c r="BT250">
        <v>253.70796317513489</v>
      </c>
      <c r="BU250">
        <v>108.1048722920286</v>
      </c>
    </row>
    <row r="251">
      <c r="A251" t="s">
        <v>551</v>
      </c>
      <c r="B251">
        <v>2015</v>
      </c>
      <c r="C251" t="s">
        <v>558</v>
      </c>
      <c r="D251">
        <v>150</v>
      </c>
      <c r="E251" t="s">
        <v>109</v>
      </c>
      <c r="F251" t="s">
        <v>111</v>
      </c>
      <c r="G251" t="s">
        <v>180</v>
      </c>
      <c r="H251">
        <v>94.683485701214281</v>
      </c>
      <c r="I251">
        <v>63.404746855478052</v>
      </c>
      <c r="J251">
        <v>35.313758966197348</v>
      </c>
      <c r="K251">
        <v>17.035664259523461</v>
      </c>
      <c r="L251">
        <v>8.0646546344094467</v>
      </c>
      <c r="M251">
        <v>52.373008903219123</v>
      </c>
      <c r="N251">
        <v>31.551611662700921</v>
      </c>
      <c r="O251">
        <v>18.433645086922059</v>
      </c>
      <c r="P251">
        <v>12.340027216855241</v>
      </c>
      <c r="Q251">
        <v>4.5732258726404647</v>
      </c>
      <c r="R251">
        <v>98.248466682910546</v>
      </c>
      <c r="S251">
        <v>94.229336503935528</v>
      </c>
      <c r="T251">
        <v>91.984745693275997</v>
      </c>
      <c r="U251">
        <v>82.341026103995929</v>
      </c>
      <c r="V251">
        <v>56.183407548706967</v>
      </c>
      <c r="W251" t="s">
        <v>412</v>
      </c>
      <c r="X251" t="s">
        <v>413</v>
      </c>
      <c r="Y251" t="s">
        <v>414</v>
      </c>
      <c r="Z251" t="s">
        <v>415</v>
      </c>
      <c r="AA251" t="s">
        <v>416</v>
      </c>
      <c r="AB251" t="s">
        <v>417</v>
      </c>
      <c r="AC251" t="s">
        <v>418</v>
      </c>
      <c r="AD251" t="s">
        <v>419</v>
      </c>
      <c r="AE251" t="s">
        <v>420</v>
      </c>
      <c r="AF251" t="s">
        <v>421</v>
      </c>
      <c r="AG251" t="s">
        <v>422</v>
      </c>
      <c r="AH251" t="s">
        <v>423</v>
      </c>
      <c r="AI251">
        <v>53.346117081703817</v>
      </c>
      <c r="AJ251">
        <v>20.269869290260669</v>
      </c>
      <c r="AK251">
        <v>81.078023189125702</v>
      </c>
      <c r="AL251">
        <v>94.7351528861209</v>
      </c>
      <c r="AM251">
        <v>92.665228859114109</v>
      </c>
      <c r="AN251">
        <v>75.409312417591906</v>
      </c>
      <c r="AO251">
        <v>85.791214044959602</v>
      </c>
      <c r="AP251">
        <v>54.808706602923152</v>
      </c>
      <c r="AQ251">
        <v>94.518451181260104</v>
      </c>
      <c r="AR251">
        <v>29.296976455150489</v>
      </c>
      <c r="AS251">
        <v>88.520093506181496</v>
      </c>
      <c r="AT251">
        <v>84.115045096188794</v>
      </c>
      <c r="AU251">
        <v>10235.285747874121</v>
      </c>
      <c r="AV251">
        <v>6860.7412485720452</v>
      </c>
      <c r="AW251">
        <v>3814.7946779893332</v>
      </c>
      <c r="AX251">
        <v>1842.632186365709</v>
      </c>
      <c r="AY251">
        <v>871.49628566674824</v>
      </c>
      <c r="AZ251">
        <v>3813.732931513342</v>
      </c>
      <c r="BA251">
        <v>2297.1037873839841</v>
      </c>
      <c r="BB251">
        <v>1341.1778630339859</v>
      </c>
      <c r="BC251">
        <v>899.02163231284135</v>
      </c>
      <c r="BD251">
        <v>332.4980065586696</v>
      </c>
      <c r="BE251">
        <v>3467.2449740456668</v>
      </c>
      <c r="BF251">
        <v>3330.244789789971</v>
      </c>
      <c r="BG251">
        <v>3251.4533777113429</v>
      </c>
      <c r="BH251">
        <v>2907.967181880721</v>
      </c>
      <c r="BI251">
        <v>1984.5056022375411</v>
      </c>
      <c r="BJ251">
        <v>1929.553004002282</v>
      </c>
      <c r="BK251">
        <v>4215.2082555415909</v>
      </c>
      <c r="BL251">
        <v>1547.579616359923</v>
      </c>
      <c r="BM251">
        <v>790.76844940028059</v>
      </c>
      <c r="BN251">
        <v>1154.8353183832451</v>
      </c>
      <c r="BO251">
        <v>817.78061975964295</v>
      </c>
      <c r="BP251">
        <v>1867.2831743773891</v>
      </c>
      <c r="BQ251">
        <v>1539.1393793672121</v>
      </c>
      <c r="BR251">
        <v>1832.8077036489069</v>
      </c>
      <c r="BS251">
        <v>3781.1048889227732</v>
      </c>
      <c r="BT251">
        <v>3265.875068726466</v>
      </c>
      <c r="BU251">
        <v>883.01466797832404</v>
      </c>
    </row>
    <row r="252">
      <c r="A252" t="s">
        <v>551</v>
      </c>
      <c r="B252">
        <v>2015</v>
      </c>
      <c r="C252" t="s">
        <v>558</v>
      </c>
      <c r="D252">
        <v>151</v>
      </c>
      <c r="E252" t="s">
        <v>110</v>
      </c>
      <c r="F252" t="s">
        <v>49</v>
      </c>
      <c r="G252" t="s">
        <v>180</v>
      </c>
      <c r="H252">
        <v>41.700866056960663</v>
      </c>
      <c r="I252">
        <v>56.380978000873348</v>
      </c>
      <c r="J252">
        <v>75.411180788237473</v>
      </c>
      <c r="K252">
        <v>70.543894898395621</v>
      </c>
      <c r="L252">
        <v>36.455565997190938</v>
      </c>
      <c r="M252">
        <v>63.721707898364457</v>
      </c>
      <c r="N252">
        <v>77.940528769008537</v>
      </c>
      <c r="O252">
        <v>73.84396012945929</v>
      </c>
      <c r="P252">
        <v>64.320061566770732</v>
      </c>
      <c r="Q252">
        <v>27.452156771980562</v>
      </c>
      <c r="R252">
        <v>42.931683705003927</v>
      </c>
      <c r="S252">
        <v>42.485083979083051</v>
      </c>
      <c r="T252">
        <v>39.588193763490509</v>
      </c>
      <c r="U252">
        <v>43.83847327828331</v>
      </c>
      <c r="V252">
        <v>55.903419986105781</v>
      </c>
      <c r="W252" t="s">
        <v>412</v>
      </c>
      <c r="X252" t="s">
        <v>413</v>
      </c>
      <c r="Y252" t="s">
        <v>414</v>
      </c>
      <c r="Z252" t="s">
        <v>415</v>
      </c>
      <c r="AA252" t="s">
        <v>416</v>
      </c>
      <c r="AB252" t="s">
        <v>417</v>
      </c>
      <c r="AC252" t="s">
        <v>418</v>
      </c>
      <c r="AD252" t="s">
        <v>419</v>
      </c>
      <c r="AE252" t="s">
        <v>420</v>
      </c>
      <c r="AF252" t="s">
        <v>421</v>
      </c>
      <c r="AG252" t="s">
        <v>422</v>
      </c>
      <c r="AH252" t="s">
        <v>423</v>
      </c>
      <c r="AI252">
        <v>50.350802508706849</v>
      </c>
      <c r="AJ252">
        <v>64.335764913617481</v>
      </c>
      <c r="AK252">
        <v>63.691474967508498</v>
      </c>
      <c r="AL252">
        <v>44.431340619948237</v>
      </c>
      <c r="AM252">
        <v>44.322765771603557</v>
      </c>
      <c r="AN252">
        <v>37.280250508799597</v>
      </c>
      <c r="AO252">
        <v>54.462118010347929</v>
      </c>
      <c r="AP252">
        <v>55.680979818160417</v>
      </c>
      <c r="AQ252">
        <v>49.524900705847983</v>
      </c>
      <c r="AR252">
        <v>56.316578437563912</v>
      </c>
      <c r="AS252">
        <v>33.580537561140872</v>
      </c>
      <c r="AT252">
        <v>48.67868014179929</v>
      </c>
      <c r="AU252">
        <v>3042.9829131345282</v>
      </c>
      <c r="AV252">
        <v>5557.4368435939114</v>
      </c>
      <c r="AW252">
        <v>7959.4504310456296</v>
      </c>
      <c r="AX252">
        <v>7612.2207698758502</v>
      </c>
      <c r="AY252">
        <v>3915.7779127121221</v>
      </c>
      <c r="AZ252">
        <v>4381.7165777682967</v>
      </c>
      <c r="BA252">
        <v>5570.0828396987181</v>
      </c>
      <c r="BB252">
        <v>5339.9023986123993</v>
      </c>
      <c r="BC252">
        <v>4647.1736229820071</v>
      </c>
      <c r="BD252">
        <v>1994.160735017603</v>
      </c>
      <c r="BE252">
        <v>805.88956942781135</v>
      </c>
      <c r="BF252">
        <v>1050.3975034838279</v>
      </c>
      <c r="BG252">
        <v>1092.272415476282</v>
      </c>
      <c r="BH252">
        <v>1327.189813454901</v>
      </c>
      <c r="BI252">
        <v>1879.0833944401909</v>
      </c>
      <c r="BJ252">
        <v>1538.082181690351</v>
      </c>
      <c r="BK252">
        <v>13271.698515112521</v>
      </c>
      <c r="BL252">
        <v>858.59034182549226</v>
      </c>
      <c r="BM252">
        <v>239.5025044877361</v>
      </c>
      <c r="BN252">
        <v>456.27451218057331</v>
      </c>
      <c r="BO252">
        <v>271.33748577791101</v>
      </c>
      <c r="BP252">
        <v>977.95120046457123</v>
      </c>
      <c r="BQ252">
        <v>1351.1744271701129</v>
      </c>
      <c r="BR252">
        <v>592.42387294078537</v>
      </c>
      <c r="BS252">
        <v>7041.8880953971548</v>
      </c>
      <c r="BT252">
        <v>1008.637575780844</v>
      </c>
      <c r="BU252">
        <v>480.30815753400441</v>
      </c>
    </row>
    <row r="253">
      <c r="A253" t="s">
        <v>551</v>
      </c>
      <c r="B253">
        <v>2015</v>
      </c>
      <c r="C253" t="s">
        <v>558</v>
      </c>
      <c r="D253">
        <v>152</v>
      </c>
      <c r="E253" t="s">
        <v>110</v>
      </c>
      <c r="F253" t="s">
        <v>48</v>
      </c>
      <c r="G253" t="s">
        <v>180</v>
      </c>
      <c r="H253">
        <v>58.299133943040061</v>
      </c>
      <c r="I253">
        <v>43.619021999126758</v>
      </c>
      <c r="J253">
        <v>24.588819211762559</v>
      </c>
      <c r="K253">
        <v>29.456105101604219</v>
      </c>
      <c r="L253">
        <v>63.544434002809027</v>
      </c>
      <c r="M253">
        <v>36.278292101635607</v>
      </c>
      <c r="N253">
        <v>22.05947123099147</v>
      </c>
      <c r="O253">
        <v>26.156039870540798</v>
      </c>
      <c r="P253">
        <v>35.679938433229132</v>
      </c>
      <c r="Q253">
        <v>72.547843228019516</v>
      </c>
      <c r="R253">
        <v>57.068316294996023</v>
      </c>
      <c r="S253">
        <v>57.514916020916729</v>
      </c>
      <c r="T253">
        <v>60.411806236509427</v>
      </c>
      <c r="U253">
        <v>56.161526721716662</v>
      </c>
      <c r="V253">
        <v>44.096580013893941</v>
      </c>
      <c r="W253" t="s">
        <v>412</v>
      </c>
      <c r="X253" t="s">
        <v>413</v>
      </c>
      <c r="Y253" t="s">
        <v>414</v>
      </c>
      <c r="Z253" t="s">
        <v>415</v>
      </c>
      <c r="AA253" t="s">
        <v>416</v>
      </c>
      <c r="AB253" t="s">
        <v>417</v>
      </c>
      <c r="AC253" t="s">
        <v>418</v>
      </c>
      <c r="AD253" t="s">
        <v>419</v>
      </c>
      <c r="AE253" t="s">
        <v>420</v>
      </c>
      <c r="AF253" t="s">
        <v>421</v>
      </c>
      <c r="AG253" t="s">
        <v>422</v>
      </c>
      <c r="AH253" t="s">
        <v>423</v>
      </c>
      <c r="AI253">
        <v>49.649197491293073</v>
      </c>
      <c r="AJ253">
        <v>35.664235086382632</v>
      </c>
      <c r="AK253">
        <v>36.308525032491559</v>
      </c>
      <c r="AL253">
        <v>55.568659380051763</v>
      </c>
      <c r="AM253">
        <v>55.677234228396287</v>
      </c>
      <c r="AN253">
        <v>62.719749491200538</v>
      </c>
      <c r="AO253">
        <v>45.53788198965227</v>
      </c>
      <c r="AP253">
        <v>44.319020181839711</v>
      </c>
      <c r="AQ253">
        <v>50.475099294152017</v>
      </c>
      <c r="AR253">
        <v>43.68342156243606</v>
      </c>
      <c r="AS253">
        <v>66.419462438859242</v>
      </c>
      <c r="AT253">
        <v>51.321319858200873</v>
      </c>
      <c r="AU253">
        <v>4254.186668374964</v>
      </c>
      <c r="AV253">
        <v>4299.4990249322282</v>
      </c>
      <c r="AW253">
        <v>2595.2847525826519</v>
      </c>
      <c r="AX253">
        <v>3178.536929057163</v>
      </c>
      <c r="AY253">
        <v>6825.4568085204282</v>
      </c>
      <c r="AZ253">
        <v>2494.616028942587</v>
      </c>
      <c r="BA253">
        <v>1576.49792857745</v>
      </c>
      <c r="BB253">
        <v>1891.430251005487</v>
      </c>
      <c r="BC253">
        <v>2577.902830276304</v>
      </c>
      <c r="BD253">
        <v>5269.9706466484558</v>
      </c>
      <c r="BE253">
        <v>1071.2545345987439</v>
      </c>
      <c r="BF253">
        <v>1421.9937574137009</v>
      </c>
      <c r="BG253">
        <v>1666.813846457723</v>
      </c>
      <c r="BH253">
        <v>1700.2646442539699</v>
      </c>
      <c r="BI253">
        <v>1482.21971529301</v>
      </c>
      <c r="BJ253">
        <v>1516.6500272439141</v>
      </c>
      <c r="BK253">
        <v>7357.1049706814456</v>
      </c>
      <c r="BL253">
        <v>489.45559723227512</v>
      </c>
      <c r="BM253">
        <v>299.53705890596262</v>
      </c>
      <c r="BN253">
        <v>573.16149939814397</v>
      </c>
      <c r="BO253">
        <v>456.49422692440862</v>
      </c>
      <c r="BP253">
        <v>817.7027994014644</v>
      </c>
      <c r="BQ253">
        <v>1075.4610802916791</v>
      </c>
      <c r="BR253">
        <v>603.79028296327886</v>
      </c>
      <c r="BS253">
        <v>5462.2239987071262</v>
      </c>
      <c r="BT253">
        <v>1994.999795849659</v>
      </c>
      <c r="BU253">
        <v>506.38284586806873</v>
      </c>
    </row>
    <row r="254">
      <c r="A254" t="s">
        <v>551</v>
      </c>
      <c r="B254">
        <v>2015</v>
      </c>
      <c r="C254" t="s">
        <v>558</v>
      </c>
      <c r="D254">
        <v>153</v>
      </c>
      <c r="E254" t="s">
        <v>440</v>
      </c>
      <c r="F254" t="s">
        <v>441</v>
      </c>
      <c r="G254" t="s">
        <v>180</v>
      </c>
      <c r="H254">
        <v>0</v>
      </c>
      <c r="I254">
        <v>0.87966581112856734</v>
      </c>
      <c r="J254">
        <v>6.7057763734795284</v>
      </c>
      <c r="K254">
        <v>20.35631588383491</v>
      </c>
      <c r="L254">
        <v>52.56342010308537</v>
      </c>
      <c r="M254">
        <v>1.660685073313215</v>
      </c>
      <c r="N254">
        <v>7.0923228996473187</v>
      </c>
      <c r="O254">
        <v>18.823536450210099</v>
      </c>
      <c r="P254">
        <v>27.61250941227199</v>
      </c>
      <c r="Q254">
        <v>63.316129340720977</v>
      </c>
      <c r="R254">
        <v>0</v>
      </c>
      <c r="S254">
        <v>0</v>
      </c>
      <c r="T254">
        <v>0</v>
      </c>
      <c r="U254">
        <v>0</v>
      </c>
      <c r="V254">
        <v>2.2549179376127451</v>
      </c>
      <c r="W254" t="s">
        <v>412</v>
      </c>
      <c r="X254" t="s">
        <v>413</v>
      </c>
      <c r="Y254" t="s">
        <v>414</v>
      </c>
      <c r="Z254" t="s">
        <v>415</v>
      </c>
      <c r="AA254" t="s">
        <v>416</v>
      </c>
      <c r="AB254" t="s">
        <v>417</v>
      </c>
      <c r="AC254" t="s">
        <v>418</v>
      </c>
      <c r="AD254" t="s">
        <v>419</v>
      </c>
      <c r="AE254" t="s">
        <v>420</v>
      </c>
      <c r="AF254" t="s">
        <v>421</v>
      </c>
      <c r="AG254" t="s">
        <v>422</v>
      </c>
      <c r="AH254" t="s">
        <v>423</v>
      </c>
      <c r="AI254">
        <v>0.78793706346328707</v>
      </c>
      <c r="AJ254">
        <v>25.153267778147871</v>
      </c>
      <c r="AK254">
        <v>0.89536508891086397</v>
      </c>
      <c r="AL254">
        <v>1.579561259543099</v>
      </c>
      <c r="AM254">
        <v>0.5152526282317158</v>
      </c>
      <c r="AN254">
        <v>0.84450991773691642</v>
      </c>
      <c r="AO254">
        <v>0.55302333341291532</v>
      </c>
      <c r="AP254">
        <v>2.908574547338159</v>
      </c>
      <c r="AQ254">
        <v>0.16196319435261861</v>
      </c>
      <c r="AR254">
        <v>25.436304723724891</v>
      </c>
      <c r="AS254">
        <v>0.14674675989157079</v>
      </c>
      <c r="AT254">
        <v>1.0843597511383081</v>
      </c>
      <c r="AU254">
        <v>0</v>
      </c>
      <c r="AV254">
        <v>95.184663841094149</v>
      </c>
      <c r="AW254">
        <v>724.39640441061056</v>
      </c>
      <c r="AX254">
        <v>2201.8045361755071</v>
      </c>
      <c r="AY254">
        <v>5680.1967918535966</v>
      </c>
      <c r="AZ254">
        <v>120.9288808414819</v>
      </c>
      <c r="BA254">
        <v>516.35402870369194</v>
      </c>
      <c r="BB254">
        <v>1369.545213222422</v>
      </c>
      <c r="BC254">
        <v>2011.6846460571039</v>
      </c>
      <c r="BD254">
        <v>4603.4216054684939</v>
      </c>
      <c r="BE254">
        <v>0</v>
      </c>
      <c r="BF254">
        <v>0</v>
      </c>
      <c r="BG254">
        <v>0</v>
      </c>
      <c r="BH254">
        <v>0</v>
      </c>
      <c r="BI254">
        <v>79.648021987612623</v>
      </c>
      <c r="BJ254">
        <v>28.500037321212361</v>
      </c>
      <c r="BK254">
        <v>5230.7323976302614</v>
      </c>
      <c r="BL254">
        <v>17.090312593913719</v>
      </c>
      <c r="BM254">
        <v>13.1848334001543</v>
      </c>
      <c r="BN254">
        <v>6.4213075421898429</v>
      </c>
      <c r="BO254">
        <v>9.1583363085929435</v>
      </c>
      <c r="BP254">
        <v>12.03679394231284</v>
      </c>
      <c r="BQ254">
        <v>81.678658393930476</v>
      </c>
      <c r="BR254">
        <v>3.140629015892292</v>
      </c>
      <c r="BS254">
        <v>3282.8417053288581</v>
      </c>
      <c r="BT254">
        <v>5.4140993932954071</v>
      </c>
      <c r="BU254">
        <v>11.383285410184421</v>
      </c>
    </row>
    <row r="255">
      <c r="A255" t="s">
        <v>551</v>
      </c>
      <c r="B255">
        <v>2015</v>
      </c>
      <c r="C255" t="s">
        <v>558</v>
      </c>
      <c r="D255">
        <v>154</v>
      </c>
      <c r="E255" t="s">
        <v>440</v>
      </c>
      <c r="F255" t="s">
        <v>442</v>
      </c>
      <c r="G255" t="s">
        <v>180</v>
      </c>
      <c r="H255">
        <v>0.082166103966212004</v>
      </c>
      <c r="I255">
        <v>0.633530778900115</v>
      </c>
      <c r="J255">
        <v>2.751287202299078</v>
      </c>
      <c r="K255">
        <v>3.1834726331368919</v>
      </c>
      <c r="L255">
        <v>2.941907749471528</v>
      </c>
      <c r="M255">
        <v>1.226335498404139</v>
      </c>
      <c r="N255">
        <v>3.7007959181059009</v>
      </c>
      <c r="O255">
        <v>2.2881471691914519</v>
      </c>
      <c r="P255">
        <v>5.0923031644484924</v>
      </c>
      <c r="Q255">
        <v>1.742414171038444</v>
      </c>
      <c r="R255">
        <v>0.071320907455176094</v>
      </c>
      <c r="S255">
        <v>0.1801034704434821</v>
      </c>
      <c r="T255">
        <v>0</v>
      </c>
      <c r="U255">
        <v>0.028412002890082302</v>
      </c>
      <c r="V255">
        <v>0.1164658923792936</v>
      </c>
      <c r="W255" t="s">
        <v>412</v>
      </c>
      <c r="X255" t="s">
        <v>413</v>
      </c>
      <c r="Y255" t="s">
        <v>414</v>
      </c>
      <c r="Z255" t="s">
        <v>415</v>
      </c>
      <c r="AA255" t="s">
        <v>416</v>
      </c>
      <c r="AB255" t="s">
        <v>417</v>
      </c>
      <c r="AC255" t="s">
        <v>418</v>
      </c>
      <c r="AD255" t="s">
        <v>419</v>
      </c>
      <c r="AE255" t="s">
        <v>420</v>
      </c>
      <c r="AF255" t="s">
        <v>421</v>
      </c>
      <c r="AG255" t="s">
        <v>422</v>
      </c>
      <c r="AH255" t="s">
        <v>423</v>
      </c>
      <c r="AI255">
        <v>0.22267269976686341</v>
      </c>
      <c r="AJ255">
        <v>2.5031582451124081</v>
      </c>
      <c r="AK255">
        <v>0.056520317731721101</v>
      </c>
      <c r="AL255">
        <v>0.032852497200200101</v>
      </c>
      <c r="AM255">
        <v>0</v>
      </c>
      <c r="AN255">
        <v>0.064707188765482801</v>
      </c>
      <c r="AO255">
        <v>0</v>
      </c>
      <c r="AP255">
        <v>0.34489097088290671</v>
      </c>
      <c r="AQ255">
        <v>0.12980018193911649</v>
      </c>
      <c r="AR255">
        <v>3.7992842028382068</v>
      </c>
      <c r="AS255">
        <v>0</v>
      </c>
      <c r="AT255">
        <v>0.35218933749063741</v>
      </c>
      <c r="AU255">
        <v>8.8821566575778004</v>
      </c>
      <c r="AV255">
        <v>68.551503832153017</v>
      </c>
      <c r="AW255">
        <v>297.20981521670251</v>
      </c>
      <c r="AX255">
        <v>344.33462933229453</v>
      </c>
      <c r="AY255">
        <v>317.91338782189558</v>
      </c>
      <c r="AZ255">
        <v>89.300121824015037</v>
      </c>
      <c r="BA255">
        <v>269.43512143520502</v>
      </c>
      <c r="BB255">
        <v>166.47886601986579</v>
      </c>
      <c r="BC255">
        <v>370.99518685672899</v>
      </c>
      <c r="BD255">
        <v>126.6828393357614</v>
      </c>
      <c r="BE255">
        <v>2.5169559003545121</v>
      </c>
      <c r="BF255">
        <v>6.3652007572232883</v>
      </c>
      <c r="BG255">
        <v>0</v>
      </c>
      <c r="BH255">
        <v>1.0034022635509761</v>
      </c>
      <c r="BI255">
        <v>4.113798467918345</v>
      </c>
      <c r="BJ255">
        <v>8.0541715170458055</v>
      </c>
      <c r="BK255">
        <v>520.54273999658005</v>
      </c>
      <c r="BL255">
        <v>1.0788335505882121</v>
      </c>
      <c r="BM255">
        <v>0.27422469356393792</v>
      </c>
      <c r="BN255">
        <v>0</v>
      </c>
      <c r="BO255">
        <v>0.70172082512180745</v>
      </c>
      <c r="BP255">
        <v>0</v>
      </c>
      <c r="BQ255">
        <v>9.6852363023242862</v>
      </c>
      <c r="BR255">
        <v>2.5169559003545121</v>
      </c>
      <c r="BS255">
        <v>490.34043140083531</v>
      </c>
      <c r="BT255">
        <v>0</v>
      </c>
      <c r="BU255">
        <v>3.6971786742095181</v>
      </c>
    </row>
    <row r="256">
      <c r="A256" t="s">
        <v>551</v>
      </c>
      <c r="B256">
        <v>2015</v>
      </c>
      <c r="C256" t="s">
        <v>558</v>
      </c>
      <c r="D256">
        <v>155</v>
      </c>
      <c r="E256" t="s">
        <v>440</v>
      </c>
      <c r="F256" t="s">
        <v>443</v>
      </c>
      <c r="G256" t="s">
        <v>180</v>
      </c>
      <c r="H256">
        <v>0.045675351786483902</v>
      </c>
      <c r="I256">
        <v>0.21511867016505329</v>
      </c>
      <c r="J256">
        <v>0.055770812714433002</v>
      </c>
      <c r="K256">
        <v>0.42644974396028712</v>
      </c>
      <c r="L256">
        <v>0.093288244996850997</v>
      </c>
      <c r="M256">
        <v>0.31965729519194452</v>
      </c>
      <c r="N256">
        <v>0.082751356762345102</v>
      </c>
      <c r="O256">
        <v>0</v>
      </c>
      <c r="P256">
        <v>0.64383942416010209</v>
      </c>
      <c r="Q256">
        <v>0.1279259472293916</v>
      </c>
      <c r="R256">
        <v>0.071212648639973897</v>
      </c>
      <c r="S256">
        <v>0.068597609903263301</v>
      </c>
      <c r="T256">
        <v>0</v>
      </c>
      <c r="U256">
        <v>0</v>
      </c>
      <c r="V256">
        <v>0</v>
      </c>
      <c r="W256" t="s">
        <v>412</v>
      </c>
      <c r="X256" t="s">
        <v>413</v>
      </c>
      <c r="Y256" t="s">
        <v>414</v>
      </c>
      <c r="Z256" t="s">
        <v>415</v>
      </c>
      <c r="AA256" t="s">
        <v>416</v>
      </c>
      <c r="AB256" t="s">
        <v>417</v>
      </c>
      <c r="AC256" t="s">
        <v>418</v>
      </c>
      <c r="AD256" t="s">
        <v>419</v>
      </c>
      <c r="AE256" t="s">
        <v>420</v>
      </c>
      <c r="AF256" t="s">
        <v>421</v>
      </c>
      <c r="AG256" t="s">
        <v>422</v>
      </c>
      <c r="AH256" t="s">
        <v>423</v>
      </c>
      <c r="AI256">
        <v>0</v>
      </c>
      <c r="AJ256">
        <v>0.36271356392492798</v>
      </c>
      <c r="AK256">
        <v>0</v>
      </c>
      <c r="AL256">
        <v>0</v>
      </c>
      <c r="AM256">
        <v>0</v>
      </c>
      <c r="AN256">
        <v>0</v>
      </c>
      <c r="AO256">
        <v>0.082520136830533899</v>
      </c>
      <c r="AP256">
        <v>0</v>
      </c>
      <c r="AQ256">
        <v>0.16200394596150361</v>
      </c>
      <c r="AR256">
        <v>0.072065783482461093</v>
      </c>
      <c r="AS256">
        <v>0</v>
      </c>
      <c r="AT256">
        <v>0.074318178539233504</v>
      </c>
      <c r="AU256">
        <v>4.9375059832988368</v>
      </c>
      <c r="AV256">
        <v>23.277019575575089</v>
      </c>
      <c r="AW256">
        <v>6.024682892971243</v>
      </c>
      <c r="AX256">
        <v>46.126174601577937</v>
      </c>
      <c r="AY256">
        <v>10.081071378337899</v>
      </c>
      <c r="AZ256">
        <v>23.277019575575089</v>
      </c>
      <c r="BA256">
        <v>6.024682892971243</v>
      </c>
      <c r="BB256">
        <v>0</v>
      </c>
      <c r="BC256">
        <v>46.906344684974208</v>
      </c>
      <c r="BD256">
        <v>9.3009012949416299</v>
      </c>
      <c r="BE256">
        <v>2.513135384415905</v>
      </c>
      <c r="BF256">
        <v>2.4243705988829318</v>
      </c>
      <c r="BG256">
        <v>0</v>
      </c>
      <c r="BH256">
        <v>0</v>
      </c>
      <c r="BI256">
        <v>0</v>
      </c>
      <c r="BJ256">
        <v>0</v>
      </c>
      <c r="BK256">
        <v>75.427877070124282</v>
      </c>
      <c r="BL256">
        <v>0</v>
      </c>
      <c r="BM256">
        <v>0</v>
      </c>
      <c r="BN256">
        <v>0</v>
      </c>
      <c r="BO256">
        <v>0</v>
      </c>
      <c r="BP256">
        <v>1.7960867527789559</v>
      </c>
      <c r="BQ256">
        <v>0</v>
      </c>
      <c r="BR256">
        <v>3.1414192305198809</v>
      </c>
      <c r="BS256">
        <v>9.3009012949416299</v>
      </c>
      <c r="BT256">
        <v>0</v>
      </c>
      <c r="BU256">
        <v>0.78017008339627525</v>
      </c>
    </row>
    <row r="257">
      <c r="A257" t="s">
        <v>551</v>
      </c>
      <c r="B257">
        <v>2015</v>
      </c>
      <c r="C257" t="s">
        <v>558</v>
      </c>
      <c r="D257">
        <v>156</v>
      </c>
      <c r="E257" t="s">
        <v>440</v>
      </c>
      <c r="F257" t="s">
        <v>444</v>
      </c>
      <c r="G257" t="s">
        <v>180</v>
      </c>
      <c r="H257">
        <v>0.0063218334803116999</v>
      </c>
      <c r="I257">
        <v>0.2018444705067918</v>
      </c>
      <c r="J257">
        <v>0.087678350854483098</v>
      </c>
      <c r="K257">
        <v>0.065549032612787203</v>
      </c>
      <c r="L257">
        <v>0.0548184777572586</v>
      </c>
      <c r="M257">
        <v>0.24015981249979071</v>
      </c>
      <c r="N257">
        <v>0</v>
      </c>
      <c r="O257">
        <v>0.22762755330405901</v>
      </c>
      <c r="P257">
        <v>0</v>
      </c>
      <c r="Q257">
        <v>0.081477997044047498</v>
      </c>
      <c r="R257">
        <v>0</v>
      </c>
      <c r="S257">
        <v>0.019336539818297499</v>
      </c>
      <c r="T257">
        <v>0</v>
      </c>
      <c r="U257">
        <v>0.095256196195887405</v>
      </c>
      <c r="V257">
        <v>0.027984856809512799</v>
      </c>
      <c r="W257" t="s">
        <v>412</v>
      </c>
      <c r="X257" t="s">
        <v>413</v>
      </c>
      <c r="Y257" t="s">
        <v>414</v>
      </c>
      <c r="Z257" t="s">
        <v>415</v>
      </c>
      <c r="AA257" t="s">
        <v>416</v>
      </c>
      <c r="AB257" t="s">
        <v>417</v>
      </c>
      <c r="AC257" t="s">
        <v>418</v>
      </c>
      <c r="AD257" t="s">
        <v>419</v>
      </c>
      <c r="AE257" t="s">
        <v>420</v>
      </c>
      <c r="AF257" t="s">
        <v>421</v>
      </c>
      <c r="AG257" t="s">
        <v>422</v>
      </c>
      <c r="AH257" t="s">
        <v>423</v>
      </c>
      <c r="AI257">
        <v>0.0188936074134196</v>
      </c>
      <c r="AJ257">
        <v>0.0991666613584999</v>
      </c>
      <c r="AK257">
        <v>0</v>
      </c>
      <c r="AL257">
        <v>0</v>
      </c>
      <c r="AM257">
        <v>0</v>
      </c>
      <c r="AN257">
        <v>0.091149755754378295</v>
      </c>
      <c r="AO257">
        <v>0</v>
      </c>
      <c r="AP257">
        <v>0.1197948270911128</v>
      </c>
      <c r="AQ257">
        <v>0</v>
      </c>
      <c r="AR257">
        <v>0.14993944631226211</v>
      </c>
      <c r="AS257">
        <v>0</v>
      </c>
      <c r="AT257">
        <v>0</v>
      </c>
      <c r="AU257">
        <v>0.68339026222223498</v>
      </c>
      <c r="AV257">
        <v>21.840678392086129</v>
      </c>
      <c r="AW257">
        <v>9.4715180713196201</v>
      </c>
      <c r="AX257">
        <v>7.0899939936263916</v>
      </c>
      <c r="AY257">
        <v>5.9238866283893286</v>
      </c>
      <c r="AZ257">
        <v>17.488118497240379</v>
      </c>
      <c r="BA257">
        <v>0</v>
      </c>
      <c r="BB257">
        <v>16.561512064946012</v>
      </c>
      <c r="BC257">
        <v>0</v>
      </c>
      <c r="BD257">
        <v>5.9238866283893286</v>
      </c>
      <c r="BE257">
        <v>0</v>
      </c>
      <c r="BF257">
        <v>0.68339026222223498</v>
      </c>
      <c r="BG257">
        <v>0</v>
      </c>
      <c r="BH257">
        <v>3.3640811332443321</v>
      </c>
      <c r="BI257">
        <v>0.98847876160141657</v>
      </c>
      <c r="BJ257">
        <v>0.68339026222223498</v>
      </c>
      <c r="BK257">
        <v>20.622142335850761</v>
      </c>
      <c r="BL257">
        <v>0</v>
      </c>
      <c r="BM257">
        <v>0</v>
      </c>
      <c r="BN257">
        <v>0</v>
      </c>
      <c r="BO257">
        <v>0.98847876160141657</v>
      </c>
      <c r="BP257">
        <v>0</v>
      </c>
      <c r="BQ257">
        <v>3.3640811332443321</v>
      </c>
      <c r="BR257">
        <v>0</v>
      </c>
      <c r="BS257">
        <v>19.351374854724948</v>
      </c>
      <c r="BT257">
        <v>0</v>
      </c>
      <c r="BU257">
        <v>0</v>
      </c>
    </row>
    <row r="258">
      <c r="A258" t="s">
        <v>551</v>
      </c>
      <c r="B258">
        <v>2015</v>
      </c>
      <c r="C258" t="s">
        <v>558</v>
      </c>
      <c r="D258">
        <v>157</v>
      </c>
      <c r="E258" t="s">
        <v>440</v>
      </c>
      <c r="F258" t="s">
        <v>445</v>
      </c>
      <c r="G258" t="s">
        <v>180</v>
      </c>
      <c r="H258">
        <v>0.56102436532984357</v>
      </c>
      <c r="I258">
        <v>0.94776220570186531</v>
      </c>
      <c r="J258">
        <v>1.651129909452355</v>
      </c>
      <c r="K258">
        <v>3.8099162083112659</v>
      </c>
      <c r="L258">
        <v>7.9876192987973784</v>
      </c>
      <c r="M258">
        <v>1.3743705626904921</v>
      </c>
      <c r="N258">
        <v>1.6578104162717899</v>
      </c>
      <c r="O258">
        <v>2.2764188362811129</v>
      </c>
      <c r="P258">
        <v>6.3094458483772371</v>
      </c>
      <c r="Q258">
        <v>8.9056178720044539</v>
      </c>
      <c r="R258">
        <v>0.49943494441187192</v>
      </c>
      <c r="S258">
        <v>0.28706921223570903</v>
      </c>
      <c r="T258">
        <v>0.93006831899699238</v>
      </c>
      <c r="U258">
        <v>0.42140271187733042</v>
      </c>
      <c r="V258">
        <v>1.351648178358541</v>
      </c>
      <c r="W258" t="s">
        <v>412</v>
      </c>
      <c r="X258" t="s">
        <v>413</v>
      </c>
      <c r="Y258" t="s">
        <v>414</v>
      </c>
      <c r="Z258" t="s">
        <v>415</v>
      </c>
      <c r="AA258" t="s">
        <v>416</v>
      </c>
      <c r="AB258" t="s">
        <v>417</v>
      </c>
      <c r="AC258" t="s">
        <v>418</v>
      </c>
      <c r="AD258" t="s">
        <v>419</v>
      </c>
      <c r="AE258" t="s">
        <v>420</v>
      </c>
      <c r="AF258" t="s">
        <v>421</v>
      </c>
      <c r="AG258" t="s">
        <v>422</v>
      </c>
      <c r="AH258" t="s">
        <v>423</v>
      </c>
      <c r="AI258">
        <v>3.539217038084693</v>
      </c>
      <c r="AJ258">
        <v>4.7199545422919567</v>
      </c>
      <c r="AK258">
        <v>1.0564184199390809</v>
      </c>
      <c r="AL258">
        <v>0.41867711378960121</v>
      </c>
      <c r="AM258">
        <v>0.47771159214113929</v>
      </c>
      <c r="AN258">
        <v>0.1463533845620491</v>
      </c>
      <c r="AO258">
        <v>0</v>
      </c>
      <c r="AP258">
        <v>2.742360419651936</v>
      </c>
      <c r="AQ258">
        <v>0.20158837686892289</v>
      </c>
      <c r="AR258">
        <v>2.8303740950127172</v>
      </c>
      <c r="AS258">
        <v>0.80609460708057101</v>
      </c>
      <c r="AT258">
        <v>0.012067474109946999</v>
      </c>
      <c r="AU258">
        <v>60.646739483071563</v>
      </c>
      <c r="AV258">
        <v>102.55306709634191</v>
      </c>
      <c r="AW258">
        <v>178.36451784351391</v>
      </c>
      <c r="AX258">
        <v>412.09277935060192</v>
      </c>
      <c r="AY258">
        <v>863.17156354355154</v>
      </c>
      <c r="AZ258">
        <v>100.0798385428087</v>
      </c>
      <c r="BA258">
        <v>120.696293637653</v>
      </c>
      <c r="BB258">
        <v>165.62554697225119</v>
      </c>
      <c r="BC258">
        <v>459.66902713551178</v>
      </c>
      <c r="BD258">
        <v>647.48610107575519</v>
      </c>
      <c r="BE258">
        <v>17.6253468307414</v>
      </c>
      <c r="BF258">
        <v>10.14557444450597</v>
      </c>
      <c r="BG258">
        <v>32.875818207824203</v>
      </c>
      <c r="BH258">
        <v>14.88231704748388</v>
      </c>
      <c r="BI258">
        <v>47.742803422545769</v>
      </c>
      <c r="BJ258">
        <v>128.0150691603863</v>
      </c>
      <c r="BK258">
        <v>981.53525647102117</v>
      </c>
      <c r="BL258">
        <v>20.16442370864505</v>
      </c>
      <c r="BM258">
        <v>3.494760307916196</v>
      </c>
      <c r="BN258">
        <v>5.9534544445407578</v>
      </c>
      <c r="BO258">
        <v>1.587137684909498</v>
      </c>
      <c r="BP258">
        <v>0</v>
      </c>
      <c r="BQ258">
        <v>77.011029376839403</v>
      </c>
      <c r="BR258">
        <v>3.9090011047990521</v>
      </c>
      <c r="BS258">
        <v>365.29166566099781</v>
      </c>
      <c r="BT258">
        <v>29.740188651240569</v>
      </c>
      <c r="BU258">
        <v>0.1266807457850927</v>
      </c>
    </row>
    <row r="259">
      <c r="A259" t="s">
        <v>551</v>
      </c>
      <c r="B259">
        <v>2015</v>
      </c>
      <c r="C259" t="s">
        <v>558</v>
      </c>
      <c r="D259">
        <v>158</v>
      </c>
      <c r="E259" t="s">
        <v>440</v>
      </c>
      <c r="F259" t="s">
        <v>446</v>
      </c>
      <c r="G259" t="s">
        <v>180</v>
      </c>
      <c r="H259">
        <v>4.462325992728787</v>
      </c>
      <c r="I259">
        <v>32.678123752508561</v>
      </c>
      <c r="J259">
        <v>50.335288694556887</v>
      </c>
      <c r="K259">
        <v>52.144762333086049</v>
      </c>
      <c r="L259">
        <v>27.30570637712378</v>
      </c>
      <c r="M259">
        <v>41.018374174779282</v>
      </c>
      <c r="N259">
        <v>52.182724780684062</v>
      </c>
      <c r="O259">
        <v>55.447968351909481</v>
      </c>
      <c r="P259">
        <v>45.38268118076104</v>
      </c>
      <c r="Q259">
        <v>20.107575429907499</v>
      </c>
      <c r="R259">
        <v>0.97865890774686648</v>
      </c>
      <c r="S259">
        <v>5.1245058013604616</v>
      </c>
      <c r="T259">
        <v>6.8206623092765177</v>
      </c>
      <c r="U259">
        <v>16.878425102463229</v>
      </c>
      <c r="V259">
        <v>39.788069175876942</v>
      </c>
      <c r="W259" t="s">
        <v>412</v>
      </c>
      <c r="X259" t="s">
        <v>413</v>
      </c>
      <c r="Y259" t="s">
        <v>414</v>
      </c>
      <c r="Z259" t="s">
        <v>415</v>
      </c>
      <c r="AA259" t="s">
        <v>416</v>
      </c>
      <c r="AB259" t="s">
        <v>417</v>
      </c>
      <c r="AC259" t="s">
        <v>418</v>
      </c>
      <c r="AD259" t="s">
        <v>419</v>
      </c>
      <c r="AE259" t="s">
        <v>420</v>
      </c>
      <c r="AF259" t="s">
        <v>421</v>
      </c>
      <c r="AG259" t="s">
        <v>422</v>
      </c>
      <c r="AH259" t="s">
        <v>423</v>
      </c>
      <c r="AI259">
        <v>42.085162509567709</v>
      </c>
      <c r="AJ259">
        <v>42.69673283847861</v>
      </c>
      <c r="AK259">
        <v>16.421029800947949</v>
      </c>
      <c r="AL259">
        <v>3.1869593505476259</v>
      </c>
      <c r="AM259">
        <v>6.3418069205130214</v>
      </c>
      <c r="AN259">
        <v>21.30175561206546</v>
      </c>
      <c r="AO259">
        <v>13.65576262162749</v>
      </c>
      <c r="AP259">
        <v>39.295861097345828</v>
      </c>
      <c r="AQ259">
        <v>4.698452618334664</v>
      </c>
      <c r="AR259">
        <v>38.487121076961387</v>
      </c>
      <c r="AS259">
        <v>10.527065126846381</v>
      </c>
      <c r="AT259">
        <v>14.100240376225869</v>
      </c>
      <c r="AU259">
        <v>482.37748428350761</v>
      </c>
      <c r="AV259">
        <v>3535.9521593201862</v>
      </c>
      <c r="AW259">
        <v>5437.5064294586819</v>
      </c>
      <c r="AX259">
        <v>5640.1450487391976</v>
      </c>
      <c r="AY259">
        <v>2950.7552107236379</v>
      </c>
      <c r="AZ259">
        <v>2986.903515063786</v>
      </c>
      <c r="BA259">
        <v>3799.1445892264842</v>
      </c>
      <c r="BB259">
        <v>4034.2312848666852</v>
      </c>
      <c r="BC259">
        <v>3306.3145969509969</v>
      </c>
      <c r="BD259">
        <v>1461.928392203414</v>
      </c>
      <c r="BE259">
        <v>34.53743649905298</v>
      </c>
      <c r="BF259">
        <v>181.10982607328879</v>
      </c>
      <c r="BG259">
        <v>241.09503523198529</v>
      </c>
      <c r="BH259">
        <v>596.08081902944525</v>
      </c>
      <c r="BI259">
        <v>1405.3908373800621</v>
      </c>
      <c r="BJ259">
        <v>1522.2392216454641</v>
      </c>
      <c r="BK259">
        <v>8878.9729311122901</v>
      </c>
      <c r="BL259">
        <v>313.4369832908593</v>
      </c>
      <c r="BM259">
        <v>26.602024983943249</v>
      </c>
      <c r="BN259">
        <v>79.034419969010756</v>
      </c>
      <c r="BO259">
        <v>231.008112233357</v>
      </c>
      <c r="BP259">
        <v>297.22362669088261</v>
      </c>
      <c r="BQ259">
        <v>1103.507289439362</v>
      </c>
      <c r="BR259">
        <v>91.107715440649315</v>
      </c>
      <c r="BS259">
        <v>4967.1965940730361</v>
      </c>
      <c r="BT259">
        <v>388.38729358353652</v>
      </c>
      <c r="BU259">
        <v>148.02012006282311</v>
      </c>
    </row>
    <row r="260">
      <c r="A260" t="s">
        <v>551</v>
      </c>
      <c r="B260">
        <v>2015</v>
      </c>
      <c r="C260" t="s">
        <v>558</v>
      </c>
      <c r="D260">
        <v>159</v>
      </c>
      <c r="E260" t="s">
        <v>440</v>
      </c>
      <c r="F260" t="s">
        <v>447</v>
      </c>
      <c r="G260" t="s">
        <v>180</v>
      </c>
      <c r="H260">
        <v>59.962446219665779</v>
      </c>
      <c r="I260">
        <v>51.329413641065067</v>
      </c>
      <c r="J260">
        <v>31.850475936249719</v>
      </c>
      <c r="K260">
        <v>16.04357597319666</v>
      </c>
      <c r="L260">
        <v>7.1578199393478066</v>
      </c>
      <c r="M260">
        <v>43.444639063870852</v>
      </c>
      <c r="N260">
        <v>28.887336551280871</v>
      </c>
      <c r="O260">
        <v>17.296257430967199</v>
      </c>
      <c r="P260">
        <v>10.75172341386364</v>
      </c>
      <c r="Q260">
        <v>4.0474973964866638</v>
      </c>
      <c r="R260">
        <v>49.012030208313583</v>
      </c>
      <c r="S260">
        <v>61.941721656237974</v>
      </c>
      <c r="T260">
        <v>68.068732960815368</v>
      </c>
      <c r="U260">
        <v>64.900986498617328</v>
      </c>
      <c r="V260">
        <v>49.994771742631947</v>
      </c>
      <c r="W260" t="s">
        <v>412</v>
      </c>
      <c r="X260" t="s">
        <v>413</v>
      </c>
      <c r="Y260" t="s">
        <v>414</v>
      </c>
      <c r="Z260" t="s">
        <v>415</v>
      </c>
      <c r="AA260" t="s">
        <v>416</v>
      </c>
      <c r="AB260" t="s">
        <v>417</v>
      </c>
      <c r="AC260" t="s">
        <v>418</v>
      </c>
      <c r="AD260" t="s">
        <v>419</v>
      </c>
      <c r="AE260" t="s">
        <v>420</v>
      </c>
      <c r="AF260" t="s">
        <v>421</v>
      </c>
      <c r="AG260" t="s">
        <v>422</v>
      </c>
      <c r="AH260" t="s">
        <v>423</v>
      </c>
      <c r="AI260">
        <v>37.215063291543707</v>
      </c>
      <c r="AJ260">
        <v>18.271124349348629</v>
      </c>
      <c r="AK260">
        <v>51.09787721718844</v>
      </c>
      <c r="AL260">
        <v>57.903441780912189</v>
      </c>
      <c r="AM260">
        <v>69.307289087859786</v>
      </c>
      <c r="AN260">
        <v>35.817059850836223</v>
      </c>
      <c r="AO260">
        <v>67.057723537854656</v>
      </c>
      <c r="AP260">
        <v>36.63899645827096</v>
      </c>
      <c r="AQ260">
        <v>55.757128363339064</v>
      </c>
      <c r="AR260">
        <v>24.856042253833081</v>
      </c>
      <c r="AS260">
        <v>68.821944283946408</v>
      </c>
      <c r="AT260">
        <v>77.387456316812347</v>
      </c>
      <c r="AU260">
        <v>6481.9410339045298</v>
      </c>
      <c r="AV260">
        <v>5554.1239875141309</v>
      </c>
      <c r="AW260">
        <v>3440.6709919874729</v>
      </c>
      <c r="AX260">
        <v>1735.324729476833</v>
      </c>
      <c r="AY260">
        <v>773.50038822459703</v>
      </c>
      <c r="AZ260">
        <v>3163.5809010280341</v>
      </c>
      <c r="BA260">
        <v>2103.1321920657379</v>
      </c>
      <c r="BB260">
        <v>1258.4248785503571</v>
      </c>
      <c r="BC260">
        <v>783.30718108182543</v>
      </c>
      <c r="BD260">
        <v>294.27473152691653</v>
      </c>
      <c r="BE260">
        <v>1729.662773832466</v>
      </c>
      <c r="BF260">
        <v>2189.1387912690202</v>
      </c>
      <c r="BG260">
        <v>2406.0762470331319</v>
      </c>
      <c r="BH260">
        <v>2292.052306602287</v>
      </c>
      <c r="BI260">
        <v>1765.911128117817</v>
      </c>
      <c r="BJ260">
        <v>1346.085546551644</v>
      </c>
      <c r="BK260">
        <v>3799.5604753310608</v>
      </c>
      <c r="BL260">
        <v>975.33252674553376</v>
      </c>
      <c r="BM260">
        <v>483.3286639339928</v>
      </c>
      <c r="BN260">
        <v>863.73827859149492</v>
      </c>
      <c r="BO260">
        <v>388.42016275899658</v>
      </c>
      <c r="BP260">
        <v>1459.540586623081</v>
      </c>
      <c r="BQ260">
        <v>1028.8971545702011</v>
      </c>
      <c r="BR260">
        <v>1081.186721962813</v>
      </c>
      <c r="BS260">
        <v>3207.9522960027771</v>
      </c>
      <c r="BT260">
        <v>2539.1282715096422</v>
      </c>
      <c r="BU260">
        <v>812.39044652635278</v>
      </c>
    </row>
    <row r="261">
      <c r="A261" t="s">
        <v>551</v>
      </c>
      <c r="B261">
        <v>2015</v>
      </c>
      <c r="C261" t="s">
        <v>558</v>
      </c>
      <c r="D261">
        <v>160</v>
      </c>
      <c r="E261" t="s">
        <v>440</v>
      </c>
      <c r="F261" t="s">
        <v>448</v>
      </c>
      <c r="G261" t="s">
        <v>180</v>
      </c>
      <c r="H261">
        <v>0.21966940169443111</v>
      </c>
      <c r="I261">
        <v>1.2543261257762079</v>
      </c>
      <c r="J261">
        <v>3.2123199912408902</v>
      </c>
      <c r="K261">
        <v>3.4220686158733309</v>
      </c>
      <c r="L261">
        <v>1.081873359355304</v>
      </c>
      <c r="M261">
        <v>2.1919801529634602</v>
      </c>
      <c r="N261">
        <v>3.8147343225898989</v>
      </c>
      <c r="O261">
        <v>2.5026565521817452</v>
      </c>
      <c r="P261">
        <v>3.2630331772858461</v>
      </c>
      <c r="Q261">
        <v>1.2735593166441681</v>
      </c>
      <c r="R261">
        <v>0.2021185574754952</v>
      </c>
      <c r="S261">
        <v>0.1596484722066259</v>
      </c>
      <c r="T261">
        <v>0.31037629214747031</v>
      </c>
      <c r="U261">
        <v>0.23547788257770899</v>
      </c>
      <c r="V261">
        <v>0.33185751724033291</v>
      </c>
      <c r="W261" t="s">
        <v>412</v>
      </c>
      <c r="X261" t="s">
        <v>413</v>
      </c>
      <c r="Y261" t="s">
        <v>414</v>
      </c>
      <c r="Z261" t="s">
        <v>415</v>
      </c>
      <c r="AA261" t="s">
        <v>416</v>
      </c>
      <c r="AB261" t="s">
        <v>417</v>
      </c>
      <c r="AC261" t="s">
        <v>418</v>
      </c>
      <c r="AD261" t="s">
        <v>419</v>
      </c>
      <c r="AE261" t="s">
        <v>420</v>
      </c>
      <c r="AF261" t="s">
        <v>421</v>
      </c>
      <c r="AG261" t="s">
        <v>422</v>
      </c>
      <c r="AH261" t="s">
        <v>423</v>
      </c>
      <c r="AI261">
        <v>0</v>
      </c>
      <c r="AJ261">
        <v>4.5578506443500411</v>
      </c>
      <c r="AK261">
        <v>0.57755653158349041</v>
      </c>
      <c r="AL261">
        <v>0.046796892798595599</v>
      </c>
      <c r="AM261">
        <v>0</v>
      </c>
      <c r="AN261">
        <v>2.319239255247886</v>
      </c>
      <c r="AO261">
        <v>0</v>
      </c>
      <c r="AP261">
        <v>0</v>
      </c>
      <c r="AQ261">
        <v>0.28974444724449028</v>
      </c>
      <c r="AR261">
        <v>0</v>
      </c>
      <c r="AS261">
        <v>0</v>
      </c>
      <c r="AT261">
        <v>0.33609796484652488</v>
      </c>
      <c r="AU261">
        <v>23.746264512294051</v>
      </c>
      <c r="AV261">
        <v>135.72496409282471</v>
      </c>
      <c r="AW261">
        <v>347.01321992695409</v>
      </c>
      <c r="AX261">
        <v>370.14193749651508</v>
      </c>
      <c r="AY261">
        <v>116.9112202545047</v>
      </c>
      <c r="AZ261">
        <v>159.61708272343651</v>
      </c>
      <c r="BA261">
        <v>277.73036616839522</v>
      </c>
      <c r="BB261">
        <v>182.0859385507224</v>
      </c>
      <c r="BC261">
        <v>237.72536006464881</v>
      </c>
      <c r="BD261">
        <v>92.594581114340343</v>
      </c>
      <c r="BE261">
        <v>7.1328803006161126</v>
      </c>
      <c r="BF261">
        <v>5.6422820375249012</v>
      </c>
      <c r="BG261">
        <v>10.971102174153041</v>
      </c>
      <c r="BH261">
        <v>8.3161698000932365</v>
      </c>
      <c r="BI261">
        <v>11.72184334916223</v>
      </c>
      <c r="BJ261">
        <v>0</v>
      </c>
      <c r="BK261">
        <v>947.82503964251168</v>
      </c>
      <c r="BL261">
        <v>11.02413058948415</v>
      </c>
      <c r="BM261">
        <v>0.39062064321129147</v>
      </c>
      <c r="BN261">
        <v>0</v>
      </c>
      <c r="BO261">
        <v>25.15112331252411</v>
      </c>
      <c r="BP261">
        <v>0</v>
      </c>
      <c r="BQ261">
        <v>0</v>
      </c>
      <c r="BR261">
        <v>5.6184358541889132</v>
      </c>
      <c r="BS261">
        <v>0</v>
      </c>
      <c r="BT261">
        <v>0</v>
      </c>
      <c r="BU261">
        <v>3.5282562411726208</v>
      </c>
    </row>
    <row r="262">
      <c r="A262" t="s">
        <v>551</v>
      </c>
      <c r="B262">
        <v>2015</v>
      </c>
      <c r="C262" t="s">
        <v>558</v>
      </c>
      <c r="D262">
        <v>161</v>
      </c>
      <c r="E262" t="s">
        <v>440</v>
      </c>
      <c r="F262" t="s">
        <v>449</v>
      </c>
      <c r="G262" t="s">
        <v>180</v>
      </c>
      <c r="H262">
        <v>0.037192474700092203</v>
      </c>
      <c r="I262">
        <v>1.049434955558797</v>
      </c>
      <c r="J262">
        <v>0.48730897359268782</v>
      </c>
      <c r="K262">
        <v>0.26898601943295558</v>
      </c>
      <c r="L262">
        <v>0.099064505309925402</v>
      </c>
      <c r="M262">
        <v>1.4951485728802421</v>
      </c>
      <c r="N262">
        <v>0.51215020170929393</v>
      </c>
      <c r="O262">
        <v>0.39309863134708939</v>
      </c>
      <c r="P262">
        <v>0.12490325003806831</v>
      </c>
      <c r="Q262">
        <v>0.14724191187055269</v>
      </c>
      <c r="R262">
        <v>0.047243681767055103</v>
      </c>
      <c r="S262">
        <v>0.066585255427521001</v>
      </c>
      <c r="T262">
        <v>0</v>
      </c>
      <c r="U262">
        <v>0.101240270770726</v>
      </c>
      <c r="V262">
        <v>0.22233903442523309</v>
      </c>
      <c r="W262" t="s">
        <v>412</v>
      </c>
      <c r="X262" t="s">
        <v>413</v>
      </c>
      <c r="Y262" t="s">
        <v>414</v>
      </c>
      <c r="Z262" t="s">
        <v>415</v>
      </c>
      <c r="AA262" t="s">
        <v>416</v>
      </c>
      <c r="AB262" t="s">
        <v>417</v>
      </c>
      <c r="AC262" t="s">
        <v>418</v>
      </c>
      <c r="AD262" t="s">
        <v>419</v>
      </c>
      <c r="AE262" t="s">
        <v>420</v>
      </c>
      <c r="AF262" t="s">
        <v>421</v>
      </c>
      <c r="AG262" t="s">
        <v>422</v>
      </c>
      <c r="AH262" t="s">
        <v>423</v>
      </c>
      <c r="AI262">
        <v>0</v>
      </c>
      <c r="AJ262">
        <v>0.35126294378709538</v>
      </c>
      <c r="AK262">
        <v>0</v>
      </c>
      <c r="AL262">
        <v>0.26457508444730232</v>
      </c>
      <c r="AM262">
        <v>0.088623680767767998</v>
      </c>
      <c r="AN262">
        <v>0.83883970293838883</v>
      </c>
      <c r="AO262">
        <v>0.068502293074064996</v>
      </c>
      <c r="AP262">
        <v>0.1086325197351317</v>
      </c>
      <c r="AQ262">
        <v>0</v>
      </c>
      <c r="AR262">
        <v>0.92227796365920833</v>
      </c>
      <c r="AS262">
        <v>0</v>
      </c>
      <c r="AT262">
        <v>0.094144679661133407</v>
      </c>
      <c r="AU262">
        <v>4.0205068857233739</v>
      </c>
      <c r="AV262">
        <v>113.5546160874476</v>
      </c>
      <c r="AW262">
        <v>52.641908803230663</v>
      </c>
      <c r="AX262">
        <v>29.094392184471261</v>
      </c>
      <c r="AY262">
        <v>10.705275344420979</v>
      </c>
      <c r="AZ262">
        <v>108.87473279290759</v>
      </c>
      <c r="BA262">
        <v>37.286912016816487</v>
      </c>
      <c r="BB262">
        <v>28.600701590252061</v>
      </c>
      <c r="BC262">
        <v>9.0997144298859656</v>
      </c>
      <c r="BD262">
        <v>10.705275344420979</v>
      </c>
      <c r="BE262">
        <v>1.6672567388853441</v>
      </c>
      <c r="BF262">
        <v>2.3532501468380298</v>
      </c>
      <c r="BG262">
        <v>0</v>
      </c>
      <c r="BH262">
        <v>3.5754155469736388</v>
      </c>
      <c r="BI262">
        <v>7.8534406983136993</v>
      </c>
      <c r="BJ262">
        <v>0</v>
      </c>
      <c r="BK262">
        <v>73.046670371408467</v>
      </c>
      <c r="BL262">
        <v>0</v>
      </c>
      <c r="BM262">
        <v>2.208447687099186</v>
      </c>
      <c r="BN262">
        <v>1.104467747566289</v>
      </c>
      <c r="BO262">
        <v>9.0968453385330115</v>
      </c>
      <c r="BP262">
        <v>1.4909822723389401</v>
      </c>
      <c r="BQ262">
        <v>3.0506209572788849</v>
      </c>
      <c r="BR262">
        <v>0</v>
      </c>
      <c r="BS262">
        <v>119.03036214935101</v>
      </c>
      <c r="BT262">
        <v>0</v>
      </c>
      <c r="BU262">
        <v>0.98830278171803532</v>
      </c>
    </row>
    <row r="263">
      <c r="A263" t="s">
        <v>551</v>
      </c>
      <c r="B263">
        <v>2015</v>
      </c>
      <c r="C263" t="s">
        <v>558</v>
      </c>
      <c r="D263">
        <v>162</v>
      </c>
      <c r="E263" t="s">
        <v>440</v>
      </c>
      <c r="F263" t="s">
        <v>450</v>
      </c>
      <c r="G263" t="s">
        <v>180</v>
      </c>
      <c r="H263">
        <v>1.9104871396010721</v>
      </c>
      <c r="I263">
        <v>1.5204185254482401</v>
      </c>
      <c r="J263">
        <v>0.45162526424882271</v>
      </c>
      <c r="K263">
        <v>0.054517266745699698</v>
      </c>
      <c r="L263">
        <v>0.039350289842741602</v>
      </c>
      <c r="M263">
        <v>1.245147550789635</v>
      </c>
      <c r="N263">
        <v>0.22192187635710639</v>
      </c>
      <c r="O263">
        <v>0</v>
      </c>
      <c r="P263">
        <v>0.046172765416916298</v>
      </c>
      <c r="Q263">
        <v>0</v>
      </c>
      <c r="R263">
        <v>2.1863714185324761</v>
      </c>
      <c r="S263">
        <v>1.9712077793091609</v>
      </c>
      <c r="T263">
        <v>1.634741232718413</v>
      </c>
      <c r="U263">
        <v>2.5650662283620882</v>
      </c>
      <c r="V263">
        <v>0.69615506585722553</v>
      </c>
      <c r="W263" t="s">
        <v>412</v>
      </c>
      <c r="X263" t="s">
        <v>413</v>
      </c>
      <c r="Y263" t="s">
        <v>414</v>
      </c>
      <c r="Z263" t="s">
        <v>415</v>
      </c>
      <c r="AA263" t="s">
        <v>416</v>
      </c>
      <c r="AB263" t="s">
        <v>417</v>
      </c>
      <c r="AC263" t="s">
        <v>418</v>
      </c>
      <c r="AD263" t="s">
        <v>419</v>
      </c>
      <c r="AE263" t="s">
        <v>420</v>
      </c>
      <c r="AF263" t="s">
        <v>421</v>
      </c>
      <c r="AG263" t="s">
        <v>422</v>
      </c>
      <c r="AH263" t="s">
        <v>423</v>
      </c>
      <c r="AI263">
        <v>0.2442601478772046</v>
      </c>
      <c r="AJ263">
        <v>0.37963219376898061</v>
      </c>
      <c r="AK263">
        <v>0.50076811149647238</v>
      </c>
      <c r="AL263">
        <v>1.0752335829965911</v>
      </c>
      <c r="AM263">
        <v>4.8719076945800408</v>
      </c>
      <c r="AN263">
        <v>6.0529452327337561</v>
      </c>
      <c r="AO263">
        <v>0.84330995388759455</v>
      </c>
      <c r="AP263">
        <v>4.3980196937294371</v>
      </c>
      <c r="AQ263">
        <v>0.12980018193911649</v>
      </c>
      <c r="AR263">
        <v>0.18316817555100989</v>
      </c>
      <c r="AS263">
        <v>0.64425862869612061</v>
      </c>
      <c r="AT263">
        <v>0.52572017092326628</v>
      </c>
      <c r="AU263">
        <v>206.52367882992789</v>
      </c>
      <c r="AV263">
        <v>164.5176206824425</v>
      </c>
      <c r="AW263">
        <v>48.787149964722538</v>
      </c>
      <c r="AX263">
        <v>5.896762749486185</v>
      </c>
      <c r="AY263">
        <v>4.2523372658190066</v>
      </c>
      <c r="AZ263">
        <v>90.669990487175056</v>
      </c>
      <c r="BA263">
        <v>16.156942730310931</v>
      </c>
      <c r="BB263">
        <v>0</v>
      </c>
      <c r="BC263">
        <v>3.3638754764507359</v>
      </c>
      <c r="BD263">
        <v>0</v>
      </c>
      <c r="BE263">
        <v>77.158306569505129</v>
      </c>
      <c r="BF263">
        <v>69.666249176694791</v>
      </c>
      <c r="BG263">
        <v>57.78441700029434</v>
      </c>
      <c r="BH263">
        <v>90.588237290202159</v>
      </c>
      <c r="BI263">
        <v>24.589530761764969</v>
      </c>
      <c r="BJ263">
        <v>8.8349992066460761</v>
      </c>
      <c r="BK263">
        <v>78.946180378837198</v>
      </c>
      <c r="BL263">
        <v>9.5584289230541479</v>
      </c>
      <c r="BM263">
        <v>8.9751350714702767</v>
      </c>
      <c r="BN263">
        <v>60.715881705295658</v>
      </c>
      <c r="BO263">
        <v>65.641512236377693</v>
      </c>
      <c r="BP263">
        <v>18.35500878742716</v>
      </c>
      <c r="BQ263">
        <v>123.50529179410481</v>
      </c>
      <c r="BR263">
        <v>2.5169559003545121</v>
      </c>
      <c r="BS263">
        <v>23.63991673786634</v>
      </c>
      <c r="BT263">
        <v>23.769385118460491</v>
      </c>
      <c r="BU263">
        <v>5.5188536325037196</v>
      </c>
    </row>
    <row r="264">
      <c r="A264" t="s">
        <v>551</v>
      </c>
      <c r="B264">
        <v>2015</v>
      </c>
      <c r="C264" t="s">
        <v>558</v>
      </c>
      <c r="D264">
        <v>163</v>
      </c>
      <c r="E264" t="s">
        <v>440</v>
      </c>
      <c r="F264" t="s">
        <v>451</v>
      </c>
      <c r="G264" t="s">
        <v>180</v>
      </c>
      <c r="H264">
        <v>32.307326828978248</v>
      </c>
      <c r="I264">
        <v>8.823642022255509</v>
      </c>
      <c r="J264">
        <v>2.237010743193824</v>
      </c>
      <c r="K264">
        <v>0.21859411657718339</v>
      </c>
      <c r="L264">
        <v>0.56581585801483403</v>
      </c>
      <c r="M264">
        <v>5.4216338769589933</v>
      </c>
      <c r="N264">
        <v>1.8389406890633351</v>
      </c>
      <c r="O264">
        <v>0.60988684455354158</v>
      </c>
      <c r="P264">
        <v>0.77338836337651506</v>
      </c>
      <c r="Q264">
        <v>0.088081968596937898</v>
      </c>
      <c r="R264">
        <v>46.675610781525208</v>
      </c>
      <c r="S264">
        <v>29.98483549452915</v>
      </c>
      <c r="T264">
        <v>21.558997352750531</v>
      </c>
      <c r="U264">
        <v>14.215757183908829</v>
      </c>
      <c r="V264">
        <v>4.7220431534465757</v>
      </c>
      <c r="W264" t="s">
        <v>412</v>
      </c>
      <c r="X264" t="s">
        <v>413</v>
      </c>
      <c r="Y264" t="s">
        <v>414</v>
      </c>
      <c r="Z264" t="s">
        <v>415</v>
      </c>
      <c r="AA264" t="s">
        <v>416</v>
      </c>
      <c r="AB264" t="s">
        <v>417</v>
      </c>
      <c r="AC264" t="s">
        <v>418</v>
      </c>
      <c r="AD264" t="s">
        <v>419</v>
      </c>
      <c r="AE264" t="s">
        <v>420</v>
      </c>
      <c r="AF264" t="s">
        <v>421</v>
      </c>
      <c r="AG264" t="s">
        <v>422</v>
      </c>
      <c r="AH264" t="s">
        <v>423</v>
      </c>
      <c r="AI264">
        <v>15.41700577848049</v>
      </c>
      <c r="AJ264">
        <v>0.80130685790001599</v>
      </c>
      <c r="AK264">
        <v>29.194667377409779</v>
      </c>
      <c r="AL264">
        <v>35.422315485021556</v>
      </c>
      <c r="AM264">
        <v>17.020185028454559</v>
      </c>
      <c r="AN264">
        <v>32.147812513525153</v>
      </c>
      <c r="AO264">
        <v>17.392116916439889</v>
      </c>
      <c r="AP264">
        <v>12.93989313735997</v>
      </c>
      <c r="AQ264">
        <v>38.310871854121316</v>
      </c>
      <c r="AR264">
        <v>3.1149126048437119</v>
      </c>
      <c r="AS264">
        <v>18.587742825363609</v>
      </c>
      <c r="AT264">
        <v>6.0088566397332146</v>
      </c>
      <c r="AU264">
        <v>3492.4223521727781</v>
      </c>
      <c r="AV264">
        <v>954.76644552665346</v>
      </c>
      <c r="AW264">
        <v>241.65472403856339</v>
      </c>
      <c r="AX264">
        <v>23.643842049195399</v>
      </c>
      <c r="AY264">
        <v>61.14414577994895</v>
      </c>
      <c r="AZ264">
        <v>394.79617635441917</v>
      </c>
      <c r="BA264">
        <v>133.8834182792516</v>
      </c>
      <c r="BB264">
        <v>44.373575112996747</v>
      </c>
      <c r="BC264">
        <v>56.344516639704914</v>
      </c>
      <c r="BD264">
        <v>6.4040307187660446</v>
      </c>
      <c r="BE264">
        <v>1647.2091866335959</v>
      </c>
      <c r="BF264">
        <v>1059.721376412266</v>
      </c>
      <c r="BG264">
        <v>762.06195097188527</v>
      </c>
      <c r="BH264">
        <v>502.04566681232859</v>
      </c>
      <c r="BI264">
        <v>166.791611631926</v>
      </c>
      <c r="BJ264">
        <v>557.64002030412564</v>
      </c>
      <c r="BK264">
        <v>166.6352769361545</v>
      </c>
      <c r="BL264">
        <v>557.25423934296339</v>
      </c>
      <c r="BM264">
        <v>295.67535003536949</v>
      </c>
      <c r="BN264">
        <v>212.11311986463451</v>
      </c>
      <c r="BO264">
        <v>348.62879926079751</v>
      </c>
      <c r="BP264">
        <v>378.54700678152489</v>
      </c>
      <c r="BQ264">
        <v>363.37838140942472</v>
      </c>
      <c r="BR264">
        <v>742.88628506072303</v>
      </c>
      <c r="BS264">
        <v>402.01456613694887</v>
      </c>
      <c r="BT264">
        <v>685.77927872404587</v>
      </c>
      <c r="BU264">
        <v>63.079185710426259</v>
      </c>
    </row>
    <row r="265">
      <c r="A265" t="s">
        <v>551</v>
      </c>
      <c r="B265">
        <v>2015</v>
      </c>
      <c r="C265" t="s">
        <v>558</v>
      </c>
      <c r="D265">
        <v>164</v>
      </c>
      <c r="E265" t="s">
        <v>440</v>
      </c>
      <c r="F265" t="s">
        <v>438</v>
      </c>
      <c r="G265" t="s">
        <v>180</v>
      </c>
      <c r="H265">
        <v>0.37633924072475611</v>
      </c>
      <c r="I265">
        <v>0.42462292376013172</v>
      </c>
      <c r="J265">
        <v>0.1743277481172634</v>
      </c>
      <c r="K265">
        <v>0.0057921732318074</v>
      </c>
      <c r="L265">
        <v>0.1093157968972886</v>
      </c>
      <c r="M265">
        <v>0.29931530617699831</v>
      </c>
      <c r="N265">
        <v>0.0085109875279672006</v>
      </c>
      <c r="O265">
        <v>0.13440218005423599</v>
      </c>
      <c r="P265">
        <v>0</v>
      </c>
      <c r="Q265">
        <v>0.16247864845691751</v>
      </c>
      <c r="R265">
        <v>0.20229741275953039</v>
      </c>
      <c r="S265">
        <v>0.19638870852825299</v>
      </c>
      <c r="T265">
        <v>0.64127119455322534</v>
      </c>
      <c r="U265">
        <v>0.5579759223369235</v>
      </c>
      <c r="V265">
        <v>0.49374744536135079</v>
      </c>
      <c r="W265" t="s">
        <v>412</v>
      </c>
      <c r="X265" t="s">
        <v>413</v>
      </c>
      <c r="Y265" t="s">
        <v>414</v>
      </c>
      <c r="Z265" t="s">
        <v>415</v>
      </c>
      <c r="AA265" t="s">
        <v>416</v>
      </c>
      <c r="AB265" t="s">
        <v>417</v>
      </c>
      <c r="AC265" t="s">
        <v>418</v>
      </c>
      <c r="AD265" t="s">
        <v>419</v>
      </c>
      <c r="AE265" t="s">
        <v>420</v>
      </c>
      <c r="AF265" t="s">
        <v>421</v>
      </c>
      <c r="AG265" t="s">
        <v>422</v>
      </c>
      <c r="AH265" t="s">
        <v>423</v>
      </c>
      <c r="AI265">
        <v>0.46978786380238741</v>
      </c>
      <c r="AJ265">
        <v>0.1038293815310191</v>
      </c>
      <c r="AK265">
        <v>0.19979713479230349</v>
      </c>
      <c r="AL265">
        <v>0.069586952743036098</v>
      </c>
      <c r="AM265">
        <v>1.377223367451921</v>
      </c>
      <c r="AN265">
        <v>0.200874241468879</v>
      </c>
      <c r="AO265">
        <v>0.28995596264450629</v>
      </c>
      <c r="AP265">
        <v>0.34077182390076483</v>
      </c>
      <c r="AQ265">
        <v>0.15864683589891521</v>
      </c>
      <c r="AR265">
        <v>0.14850967378101029</v>
      </c>
      <c r="AS265">
        <v>0.46614776817563369</v>
      </c>
      <c r="AT265">
        <v>0.024549110519566299</v>
      </c>
      <c r="AU265">
        <v>40.682275672773052</v>
      </c>
      <c r="AV265">
        <v>45.946528495266783</v>
      </c>
      <c r="AW265">
        <v>18.831882677235491</v>
      </c>
      <c r="AX265">
        <v>0.62650006852347073</v>
      </c>
      <c r="AY265">
        <v>11.81306767362442</v>
      </c>
      <c r="AZ265">
        <v>21.795742959558201</v>
      </c>
      <c r="BA265">
        <v>0.61963939889584785</v>
      </c>
      <c r="BB265">
        <v>9.7787077803800457</v>
      </c>
      <c r="BC265">
        <v>0</v>
      </c>
      <c r="BD265">
        <v>11.81306767362442</v>
      </c>
      <c r="BE265">
        <v>7.1391922065988664</v>
      </c>
      <c r="BF265">
        <v>6.9407521862629311</v>
      </c>
      <c r="BG265">
        <v>22.66749096107452</v>
      </c>
      <c r="BH265">
        <v>19.705555628929162</v>
      </c>
      <c r="BI265">
        <v>17.44010579209921</v>
      </c>
      <c r="BJ265">
        <v>16.99243793986664</v>
      </c>
      <c r="BK265">
        <v>21.59177545400447</v>
      </c>
      <c r="BL265">
        <v>3.8136348303710932</v>
      </c>
      <c r="BM265">
        <v>0.58085267234696136</v>
      </c>
      <c r="BN265">
        <v>17.16357047425295</v>
      </c>
      <c r="BO265">
        <v>2.1783922491228811</v>
      </c>
      <c r="BP265">
        <v>6.3110179332902874</v>
      </c>
      <c r="BQ265">
        <v>9.5695623205325315</v>
      </c>
      <c r="BR265">
        <v>3.076321494492555</v>
      </c>
      <c r="BS265">
        <v>19.166846600888249</v>
      </c>
      <c r="BT265">
        <v>17.198133374327899</v>
      </c>
      <c r="BU265">
        <v>0.25770924392668693</v>
      </c>
    </row>
    <row r="266">
      <c r="A266" t="s">
        <v>551</v>
      </c>
      <c r="B266">
        <v>2015</v>
      </c>
      <c r="C266" t="s">
        <v>558</v>
      </c>
      <c r="D266">
        <v>165</v>
      </c>
      <c r="E266" t="s">
        <v>440</v>
      </c>
      <c r="F266" t="s">
        <v>439</v>
      </c>
      <c r="G266" t="s">
        <v>180</v>
      </c>
      <c r="H266">
        <v>0.029025047344061399</v>
      </c>
      <c r="I266">
        <v>0.042096117225306498</v>
      </c>
      <c r="J266">
        <v>0</v>
      </c>
      <c r="K266">
        <v>0</v>
      </c>
      <c r="L266">
        <v>0</v>
      </c>
      <c r="M266">
        <v>0.062553059481075798</v>
      </c>
      <c r="N266">
        <v>0</v>
      </c>
      <c r="O266">
        <v>0</v>
      </c>
      <c r="P266">
        <v>0</v>
      </c>
      <c r="Q266">
        <v>0</v>
      </c>
      <c r="R266">
        <v>0.053700531372566002</v>
      </c>
      <c r="S266">
        <v>0</v>
      </c>
      <c r="T266">
        <v>0.035150338741444298</v>
      </c>
      <c r="U266">
        <v>0</v>
      </c>
      <c r="V266">
        <v>0</v>
      </c>
      <c r="W266" t="s">
        <v>412</v>
      </c>
      <c r="X266" t="s">
        <v>413</v>
      </c>
      <c r="Y266" t="s">
        <v>414</v>
      </c>
      <c r="Z266" t="s">
        <v>415</v>
      </c>
      <c r="AA266" t="s">
        <v>416</v>
      </c>
      <c r="AB266" t="s">
        <v>417</v>
      </c>
      <c r="AC266" t="s">
        <v>418</v>
      </c>
      <c r="AD266" t="s">
        <v>419</v>
      </c>
      <c r="AE266" t="s">
        <v>420</v>
      </c>
      <c r="AF266" t="s">
        <v>421</v>
      </c>
      <c r="AG266" t="s">
        <v>422</v>
      </c>
      <c r="AH266" t="s">
        <v>423</v>
      </c>
      <c r="AI266">
        <v>0</v>
      </c>
      <c r="AJ266">
        <v>0</v>
      </c>
      <c r="AK266">
        <v>0</v>
      </c>
      <c r="AL266">
        <v>0</v>
      </c>
      <c r="AM266">
        <v>0</v>
      </c>
      <c r="AN266">
        <v>0.17475334436569259</v>
      </c>
      <c r="AO266">
        <v>0.057085244228387497</v>
      </c>
      <c r="AP266">
        <v>0.162204504693755</v>
      </c>
      <c r="AQ266">
        <v>0</v>
      </c>
      <c r="AR266">
        <v>0</v>
      </c>
      <c r="AS266">
        <v>0</v>
      </c>
      <c r="AT266">
        <v>0</v>
      </c>
      <c r="AU266">
        <v>3.1376079071435532</v>
      </c>
      <c r="AV266">
        <v>4.5550306905362543</v>
      </c>
      <c r="AW266">
        <v>0</v>
      </c>
      <c r="AX266">
        <v>0</v>
      </c>
      <c r="AY266">
        <v>0</v>
      </c>
      <c r="AZ266">
        <v>4.5550306905362543</v>
      </c>
      <c r="BA266">
        <v>0</v>
      </c>
      <c r="BB266">
        <v>0</v>
      </c>
      <c r="BC266">
        <v>0</v>
      </c>
      <c r="BD266">
        <v>0</v>
      </c>
      <c r="BE266">
        <v>1.895122680194437</v>
      </c>
      <c r="BF266">
        <v>0</v>
      </c>
      <c r="BG266">
        <v>1.2424852269491169</v>
      </c>
      <c r="BH266">
        <v>0</v>
      </c>
      <c r="BI266">
        <v>0</v>
      </c>
      <c r="BJ266">
        <v>0</v>
      </c>
      <c r="BK266">
        <v>0</v>
      </c>
      <c r="BL266">
        <v>0</v>
      </c>
      <c r="BM266">
        <v>0</v>
      </c>
      <c r="BN266">
        <v>0</v>
      </c>
      <c r="BO266">
        <v>1.895122680194437</v>
      </c>
      <c r="BP266">
        <v>1.2424852269491169</v>
      </c>
      <c r="BQ266">
        <v>4.5550306905362543</v>
      </c>
      <c r="BR266">
        <v>0</v>
      </c>
      <c r="BS266">
        <v>0</v>
      </c>
      <c r="BT266">
        <v>0</v>
      </c>
      <c r="BU266">
        <v>0</v>
      </c>
    </row>
    <row r="267">
      <c r="A267" t="s">
        <v>551</v>
      </c>
      <c r="B267">
        <v>2015</v>
      </c>
      <c r="C267" t="s">
        <v>558</v>
      </c>
      <c r="D267">
        <v>222</v>
      </c>
      <c r="E267" t="s">
        <v>36</v>
      </c>
      <c r="F267" t="s">
        <v>15</v>
      </c>
      <c r="G267" t="s">
        <v>582</v>
      </c>
      <c r="H267">
        <v>35.70942232362885</v>
      </c>
      <c r="I267">
        <v>43.904668774477358</v>
      </c>
      <c r="J267">
        <v>55.656229852124831</v>
      </c>
      <c r="K267">
        <v>62.511531492447688</v>
      </c>
      <c r="L267">
        <v>72.510764713254659</v>
      </c>
      <c r="M267">
        <v>47.549875916460643</v>
      </c>
      <c r="N267">
        <v>56.508425133514038</v>
      </c>
      <c r="O267">
        <v>65.845798709345743</v>
      </c>
      <c r="P267">
        <v>62.766116612937928</v>
      </c>
      <c r="Q267">
        <v>77.573538854882457</v>
      </c>
      <c r="R267">
        <v>30.418519854009009</v>
      </c>
      <c r="S267">
        <v>34.59897683616564</v>
      </c>
      <c r="T267">
        <v>41.988516548700083</v>
      </c>
      <c r="U267">
        <v>41.274182936603353</v>
      </c>
      <c r="V267">
        <v>38.853000736978878</v>
      </c>
      <c r="W267" t="s">
        <v>412</v>
      </c>
      <c r="X267" t="s">
        <v>413</v>
      </c>
      <c r="Y267" t="s">
        <v>414</v>
      </c>
      <c r="Z267" t="s">
        <v>415</v>
      </c>
      <c r="AA267" t="s">
        <v>416</v>
      </c>
      <c r="AB267" t="s">
        <v>417</v>
      </c>
      <c r="AC267" t="s">
        <v>418</v>
      </c>
      <c r="AD267" t="s">
        <v>419</v>
      </c>
      <c r="AE267" t="s">
        <v>420</v>
      </c>
      <c r="AF267" t="s">
        <v>421</v>
      </c>
      <c r="AG267" t="s">
        <v>422</v>
      </c>
      <c r="AH267" t="s">
        <v>423</v>
      </c>
      <c r="AI267">
        <v>36.017974669269272</v>
      </c>
      <c r="AJ267">
        <v>64.604156897077473</v>
      </c>
      <c r="AK267">
        <v>25.874207574439549</v>
      </c>
      <c r="AL267">
        <v>60.797307571549673</v>
      </c>
      <c r="AM267">
        <v>65.903373468966578</v>
      </c>
      <c r="AN267">
        <v>24.77626929590139</v>
      </c>
      <c r="AO267">
        <v>30.20258744654042</v>
      </c>
      <c r="AP267">
        <v>42.61918393232132</v>
      </c>
      <c r="AQ267">
        <v>35.566989068398073</v>
      </c>
      <c r="AR267">
        <v>62.075798057839812</v>
      </c>
      <c r="AS267">
        <v>44.961717016492642</v>
      </c>
      <c r="AT267">
        <v>18.403041301263109</v>
      </c>
      <c r="AU267">
        <v>3109.239658318143</v>
      </c>
      <c r="AV267">
        <v>4011.309667340272</v>
      </c>
      <c r="AW267">
        <v>5239.5241925140281</v>
      </c>
      <c r="AX267">
        <v>6104.3079178494299</v>
      </c>
      <c r="AY267">
        <v>7050.9970821235993</v>
      </c>
      <c r="AZ267">
        <v>2845.3284185586381</v>
      </c>
      <c r="BA267">
        <v>3556.5326845447048</v>
      </c>
      <c r="BB267">
        <v>4296.3120739348924</v>
      </c>
      <c r="BC267">
        <v>4115.2682756093918</v>
      </c>
      <c r="BD267">
        <v>5158.4499575125474</v>
      </c>
      <c r="BE267">
        <v>809.71350030447456</v>
      </c>
      <c r="BF267">
        <v>1013.784445321342</v>
      </c>
      <c r="BG267">
        <v>1238.925219393441</v>
      </c>
      <c r="BH267">
        <v>1261.5253486214731</v>
      </c>
      <c r="BI267">
        <v>1219.5385943445569</v>
      </c>
      <c r="BJ267">
        <v>1112.4366211497691</v>
      </c>
      <c r="BK267">
        <v>12059.483073576879</v>
      </c>
      <c r="BL267">
        <v>450.78677227331877</v>
      </c>
      <c r="BM267">
        <v>454.20558388078172</v>
      </c>
      <c r="BN267">
        <v>755.2193022370293</v>
      </c>
      <c r="BO267">
        <v>193.24323763751431</v>
      </c>
      <c r="BP267">
        <v>451.71779262029003</v>
      </c>
      <c r="BQ267">
        <v>900.03547003470032</v>
      </c>
      <c r="BR267">
        <v>613.40193133898038</v>
      </c>
      <c r="BS267">
        <v>6910.1923750086753</v>
      </c>
      <c r="BT267">
        <v>1452.309492696696</v>
      </c>
      <c r="BU267">
        <v>162.34686569084951</v>
      </c>
    </row>
    <row r="268">
      <c r="A268" t="s">
        <v>551</v>
      </c>
      <c r="B268">
        <v>2015</v>
      </c>
      <c r="C268" t="s">
        <v>558</v>
      </c>
      <c r="D268">
        <v>223</v>
      </c>
      <c r="E268" t="s">
        <v>36</v>
      </c>
      <c r="F268" t="s">
        <v>16</v>
      </c>
      <c r="G268" t="s">
        <v>583</v>
      </c>
      <c r="H268">
        <v>37.113487295059272</v>
      </c>
      <c r="I268">
        <v>35.696994504242923</v>
      </c>
      <c r="J268">
        <v>26.341244857987011</v>
      </c>
      <c r="K268">
        <v>22.839048484944431</v>
      </c>
      <c r="L268">
        <v>16.806057921171611</v>
      </c>
      <c r="M268">
        <v>36.460353915037629</v>
      </c>
      <c r="N268">
        <v>25.659333453842692</v>
      </c>
      <c r="O268">
        <v>20.745345729034419</v>
      </c>
      <c r="P268">
        <v>22.941437843287211</v>
      </c>
      <c r="Q268">
        <v>14.3147634987498</v>
      </c>
      <c r="R268">
        <v>34.343698139126481</v>
      </c>
      <c r="S268">
        <v>38.164149124188327</v>
      </c>
      <c r="T268">
        <v>38.072210217988953</v>
      </c>
      <c r="U268">
        <v>34.952513235965583</v>
      </c>
      <c r="V268">
        <v>32.072991030891842</v>
      </c>
      <c r="W268" t="s">
        <v>412</v>
      </c>
      <c r="X268" t="s">
        <v>413</v>
      </c>
      <c r="Y268" t="s">
        <v>414</v>
      </c>
      <c r="Z268" t="s">
        <v>415</v>
      </c>
      <c r="AA268" t="s">
        <v>416</v>
      </c>
      <c r="AB268" t="s">
        <v>417</v>
      </c>
      <c r="AC268" t="s">
        <v>418</v>
      </c>
      <c r="AD268" t="s">
        <v>419</v>
      </c>
      <c r="AE268" t="s">
        <v>420</v>
      </c>
      <c r="AF268" t="s">
        <v>421</v>
      </c>
      <c r="AG268" t="s">
        <v>422</v>
      </c>
      <c r="AH268" t="s">
        <v>423</v>
      </c>
      <c r="AI268">
        <v>15.82069471484375</v>
      </c>
      <c r="AJ268">
        <v>22.289171810225209</v>
      </c>
      <c r="AK268">
        <v>27.591743699100821</v>
      </c>
      <c r="AL268">
        <v>20.57418401349743</v>
      </c>
      <c r="AM268">
        <v>28.491058307342961</v>
      </c>
      <c r="AN268">
        <v>52.150918827345407</v>
      </c>
      <c r="AO268">
        <v>36.791479322681923</v>
      </c>
      <c r="AP268">
        <v>44.10980395006677</v>
      </c>
      <c r="AQ268">
        <v>50.106691593625818</v>
      </c>
      <c r="AR268">
        <v>25.124496662400571</v>
      </c>
      <c r="AS268">
        <v>45.268441419868843</v>
      </c>
      <c r="AT268">
        <v>24.400864213945809</v>
      </c>
      <c r="AU268">
        <v>3231.49239185335</v>
      </c>
      <c r="AV268">
        <v>3261.4230592510999</v>
      </c>
      <c r="AW268">
        <v>2479.7869000659521</v>
      </c>
      <c r="AX268">
        <v>2230.2538615557178</v>
      </c>
      <c r="AY268">
        <v>1634.232735412319</v>
      </c>
      <c r="AZ268">
        <v>2181.744518690728</v>
      </c>
      <c r="BA268">
        <v>1614.949591615843</v>
      </c>
      <c r="BB268">
        <v>1353.594019369893</v>
      </c>
      <c r="BC268">
        <v>1504.158237724778</v>
      </c>
      <c r="BD268">
        <v>951.89664223086368</v>
      </c>
      <c r="BE268">
        <v>914.198197910256</v>
      </c>
      <c r="BF268">
        <v>1118.2475405048419</v>
      </c>
      <c r="BG268">
        <v>1123.3695608752209</v>
      </c>
      <c r="BH268">
        <v>1068.3065855700929</v>
      </c>
      <c r="BI268">
        <v>1006.724053645923</v>
      </c>
      <c r="BJ268">
        <v>488.63158837853251</v>
      </c>
      <c r="BK268">
        <v>4160.6593612495171</v>
      </c>
      <c r="BL268">
        <v>480.71010668545102</v>
      </c>
      <c r="BM268">
        <v>153.70597212259159</v>
      </c>
      <c r="BN268">
        <v>326.49310713962558</v>
      </c>
      <c r="BO268">
        <v>406.75261798331138</v>
      </c>
      <c r="BP268">
        <v>550.26298181550646</v>
      </c>
      <c r="BQ268">
        <v>931.51450751334175</v>
      </c>
      <c r="BR268">
        <v>864.15921621675386</v>
      </c>
      <c r="BS268">
        <v>2796.8243775244509</v>
      </c>
      <c r="BT268">
        <v>1462.2170049587739</v>
      </c>
      <c r="BU268">
        <v>215.25810655058521</v>
      </c>
    </row>
    <row r="269">
      <c r="A269" t="s">
        <v>551</v>
      </c>
      <c r="B269">
        <v>2015</v>
      </c>
      <c r="C269" t="s">
        <v>558</v>
      </c>
      <c r="D269">
        <v>224</v>
      </c>
      <c r="E269" t="s">
        <v>36</v>
      </c>
      <c r="F269" t="s">
        <v>20</v>
      </c>
      <c r="G269" t="s">
        <v>584</v>
      </c>
      <c r="H269">
        <v>27.1770903813125</v>
      </c>
      <c r="I269">
        <v>20.39833672127989</v>
      </c>
      <c r="J269">
        <v>18.002525289888268</v>
      </c>
      <c r="K269">
        <v>14.649420022607821</v>
      </c>
      <c r="L269">
        <v>10.68317736557375</v>
      </c>
      <c r="M269">
        <v>15.98977016850187</v>
      </c>
      <c r="N269">
        <v>17.832241412643139</v>
      </c>
      <c r="O269">
        <v>13.408855561619941</v>
      </c>
      <c r="P269">
        <v>14.292445543774621</v>
      </c>
      <c r="Q269">
        <v>8.1116976463677961</v>
      </c>
      <c r="R269">
        <v>35.237782006864407</v>
      </c>
      <c r="S269">
        <v>27.236874039645759</v>
      </c>
      <c r="T269">
        <v>19.939273233310871</v>
      </c>
      <c r="U269">
        <v>23.773303827431029</v>
      </c>
      <c r="V269">
        <v>29.074008232129231</v>
      </c>
      <c r="W269" t="s">
        <v>412</v>
      </c>
      <c r="X269" t="s">
        <v>413</v>
      </c>
      <c r="Y269" t="s">
        <v>414</v>
      </c>
      <c r="Z269" t="s">
        <v>415</v>
      </c>
      <c r="AA269" t="s">
        <v>416</v>
      </c>
      <c r="AB269" t="s">
        <v>417</v>
      </c>
      <c r="AC269" t="s">
        <v>418</v>
      </c>
      <c r="AD269" t="s">
        <v>419</v>
      </c>
      <c r="AE269" t="s">
        <v>420</v>
      </c>
      <c r="AF269" t="s">
        <v>421</v>
      </c>
      <c r="AG269" t="s">
        <v>422</v>
      </c>
      <c r="AH269" t="s">
        <v>423</v>
      </c>
      <c r="AI269">
        <v>48.161330615886953</v>
      </c>
      <c r="AJ269">
        <v>13.10667129269725</v>
      </c>
      <c r="AK269">
        <v>46.534048726459631</v>
      </c>
      <c r="AL269">
        <v>18.628508414952758</v>
      </c>
      <c r="AM269">
        <v>5.6055682236903399</v>
      </c>
      <c r="AN269">
        <v>23.072811876753342</v>
      </c>
      <c r="AO269">
        <v>33.005933230777558</v>
      </c>
      <c r="AP269">
        <v>13.27101211761212</v>
      </c>
      <c r="AQ269">
        <v>14.32631933797585</v>
      </c>
      <c r="AR269">
        <v>12.7997052797596</v>
      </c>
      <c r="AS269">
        <v>9.7698415636388543</v>
      </c>
      <c r="AT269">
        <v>57.196094484791217</v>
      </c>
      <c r="AU269">
        <v>2366.3246760326292</v>
      </c>
      <c r="AV269">
        <v>1863.675266701887</v>
      </c>
      <c r="AW269">
        <v>1694.7728409439519</v>
      </c>
      <c r="AX269">
        <v>1430.529191989333</v>
      </c>
      <c r="AY269">
        <v>1038.839580996723</v>
      </c>
      <c r="AZ269">
        <v>956.80896300530264</v>
      </c>
      <c r="BA269">
        <v>1122.3273215084389</v>
      </c>
      <c r="BB269">
        <v>874.90210729056275</v>
      </c>
      <c r="BC269">
        <v>937.08597729378369</v>
      </c>
      <c r="BD269">
        <v>539.40798624049046</v>
      </c>
      <c r="BE269">
        <v>937.99790222152353</v>
      </c>
      <c r="BF269">
        <v>798.06750850813921</v>
      </c>
      <c r="BG269">
        <v>588.33391831010567</v>
      </c>
      <c r="BH269">
        <v>726.61948135592093</v>
      </c>
      <c r="BI269">
        <v>912.59039093025285</v>
      </c>
      <c r="BJ269">
        <v>1487.4914092858719</v>
      </c>
      <c r="BK269">
        <v>2446.586848227545</v>
      </c>
      <c r="BL269">
        <v>810.7275774865717</v>
      </c>
      <c r="BM269">
        <v>139.17018498696001</v>
      </c>
      <c r="BN269">
        <v>64.236974523481351</v>
      </c>
      <c r="BO269">
        <v>179.9570716323575</v>
      </c>
      <c r="BP269">
        <v>493.64536494661559</v>
      </c>
      <c r="BQ269">
        <v>280.25833737405071</v>
      </c>
      <c r="BR269">
        <v>247.0771966104235</v>
      </c>
      <c r="BS269">
        <v>1424.8455693495921</v>
      </c>
      <c r="BT269">
        <v>315.57588514270412</v>
      </c>
      <c r="BU269">
        <v>504.56913709834532</v>
      </c>
    </row>
    <row r="270">
      <c r="A270" t="s">
        <v>551</v>
      </c>
      <c r="B270">
        <v>2015</v>
      </c>
      <c r="C270" t="s">
        <v>558</v>
      </c>
      <c r="D270">
        <v>225</v>
      </c>
      <c r="E270" t="s">
        <v>70</v>
      </c>
      <c r="F270" t="s">
        <v>71</v>
      </c>
      <c r="G270" t="s">
        <v>180</v>
      </c>
      <c r="H270">
        <v>98.624511649020207</v>
      </c>
      <c r="I270">
        <v>97.779841216820884</v>
      </c>
      <c r="J270">
        <v>97.107374054875777</v>
      </c>
      <c r="K270">
        <v>98.913428571352739</v>
      </c>
      <c r="L270">
        <v>97.766242322448392</v>
      </c>
      <c r="M270">
        <v>96.718094415967613</v>
      </c>
      <c r="N270">
        <v>96.69050712484713</v>
      </c>
      <c r="O270">
        <v>99.213306402176897</v>
      </c>
      <c r="P270">
        <v>98.503462097611532</v>
      </c>
      <c r="Q270">
        <v>97.631105698530376</v>
      </c>
      <c r="R270">
        <v>98.316170216411777</v>
      </c>
      <c r="S270">
        <v>98.505162784482465</v>
      </c>
      <c r="T270">
        <v>99.131386349592404</v>
      </c>
      <c r="U270">
        <v>98.658811546666257</v>
      </c>
      <c r="V270">
        <v>98.527192216592169</v>
      </c>
      <c r="W270" t="s">
        <v>412</v>
      </c>
      <c r="X270" t="s">
        <v>413</v>
      </c>
      <c r="Y270" t="s">
        <v>414</v>
      </c>
      <c r="Z270" t="s">
        <v>415</v>
      </c>
      <c r="AA270" t="s">
        <v>416</v>
      </c>
      <c r="AB270" t="s">
        <v>417</v>
      </c>
      <c r="AC270" t="s">
        <v>418</v>
      </c>
      <c r="AD270" t="s">
        <v>419</v>
      </c>
      <c r="AE270" t="s">
        <v>420</v>
      </c>
      <c r="AF270" t="s">
        <v>421</v>
      </c>
      <c r="AG270" t="s">
        <v>422</v>
      </c>
      <c r="AH270" t="s">
        <v>423</v>
      </c>
      <c r="AI270">
        <v>97.031924520079315</v>
      </c>
      <c r="AJ270">
        <v>97.732047969434404</v>
      </c>
      <c r="AK270">
        <v>97.660614272675801</v>
      </c>
      <c r="AL270">
        <v>98.366866235508084</v>
      </c>
      <c r="AM270">
        <v>98.364352378179333</v>
      </c>
      <c r="AN270">
        <v>99.640798868275965</v>
      </c>
      <c r="AO270">
        <v>99.43655886598448</v>
      </c>
      <c r="AP270">
        <v>96.048529421578593</v>
      </c>
      <c r="AQ270">
        <v>98.151311599878184</v>
      </c>
      <c r="AR270">
        <v>98.518797669148086</v>
      </c>
      <c r="AS270">
        <v>99.624554902695948</v>
      </c>
      <c r="AT270">
        <v>96.568529982569146</v>
      </c>
      <c r="AU270">
        <v>10390.856227074</v>
      </c>
      <c r="AV270">
        <v>10350.780009724989</v>
      </c>
      <c r="AW270">
        <v>10325.13350668434</v>
      </c>
      <c r="AX270">
        <v>10494.04611624192</v>
      </c>
      <c r="AY270">
        <v>10362.1043076922</v>
      </c>
      <c r="AZ270">
        <v>6877.1065336344009</v>
      </c>
      <c r="BA270">
        <v>6931.6738622627236</v>
      </c>
      <c r="BB270">
        <v>7046.2397256315699</v>
      </c>
      <c r="BC270">
        <v>7064.7944784076963</v>
      </c>
      <c r="BD270">
        <v>6956.095518092252</v>
      </c>
      <c r="BE270">
        <v>3331.21909842175</v>
      </c>
      <c r="BF270">
        <v>3425.160590420795</v>
      </c>
      <c r="BG270">
        <v>3439.3708646928362</v>
      </c>
      <c r="BH270">
        <v>3431.6633058269508</v>
      </c>
      <c r="BI270">
        <v>3419.5961900265211</v>
      </c>
      <c r="BJ270">
        <v>3480.6970851513361</v>
      </c>
      <c r="BK270">
        <v>19775.540867496111</v>
      </c>
      <c r="BL270">
        <v>1852.5345617206069</v>
      </c>
      <c r="BM270">
        <v>799.39462435117912</v>
      </c>
      <c r="BN270">
        <v>1207.8394725378971</v>
      </c>
      <c r="BO270">
        <v>1056.7733057118969</v>
      </c>
      <c r="BP270">
        <v>1918.756386671751</v>
      </c>
      <c r="BQ270">
        <v>2579.1776642424129</v>
      </c>
      <c r="BR270">
        <v>1896.5851935203621</v>
      </c>
      <c r="BS270">
        <v>12687.53169943966</v>
      </c>
      <c r="BT270">
        <v>3674.3460058349879</v>
      </c>
      <c r="BU270">
        <v>993.7433007392782</v>
      </c>
    </row>
    <row r="271">
      <c r="A271" t="s">
        <v>551</v>
      </c>
      <c r="B271">
        <v>2015</v>
      </c>
      <c r="C271" t="s">
        <v>558</v>
      </c>
      <c r="D271">
        <v>226</v>
      </c>
      <c r="E271" t="s">
        <v>70</v>
      </c>
      <c r="F271" t="s">
        <v>72</v>
      </c>
      <c r="G271" t="s">
        <v>180</v>
      </c>
      <c r="H271">
        <v>1.3754883509797819</v>
      </c>
      <c r="I271">
        <v>2.2201587831792211</v>
      </c>
      <c r="J271">
        <v>2.89262594512416</v>
      </c>
      <c r="K271">
        <v>1.086571428647261</v>
      </c>
      <c r="L271">
        <v>2.2337576775516039</v>
      </c>
      <c r="M271">
        <v>3.2819055840323941</v>
      </c>
      <c r="N271">
        <v>3.3094928751528951</v>
      </c>
      <c r="O271">
        <v>0.78669359782309234</v>
      </c>
      <c r="P271">
        <v>1.496537902388489</v>
      </c>
      <c r="Q271">
        <v>2.368894301469628</v>
      </c>
      <c r="R271">
        <v>1.683829783588197</v>
      </c>
      <c r="S271">
        <v>1.494837215517582</v>
      </c>
      <c r="T271">
        <v>0.86861365040756988</v>
      </c>
      <c r="U271">
        <v>1.341188453333702</v>
      </c>
      <c r="V271">
        <v>1.472807783407821</v>
      </c>
      <c r="W271" t="s">
        <v>412</v>
      </c>
      <c r="X271" t="s">
        <v>413</v>
      </c>
      <c r="Y271" t="s">
        <v>414</v>
      </c>
      <c r="Z271" t="s">
        <v>415</v>
      </c>
      <c r="AA271" t="s">
        <v>416</v>
      </c>
      <c r="AB271" t="s">
        <v>417</v>
      </c>
      <c r="AC271" t="s">
        <v>418</v>
      </c>
      <c r="AD271" t="s">
        <v>419</v>
      </c>
      <c r="AE271" t="s">
        <v>420</v>
      </c>
      <c r="AF271" t="s">
        <v>421</v>
      </c>
      <c r="AG271" t="s">
        <v>422</v>
      </c>
      <c r="AH271" t="s">
        <v>423</v>
      </c>
      <c r="AI271">
        <v>2.9680754799206599</v>
      </c>
      <c r="AJ271">
        <v>2.2679520305656218</v>
      </c>
      <c r="AK271">
        <v>2.3393857273242129</v>
      </c>
      <c r="AL271">
        <v>1.6331337644919111</v>
      </c>
      <c r="AM271">
        <v>1.6356476218206399</v>
      </c>
      <c r="AN271">
        <v>0.35920113172403167</v>
      </c>
      <c r="AO271">
        <v>0.56344113401551699</v>
      </c>
      <c r="AP271">
        <v>3.9514705784212869</v>
      </c>
      <c r="AQ271">
        <v>1.8486884001217581</v>
      </c>
      <c r="AR271">
        <v>1.481202330851944</v>
      </c>
      <c r="AS271">
        <v>0.37544509730406739</v>
      </c>
      <c r="AT271">
        <v>3.4314700174308288</v>
      </c>
      <c r="AU271">
        <v>144.91835202094009</v>
      </c>
      <c r="AV271">
        <v>235.02160430378731</v>
      </c>
      <c r="AW271">
        <v>307.56417171190429</v>
      </c>
      <c r="AX271">
        <v>115.2778833522067</v>
      </c>
      <c r="AY271">
        <v>236.75278401881749</v>
      </c>
      <c r="AZ271">
        <v>233.35875743840359</v>
      </c>
      <c r="BA271">
        <v>237.25519642193419</v>
      </c>
      <c r="BB271">
        <v>55.871857131852138</v>
      </c>
      <c r="BC271">
        <v>107.33361533064731</v>
      </c>
      <c r="BD271">
        <v>168.7807888212333</v>
      </c>
      <c r="BE271">
        <v>57.052730199248813</v>
      </c>
      <c r="BF271">
        <v>51.977555033204212</v>
      </c>
      <c r="BG271">
        <v>30.136615575522701</v>
      </c>
      <c r="BH271">
        <v>46.650746439683708</v>
      </c>
      <c r="BI271">
        <v>51.11693301592581</v>
      </c>
      <c r="BJ271">
        <v>106.4698213764806</v>
      </c>
      <c r="BK271">
        <v>458.90758454174647</v>
      </c>
      <c r="BL271">
        <v>44.376056257067248</v>
      </c>
      <c r="BM271">
        <v>13.27193192325139</v>
      </c>
      <c r="BN271">
        <v>20.084509408471082</v>
      </c>
      <c r="BO271">
        <v>3.8096258931974112</v>
      </c>
      <c r="BP271">
        <v>10.87232187774023</v>
      </c>
      <c r="BQ271">
        <v>106.10828419914949</v>
      </c>
      <c r="BR271">
        <v>35.722345325318337</v>
      </c>
      <c r="BS271">
        <v>190.75345995470931</v>
      </c>
      <c r="BT271">
        <v>13.847140346442821</v>
      </c>
      <c r="BU271">
        <v>35.311714304081192</v>
      </c>
    </row>
    <row r="272">
      <c r="A272" t="s">
        <v>551</v>
      </c>
      <c r="B272">
        <v>2015</v>
      </c>
      <c r="C272" t="s">
        <v>558</v>
      </c>
      <c r="D272">
        <v>227</v>
      </c>
      <c r="E272" t="s">
        <v>95</v>
      </c>
      <c r="F272" t="s">
        <v>61</v>
      </c>
      <c r="G272" t="s">
        <v>180</v>
      </c>
      <c r="H272">
        <v>38.746681205517127</v>
      </c>
      <c r="I272">
        <v>47.263581501545659</v>
      </c>
      <c r="J272">
        <v>60.710373476199649</v>
      </c>
      <c r="K272">
        <v>67.350322936069489</v>
      </c>
      <c r="L272">
        <v>75.627983209940894</v>
      </c>
      <c r="M272">
        <v>48.060564264108237</v>
      </c>
      <c r="N272">
        <v>61.220873287461487</v>
      </c>
      <c r="O272">
        <v>69.617193866794764</v>
      </c>
      <c r="P272">
        <v>67.15835576808702</v>
      </c>
      <c r="Q272">
        <v>80.391166499951026</v>
      </c>
      <c r="R272">
        <v>33.833625641878669</v>
      </c>
      <c r="S272">
        <v>38.589589851276109</v>
      </c>
      <c r="T272">
        <v>43.455249535272927</v>
      </c>
      <c r="U272">
        <v>46.636041058157687</v>
      </c>
      <c r="V272">
        <v>48.645224306389053</v>
      </c>
      <c r="W272" t="s">
        <v>412</v>
      </c>
      <c r="X272" t="s">
        <v>413</v>
      </c>
      <c r="Y272" t="s">
        <v>414</v>
      </c>
      <c r="Z272" t="s">
        <v>415</v>
      </c>
      <c r="AA272" t="s">
        <v>416</v>
      </c>
      <c r="AB272" t="s">
        <v>417</v>
      </c>
      <c r="AC272" t="s">
        <v>418</v>
      </c>
      <c r="AD272" t="s">
        <v>419</v>
      </c>
      <c r="AE272" t="s">
        <v>420</v>
      </c>
      <c r="AF272" t="s">
        <v>421</v>
      </c>
      <c r="AG272" t="s">
        <v>422</v>
      </c>
      <c r="AH272" t="s">
        <v>423</v>
      </c>
      <c r="AI272">
        <v>55.811431535621381</v>
      </c>
      <c r="AJ272">
        <v>69.591523297756879</v>
      </c>
      <c r="AK272">
        <v>43.26970149895368</v>
      </c>
      <c r="AL272">
        <v>68.795633242260934</v>
      </c>
      <c r="AM272">
        <v>66.038619498320543</v>
      </c>
      <c r="AN272">
        <v>22.0391947738486</v>
      </c>
      <c r="AO272">
        <v>31.697024704326012</v>
      </c>
      <c r="AP272">
        <v>39.150372068982008</v>
      </c>
      <c r="AQ272">
        <v>37.186963172538789</v>
      </c>
      <c r="AR272">
        <v>61.354745175282773</v>
      </c>
      <c r="AS272">
        <v>43.239323934361927</v>
      </c>
      <c r="AT272">
        <v>33.187947720398398</v>
      </c>
      <c r="AU272">
        <v>3109.239658318143</v>
      </c>
      <c r="AV272">
        <v>4011.309667340272</v>
      </c>
      <c r="AW272">
        <v>5239.5241925140281</v>
      </c>
      <c r="AX272">
        <v>6104.3079178494299</v>
      </c>
      <c r="AY272">
        <v>7050.9970821235993</v>
      </c>
      <c r="AZ272">
        <v>2845.3284185586381</v>
      </c>
      <c r="BA272">
        <v>3556.5326845447048</v>
      </c>
      <c r="BB272">
        <v>4296.3120739348924</v>
      </c>
      <c r="BC272">
        <v>4115.2682756093918</v>
      </c>
      <c r="BD272">
        <v>5158.4499575125474</v>
      </c>
      <c r="BE272">
        <v>809.71350030447456</v>
      </c>
      <c r="BF272">
        <v>1013.784445321342</v>
      </c>
      <c r="BG272">
        <v>1238.925219393441</v>
      </c>
      <c r="BH272">
        <v>1261.5253486214731</v>
      </c>
      <c r="BI272">
        <v>1219.5385943445569</v>
      </c>
      <c r="BJ272">
        <v>1112.4366211497691</v>
      </c>
      <c r="BK272">
        <v>12059.483073576879</v>
      </c>
      <c r="BL272">
        <v>450.78677227331877</v>
      </c>
      <c r="BM272">
        <v>454.20558388078172</v>
      </c>
      <c r="BN272">
        <v>755.2193022370293</v>
      </c>
      <c r="BO272">
        <v>193.24323763751431</v>
      </c>
      <c r="BP272">
        <v>451.71779262029003</v>
      </c>
      <c r="BQ272">
        <v>900.03547003470032</v>
      </c>
      <c r="BR272">
        <v>613.40193133898038</v>
      </c>
      <c r="BS272">
        <v>6910.1923750086753</v>
      </c>
      <c r="BT272">
        <v>1452.309492696696</v>
      </c>
      <c r="BU272">
        <v>162.34686569084951</v>
      </c>
    </row>
    <row r="273">
      <c r="A273" t="s">
        <v>551</v>
      </c>
      <c r="B273">
        <v>2015</v>
      </c>
      <c r="C273" t="s">
        <v>558</v>
      </c>
      <c r="D273">
        <v>228</v>
      </c>
      <c r="E273" t="s">
        <v>95</v>
      </c>
      <c r="F273" t="s">
        <v>92</v>
      </c>
      <c r="G273" t="s">
        <v>180</v>
      </c>
      <c r="H273">
        <v>11.57792125701183</v>
      </c>
      <c r="I273">
        <v>8.2105824369488527</v>
      </c>
      <c r="J273">
        <v>4.9082559545498734</v>
      </c>
      <c r="K273">
        <v>5.0841076283324851</v>
      </c>
      <c r="L273">
        <v>4.0025686568898644</v>
      </c>
      <c r="M273">
        <v>8.3793320542110514</v>
      </c>
      <c r="N273">
        <v>4.5719185557864224</v>
      </c>
      <c r="O273">
        <v>4.3926027600157216</v>
      </c>
      <c r="P273">
        <v>5.859424833915603</v>
      </c>
      <c r="Q273">
        <v>3.1483860680413351</v>
      </c>
      <c r="R273">
        <v>14.02919723099903</v>
      </c>
      <c r="S273">
        <v>11.75775245790537</v>
      </c>
      <c r="T273">
        <v>9.6471258662728729</v>
      </c>
      <c r="U273">
        <v>7.6716022884673469</v>
      </c>
      <c r="V273">
        <v>6.4798750455481384</v>
      </c>
      <c r="W273" t="s">
        <v>412</v>
      </c>
      <c r="X273" t="s">
        <v>413</v>
      </c>
      <c r="Y273" t="s">
        <v>414</v>
      </c>
      <c r="Z273" t="s">
        <v>415</v>
      </c>
      <c r="AA273" t="s">
        <v>416</v>
      </c>
      <c r="AB273" t="s">
        <v>417</v>
      </c>
      <c r="AC273" t="s">
        <v>418</v>
      </c>
      <c r="AD273" t="s">
        <v>419</v>
      </c>
      <c r="AE273" t="s">
        <v>420</v>
      </c>
      <c r="AF273" t="s">
        <v>421</v>
      </c>
      <c r="AG273" t="s">
        <v>422</v>
      </c>
      <c r="AH273" t="s">
        <v>423</v>
      </c>
      <c r="AI273">
        <v>3.8911215400227381</v>
      </c>
      <c r="AJ273">
        <v>4.477024087828128</v>
      </c>
      <c r="AK273">
        <v>7.1461265503012834</v>
      </c>
      <c r="AL273">
        <v>7.7242830150792594</v>
      </c>
      <c r="AM273">
        <v>8.1272149443625956</v>
      </c>
      <c r="AN273">
        <v>6.5357128457529239</v>
      </c>
      <c r="AO273">
        <v>13.81706078321325</v>
      </c>
      <c r="AP273">
        <v>9.2172698015435355</v>
      </c>
      <c r="AQ273">
        <v>7.4174375605291036</v>
      </c>
      <c r="AR273">
        <v>5.738104380830662</v>
      </c>
      <c r="AS273">
        <v>13.8438496594441</v>
      </c>
      <c r="AT273">
        <v>22.896480721668809</v>
      </c>
      <c r="AU273">
        <v>929.07394422364121</v>
      </c>
      <c r="AV273">
        <v>696.84073143610817</v>
      </c>
      <c r="AW273">
        <v>423.60019127533337</v>
      </c>
      <c r="AX273">
        <v>460.79895534113149</v>
      </c>
      <c r="AY273">
        <v>373.17007174958161</v>
      </c>
      <c r="AZ273">
        <v>496.08139204040248</v>
      </c>
      <c r="BA273">
        <v>265.59859246668162</v>
      </c>
      <c r="BB273">
        <v>271.08234655313561</v>
      </c>
      <c r="BC273">
        <v>359.04847366422598</v>
      </c>
      <c r="BD273">
        <v>202.0220962825662</v>
      </c>
      <c r="BE273">
        <v>335.74972178900379</v>
      </c>
      <c r="BF273">
        <v>308.88710141004668</v>
      </c>
      <c r="BG273">
        <v>275.04312271148473</v>
      </c>
      <c r="BH273">
        <v>207.5202039421649</v>
      </c>
      <c r="BI273">
        <v>162.45084316608319</v>
      </c>
      <c r="BJ273">
        <v>77.558055390556603</v>
      </c>
      <c r="BK273">
        <v>775.82144561131565</v>
      </c>
      <c r="BL273">
        <v>74.448845503241557</v>
      </c>
      <c r="BM273">
        <v>50.997604231212641</v>
      </c>
      <c r="BN273">
        <v>92.943033122731606</v>
      </c>
      <c r="BO273">
        <v>57.306191244383577</v>
      </c>
      <c r="BP273">
        <v>196.90845610003379</v>
      </c>
      <c r="BQ273">
        <v>211.89759687728539</v>
      </c>
      <c r="BR273">
        <v>122.3512257267289</v>
      </c>
      <c r="BS273">
        <v>646.26468622990535</v>
      </c>
      <c r="BT273">
        <v>464.98308591496919</v>
      </c>
      <c r="BU273">
        <v>112.0036680734313</v>
      </c>
    </row>
    <row r="274">
      <c r="A274" t="s">
        <v>551</v>
      </c>
      <c r="B274">
        <v>2015</v>
      </c>
      <c r="C274" t="s">
        <v>558</v>
      </c>
      <c r="D274">
        <v>229</v>
      </c>
      <c r="E274" t="s">
        <v>95</v>
      </c>
      <c r="F274" t="s">
        <v>93</v>
      </c>
      <c r="G274" t="s">
        <v>180</v>
      </c>
      <c r="H274">
        <v>28.692247428834829</v>
      </c>
      <c r="I274">
        <v>30.21739928358053</v>
      </c>
      <c r="J274">
        <v>23.825038007426279</v>
      </c>
      <c r="K274">
        <v>19.52282895263091</v>
      </c>
      <c r="L274">
        <v>13.52597722610958</v>
      </c>
      <c r="M274">
        <v>28.47260811708157</v>
      </c>
      <c r="N274">
        <v>23.22724233583013</v>
      </c>
      <c r="O274">
        <v>17.540956916691261</v>
      </c>
      <c r="P274">
        <v>18.687405966722981</v>
      </c>
      <c r="Q274">
        <v>11.68631855963064</v>
      </c>
      <c r="R274">
        <v>24.170288857530942</v>
      </c>
      <c r="S274">
        <v>30.808213255448901</v>
      </c>
      <c r="T274">
        <v>29.755013846455221</v>
      </c>
      <c r="U274">
        <v>31.82153183031156</v>
      </c>
      <c r="V274">
        <v>33.676555945111453</v>
      </c>
      <c r="W274" t="s">
        <v>412</v>
      </c>
      <c r="X274" t="s">
        <v>413</v>
      </c>
      <c r="Y274" t="s">
        <v>414</v>
      </c>
      <c r="Z274" t="s">
        <v>415</v>
      </c>
      <c r="AA274" t="s">
        <v>416</v>
      </c>
      <c r="AB274" t="s">
        <v>417</v>
      </c>
      <c r="AC274" t="s">
        <v>418</v>
      </c>
      <c r="AD274" t="s">
        <v>419</v>
      </c>
      <c r="AE274" t="s">
        <v>420</v>
      </c>
      <c r="AF274" t="s">
        <v>421</v>
      </c>
      <c r="AG274" t="s">
        <v>422</v>
      </c>
      <c r="AH274" t="s">
        <v>423</v>
      </c>
      <c r="AI274">
        <v>20.62373883264636</v>
      </c>
      <c r="AJ274">
        <v>19.532846078733289</v>
      </c>
      <c r="AK274">
        <v>38.995828145738891</v>
      </c>
      <c r="AL274">
        <v>15.55658375662145</v>
      </c>
      <c r="AM274">
        <v>20.422312335133601</v>
      </c>
      <c r="AN274">
        <v>39.854009672365088</v>
      </c>
      <c r="AO274">
        <v>24.79487705369975</v>
      </c>
      <c r="AP274">
        <v>31.302399445931599</v>
      </c>
      <c r="AQ274">
        <v>44.971469788547402</v>
      </c>
      <c r="AR274">
        <v>19.094554056238689</v>
      </c>
      <c r="AS274">
        <v>29.690448682396291</v>
      </c>
      <c r="AT274">
        <v>21.10790923801634</v>
      </c>
      <c r="AU274">
        <v>2302.41844762971</v>
      </c>
      <c r="AV274">
        <v>2564.5823278149919</v>
      </c>
      <c r="AW274">
        <v>2056.186708790618</v>
      </c>
      <c r="AX274">
        <v>1769.4549062145859</v>
      </c>
      <c r="AY274">
        <v>1261.062663662738</v>
      </c>
      <c r="AZ274">
        <v>1685.663126650325</v>
      </c>
      <c r="BA274">
        <v>1349.350999149161</v>
      </c>
      <c r="BB274">
        <v>1082.511672816757</v>
      </c>
      <c r="BC274">
        <v>1145.1097640605519</v>
      </c>
      <c r="BD274">
        <v>749.87454594829762</v>
      </c>
      <c r="BE274">
        <v>578.44847612125159</v>
      </c>
      <c r="BF274">
        <v>809.36043909479474</v>
      </c>
      <c r="BG274">
        <v>848.3264381637357</v>
      </c>
      <c r="BH274">
        <v>860.7863816279289</v>
      </c>
      <c r="BI274">
        <v>844.27321047984037</v>
      </c>
      <c r="BJ274">
        <v>411.07353298797563</v>
      </c>
      <c r="BK274">
        <v>3384.8379156382011</v>
      </c>
      <c r="BL274">
        <v>406.26126118220981</v>
      </c>
      <c r="BM274">
        <v>102.7083678913791</v>
      </c>
      <c r="BN274">
        <v>233.55007401689409</v>
      </c>
      <c r="BO274">
        <v>349.44642673892753</v>
      </c>
      <c r="BP274">
        <v>353.35452571547239</v>
      </c>
      <c r="BQ274">
        <v>719.61691063605633</v>
      </c>
      <c r="BR274">
        <v>741.80799049002542</v>
      </c>
      <c r="BS274">
        <v>2150.5596912945448</v>
      </c>
      <c r="BT274">
        <v>997.2339190438031</v>
      </c>
      <c r="BU274">
        <v>103.254438477154</v>
      </c>
    </row>
    <row r="275">
      <c r="A275" t="s">
        <v>551</v>
      </c>
      <c r="B275">
        <v>2015</v>
      </c>
      <c r="C275" t="s">
        <v>558</v>
      </c>
      <c r="D275">
        <v>230</v>
      </c>
      <c r="E275" t="s">
        <v>95</v>
      </c>
      <c r="F275" t="s">
        <v>94</v>
      </c>
      <c r="G275" t="s">
        <v>180</v>
      </c>
      <c r="H275">
        <v>20.983150108636639</v>
      </c>
      <c r="I275">
        <v>14.30843677792496</v>
      </c>
      <c r="J275">
        <v>10.55633256182419</v>
      </c>
      <c r="K275">
        <v>8.042740482966968</v>
      </c>
      <c r="L275">
        <v>6.8434709070596522</v>
      </c>
      <c r="M275">
        <v>15.087495564599219</v>
      </c>
      <c r="N275">
        <v>10.979965820921921</v>
      </c>
      <c r="O275">
        <v>8.4492464564983312</v>
      </c>
      <c r="P275">
        <v>8.2948134312742088</v>
      </c>
      <c r="Q275">
        <v>4.7741288723770774</v>
      </c>
      <c r="R275">
        <v>27.96688826959123</v>
      </c>
      <c r="S275">
        <v>18.84444443536945</v>
      </c>
      <c r="T275">
        <v>17.142610751999008</v>
      </c>
      <c r="U275">
        <v>13.87082482306322</v>
      </c>
      <c r="V275">
        <v>11.19834470295152</v>
      </c>
      <c r="W275" t="s">
        <v>412</v>
      </c>
      <c r="X275" t="s">
        <v>413</v>
      </c>
      <c r="Y275" t="s">
        <v>414</v>
      </c>
      <c r="Z275" t="s">
        <v>415</v>
      </c>
      <c r="AA275" t="s">
        <v>416</v>
      </c>
      <c r="AB275" t="s">
        <v>417</v>
      </c>
      <c r="AC275" t="s">
        <v>418</v>
      </c>
      <c r="AD275" t="s">
        <v>419</v>
      </c>
      <c r="AE275" t="s">
        <v>420</v>
      </c>
      <c r="AF275" t="s">
        <v>421</v>
      </c>
      <c r="AG275" t="s">
        <v>422</v>
      </c>
      <c r="AH275" t="s">
        <v>423</v>
      </c>
      <c r="AI275">
        <v>19.67370809170966</v>
      </c>
      <c r="AJ275">
        <v>6.3986065356816226</v>
      </c>
      <c r="AK275">
        <v>10.588343805006231</v>
      </c>
      <c r="AL275">
        <v>7.9234999860381601</v>
      </c>
      <c r="AM275">
        <v>5.4118532221830877</v>
      </c>
      <c r="AN275">
        <v>31.571082708033551</v>
      </c>
      <c r="AO275">
        <v>29.691037458760899</v>
      </c>
      <c r="AP275">
        <v>20.32995868354303</v>
      </c>
      <c r="AQ275">
        <v>10.424129478384501</v>
      </c>
      <c r="AR275">
        <v>13.81259638764786</v>
      </c>
      <c r="AS275">
        <v>13.226377723797979</v>
      </c>
      <c r="AT275">
        <v>22.807662319916371</v>
      </c>
      <c r="AU275">
        <v>1683.7995008699211</v>
      </c>
      <c r="AV275">
        <v>1214.3720164317319</v>
      </c>
      <c r="AW275">
        <v>911.04957316042066</v>
      </c>
      <c r="AX275">
        <v>728.95514484742534</v>
      </c>
      <c r="AY275">
        <v>638.03490915955979</v>
      </c>
      <c r="AZ275">
        <v>893.22463337974079</v>
      </c>
      <c r="BA275">
        <v>637.86426459372967</v>
      </c>
      <c r="BB275">
        <v>521.43152503622593</v>
      </c>
      <c r="BC275">
        <v>508.28198777972813</v>
      </c>
      <c r="BD275">
        <v>306.34093210835499</v>
      </c>
      <c r="BE275">
        <v>669.30949798549159</v>
      </c>
      <c r="BF275">
        <v>495.0610960864646</v>
      </c>
      <c r="BG275">
        <v>488.7421661140703</v>
      </c>
      <c r="BH275">
        <v>375.2118902794677</v>
      </c>
      <c r="BI275">
        <v>280.7431511057834</v>
      </c>
      <c r="BJ275">
        <v>392.13746633715868</v>
      </c>
      <c r="BK275">
        <v>1108.8115844421841</v>
      </c>
      <c r="BL275">
        <v>110.31010527526681</v>
      </c>
      <c r="BM275">
        <v>52.312883360844417</v>
      </c>
      <c r="BN275">
        <v>61.890088637759483</v>
      </c>
      <c r="BO275">
        <v>276.8203784587169</v>
      </c>
      <c r="BP275">
        <v>423.13024728934101</v>
      </c>
      <c r="BQ275">
        <v>467.36934932032341</v>
      </c>
      <c r="BR275">
        <v>171.94684935419829</v>
      </c>
      <c r="BS275">
        <v>1555.669377556937</v>
      </c>
      <c r="BT275">
        <v>444.2436230368271</v>
      </c>
      <c r="BU275">
        <v>111.5691913994995</v>
      </c>
    </row>
    <row r="276">
      <c r="A276" t="s">
        <v>551</v>
      </c>
      <c r="B276">
        <v>2015</v>
      </c>
      <c r="C276" t="s">
        <v>558</v>
      </c>
      <c r="D276">
        <v>231</v>
      </c>
      <c r="E276" t="s">
        <v>452</v>
      </c>
      <c r="F276" t="s">
        <v>453</v>
      </c>
      <c r="G276" t="s">
        <v>180</v>
      </c>
      <c r="H276">
        <v>74.232477440092808</v>
      </c>
      <c r="I276">
        <v>78.435071119947679</v>
      </c>
      <c r="J276">
        <v>79.891711629927784</v>
      </c>
      <c r="K276">
        <v>83.794819429812861</v>
      </c>
      <c r="L276">
        <v>86.275651798615158</v>
      </c>
      <c r="M276">
        <v>81.301916768782988</v>
      </c>
      <c r="N276">
        <v>79.793628426635195</v>
      </c>
      <c r="O276">
        <v>84.821149009067895</v>
      </c>
      <c r="P276">
        <v>84.109310569278932</v>
      </c>
      <c r="Q276">
        <v>88.256052242334292</v>
      </c>
      <c r="R276">
        <v>67.814738998772626</v>
      </c>
      <c r="S276">
        <v>74.333646223742164</v>
      </c>
      <c r="T276">
        <v>80.656825736109866</v>
      </c>
      <c r="U276">
        <v>76.595116186685701</v>
      </c>
      <c r="V276">
        <v>70.975928905811813</v>
      </c>
      <c r="W276" t="s">
        <v>412</v>
      </c>
      <c r="X276" t="s">
        <v>413</v>
      </c>
      <c r="Y276" t="s">
        <v>414</v>
      </c>
      <c r="Z276" t="s">
        <v>415</v>
      </c>
      <c r="AA276" t="s">
        <v>416</v>
      </c>
      <c r="AB276" t="s">
        <v>417</v>
      </c>
      <c r="AC276" t="s">
        <v>418</v>
      </c>
      <c r="AD276" t="s">
        <v>419</v>
      </c>
      <c r="AE276" t="s">
        <v>420</v>
      </c>
      <c r="AF276" t="s">
        <v>421</v>
      </c>
      <c r="AG276" t="s">
        <v>422</v>
      </c>
      <c r="AH276" t="s">
        <v>423</v>
      </c>
      <c r="AI276">
        <v>55.105914754394327</v>
      </c>
      <c r="AJ276">
        <v>83.330552516765437</v>
      </c>
      <c r="AK276">
        <v>54.58048809469166</v>
      </c>
      <c r="AL276">
        <v>79.09580010401028</v>
      </c>
      <c r="AM276">
        <v>91.763895263196687</v>
      </c>
      <c r="AN276">
        <v>80.853113574584469</v>
      </c>
      <c r="AO276">
        <v>65.47587767100103</v>
      </c>
      <c r="AP276">
        <v>81.864447482280966</v>
      </c>
      <c r="AQ276">
        <v>85.065629508558601</v>
      </c>
      <c r="AR276">
        <v>87.266198655759609</v>
      </c>
      <c r="AS276">
        <v>91.037972639103288</v>
      </c>
      <c r="AT276">
        <v>46.598214420100341</v>
      </c>
      <c r="AU276">
        <v>8024.5315510413784</v>
      </c>
      <c r="AV276">
        <v>8487.1047430231047</v>
      </c>
      <c r="AW276">
        <v>8630.3606657404016</v>
      </c>
      <c r="AX276">
        <v>9063.5169242525863</v>
      </c>
      <c r="AY276">
        <v>9323.2647266954791</v>
      </c>
      <c r="AZ276">
        <v>5920.2975706291018</v>
      </c>
      <c r="BA276">
        <v>5809.3465407542799</v>
      </c>
      <c r="BB276">
        <v>6171.3376183410064</v>
      </c>
      <c r="BC276">
        <v>6127.7085011139097</v>
      </c>
      <c r="BD276">
        <v>6416.6875318517614</v>
      </c>
      <c r="BE276">
        <v>2393.2211962002252</v>
      </c>
      <c r="BF276">
        <v>2627.093081912652</v>
      </c>
      <c r="BG276">
        <v>2851.036946382731</v>
      </c>
      <c r="BH276">
        <v>2705.043824471039</v>
      </c>
      <c r="BI276">
        <v>2507.00579909626</v>
      </c>
      <c r="BJ276">
        <v>1993.2056758654569</v>
      </c>
      <c r="BK276">
        <v>17328.9540192686</v>
      </c>
      <c r="BL276">
        <v>1041.806984234036</v>
      </c>
      <c r="BM276">
        <v>660.22443936421917</v>
      </c>
      <c r="BN276">
        <v>1143.6024980144159</v>
      </c>
      <c r="BO276">
        <v>876.81623407954089</v>
      </c>
      <c r="BP276">
        <v>1425.111021725138</v>
      </c>
      <c r="BQ276">
        <v>2298.9193268683621</v>
      </c>
      <c r="BR276">
        <v>1649.507996909937</v>
      </c>
      <c r="BS276">
        <v>11262.686130090069</v>
      </c>
      <c r="BT276">
        <v>3358.7701206922861</v>
      </c>
      <c r="BU276">
        <v>489.17416364093458</v>
      </c>
    </row>
    <row r="277">
      <c r="A277" t="s">
        <v>551</v>
      </c>
      <c r="B277">
        <v>2015</v>
      </c>
      <c r="C277" t="s">
        <v>558</v>
      </c>
      <c r="D277">
        <v>232</v>
      </c>
      <c r="E277" t="s">
        <v>452</v>
      </c>
      <c r="F277" t="s">
        <v>454</v>
      </c>
      <c r="G277" t="s">
        <v>180</v>
      </c>
      <c r="H277">
        <v>21.89014299616419</v>
      </c>
      <c r="I277">
        <v>17.22348274403193</v>
      </c>
      <c r="J277">
        <v>15.688603099104879</v>
      </c>
      <c r="K277">
        <v>13.22565361036243</v>
      </c>
      <c r="L277">
        <v>9.6132164635487705</v>
      </c>
      <c r="M277">
        <v>13.13961025537041</v>
      </c>
      <c r="N277">
        <v>15.415601158797021</v>
      </c>
      <c r="O277">
        <v>12.02497847310932</v>
      </c>
      <c r="P277">
        <v>12.86250079944101</v>
      </c>
      <c r="Q277">
        <v>7.4190957838077356</v>
      </c>
      <c r="R277">
        <v>26.579274419574819</v>
      </c>
      <c r="S277">
        <v>22.581334574151111</v>
      </c>
      <c r="T277">
        <v>16.644170951199829</v>
      </c>
      <c r="U277">
        <v>20.574714204066279</v>
      </c>
      <c r="V277">
        <v>25.83637849188143</v>
      </c>
      <c r="W277" t="s">
        <v>412</v>
      </c>
      <c r="X277" t="s">
        <v>413</v>
      </c>
      <c r="Y277" t="s">
        <v>414</v>
      </c>
      <c r="Z277" t="s">
        <v>415</v>
      </c>
      <c r="AA277" t="s">
        <v>416</v>
      </c>
      <c r="AB277" t="s">
        <v>417</v>
      </c>
      <c r="AC277" t="s">
        <v>418</v>
      </c>
      <c r="AD277" t="s">
        <v>419</v>
      </c>
      <c r="AE277" t="s">
        <v>420</v>
      </c>
      <c r="AF277" t="s">
        <v>421</v>
      </c>
      <c r="AG277" t="s">
        <v>422</v>
      </c>
      <c r="AH277" t="s">
        <v>423</v>
      </c>
      <c r="AI277">
        <v>41.124493969951033</v>
      </c>
      <c r="AJ277">
        <v>11.7650167238229</v>
      </c>
      <c r="AK277">
        <v>42.474189135502613</v>
      </c>
      <c r="AL277">
        <v>16.672780460485459</v>
      </c>
      <c r="AM277">
        <v>5.1544439719500046</v>
      </c>
      <c r="AN277">
        <v>16.594229196172378</v>
      </c>
      <c r="AO277">
        <v>22.68024247610877</v>
      </c>
      <c r="AP277">
        <v>9.9799908910605737</v>
      </c>
      <c r="AQ277">
        <v>12.741846239150521</v>
      </c>
      <c r="AR277">
        <v>11.040071175955431</v>
      </c>
      <c r="AS277">
        <v>8.5535442334055301</v>
      </c>
      <c r="AT277">
        <v>48.064723339583558</v>
      </c>
      <c r="AU277">
        <v>2366.3246760326292</v>
      </c>
      <c r="AV277">
        <v>1863.675266701887</v>
      </c>
      <c r="AW277">
        <v>1694.7728409439519</v>
      </c>
      <c r="AX277">
        <v>1430.529191989333</v>
      </c>
      <c r="AY277">
        <v>1038.839580996723</v>
      </c>
      <c r="AZ277">
        <v>956.80896300530264</v>
      </c>
      <c r="BA277">
        <v>1122.3273215084389</v>
      </c>
      <c r="BB277">
        <v>874.90210729056275</v>
      </c>
      <c r="BC277">
        <v>937.08597729378369</v>
      </c>
      <c r="BD277">
        <v>539.40798624049046</v>
      </c>
      <c r="BE277">
        <v>937.99790222152353</v>
      </c>
      <c r="BF277">
        <v>798.06750850813921</v>
      </c>
      <c r="BG277">
        <v>588.33391831010567</v>
      </c>
      <c r="BH277">
        <v>726.61948135592093</v>
      </c>
      <c r="BI277">
        <v>912.59039093025285</v>
      </c>
      <c r="BJ277">
        <v>1487.4914092858719</v>
      </c>
      <c r="BK277">
        <v>2446.586848227545</v>
      </c>
      <c r="BL277">
        <v>810.7275774865717</v>
      </c>
      <c r="BM277">
        <v>139.17018498696001</v>
      </c>
      <c r="BN277">
        <v>64.236974523481351</v>
      </c>
      <c r="BO277">
        <v>179.9570716323575</v>
      </c>
      <c r="BP277">
        <v>493.64536494661559</v>
      </c>
      <c r="BQ277">
        <v>280.25833737405071</v>
      </c>
      <c r="BR277">
        <v>247.0771966104235</v>
      </c>
      <c r="BS277">
        <v>1424.8455693495921</v>
      </c>
      <c r="BT277">
        <v>315.57588514270412</v>
      </c>
      <c r="BU277">
        <v>504.56913709834532</v>
      </c>
    </row>
    <row r="278">
      <c r="A278" t="s">
        <v>551</v>
      </c>
      <c r="B278">
        <v>2015</v>
      </c>
      <c r="C278" t="s">
        <v>558</v>
      </c>
      <c r="D278">
        <v>233</v>
      </c>
      <c r="E278" t="s">
        <v>452</v>
      </c>
      <c r="F278" t="s">
        <v>455</v>
      </c>
      <c r="G278" t="s">
        <v>180</v>
      </c>
      <c r="H278">
        <v>1.340595177254154</v>
      </c>
      <c r="I278">
        <v>2.1719934897051352</v>
      </c>
      <c r="J278">
        <v>2.8471380358003868</v>
      </c>
      <c r="K278">
        <v>1.065777170217594</v>
      </c>
      <c r="L278">
        <v>2.1908635392357878</v>
      </c>
      <c r="M278">
        <v>3.2046555174265761</v>
      </c>
      <c r="N278">
        <v>3.2587921641049351</v>
      </c>
      <c r="O278">
        <v>0.76792348957050971</v>
      </c>
      <c r="P278">
        <v>1.473267924661861</v>
      </c>
      <c r="Q278">
        <v>2.3214354823680199</v>
      </c>
      <c r="R278">
        <v>1.6166562513203471</v>
      </c>
      <c r="S278">
        <v>1.4707058588880839</v>
      </c>
      <c r="T278">
        <v>0.85257532486033316</v>
      </c>
      <c r="U278">
        <v>1.3209469330656469</v>
      </c>
      <c r="V278">
        <v>1.447173279347564</v>
      </c>
      <c r="W278" t="s">
        <v>412</v>
      </c>
      <c r="X278" t="s">
        <v>413</v>
      </c>
      <c r="Y278" t="s">
        <v>414</v>
      </c>
      <c r="Z278" t="s">
        <v>415</v>
      </c>
      <c r="AA278" t="s">
        <v>416</v>
      </c>
      <c r="AB278" t="s">
        <v>417</v>
      </c>
      <c r="AC278" t="s">
        <v>418</v>
      </c>
      <c r="AD278" t="s">
        <v>419</v>
      </c>
      <c r="AE278" t="s">
        <v>420</v>
      </c>
      <c r="AF278" t="s">
        <v>421</v>
      </c>
      <c r="AG278" t="s">
        <v>422</v>
      </c>
      <c r="AH278" t="s">
        <v>423</v>
      </c>
      <c r="AI278">
        <v>2.943558194585417</v>
      </c>
      <c r="AJ278">
        <v>2.2067703873803701</v>
      </c>
      <c r="AK278">
        <v>2.3248709663901841</v>
      </c>
      <c r="AL278">
        <v>1.589995782958918</v>
      </c>
      <c r="AM278">
        <v>1.6116026512460411</v>
      </c>
      <c r="AN278">
        <v>0.35129380940661942</v>
      </c>
      <c r="AO278">
        <v>0.49952235749669688</v>
      </c>
      <c r="AP278">
        <v>3.7785127810853418</v>
      </c>
      <c r="AQ278">
        <v>1.8422122222583179</v>
      </c>
      <c r="AR278">
        <v>1.478007034770136</v>
      </c>
      <c r="AS278">
        <v>0.37532059018360431</v>
      </c>
      <c r="AT278">
        <v>3.363756626956095</v>
      </c>
      <c r="AU278">
        <v>144.91835202094009</v>
      </c>
      <c r="AV278">
        <v>235.02160430378731</v>
      </c>
      <c r="AW278">
        <v>307.56417171190429</v>
      </c>
      <c r="AX278">
        <v>115.2778833522067</v>
      </c>
      <c r="AY278">
        <v>236.75278401881749</v>
      </c>
      <c r="AZ278">
        <v>233.35875743840359</v>
      </c>
      <c r="BA278">
        <v>237.25519642193419</v>
      </c>
      <c r="BB278">
        <v>55.871857131852138</v>
      </c>
      <c r="BC278">
        <v>107.33361533064731</v>
      </c>
      <c r="BD278">
        <v>168.7807888212333</v>
      </c>
      <c r="BE278">
        <v>57.052730199248813</v>
      </c>
      <c r="BF278">
        <v>51.977555033204212</v>
      </c>
      <c r="BG278">
        <v>30.136615575522701</v>
      </c>
      <c r="BH278">
        <v>46.650746439683708</v>
      </c>
      <c r="BI278">
        <v>51.11693301592581</v>
      </c>
      <c r="BJ278">
        <v>106.4698213764806</v>
      </c>
      <c r="BK278">
        <v>458.90758454174647</v>
      </c>
      <c r="BL278">
        <v>44.376056257067248</v>
      </c>
      <c r="BM278">
        <v>13.27193192325139</v>
      </c>
      <c r="BN278">
        <v>20.084509408471082</v>
      </c>
      <c r="BO278">
        <v>3.8096258931974112</v>
      </c>
      <c r="BP278">
        <v>10.87232187774023</v>
      </c>
      <c r="BQ278">
        <v>106.10828419914949</v>
      </c>
      <c r="BR278">
        <v>35.722345325318337</v>
      </c>
      <c r="BS278">
        <v>190.75345995470931</v>
      </c>
      <c r="BT278">
        <v>13.847140346442821</v>
      </c>
      <c r="BU278">
        <v>35.311714304081192</v>
      </c>
    </row>
    <row r="279">
      <c r="A279" t="s">
        <v>551</v>
      </c>
      <c r="B279">
        <v>2015</v>
      </c>
      <c r="C279" t="s">
        <v>558</v>
      </c>
      <c r="D279">
        <v>234</v>
      </c>
      <c r="E279" t="s">
        <v>452</v>
      </c>
      <c r="F279" t="s">
        <v>456</v>
      </c>
      <c r="G279" t="s">
        <v>180</v>
      </c>
      <c r="H279">
        <v>2.3572335404116749</v>
      </c>
      <c r="I279">
        <v>2.1200446333406209</v>
      </c>
      <c r="J279">
        <v>1.5549104079972169</v>
      </c>
      <c r="K279">
        <v>1.9137497896070761</v>
      </c>
      <c r="L279">
        <v>1.876553596432692</v>
      </c>
      <c r="M279">
        <v>2.3381312021178231</v>
      </c>
      <c r="N279">
        <v>1.531978250462809</v>
      </c>
      <c r="O279">
        <v>2.3859490282522309</v>
      </c>
      <c r="P279">
        <v>1.5549207066181701</v>
      </c>
      <c r="Q279">
        <v>1.938442446753335</v>
      </c>
      <c r="R279">
        <v>3.743925883650939</v>
      </c>
      <c r="S279">
        <v>1.3922672584717211</v>
      </c>
      <c r="T279">
        <v>1.764344928002459</v>
      </c>
      <c r="U279">
        <v>1.3901845935931609</v>
      </c>
      <c r="V279">
        <v>1.6865802565460359</v>
      </c>
      <c r="W279" t="s">
        <v>412</v>
      </c>
      <c r="X279" t="s">
        <v>413</v>
      </c>
      <c r="Y279" t="s">
        <v>414</v>
      </c>
      <c r="Z279" t="s">
        <v>415</v>
      </c>
      <c r="AA279" t="s">
        <v>416</v>
      </c>
      <c r="AB279" t="s">
        <v>417</v>
      </c>
      <c r="AC279" t="s">
        <v>418</v>
      </c>
      <c r="AD279" t="s">
        <v>419</v>
      </c>
      <c r="AE279" t="s">
        <v>420</v>
      </c>
      <c r="AF279" t="s">
        <v>421</v>
      </c>
      <c r="AG279" t="s">
        <v>422</v>
      </c>
      <c r="AH279" t="s">
        <v>423</v>
      </c>
      <c r="AI279">
        <v>0.58811418658666093</v>
      </c>
      <c r="AJ279">
        <v>2.6749440399293518</v>
      </c>
      <c r="AK279">
        <v>0.62045180341555251</v>
      </c>
      <c r="AL279">
        <v>2.5885086356558848</v>
      </c>
      <c r="AM279">
        <v>1.384511220031043</v>
      </c>
      <c r="AN279">
        <v>1.395867773179114</v>
      </c>
      <c r="AO279">
        <v>11.094123555896241</v>
      </c>
      <c r="AP279">
        <v>4.3770488455729906</v>
      </c>
      <c r="AQ279">
        <v>0.35031203003243588</v>
      </c>
      <c r="AR279">
        <v>0.20687266756931211</v>
      </c>
      <c r="AS279">
        <v>0</v>
      </c>
      <c r="AT279">
        <v>1.973305613360175</v>
      </c>
      <c r="AU279">
        <v>254.81696920962699</v>
      </c>
      <c r="AV279">
        <v>229.4004532172836</v>
      </c>
      <c r="AW279">
        <v>167.97033572256771</v>
      </c>
      <c r="AX279">
        <v>206.99732662371929</v>
      </c>
      <c r="AY279">
        <v>202.7872938498657</v>
      </c>
      <c r="AZ279">
        <v>170.25960796320661</v>
      </c>
      <c r="BA279">
        <v>111.53512787076311</v>
      </c>
      <c r="BB279">
        <v>173.59464196745341</v>
      </c>
      <c r="BC279">
        <v>113.2823556394999</v>
      </c>
      <c r="BD279">
        <v>140.93514453989999</v>
      </c>
      <c r="BE279">
        <v>132.125300694857</v>
      </c>
      <c r="BF279">
        <v>49.205385027060743</v>
      </c>
      <c r="BG279">
        <v>62.365615432916478</v>
      </c>
      <c r="BH279">
        <v>49.095953332173927</v>
      </c>
      <c r="BI279">
        <v>59.573246155231942</v>
      </c>
      <c r="BJ279">
        <v>21.27235415628504</v>
      </c>
      <c r="BK279">
        <v>556.26634976080686</v>
      </c>
      <c r="BL279">
        <v>11.84289559773636</v>
      </c>
      <c r="BM279">
        <v>21.60666761721901</v>
      </c>
      <c r="BN279">
        <v>17.254394936213071</v>
      </c>
      <c r="BO279">
        <v>15.137568240002009</v>
      </c>
      <c r="BP279">
        <v>241.46843567842021</v>
      </c>
      <c r="BQ279">
        <v>122.9163879462151</v>
      </c>
      <c r="BR279">
        <v>6.7929021191116812</v>
      </c>
      <c r="BS279">
        <v>26.699248501915211</v>
      </c>
      <c r="BT279">
        <v>0</v>
      </c>
      <c r="BU279">
        <v>20.715174069138641</v>
      </c>
    </row>
    <row r="280">
      <c r="A280" t="s">
        <v>551</v>
      </c>
      <c r="B280">
        <v>2015</v>
      </c>
      <c r="C280" t="s">
        <v>558</v>
      </c>
      <c r="D280">
        <v>235</v>
      </c>
      <c r="E280" t="s">
        <v>452</v>
      </c>
      <c r="F280" t="s">
        <v>439</v>
      </c>
      <c r="G280" t="s">
        <v>180</v>
      </c>
      <c r="H280">
        <v>0.1795508460772664</v>
      </c>
      <c r="I280">
        <v>0.049408012974892897</v>
      </c>
      <c r="J280">
        <v>0.017636827169720901</v>
      </c>
      <c r="K280">
        <v>0</v>
      </c>
      <c r="L280">
        <v>0.043714602167608099</v>
      </c>
      <c r="M280">
        <v>0.015686256302272401</v>
      </c>
      <c r="N280">
        <v>0</v>
      </c>
      <c r="O280">
        <v>0</v>
      </c>
      <c r="P280">
        <v>0</v>
      </c>
      <c r="Q280">
        <v>0.064974044736630099</v>
      </c>
      <c r="R280">
        <v>0.24540444668118849</v>
      </c>
      <c r="S280">
        <v>0.22204608474689641</v>
      </c>
      <c r="T280">
        <v>0.082083059827479099</v>
      </c>
      <c r="U280">
        <v>0.11903808258944309</v>
      </c>
      <c r="V280">
        <v>0.0539390664128932</v>
      </c>
      <c r="W280" t="s">
        <v>412</v>
      </c>
      <c r="X280" t="s">
        <v>413</v>
      </c>
      <c r="Y280" t="s">
        <v>414</v>
      </c>
      <c r="Z280" t="s">
        <v>415</v>
      </c>
      <c r="AA280" t="s">
        <v>416</v>
      </c>
      <c r="AB280" t="s">
        <v>417</v>
      </c>
      <c r="AC280" t="s">
        <v>418</v>
      </c>
      <c r="AD280" t="s">
        <v>419</v>
      </c>
      <c r="AE280" t="s">
        <v>420</v>
      </c>
      <c r="AF280" t="s">
        <v>421</v>
      </c>
      <c r="AG280" t="s">
        <v>422</v>
      </c>
      <c r="AH280" t="s">
        <v>423</v>
      </c>
      <c r="AI280">
        <v>0.23791889448238179</v>
      </c>
      <c r="AJ280">
        <v>0.022716332102123302</v>
      </c>
      <c r="AK280">
        <v>0</v>
      </c>
      <c r="AL280">
        <v>0.052915016889460501</v>
      </c>
      <c r="AM280">
        <v>0.085546893576216004</v>
      </c>
      <c r="AN280">
        <v>0.805495646657586</v>
      </c>
      <c r="AO280">
        <v>0.25023393949735578</v>
      </c>
      <c r="AP280">
        <v>0</v>
      </c>
      <c r="AQ280">
        <v>0</v>
      </c>
      <c r="AR280">
        <v>0.0088504659455685992</v>
      </c>
      <c r="AS280">
        <v>0.033162537307628102</v>
      </c>
      <c r="AT280">
        <v>0</v>
      </c>
      <c r="AU280">
        <v>19.409448250275151</v>
      </c>
      <c r="AV280">
        <v>5.3462179006798429</v>
      </c>
      <c r="AW280">
        <v>1.9052311731546581</v>
      </c>
      <c r="AX280">
        <v>0</v>
      </c>
      <c r="AY280">
        <v>4.723960931435446</v>
      </c>
      <c r="AZ280">
        <v>1.1422523449566</v>
      </c>
      <c r="BA280">
        <v>0</v>
      </c>
      <c r="BB280">
        <v>0</v>
      </c>
      <c r="BC280">
        <v>0</v>
      </c>
      <c r="BD280">
        <v>4.723960931435446</v>
      </c>
      <c r="BE280">
        <v>8.6604642605767115</v>
      </c>
      <c r="BF280">
        <v>7.8475328836760934</v>
      </c>
      <c r="BG280">
        <v>2.90145110602234</v>
      </c>
      <c r="BH280">
        <v>4.2039655557232427</v>
      </c>
      <c r="BI280">
        <v>1.9052311731546581</v>
      </c>
      <c r="BJ280">
        <v>8.6056332245188294</v>
      </c>
      <c r="BK280">
        <v>4.723960931435446</v>
      </c>
      <c r="BL280">
        <v>0</v>
      </c>
      <c r="BM280">
        <v>0.44168953741983719</v>
      </c>
      <c r="BN280">
        <v>1.066123456404438</v>
      </c>
      <c r="BO280">
        <v>8.7352438050299153</v>
      </c>
      <c r="BP280">
        <v>5.4464507826723594</v>
      </c>
      <c r="BQ280">
        <v>0</v>
      </c>
      <c r="BR280">
        <v>0</v>
      </c>
      <c r="BS280">
        <v>1.1422523449566</v>
      </c>
      <c r="BT280">
        <v>1.223504173107667</v>
      </c>
      <c r="BU280">
        <v>0</v>
      </c>
    </row>
    <row r="281">
      <c r="A281" t="s">
        <v>551</v>
      </c>
      <c r="B281">
        <v>2015</v>
      </c>
      <c r="C281" t="s">
        <v>558</v>
      </c>
      <c r="D281">
        <v>341</v>
      </c>
      <c r="E281" t="s">
        <v>148</v>
      </c>
      <c r="F281" t="s">
        <v>49</v>
      </c>
      <c r="G281" t="s">
        <v>651</v>
      </c>
      <c r="H281">
        <v>0.1823486506199854</v>
      </c>
      <c r="I281">
        <v>1.416337285902503</v>
      </c>
      <c r="J281">
        <v>4.4657998869417748</v>
      </c>
      <c r="K281">
        <v>8.0369843527738265</v>
      </c>
      <c r="L281">
        <v>32.258064516129032</v>
      </c>
      <c r="M281">
        <v>1.883239171374764</v>
      </c>
      <c r="N281">
        <v>5.0660792951541849</v>
      </c>
      <c r="O281">
        <v>6.0227272727272716</v>
      </c>
      <c r="P281">
        <v>14.42577030812325</v>
      </c>
      <c r="Q281">
        <v>40.830945558739259</v>
      </c>
      <c r="R281">
        <v>0</v>
      </c>
      <c r="S281">
        <v>0.21798365122615801</v>
      </c>
      <c r="T281">
        <v>0.40026684456304212</v>
      </c>
      <c r="U281">
        <v>1.192718141870684</v>
      </c>
      <c r="V281">
        <v>4.3865225683407507</v>
      </c>
      <c r="W281" t="s">
        <v>412</v>
      </c>
      <c r="X281" t="s">
        <v>413</v>
      </c>
      <c r="Y281" t="s">
        <v>414</v>
      </c>
      <c r="Z281" t="s">
        <v>415</v>
      </c>
      <c r="AA281" t="s">
        <v>416</v>
      </c>
      <c r="AB281" t="s">
        <v>417</v>
      </c>
      <c r="AC281" t="s">
        <v>418</v>
      </c>
      <c r="AD281" t="s">
        <v>419</v>
      </c>
      <c r="AE281" t="s">
        <v>420</v>
      </c>
      <c r="AF281" t="s">
        <v>421</v>
      </c>
      <c r="AG281" t="s">
        <v>422</v>
      </c>
      <c r="AH281" t="s">
        <v>423</v>
      </c>
      <c r="AI281">
        <v>4.2887029288702934</v>
      </c>
      <c r="AJ281">
        <v>13.405405405405411</v>
      </c>
      <c r="AK281">
        <v>1.31578947368421</v>
      </c>
      <c r="AL281">
        <v>0.66592674805771357</v>
      </c>
      <c r="AM281">
        <v>0.90361445783132521</v>
      </c>
      <c r="AN281">
        <v>1.9088016967126189</v>
      </c>
      <c r="AO281">
        <v>0.87912087912087911</v>
      </c>
      <c r="AP281">
        <v>3.191489361702128</v>
      </c>
      <c r="AQ281">
        <v>0.42105263157894729</v>
      </c>
      <c r="AR281">
        <v>13.95507147719537</v>
      </c>
      <c r="AS281">
        <v>0.61728395061728392</v>
      </c>
      <c r="AT281">
        <v>1.816239316239316</v>
      </c>
      <c r="AU281">
        <v>10</v>
      </c>
      <c r="AV281">
        <v>43</v>
      </c>
      <c r="AW281">
        <v>79</v>
      </c>
      <c r="AX281">
        <v>113</v>
      </c>
      <c r="AY281">
        <v>360</v>
      </c>
      <c r="AZ281">
        <v>20</v>
      </c>
      <c r="BA281">
        <v>46</v>
      </c>
      <c r="BB281">
        <v>53</v>
      </c>
      <c r="BC281">
        <v>103</v>
      </c>
      <c r="BD281">
        <v>285</v>
      </c>
      <c r="BE281">
        <v>0</v>
      </c>
      <c r="BF281">
        <v>4</v>
      </c>
      <c r="BG281">
        <v>6</v>
      </c>
      <c r="BH281">
        <v>19</v>
      </c>
      <c r="BI281">
        <v>69</v>
      </c>
      <c r="BJ281">
        <v>41</v>
      </c>
      <c r="BK281">
        <v>248</v>
      </c>
      <c r="BL281">
        <v>13</v>
      </c>
      <c r="BM281">
        <v>6</v>
      </c>
      <c r="BN281">
        <v>9</v>
      </c>
      <c r="BO281">
        <v>18</v>
      </c>
      <c r="BP281">
        <v>8</v>
      </c>
      <c r="BQ281">
        <v>30</v>
      </c>
      <c r="BR281">
        <v>4</v>
      </c>
      <c r="BS281">
        <v>205</v>
      </c>
      <c r="BT281">
        <v>6</v>
      </c>
      <c r="BU281">
        <v>17</v>
      </c>
    </row>
    <row r="282">
      <c r="A282" t="s">
        <v>551</v>
      </c>
      <c r="B282">
        <v>2015</v>
      </c>
      <c r="C282" t="s">
        <v>558</v>
      </c>
      <c r="D282">
        <v>342</v>
      </c>
      <c r="E282" t="s">
        <v>148</v>
      </c>
      <c r="F282" t="s">
        <v>48</v>
      </c>
      <c r="G282" t="s">
        <v>180</v>
      </c>
      <c r="H282">
        <v>99.817651349380014</v>
      </c>
      <c r="I282">
        <v>98.5836627140975</v>
      </c>
      <c r="J282">
        <v>95.534200113058219</v>
      </c>
      <c r="K282">
        <v>91.963015647226172</v>
      </c>
      <c r="L282">
        <v>67.741935483870961</v>
      </c>
      <c r="M282">
        <v>98.116760828625232</v>
      </c>
      <c r="N282">
        <v>94.933920704845818</v>
      </c>
      <c r="O282">
        <v>93.977272727272734</v>
      </c>
      <c r="P282">
        <v>85.574229691876752</v>
      </c>
      <c r="Q282">
        <v>59.169054441260748</v>
      </c>
      <c r="R282">
        <v>100</v>
      </c>
      <c r="S282">
        <v>99.782016348773837</v>
      </c>
      <c r="T282">
        <v>99.599733155436951</v>
      </c>
      <c r="U282">
        <v>98.807281858129315</v>
      </c>
      <c r="V282">
        <v>95.613477431659248</v>
      </c>
      <c r="W282" t="s">
        <v>412</v>
      </c>
      <c r="X282" t="s">
        <v>413</v>
      </c>
      <c r="Y282" t="s">
        <v>414</v>
      </c>
      <c r="Z282" t="s">
        <v>415</v>
      </c>
      <c r="AA282" t="s">
        <v>416</v>
      </c>
      <c r="AB282" t="s">
        <v>417</v>
      </c>
      <c r="AC282" t="s">
        <v>418</v>
      </c>
      <c r="AD282" t="s">
        <v>419</v>
      </c>
      <c r="AE282" t="s">
        <v>420</v>
      </c>
      <c r="AF282" t="s">
        <v>421</v>
      </c>
      <c r="AG282" t="s">
        <v>422</v>
      </c>
      <c r="AH282" t="s">
        <v>423</v>
      </c>
      <c r="AI282">
        <v>95.711297071129707</v>
      </c>
      <c r="AJ282">
        <v>86.594594594594597</v>
      </c>
      <c r="AK282">
        <v>98.68421052631578</v>
      </c>
      <c r="AL282">
        <v>99.334073251942286</v>
      </c>
      <c r="AM282">
        <v>99.096385542168676</v>
      </c>
      <c r="AN282">
        <v>98.091198303287385</v>
      </c>
      <c r="AO282">
        <v>99.120879120879124</v>
      </c>
      <c r="AP282">
        <v>96.808510638297875</v>
      </c>
      <c r="AQ282">
        <v>99.578947368421055</v>
      </c>
      <c r="AR282">
        <v>86.044928522804625</v>
      </c>
      <c r="AS282">
        <v>99.382716049382708</v>
      </c>
      <c r="AT282">
        <v>98.183760683760681</v>
      </c>
      <c r="AU282">
        <v>5474</v>
      </c>
      <c r="AV282">
        <v>2993</v>
      </c>
      <c r="AW282">
        <v>1690</v>
      </c>
      <c r="AX282">
        <v>1293</v>
      </c>
      <c r="AY282">
        <v>756</v>
      </c>
      <c r="AZ282">
        <v>1042</v>
      </c>
      <c r="BA282">
        <v>862</v>
      </c>
      <c r="BB282">
        <v>827</v>
      </c>
      <c r="BC282">
        <v>611</v>
      </c>
      <c r="BD282">
        <v>413</v>
      </c>
      <c r="BE282">
        <v>2049</v>
      </c>
      <c r="BF282">
        <v>1831</v>
      </c>
      <c r="BG282">
        <v>1493</v>
      </c>
      <c r="BH282">
        <v>1574</v>
      </c>
      <c r="BI282">
        <v>1504</v>
      </c>
      <c r="BJ282">
        <v>915</v>
      </c>
      <c r="BK282">
        <v>1602</v>
      </c>
      <c r="BL282">
        <v>975</v>
      </c>
      <c r="BM282">
        <v>895</v>
      </c>
      <c r="BN282">
        <v>987</v>
      </c>
      <c r="BO282">
        <v>925</v>
      </c>
      <c r="BP282">
        <v>902</v>
      </c>
      <c r="BQ282">
        <v>910</v>
      </c>
      <c r="BR282">
        <v>946</v>
      </c>
      <c r="BS282">
        <v>1264</v>
      </c>
      <c r="BT282">
        <v>966</v>
      </c>
      <c r="BU282">
        <v>919</v>
      </c>
    </row>
    <row r="283">
      <c r="A283" t="s">
        <v>551</v>
      </c>
      <c r="B283">
        <v>2015</v>
      </c>
      <c r="C283" t="s">
        <v>558</v>
      </c>
      <c r="D283">
        <v>343</v>
      </c>
      <c r="E283" t="s">
        <v>143</v>
      </c>
      <c r="F283" t="s">
        <v>49</v>
      </c>
      <c r="G283" t="s">
        <v>652</v>
      </c>
      <c r="H283">
        <v>0.71115973741794314</v>
      </c>
      <c r="I283">
        <v>4.9077733860342549</v>
      </c>
      <c r="J283">
        <v>10.28829847371396</v>
      </c>
      <c r="K283">
        <v>15.789473684210529</v>
      </c>
      <c r="L283">
        <v>46.236559139784937</v>
      </c>
      <c r="M283">
        <v>5.8380414312617699</v>
      </c>
      <c r="N283">
        <v>10.022026431718061</v>
      </c>
      <c r="O283">
        <v>12.27272727272727</v>
      </c>
      <c r="P283">
        <v>23.109243697478991</v>
      </c>
      <c r="Q283">
        <v>55.587392550143257</v>
      </c>
      <c r="R283">
        <v>0.19521717911176181</v>
      </c>
      <c r="S283">
        <v>0.81743869209809261</v>
      </c>
      <c r="T283">
        <v>1.2008005336891261</v>
      </c>
      <c r="U283">
        <v>3.640929064657878</v>
      </c>
      <c r="V283">
        <v>12.65098537825811</v>
      </c>
      <c r="W283" t="s">
        <v>412</v>
      </c>
      <c r="X283" t="s">
        <v>413</v>
      </c>
      <c r="Y283" t="s">
        <v>414</v>
      </c>
      <c r="Z283" t="s">
        <v>415</v>
      </c>
      <c r="AA283" t="s">
        <v>416</v>
      </c>
      <c r="AB283" t="s">
        <v>417</v>
      </c>
      <c r="AC283" t="s">
        <v>418</v>
      </c>
      <c r="AD283" t="s">
        <v>419</v>
      </c>
      <c r="AE283" t="s">
        <v>420</v>
      </c>
      <c r="AF283" t="s">
        <v>421</v>
      </c>
      <c r="AG283" t="s">
        <v>422</v>
      </c>
      <c r="AH283" t="s">
        <v>423</v>
      </c>
      <c r="AI283">
        <v>10.66945606694561</v>
      </c>
      <c r="AJ283">
        <v>20.918918918918919</v>
      </c>
      <c r="AK283">
        <v>4.8582995951417001</v>
      </c>
      <c r="AL283">
        <v>0.99889012208657058</v>
      </c>
      <c r="AM283">
        <v>2.0080321285140559</v>
      </c>
      <c r="AN283">
        <v>4.3478260869565224</v>
      </c>
      <c r="AO283">
        <v>2.4175824175824179</v>
      </c>
      <c r="AP283">
        <v>7.0212765957446814</v>
      </c>
      <c r="AQ283">
        <v>1.1578947368421051</v>
      </c>
      <c r="AR283">
        <v>21.3070115724983</v>
      </c>
      <c r="AS283">
        <v>1.440329218106996</v>
      </c>
      <c r="AT283">
        <v>8.0128205128205128</v>
      </c>
      <c r="AU283">
        <v>39</v>
      </c>
      <c r="AV283">
        <v>149</v>
      </c>
      <c r="AW283">
        <v>182</v>
      </c>
      <c r="AX283">
        <v>222</v>
      </c>
      <c r="AY283">
        <v>516</v>
      </c>
      <c r="AZ283">
        <v>62</v>
      </c>
      <c r="BA283">
        <v>91</v>
      </c>
      <c r="BB283">
        <v>108</v>
      </c>
      <c r="BC283">
        <v>165</v>
      </c>
      <c r="BD283">
        <v>388</v>
      </c>
      <c r="BE283">
        <v>4</v>
      </c>
      <c r="BF283">
        <v>15</v>
      </c>
      <c r="BG283">
        <v>18</v>
      </c>
      <c r="BH283">
        <v>58</v>
      </c>
      <c r="BI283">
        <v>199</v>
      </c>
      <c r="BJ283">
        <v>102</v>
      </c>
      <c r="BK283">
        <v>387</v>
      </c>
      <c r="BL283">
        <v>48</v>
      </c>
      <c r="BM283">
        <v>9</v>
      </c>
      <c r="BN283">
        <v>20</v>
      </c>
      <c r="BO283">
        <v>41</v>
      </c>
      <c r="BP283">
        <v>22</v>
      </c>
      <c r="BQ283">
        <v>66</v>
      </c>
      <c r="BR283">
        <v>11</v>
      </c>
      <c r="BS283">
        <v>313</v>
      </c>
      <c r="BT283">
        <v>14</v>
      </c>
      <c r="BU283">
        <v>75</v>
      </c>
    </row>
    <row r="284">
      <c r="A284" t="s">
        <v>551</v>
      </c>
      <c r="B284">
        <v>2015</v>
      </c>
      <c r="C284" t="s">
        <v>558</v>
      </c>
      <c r="D284">
        <v>344</v>
      </c>
      <c r="E284" t="s">
        <v>143</v>
      </c>
      <c r="F284" t="s">
        <v>48</v>
      </c>
      <c r="G284" t="s">
        <v>180</v>
      </c>
      <c r="H284">
        <v>99.288840262582056</v>
      </c>
      <c r="I284">
        <v>95.092226613965749</v>
      </c>
      <c r="J284">
        <v>89.711701526286035</v>
      </c>
      <c r="K284">
        <v>84.210526315789465</v>
      </c>
      <c r="L284">
        <v>53.763440860215049</v>
      </c>
      <c r="M284">
        <v>94.161958568738228</v>
      </c>
      <c r="N284">
        <v>89.977973568281939</v>
      </c>
      <c r="O284">
        <v>87.727272727272734</v>
      </c>
      <c r="P284">
        <v>76.890756302521012</v>
      </c>
      <c r="Q284">
        <v>44.412607449856743</v>
      </c>
      <c r="R284">
        <v>99.804782820888235</v>
      </c>
      <c r="S284">
        <v>99.182561307901906</v>
      </c>
      <c r="T284">
        <v>98.799199466310867</v>
      </c>
      <c r="U284">
        <v>96.359070935342118</v>
      </c>
      <c r="V284">
        <v>87.349014621741901</v>
      </c>
      <c r="W284" t="s">
        <v>412</v>
      </c>
      <c r="X284" t="s">
        <v>413</v>
      </c>
      <c r="Y284" t="s">
        <v>414</v>
      </c>
      <c r="Z284" t="s">
        <v>415</v>
      </c>
      <c r="AA284" t="s">
        <v>416</v>
      </c>
      <c r="AB284" t="s">
        <v>417</v>
      </c>
      <c r="AC284" t="s">
        <v>418</v>
      </c>
      <c r="AD284" t="s">
        <v>419</v>
      </c>
      <c r="AE284" t="s">
        <v>420</v>
      </c>
      <c r="AF284" t="s">
        <v>421</v>
      </c>
      <c r="AG284" t="s">
        <v>422</v>
      </c>
      <c r="AH284" t="s">
        <v>423</v>
      </c>
      <c r="AI284">
        <v>89.3305439330544</v>
      </c>
      <c r="AJ284">
        <v>79.081081081081081</v>
      </c>
      <c r="AK284">
        <v>95.141700404858298</v>
      </c>
      <c r="AL284">
        <v>99.001109877913436</v>
      </c>
      <c r="AM284">
        <v>97.99196787148594</v>
      </c>
      <c r="AN284">
        <v>95.652173913043484</v>
      </c>
      <c r="AO284">
        <v>97.582417582417577</v>
      </c>
      <c r="AP284">
        <v>92.978723404255319</v>
      </c>
      <c r="AQ284">
        <v>98.842105263157904</v>
      </c>
      <c r="AR284">
        <v>78.692988427501703</v>
      </c>
      <c r="AS284">
        <v>98.559670781893004</v>
      </c>
      <c r="AT284">
        <v>91.987179487179489</v>
      </c>
      <c r="AU284">
        <v>5445</v>
      </c>
      <c r="AV284">
        <v>2887</v>
      </c>
      <c r="AW284">
        <v>1587</v>
      </c>
      <c r="AX284">
        <v>1184</v>
      </c>
      <c r="AY284">
        <v>600</v>
      </c>
      <c r="AZ284">
        <v>1000</v>
      </c>
      <c r="BA284">
        <v>817</v>
      </c>
      <c r="BB284">
        <v>772</v>
      </c>
      <c r="BC284">
        <v>549</v>
      </c>
      <c r="BD284">
        <v>310</v>
      </c>
      <c r="BE284">
        <v>2045</v>
      </c>
      <c r="BF284">
        <v>1820</v>
      </c>
      <c r="BG284">
        <v>1481</v>
      </c>
      <c r="BH284">
        <v>1535</v>
      </c>
      <c r="BI284">
        <v>1374</v>
      </c>
      <c r="BJ284">
        <v>854</v>
      </c>
      <c r="BK284">
        <v>1463</v>
      </c>
      <c r="BL284">
        <v>940</v>
      </c>
      <c r="BM284">
        <v>892</v>
      </c>
      <c r="BN284">
        <v>976</v>
      </c>
      <c r="BO284">
        <v>902</v>
      </c>
      <c r="BP284">
        <v>888</v>
      </c>
      <c r="BQ284">
        <v>874</v>
      </c>
      <c r="BR284">
        <v>939</v>
      </c>
      <c r="BS284">
        <v>1156</v>
      </c>
      <c r="BT284">
        <v>958</v>
      </c>
      <c r="BU284">
        <v>861</v>
      </c>
    </row>
    <row r="285">
      <c r="A285" t="s">
        <v>551</v>
      </c>
      <c r="B285">
        <v>2015</v>
      </c>
      <c r="C285" t="s">
        <v>558</v>
      </c>
      <c r="D285">
        <v>345</v>
      </c>
      <c r="E285" t="s">
        <v>144</v>
      </c>
      <c r="F285" t="s">
        <v>49</v>
      </c>
      <c r="G285" t="s">
        <v>653</v>
      </c>
      <c r="H285">
        <v>10.193289569657191</v>
      </c>
      <c r="I285">
        <v>17.588932806324109</v>
      </c>
      <c r="J285">
        <v>26.964386659129449</v>
      </c>
      <c r="K285">
        <v>38.904694167852057</v>
      </c>
      <c r="L285">
        <v>51.25448028673835</v>
      </c>
      <c r="M285">
        <v>16.572504708097931</v>
      </c>
      <c r="N285">
        <v>29.735682819383261</v>
      </c>
      <c r="O285">
        <v>38.977272727272727</v>
      </c>
      <c r="P285">
        <v>45.378151260504197</v>
      </c>
      <c r="Q285">
        <v>58.309455587392542</v>
      </c>
      <c r="R285">
        <v>5.1732552464616894</v>
      </c>
      <c r="S285">
        <v>11.4441416893733</v>
      </c>
      <c r="T285">
        <v>15.810540360240161</v>
      </c>
      <c r="U285">
        <v>17.765222849968609</v>
      </c>
      <c r="V285">
        <v>21.169739351557531</v>
      </c>
      <c r="W285" t="s">
        <v>412</v>
      </c>
      <c r="X285" t="s">
        <v>413</v>
      </c>
      <c r="Y285" t="s">
        <v>414</v>
      </c>
      <c r="Z285" t="s">
        <v>415</v>
      </c>
      <c r="AA285" t="s">
        <v>416</v>
      </c>
      <c r="AB285" t="s">
        <v>417</v>
      </c>
      <c r="AC285" t="s">
        <v>418</v>
      </c>
      <c r="AD285" t="s">
        <v>419</v>
      </c>
      <c r="AE285" t="s">
        <v>420</v>
      </c>
      <c r="AF285" t="s">
        <v>421</v>
      </c>
      <c r="AG285" t="s">
        <v>422</v>
      </c>
      <c r="AH285" t="s">
        <v>423</v>
      </c>
      <c r="AI285">
        <v>19.24686192468619</v>
      </c>
      <c r="AJ285">
        <v>42.108108108108112</v>
      </c>
      <c r="AK285">
        <v>9.7165991902834001</v>
      </c>
      <c r="AL285">
        <v>9.6559378468368493</v>
      </c>
      <c r="AM285">
        <v>35.943775100401602</v>
      </c>
      <c r="AN285">
        <v>5.9384941675503713</v>
      </c>
      <c r="AO285">
        <v>10.989010989010991</v>
      </c>
      <c r="AP285">
        <v>18.51063829787234</v>
      </c>
      <c r="AQ285">
        <v>12.315789473684211</v>
      </c>
      <c r="AR285">
        <v>37.780803267528931</v>
      </c>
      <c r="AS285">
        <v>12.24279835390946</v>
      </c>
      <c r="AT285">
        <v>6.8376068376068382</v>
      </c>
      <c r="AU285">
        <v>559</v>
      </c>
      <c r="AV285">
        <v>534</v>
      </c>
      <c r="AW285">
        <v>477</v>
      </c>
      <c r="AX285">
        <v>547</v>
      </c>
      <c r="AY285">
        <v>572</v>
      </c>
      <c r="AZ285">
        <v>176</v>
      </c>
      <c r="BA285">
        <v>270</v>
      </c>
      <c r="BB285">
        <v>343</v>
      </c>
      <c r="BC285">
        <v>324</v>
      </c>
      <c r="BD285">
        <v>407</v>
      </c>
      <c r="BE285">
        <v>106</v>
      </c>
      <c r="BF285">
        <v>210</v>
      </c>
      <c r="BG285">
        <v>237</v>
      </c>
      <c r="BH285">
        <v>283</v>
      </c>
      <c r="BI285">
        <v>333</v>
      </c>
      <c r="BJ285">
        <v>184</v>
      </c>
      <c r="BK285">
        <v>779</v>
      </c>
      <c r="BL285">
        <v>96</v>
      </c>
      <c r="BM285">
        <v>87</v>
      </c>
      <c r="BN285">
        <v>358</v>
      </c>
      <c r="BO285">
        <v>56</v>
      </c>
      <c r="BP285">
        <v>100</v>
      </c>
      <c r="BQ285">
        <v>174</v>
      </c>
      <c r="BR285">
        <v>117</v>
      </c>
      <c r="BS285">
        <v>555</v>
      </c>
      <c r="BT285">
        <v>119</v>
      </c>
      <c r="BU285">
        <v>64</v>
      </c>
    </row>
    <row r="286">
      <c r="A286" t="s">
        <v>551</v>
      </c>
      <c r="B286">
        <v>2015</v>
      </c>
      <c r="C286" t="s">
        <v>558</v>
      </c>
      <c r="D286">
        <v>346</v>
      </c>
      <c r="E286" t="s">
        <v>144</v>
      </c>
      <c r="F286" t="s">
        <v>48</v>
      </c>
      <c r="G286" t="s">
        <v>180</v>
      </c>
      <c r="H286">
        <v>89.806710430342818</v>
      </c>
      <c r="I286">
        <v>82.411067193675891</v>
      </c>
      <c r="J286">
        <v>73.035613340870555</v>
      </c>
      <c r="K286">
        <v>61.095305832147943</v>
      </c>
      <c r="L286">
        <v>48.74551971326165</v>
      </c>
      <c r="M286">
        <v>83.427495291902076</v>
      </c>
      <c r="N286">
        <v>70.264317180616743</v>
      </c>
      <c r="O286">
        <v>61.022727272727273</v>
      </c>
      <c r="P286">
        <v>54.621848739495803</v>
      </c>
      <c r="Q286">
        <v>41.690544412607451</v>
      </c>
      <c r="R286">
        <v>94.826744753538321</v>
      </c>
      <c r="S286">
        <v>88.555858310626704</v>
      </c>
      <c r="T286">
        <v>84.189459639759846</v>
      </c>
      <c r="U286">
        <v>82.234777150031391</v>
      </c>
      <c r="V286">
        <v>78.830260648442462</v>
      </c>
      <c r="W286" t="s">
        <v>412</v>
      </c>
      <c r="X286" t="s">
        <v>413</v>
      </c>
      <c r="Y286" t="s">
        <v>414</v>
      </c>
      <c r="Z286" t="s">
        <v>415</v>
      </c>
      <c r="AA286" t="s">
        <v>416</v>
      </c>
      <c r="AB286" t="s">
        <v>417</v>
      </c>
      <c r="AC286" t="s">
        <v>418</v>
      </c>
      <c r="AD286" t="s">
        <v>419</v>
      </c>
      <c r="AE286" t="s">
        <v>420</v>
      </c>
      <c r="AF286" t="s">
        <v>421</v>
      </c>
      <c r="AG286" t="s">
        <v>422</v>
      </c>
      <c r="AH286" t="s">
        <v>423</v>
      </c>
      <c r="AI286">
        <v>80.753138075313814</v>
      </c>
      <c r="AJ286">
        <v>57.891891891891888</v>
      </c>
      <c r="AK286">
        <v>90.283400809716596</v>
      </c>
      <c r="AL286">
        <v>90.344062153163151</v>
      </c>
      <c r="AM286">
        <v>64.056224899598391</v>
      </c>
      <c r="AN286">
        <v>94.061505832449626</v>
      </c>
      <c r="AO286">
        <v>89.010989010989007</v>
      </c>
      <c r="AP286">
        <v>81.489361702127667</v>
      </c>
      <c r="AQ286">
        <v>87.68421052631578</v>
      </c>
      <c r="AR286">
        <v>62.219196732471069</v>
      </c>
      <c r="AS286">
        <v>87.757201646090536</v>
      </c>
      <c r="AT286">
        <v>93.162393162393158</v>
      </c>
      <c r="AU286">
        <v>4925</v>
      </c>
      <c r="AV286">
        <v>2502</v>
      </c>
      <c r="AW286">
        <v>1292</v>
      </c>
      <c r="AX286">
        <v>859</v>
      </c>
      <c r="AY286">
        <v>544</v>
      </c>
      <c r="AZ286">
        <v>886</v>
      </c>
      <c r="BA286">
        <v>638</v>
      </c>
      <c r="BB286">
        <v>537</v>
      </c>
      <c r="BC286">
        <v>390</v>
      </c>
      <c r="BD286">
        <v>291</v>
      </c>
      <c r="BE286">
        <v>1943</v>
      </c>
      <c r="BF286">
        <v>1625</v>
      </c>
      <c r="BG286">
        <v>1262</v>
      </c>
      <c r="BH286">
        <v>1310</v>
      </c>
      <c r="BI286">
        <v>1240</v>
      </c>
      <c r="BJ286">
        <v>772</v>
      </c>
      <c r="BK286">
        <v>1071</v>
      </c>
      <c r="BL286">
        <v>892</v>
      </c>
      <c r="BM286">
        <v>814</v>
      </c>
      <c r="BN286">
        <v>638</v>
      </c>
      <c r="BO286">
        <v>887</v>
      </c>
      <c r="BP286">
        <v>810</v>
      </c>
      <c r="BQ286">
        <v>766</v>
      </c>
      <c r="BR286">
        <v>833</v>
      </c>
      <c r="BS286">
        <v>914</v>
      </c>
      <c r="BT286">
        <v>853</v>
      </c>
      <c r="BU286">
        <v>872</v>
      </c>
    </row>
    <row r="287">
      <c r="A287" t="s">
        <v>551</v>
      </c>
      <c r="B287">
        <v>2015</v>
      </c>
      <c r="C287" t="s">
        <v>558</v>
      </c>
      <c r="D287">
        <v>347</v>
      </c>
      <c r="E287" t="s">
        <v>145</v>
      </c>
      <c r="F287" t="s">
        <v>49</v>
      </c>
      <c r="G287" t="s">
        <v>654</v>
      </c>
      <c r="H287">
        <v>0.54704595185995619</v>
      </c>
      <c r="I287">
        <v>3.326745718050065</v>
      </c>
      <c r="J287">
        <v>6.557377049180328</v>
      </c>
      <c r="K287">
        <v>11.308677098150779</v>
      </c>
      <c r="L287">
        <v>37.634408602150543</v>
      </c>
      <c r="M287">
        <v>4.9905838041431263</v>
      </c>
      <c r="N287">
        <v>6.2775330396475777</v>
      </c>
      <c r="O287">
        <v>9.0909090909090917</v>
      </c>
      <c r="P287">
        <v>17.50700280112045</v>
      </c>
      <c r="Q287">
        <v>48.280802292263608</v>
      </c>
      <c r="R287">
        <v>0.19521717911176181</v>
      </c>
      <c r="S287">
        <v>0.59945504087193457</v>
      </c>
      <c r="T287">
        <v>0.80053368912608414</v>
      </c>
      <c r="U287">
        <v>2.4482109227871942</v>
      </c>
      <c r="V287">
        <v>6.8658614113159571</v>
      </c>
      <c r="W287" t="s">
        <v>412</v>
      </c>
      <c r="X287" t="s">
        <v>413</v>
      </c>
      <c r="Y287" t="s">
        <v>414</v>
      </c>
      <c r="Z287" t="s">
        <v>415</v>
      </c>
      <c r="AA287" t="s">
        <v>416</v>
      </c>
      <c r="AB287" t="s">
        <v>417</v>
      </c>
      <c r="AC287" t="s">
        <v>418</v>
      </c>
      <c r="AD287" t="s">
        <v>419</v>
      </c>
      <c r="AE287" t="s">
        <v>420</v>
      </c>
      <c r="AF287" t="s">
        <v>421</v>
      </c>
      <c r="AG287" t="s">
        <v>422</v>
      </c>
      <c r="AH287" t="s">
        <v>423</v>
      </c>
      <c r="AI287">
        <v>6.0669456066945608</v>
      </c>
      <c r="AJ287">
        <v>16.918918918918919</v>
      </c>
      <c r="AK287">
        <v>2.1255060728744941</v>
      </c>
      <c r="AL287">
        <v>0.99889012208657058</v>
      </c>
      <c r="AM287">
        <v>1.606425702811245</v>
      </c>
      <c r="AN287">
        <v>4.135737009544008</v>
      </c>
      <c r="AO287">
        <v>1.428571428571429</v>
      </c>
      <c r="AP287">
        <v>4.3617021276595747</v>
      </c>
      <c r="AQ287">
        <v>0.63157894736842102</v>
      </c>
      <c r="AR287">
        <v>17.835262083049699</v>
      </c>
      <c r="AS287">
        <v>2.57201646090535</v>
      </c>
      <c r="AT287">
        <v>2.457264957264957</v>
      </c>
      <c r="AU287">
        <v>30</v>
      </c>
      <c r="AV287">
        <v>101</v>
      </c>
      <c r="AW287">
        <v>116</v>
      </c>
      <c r="AX287">
        <v>159</v>
      </c>
      <c r="AY287">
        <v>420</v>
      </c>
      <c r="AZ287">
        <v>53</v>
      </c>
      <c r="BA287">
        <v>57</v>
      </c>
      <c r="BB287">
        <v>80</v>
      </c>
      <c r="BC287">
        <v>125</v>
      </c>
      <c r="BD287">
        <v>337</v>
      </c>
      <c r="BE287">
        <v>4</v>
      </c>
      <c r="BF287">
        <v>11</v>
      </c>
      <c r="BG287">
        <v>12</v>
      </c>
      <c r="BH287">
        <v>39</v>
      </c>
      <c r="BI287">
        <v>108</v>
      </c>
      <c r="BJ287">
        <v>58</v>
      </c>
      <c r="BK287">
        <v>313</v>
      </c>
      <c r="BL287">
        <v>21</v>
      </c>
      <c r="BM287">
        <v>9</v>
      </c>
      <c r="BN287">
        <v>16</v>
      </c>
      <c r="BO287">
        <v>39</v>
      </c>
      <c r="BP287">
        <v>13</v>
      </c>
      <c r="BQ287">
        <v>41</v>
      </c>
      <c r="BR287">
        <v>6</v>
      </c>
      <c r="BS287">
        <v>262</v>
      </c>
      <c r="BT287">
        <v>25</v>
      </c>
      <c r="BU287">
        <v>23</v>
      </c>
    </row>
    <row r="288">
      <c r="A288" t="s">
        <v>551</v>
      </c>
      <c r="B288">
        <v>2015</v>
      </c>
      <c r="C288" t="s">
        <v>558</v>
      </c>
      <c r="D288">
        <v>348</v>
      </c>
      <c r="E288" t="s">
        <v>145</v>
      </c>
      <c r="F288" t="s">
        <v>48</v>
      </c>
      <c r="G288" t="s">
        <v>180</v>
      </c>
      <c r="H288">
        <v>99.452954048140043</v>
      </c>
      <c r="I288">
        <v>96.673254281949937</v>
      </c>
      <c r="J288">
        <v>93.442622950819683</v>
      </c>
      <c r="K288">
        <v>88.691322901849219</v>
      </c>
      <c r="L288">
        <v>62.365591397849457</v>
      </c>
      <c r="M288">
        <v>95.009416195856872</v>
      </c>
      <c r="N288">
        <v>93.722466960352421</v>
      </c>
      <c r="O288">
        <v>90.909090909090907</v>
      </c>
      <c r="P288">
        <v>82.49299719887955</v>
      </c>
      <c r="Q288">
        <v>51.719197707736377</v>
      </c>
      <c r="R288">
        <v>99.804782820888235</v>
      </c>
      <c r="S288">
        <v>99.400544959128069</v>
      </c>
      <c r="T288">
        <v>99.199466310873916</v>
      </c>
      <c r="U288">
        <v>97.551789077212803</v>
      </c>
      <c r="V288">
        <v>93.134138588684038</v>
      </c>
      <c r="W288" t="s">
        <v>412</v>
      </c>
      <c r="X288" t="s">
        <v>413</v>
      </c>
      <c r="Y288" t="s">
        <v>414</v>
      </c>
      <c r="Z288" t="s">
        <v>415</v>
      </c>
      <c r="AA288" t="s">
        <v>416</v>
      </c>
      <c r="AB288" t="s">
        <v>417</v>
      </c>
      <c r="AC288" t="s">
        <v>418</v>
      </c>
      <c r="AD288" t="s">
        <v>419</v>
      </c>
      <c r="AE288" t="s">
        <v>420</v>
      </c>
      <c r="AF288" t="s">
        <v>421</v>
      </c>
      <c r="AG288" t="s">
        <v>422</v>
      </c>
      <c r="AH288" t="s">
        <v>423</v>
      </c>
      <c r="AI288">
        <v>93.93305439330544</v>
      </c>
      <c r="AJ288">
        <v>83.081081081081081</v>
      </c>
      <c r="AK288">
        <v>97.874493927125499</v>
      </c>
      <c r="AL288">
        <v>99.001109877913436</v>
      </c>
      <c r="AM288">
        <v>98.393574297188763</v>
      </c>
      <c r="AN288">
        <v>95.864262990455998</v>
      </c>
      <c r="AO288">
        <v>98.571428571428584</v>
      </c>
      <c r="AP288">
        <v>95.638297872340431</v>
      </c>
      <c r="AQ288">
        <v>99.368421052631589</v>
      </c>
      <c r="AR288">
        <v>82.164737916950301</v>
      </c>
      <c r="AS288">
        <v>97.427983539094654</v>
      </c>
      <c r="AT288">
        <v>97.542735042735046</v>
      </c>
      <c r="AU288">
        <v>5454</v>
      </c>
      <c r="AV288">
        <v>2935</v>
      </c>
      <c r="AW288">
        <v>1653</v>
      </c>
      <c r="AX288">
        <v>1247</v>
      </c>
      <c r="AY288">
        <v>696</v>
      </c>
      <c r="AZ288">
        <v>1009</v>
      </c>
      <c r="BA288">
        <v>851</v>
      </c>
      <c r="BB288">
        <v>800</v>
      </c>
      <c r="BC288">
        <v>589</v>
      </c>
      <c r="BD288">
        <v>361</v>
      </c>
      <c r="BE288">
        <v>2045</v>
      </c>
      <c r="BF288">
        <v>1824</v>
      </c>
      <c r="BG288">
        <v>1487</v>
      </c>
      <c r="BH288">
        <v>1554</v>
      </c>
      <c r="BI288">
        <v>1465</v>
      </c>
      <c r="BJ288">
        <v>898</v>
      </c>
      <c r="BK288">
        <v>1537</v>
      </c>
      <c r="BL288">
        <v>967</v>
      </c>
      <c r="BM288">
        <v>892</v>
      </c>
      <c r="BN288">
        <v>980</v>
      </c>
      <c r="BO288">
        <v>904</v>
      </c>
      <c r="BP288">
        <v>897</v>
      </c>
      <c r="BQ288">
        <v>899</v>
      </c>
      <c r="BR288">
        <v>944</v>
      </c>
      <c r="BS288">
        <v>1207</v>
      </c>
      <c r="BT288">
        <v>947</v>
      </c>
      <c r="BU288">
        <v>913</v>
      </c>
    </row>
    <row r="289">
      <c r="A289" t="s">
        <v>551</v>
      </c>
      <c r="B289">
        <v>2015</v>
      </c>
      <c r="C289" t="s">
        <v>558</v>
      </c>
      <c r="D289">
        <v>349</v>
      </c>
      <c r="E289" t="s">
        <v>146</v>
      </c>
      <c r="F289" t="s">
        <v>49</v>
      </c>
      <c r="G289" t="s">
        <v>180</v>
      </c>
      <c r="H289">
        <v>32.986870897155363</v>
      </c>
      <c r="I289">
        <v>48.188405797101453</v>
      </c>
      <c r="J289">
        <v>61.95590729225551</v>
      </c>
      <c r="K289">
        <v>70.62588904694168</v>
      </c>
      <c r="L289">
        <v>78.405017921146964</v>
      </c>
      <c r="M289">
        <v>47.457627118644069</v>
      </c>
      <c r="N289">
        <v>62.555066079295152</v>
      </c>
      <c r="O289">
        <v>67.61363636363636</v>
      </c>
      <c r="P289">
        <v>74.649859943977589</v>
      </c>
      <c r="Q289">
        <v>81.375358166189116</v>
      </c>
      <c r="R289">
        <v>23.084431429965839</v>
      </c>
      <c r="S289">
        <v>36.076294277929158</v>
      </c>
      <c r="T289">
        <v>41.961307538358902</v>
      </c>
      <c r="U289">
        <v>46.641556811048332</v>
      </c>
      <c r="V289">
        <v>61.093452002542911</v>
      </c>
      <c r="W289" t="s">
        <v>412</v>
      </c>
      <c r="X289" t="s">
        <v>413</v>
      </c>
      <c r="Y289" t="s">
        <v>414</v>
      </c>
      <c r="Z289" t="s">
        <v>415</v>
      </c>
      <c r="AA289" t="s">
        <v>416</v>
      </c>
      <c r="AB289" t="s">
        <v>417</v>
      </c>
      <c r="AC289" t="s">
        <v>418</v>
      </c>
      <c r="AD289" t="s">
        <v>419</v>
      </c>
      <c r="AE289" t="s">
        <v>420</v>
      </c>
      <c r="AF289" t="s">
        <v>421</v>
      </c>
      <c r="AG289" t="s">
        <v>422</v>
      </c>
      <c r="AH289" t="s">
        <v>423</v>
      </c>
      <c r="AI289">
        <v>53.24267782426778</v>
      </c>
      <c r="AJ289">
        <v>68.918918918918919</v>
      </c>
      <c r="AK289">
        <v>50.809716599190281</v>
      </c>
      <c r="AL289">
        <v>18.645948945615981</v>
      </c>
      <c r="AM289">
        <v>60.441767068273087</v>
      </c>
      <c r="AN289">
        <v>30.222693531283142</v>
      </c>
      <c r="AO289">
        <v>50.659340659340657</v>
      </c>
      <c r="AP289">
        <v>47.446808510638299</v>
      </c>
      <c r="AQ289">
        <v>37.15789473684211</v>
      </c>
      <c r="AR289">
        <v>65.0782845473111</v>
      </c>
      <c r="AS289">
        <v>26.646090534979422</v>
      </c>
      <c r="AT289">
        <v>44.871794871794883</v>
      </c>
      <c r="AU289">
        <v>1809</v>
      </c>
      <c r="AV289">
        <v>1463</v>
      </c>
      <c r="AW289">
        <v>1096</v>
      </c>
      <c r="AX289">
        <v>993</v>
      </c>
      <c r="AY289">
        <v>875</v>
      </c>
      <c r="AZ289">
        <v>504</v>
      </c>
      <c r="BA289">
        <v>568</v>
      </c>
      <c r="BB289">
        <v>595</v>
      </c>
      <c r="BC289">
        <v>533</v>
      </c>
      <c r="BD289">
        <v>568</v>
      </c>
      <c r="BE289">
        <v>473</v>
      </c>
      <c r="BF289">
        <v>662</v>
      </c>
      <c r="BG289">
        <v>629</v>
      </c>
      <c r="BH289">
        <v>743</v>
      </c>
      <c r="BI289">
        <v>961</v>
      </c>
      <c r="BJ289">
        <v>509</v>
      </c>
      <c r="BK289">
        <v>1275</v>
      </c>
      <c r="BL289">
        <v>502</v>
      </c>
      <c r="BM289">
        <v>168</v>
      </c>
      <c r="BN289">
        <v>602</v>
      </c>
      <c r="BO289">
        <v>285</v>
      </c>
      <c r="BP289">
        <v>461</v>
      </c>
      <c r="BQ289">
        <v>446</v>
      </c>
      <c r="BR289">
        <v>353</v>
      </c>
      <c r="BS289">
        <v>956</v>
      </c>
      <c r="BT289">
        <v>259</v>
      </c>
      <c r="BU289">
        <v>420</v>
      </c>
    </row>
    <row r="290">
      <c r="A290" t="s">
        <v>551</v>
      </c>
      <c r="B290">
        <v>2015</v>
      </c>
      <c r="C290" t="s">
        <v>558</v>
      </c>
      <c r="D290">
        <v>350</v>
      </c>
      <c r="E290" t="s">
        <v>146</v>
      </c>
      <c r="F290" t="s">
        <v>48</v>
      </c>
      <c r="G290" t="s">
        <v>180</v>
      </c>
      <c r="H290">
        <v>67.013129102844644</v>
      </c>
      <c r="I290">
        <v>51.811594202898547</v>
      </c>
      <c r="J290">
        <v>38.04409270774449</v>
      </c>
      <c r="K290">
        <v>29.37411095305832</v>
      </c>
      <c r="L290">
        <v>21.59498207885305</v>
      </c>
      <c r="M290">
        <v>52.542372881355938</v>
      </c>
      <c r="N290">
        <v>37.444933920704848</v>
      </c>
      <c r="O290">
        <v>32.386363636363633</v>
      </c>
      <c r="P290">
        <v>25.350140056022411</v>
      </c>
      <c r="Q290">
        <v>18.624641833810891</v>
      </c>
      <c r="R290">
        <v>76.915568570034168</v>
      </c>
      <c r="S290">
        <v>63.923705722070842</v>
      </c>
      <c r="T290">
        <v>58.038692461641098</v>
      </c>
      <c r="U290">
        <v>53.358443188951668</v>
      </c>
      <c r="V290">
        <v>38.906547997457089</v>
      </c>
      <c r="W290" t="s">
        <v>412</v>
      </c>
      <c r="X290" t="s">
        <v>413</v>
      </c>
      <c r="Y290" t="s">
        <v>414</v>
      </c>
      <c r="Z290" t="s">
        <v>415</v>
      </c>
      <c r="AA290" t="s">
        <v>416</v>
      </c>
      <c r="AB290" t="s">
        <v>417</v>
      </c>
      <c r="AC290" t="s">
        <v>418</v>
      </c>
      <c r="AD290" t="s">
        <v>419</v>
      </c>
      <c r="AE290" t="s">
        <v>420</v>
      </c>
      <c r="AF290" t="s">
        <v>421</v>
      </c>
      <c r="AG290" t="s">
        <v>422</v>
      </c>
      <c r="AH290" t="s">
        <v>423</v>
      </c>
      <c r="AI290">
        <v>46.75732217573222</v>
      </c>
      <c r="AJ290">
        <v>31.081081081081081</v>
      </c>
      <c r="AK290">
        <v>49.190283400809712</v>
      </c>
      <c r="AL290">
        <v>81.354051054384016</v>
      </c>
      <c r="AM290">
        <v>39.558232931726913</v>
      </c>
      <c r="AN290">
        <v>69.777306468716858</v>
      </c>
      <c r="AO290">
        <v>49.340659340659343</v>
      </c>
      <c r="AP290">
        <v>52.553191489361708</v>
      </c>
      <c r="AQ290">
        <v>62.842105263157897</v>
      </c>
      <c r="AR290">
        <v>34.921715452688908</v>
      </c>
      <c r="AS290">
        <v>73.353909465020578</v>
      </c>
      <c r="AT290">
        <v>55.128205128205131</v>
      </c>
      <c r="AU290">
        <v>3675</v>
      </c>
      <c r="AV290">
        <v>1573</v>
      </c>
      <c r="AW290">
        <v>673</v>
      </c>
      <c r="AX290">
        <v>413</v>
      </c>
      <c r="AY290">
        <v>241</v>
      </c>
      <c r="AZ290">
        <v>558</v>
      </c>
      <c r="BA290">
        <v>340</v>
      </c>
      <c r="BB290">
        <v>285</v>
      </c>
      <c r="BC290">
        <v>181</v>
      </c>
      <c r="BD290">
        <v>130</v>
      </c>
      <c r="BE290">
        <v>1576</v>
      </c>
      <c r="BF290">
        <v>1173</v>
      </c>
      <c r="BG290">
        <v>870</v>
      </c>
      <c r="BH290">
        <v>850</v>
      </c>
      <c r="BI290">
        <v>612</v>
      </c>
      <c r="BJ290">
        <v>447</v>
      </c>
      <c r="BK290">
        <v>575</v>
      </c>
      <c r="BL290">
        <v>486</v>
      </c>
      <c r="BM290">
        <v>733</v>
      </c>
      <c r="BN290">
        <v>394</v>
      </c>
      <c r="BO290">
        <v>658</v>
      </c>
      <c r="BP290">
        <v>449</v>
      </c>
      <c r="BQ290">
        <v>494</v>
      </c>
      <c r="BR290">
        <v>597</v>
      </c>
      <c r="BS290">
        <v>513</v>
      </c>
      <c r="BT290">
        <v>713</v>
      </c>
      <c r="BU290">
        <v>516</v>
      </c>
    </row>
    <row r="291">
      <c r="A291" t="s">
        <v>551</v>
      </c>
      <c r="B291">
        <v>2015</v>
      </c>
      <c r="C291" t="s">
        <v>558</v>
      </c>
      <c r="D291">
        <v>351</v>
      </c>
      <c r="E291" t="s">
        <v>147</v>
      </c>
      <c r="F291" t="s">
        <v>49</v>
      </c>
      <c r="G291" t="s">
        <v>180</v>
      </c>
      <c r="H291">
        <v>2.00583515681984</v>
      </c>
      <c r="I291">
        <v>10.21080368906456</v>
      </c>
      <c r="J291">
        <v>14.980214810627469</v>
      </c>
      <c r="K291">
        <v>21.977240398293031</v>
      </c>
      <c r="L291">
        <v>55.107526881720418</v>
      </c>
      <c r="M291">
        <v>13.93596986817326</v>
      </c>
      <c r="N291">
        <v>13.876651982378849</v>
      </c>
      <c r="O291">
        <v>17.95454545454545</v>
      </c>
      <c r="P291">
        <v>29.131652661064429</v>
      </c>
      <c r="Q291">
        <v>66.762177650429805</v>
      </c>
      <c r="R291">
        <v>0.7320644216691069</v>
      </c>
      <c r="S291">
        <v>2.1253405994550412</v>
      </c>
      <c r="T291">
        <v>3.202134756504337</v>
      </c>
      <c r="U291">
        <v>6.9052102950408036</v>
      </c>
      <c r="V291">
        <v>18.49968213604577</v>
      </c>
      <c r="W291" t="s">
        <v>412</v>
      </c>
      <c r="X291" t="s">
        <v>413</v>
      </c>
      <c r="Y291" t="s">
        <v>414</v>
      </c>
      <c r="Z291" t="s">
        <v>415</v>
      </c>
      <c r="AA291" t="s">
        <v>416</v>
      </c>
      <c r="AB291" t="s">
        <v>417</v>
      </c>
      <c r="AC291" t="s">
        <v>418</v>
      </c>
      <c r="AD291" t="s">
        <v>419</v>
      </c>
      <c r="AE291" t="s">
        <v>420</v>
      </c>
      <c r="AF291" t="s">
        <v>421</v>
      </c>
      <c r="AG291" t="s">
        <v>422</v>
      </c>
      <c r="AH291" t="s">
        <v>423</v>
      </c>
      <c r="AI291">
        <v>16.94560669456067</v>
      </c>
      <c r="AJ291">
        <v>27.027027027027032</v>
      </c>
      <c r="AK291">
        <v>6.8825910931174086</v>
      </c>
      <c r="AL291">
        <v>1.8867924528301889</v>
      </c>
      <c r="AM291">
        <v>3.012048192771084</v>
      </c>
      <c r="AN291">
        <v>12.195121951219511</v>
      </c>
      <c r="AO291">
        <v>3.6263736263736268</v>
      </c>
      <c r="AP291">
        <v>10.957446808510641</v>
      </c>
      <c r="AQ291">
        <v>1.8947368421052631</v>
      </c>
      <c r="AR291">
        <v>28.386657590197409</v>
      </c>
      <c r="AS291">
        <v>5.1440329218106999</v>
      </c>
      <c r="AT291">
        <v>10.256410256410261</v>
      </c>
      <c r="AU291">
        <v>110</v>
      </c>
      <c r="AV291">
        <v>310</v>
      </c>
      <c r="AW291">
        <v>265</v>
      </c>
      <c r="AX291">
        <v>309</v>
      </c>
      <c r="AY291">
        <v>615</v>
      </c>
      <c r="AZ291">
        <v>148</v>
      </c>
      <c r="BA291">
        <v>126</v>
      </c>
      <c r="BB291">
        <v>158</v>
      </c>
      <c r="BC291">
        <v>208</v>
      </c>
      <c r="BD291">
        <v>466</v>
      </c>
      <c r="BE291">
        <v>15</v>
      </c>
      <c r="BF291">
        <v>39</v>
      </c>
      <c r="BG291">
        <v>48</v>
      </c>
      <c r="BH291">
        <v>110</v>
      </c>
      <c r="BI291">
        <v>291</v>
      </c>
      <c r="BJ291">
        <v>162</v>
      </c>
      <c r="BK291">
        <v>500</v>
      </c>
      <c r="BL291">
        <v>68</v>
      </c>
      <c r="BM291">
        <v>17</v>
      </c>
      <c r="BN291">
        <v>30</v>
      </c>
      <c r="BO291">
        <v>115</v>
      </c>
      <c r="BP291">
        <v>33</v>
      </c>
      <c r="BQ291">
        <v>103</v>
      </c>
      <c r="BR291">
        <v>18</v>
      </c>
      <c r="BS291">
        <v>417</v>
      </c>
      <c r="BT291">
        <v>50</v>
      </c>
      <c r="BU291">
        <v>96</v>
      </c>
    </row>
    <row r="292">
      <c r="A292" t="s">
        <v>551</v>
      </c>
      <c r="B292">
        <v>2015</v>
      </c>
      <c r="C292" t="s">
        <v>558</v>
      </c>
      <c r="D292">
        <v>352</v>
      </c>
      <c r="E292" t="s">
        <v>147</v>
      </c>
      <c r="F292" t="s">
        <v>48</v>
      </c>
      <c r="G292" t="s">
        <v>180</v>
      </c>
      <c r="H292">
        <v>97.994164843180158</v>
      </c>
      <c r="I292">
        <v>89.789196310935438</v>
      </c>
      <c r="J292">
        <v>85.019785189372527</v>
      </c>
      <c r="K292">
        <v>78.022759601706966</v>
      </c>
      <c r="L292">
        <v>44.892473118279568</v>
      </c>
      <c r="M292">
        <v>86.06403013182674</v>
      </c>
      <c r="N292">
        <v>86.123348017621154</v>
      </c>
      <c r="O292">
        <v>82.045454545454547</v>
      </c>
      <c r="P292">
        <v>70.868347338935578</v>
      </c>
      <c r="Q292">
        <v>33.237822349570202</v>
      </c>
      <c r="R292">
        <v>99.267935578330892</v>
      </c>
      <c r="S292">
        <v>97.874659400544957</v>
      </c>
      <c r="T292">
        <v>96.797865243495664</v>
      </c>
      <c r="U292">
        <v>93.094789704959197</v>
      </c>
      <c r="V292">
        <v>81.500317863954237</v>
      </c>
      <c r="W292" t="s">
        <v>412</v>
      </c>
      <c r="X292" t="s">
        <v>413</v>
      </c>
      <c r="Y292" t="s">
        <v>414</v>
      </c>
      <c r="Z292" t="s">
        <v>415</v>
      </c>
      <c r="AA292" t="s">
        <v>416</v>
      </c>
      <c r="AB292" t="s">
        <v>417</v>
      </c>
      <c r="AC292" t="s">
        <v>418</v>
      </c>
      <c r="AD292" t="s">
        <v>419</v>
      </c>
      <c r="AE292" t="s">
        <v>420</v>
      </c>
      <c r="AF292" t="s">
        <v>421</v>
      </c>
      <c r="AG292" t="s">
        <v>422</v>
      </c>
      <c r="AH292" t="s">
        <v>423</v>
      </c>
      <c r="AI292">
        <v>83.054393305439334</v>
      </c>
      <c r="AJ292">
        <v>72.972972972972968</v>
      </c>
      <c r="AK292">
        <v>93.117408906882588</v>
      </c>
      <c r="AL292">
        <v>98.113207547169807</v>
      </c>
      <c r="AM292">
        <v>96.98795180722891</v>
      </c>
      <c r="AN292">
        <v>87.804878048780495</v>
      </c>
      <c r="AO292">
        <v>96.373626373626379</v>
      </c>
      <c r="AP292">
        <v>89.042553191489361</v>
      </c>
      <c r="AQ292">
        <v>98.10526315789474</v>
      </c>
      <c r="AR292">
        <v>71.613342409802584</v>
      </c>
      <c r="AS292">
        <v>94.855967078189295</v>
      </c>
      <c r="AT292">
        <v>89.743589743589752</v>
      </c>
      <c r="AU292">
        <v>5374</v>
      </c>
      <c r="AV292">
        <v>2726</v>
      </c>
      <c r="AW292">
        <v>1504</v>
      </c>
      <c r="AX292">
        <v>1097</v>
      </c>
      <c r="AY292">
        <v>501</v>
      </c>
      <c r="AZ292">
        <v>914</v>
      </c>
      <c r="BA292">
        <v>782</v>
      </c>
      <c r="BB292">
        <v>722</v>
      </c>
      <c r="BC292">
        <v>506</v>
      </c>
      <c r="BD292">
        <v>232</v>
      </c>
      <c r="BE292">
        <v>2034</v>
      </c>
      <c r="BF292">
        <v>1796</v>
      </c>
      <c r="BG292">
        <v>1451</v>
      </c>
      <c r="BH292">
        <v>1483</v>
      </c>
      <c r="BI292">
        <v>1282</v>
      </c>
      <c r="BJ292">
        <v>794</v>
      </c>
      <c r="BK292">
        <v>1350</v>
      </c>
      <c r="BL292">
        <v>920</v>
      </c>
      <c r="BM292">
        <v>884</v>
      </c>
      <c r="BN292">
        <v>966</v>
      </c>
      <c r="BO292">
        <v>828</v>
      </c>
      <c r="BP292">
        <v>877</v>
      </c>
      <c r="BQ292">
        <v>837</v>
      </c>
      <c r="BR292">
        <v>932</v>
      </c>
      <c r="BS292">
        <v>1052</v>
      </c>
      <c r="BT292">
        <v>922</v>
      </c>
      <c r="BU292">
        <v>840</v>
      </c>
    </row>
    <row r="293">
      <c r="A293" t="s">
        <v>551</v>
      </c>
      <c r="B293">
        <v>2015</v>
      </c>
      <c r="C293" t="s">
        <v>558</v>
      </c>
      <c r="D293">
        <v>353</v>
      </c>
      <c r="E293" t="s">
        <v>137</v>
      </c>
      <c r="F293" t="s">
        <v>49</v>
      </c>
      <c r="G293" t="s">
        <v>180</v>
      </c>
      <c r="H293">
        <v>30.689277899343541</v>
      </c>
      <c r="I293">
        <v>36.100131752305657</v>
      </c>
      <c r="J293">
        <v>43.866591294516667</v>
      </c>
      <c r="K293">
        <v>54.836415362731152</v>
      </c>
      <c r="L293">
        <v>63.978494623655912</v>
      </c>
      <c r="M293">
        <v>33.61581920903955</v>
      </c>
      <c r="N293">
        <v>46.475770925110133</v>
      </c>
      <c r="O293">
        <v>56.590909090909093</v>
      </c>
      <c r="P293">
        <v>59.383753501400562</v>
      </c>
      <c r="Q293">
        <v>70.343839541547283</v>
      </c>
      <c r="R293">
        <v>26.061493411420209</v>
      </c>
      <c r="S293">
        <v>31.4441416893733</v>
      </c>
      <c r="T293">
        <v>36.490993995997343</v>
      </c>
      <c r="U293">
        <v>37.664783427495287</v>
      </c>
      <c r="V293">
        <v>37.507946598855689</v>
      </c>
      <c r="W293" t="s">
        <v>412</v>
      </c>
      <c r="X293" t="s">
        <v>413</v>
      </c>
      <c r="Y293" t="s">
        <v>414</v>
      </c>
      <c r="Z293" t="s">
        <v>415</v>
      </c>
      <c r="AA293" t="s">
        <v>416</v>
      </c>
      <c r="AB293" t="s">
        <v>417</v>
      </c>
      <c r="AC293" t="s">
        <v>418</v>
      </c>
      <c r="AD293" t="s">
        <v>419</v>
      </c>
      <c r="AE293" t="s">
        <v>420</v>
      </c>
      <c r="AF293" t="s">
        <v>421</v>
      </c>
      <c r="AG293" t="s">
        <v>422</v>
      </c>
      <c r="AH293" t="s">
        <v>423</v>
      </c>
      <c r="AI293">
        <v>32.635983263598327</v>
      </c>
      <c r="AJ293">
        <v>59.081081081081081</v>
      </c>
      <c r="AK293">
        <v>23.582995951417001</v>
      </c>
      <c r="AL293">
        <v>52.386237513873482</v>
      </c>
      <c r="AM293">
        <v>62.349397590361441</v>
      </c>
      <c r="AN293">
        <v>17.815482502651111</v>
      </c>
      <c r="AO293">
        <v>20.87912087912088</v>
      </c>
      <c r="AP293">
        <v>32.872340425531917</v>
      </c>
      <c r="AQ293">
        <v>34.315789473684212</v>
      </c>
      <c r="AR293">
        <v>53.914227365554801</v>
      </c>
      <c r="AS293">
        <v>39.403292181069958</v>
      </c>
      <c r="AT293">
        <v>15.06410256410256</v>
      </c>
      <c r="AU293">
        <v>1683</v>
      </c>
      <c r="AV293">
        <v>1096</v>
      </c>
      <c r="AW293">
        <v>776</v>
      </c>
      <c r="AX293">
        <v>771</v>
      </c>
      <c r="AY293">
        <v>714</v>
      </c>
      <c r="AZ293">
        <v>357</v>
      </c>
      <c r="BA293">
        <v>422</v>
      </c>
      <c r="BB293">
        <v>498</v>
      </c>
      <c r="BC293">
        <v>424</v>
      </c>
      <c r="BD293">
        <v>491</v>
      </c>
      <c r="BE293">
        <v>534</v>
      </c>
      <c r="BF293">
        <v>577</v>
      </c>
      <c r="BG293">
        <v>547</v>
      </c>
      <c r="BH293">
        <v>600</v>
      </c>
      <c r="BI293">
        <v>590</v>
      </c>
      <c r="BJ293">
        <v>312</v>
      </c>
      <c r="BK293">
        <v>1093</v>
      </c>
      <c r="BL293">
        <v>233</v>
      </c>
      <c r="BM293">
        <v>472</v>
      </c>
      <c r="BN293">
        <v>621</v>
      </c>
      <c r="BO293">
        <v>168</v>
      </c>
      <c r="BP293">
        <v>190</v>
      </c>
      <c r="BQ293">
        <v>309</v>
      </c>
      <c r="BR293">
        <v>326</v>
      </c>
      <c r="BS293">
        <v>792</v>
      </c>
      <c r="BT293">
        <v>383</v>
      </c>
      <c r="BU293">
        <v>141</v>
      </c>
    </row>
    <row r="294">
      <c r="A294" t="s">
        <v>551</v>
      </c>
      <c r="B294">
        <v>2015</v>
      </c>
      <c r="C294" t="s">
        <v>558</v>
      </c>
      <c r="D294">
        <v>354</v>
      </c>
      <c r="E294" t="s">
        <v>137</v>
      </c>
      <c r="F294" t="s">
        <v>48</v>
      </c>
      <c r="G294" t="s">
        <v>180</v>
      </c>
      <c r="H294">
        <v>69.310722100656449</v>
      </c>
      <c r="I294">
        <v>63.899868247694343</v>
      </c>
      <c r="J294">
        <v>56.133408705483333</v>
      </c>
      <c r="K294">
        <v>45.163584637268848</v>
      </c>
      <c r="L294">
        <v>36.021505376344088</v>
      </c>
      <c r="M294">
        <v>66.384180790960457</v>
      </c>
      <c r="N294">
        <v>53.524229074889867</v>
      </c>
      <c r="O294">
        <v>43.409090909090907</v>
      </c>
      <c r="P294">
        <v>40.616246498599438</v>
      </c>
      <c r="Q294">
        <v>29.656160458452721</v>
      </c>
      <c r="R294">
        <v>73.938506588579799</v>
      </c>
      <c r="S294">
        <v>68.555858310626704</v>
      </c>
      <c r="T294">
        <v>63.509006004002657</v>
      </c>
      <c r="U294">
        <v>62.335216572504713</v>
      </c>
      <c r="V294">
        <v>62.492053401144311</v>
      </c>
      <c r="W294" t="s">
        <v>412</v>
      </c>
      <c r="X294" t="s">
        <v>413</v>
      </c>
      <c r="Y294" t="s">
        <v>414</v>
      </c>
      <c r="Z294" t="s">
        <v>415</v>
      </c>
      <c r="AA294" t="s">
        <v>416</v>
      </c>
      <c r="AB294" t="s">
        <v>417</v>
      </c>
      <c r="AC294" t="s">
        <v>418</v>
      </c>
      <c r="AD294" t="s">
        <v>419</v>
      </c>
      <c r="AE294" t="s">
        <v>420</v>
      </c>
      <c r="AF294" t="s">
        <v>421</v>
      </c>
      <c r="AG294" t="s">
        <v>422</v>
      </c>
      <c r="AH294" t="s">
        <v>423</v>
      </c>
      <c r="AI294">
        <v>67.36401673640168</v>
      </c>
      <c r="AJ294">
        <v>40.918918918918919</v>
      </c>
      <c r="AK294">
        <v>76.417004048582996</v>
      </c>
      <c r="AL294">
        <v>47.613762486126532</v>
      </c>
      <c r="AM294">
        <v>37.650602409638559</v>
      </c>
      <c r="AN294">
        <v>82.184517497348892</v>
      </c>
      <c r="AO294">
        <v>79.120879120879124</v>
      </c>
      <c r="AP294">
        <v>67.127659574468083</v>
      </c>
      <c r="AQ294">
        <v>65.684210526315795</v>
      </c>
      <c r="AR294">
        <v>46.085772634445199</v>
      </c>
      <c r="AS294">
        <v>60.596707818930042</v>
      </c>
      <c r="AT294">
        <v>84.935897435897431</v>
      </c>
      <c r="AU294">
        <v>3801</v>
      </c>
      <c r="AV294">
        <v>1940</v>
      </c>
      <c r="AW294">
        <v>993</v>
      </c>
      <c r="AX294">
        <v>635</v>
      </c>
      <c r="AY294">
        <v>402</v>
      </c>
      <c r="AZ294">
        <v>705</v>
      </c>
      <c r="BA294">
        <v>486</v>
      </c>
      <c r="BB294">
        <v>382</v>
      </c>
      <c r="BC294">
        <v>290</v>
      </c>
      <c r="BD294">
        <v>207</v>
      </c>
      <c r="BE294">
        <v>1515</v>
      </c>
      <c r="BF294">
        <v>1258</v>
      </c>
      <c r="BG294">
        <v>952</v>
      </c>
      <c r="BH294">
        <v>993</v>
      </c>
      <c r="BI294">
        <v>983</v>
      </c>
      <c r="BJ294">
        <v>644</v>
      </c>
      <c r="BK294">
        <v>757</v>
      </c>
      <c r="BL294">
        <v>755</v>
      </c>
      <c r="BM294">
        <v>429</v>
      </c>
      <c r="BN294">
        <v>375</v>
      </c>
      <c r="BO294">
        <v>775</v>
      </c>
      <c r="BP294">
        <v>720</v>
      </c>
      <c r="BQ294">
        <v>631</v>
      </c>
      <c r="BR294">
        <v>624</v>
      </c>
      <c r="BS294">
        <v>677</v>
      </c>
      <c r="BT294">
        <v>589</v>
      </c>
      <c r="BU294">
        <v>795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WHS03</vt:lpstr>
      <vt:lpstr>DHS05</vt:lpstr>
      <vt:lpstr>AIS09</vt:lpstr>
      <vt:lpstr>DHS12</vt:lpstr>
      <vt:lpstr>MICS15</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2021-05-25T23:23:16Z</dcterms:modified>
</cp:coreProperties>
</file>